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695" windowHeight="8310" activeTab="1"/>
  </bookViews>
  <sheets>
    <sheet name="P1からP24処遇関係" sheetId="14" r:id="rId1"/>
    <sheet name="P25からP38運営・管理関係" sheetId="13" r:id="rId2"/>
    <sheet name="P39職員調書" sheetId="7" r:id="rId3"/>
    <sheet name="P40職員調書 (2)" sheetId="9" r:id="rId4"/>
    <sheet name="P41職員調書 (3)" sheetId="1" r:id="rId5"/>
    <sheet name="P42職員調書 (4)" sheetId="6" r:id="rId6"/>
    <sheet name="P43職員調書 (5)" sheetId="4" r:id="rId7"/>
    <sheet name="P44人件費" sheetId="2" r:id="rId8"/>
    <sheet name="P45勤務実績" sheetId="3" r:id="rId9"/>
  </sheets>
  <definedNames>
    <definedName name="_xlnm.Print_Area" localSheetId="4">'P41職員調書 (3)'!$A$1:$L$51</definedName>
    <definedName name="_xlnm.Print_Area" localSheetId="8">P45勤務実績!$A$1:$AM$29</definedName>
    <definedName name="_xlnm.Print_Area" localSheetId="6">'P43職員調書 (5)'!$A$1:$L$51</definedName>
    <definedName name="_xlnm.Print_Area" localSheetId="5">'P42職員調書 (4)'!$A$1:$L$51</definedName>
    <definedName name="_xlnm.Print_Area" localSheetId="2">P39職員調書!$A$1:$L$51</definedName>
    <definedName name="_xlnm.Print_Area" localSheetId="3">'P40職員調書 (2)'!$A$1:$L$51</definedName>
    <definedName name="_xlnm.Print_Area" localSheetId="1">'P25からP38運営・管理関係'!$A$1:$AG$695</definedName>
    <definedName name="_xlnm.Print_Area" localSheetId="0">P1からP24処遇関係!$A$1:$AG$1377</definedName>
  </definedNames>
  <calcPr calcId="191029" concurrentCalc="1"/>
  <customWorkbookViews>
    <customWorkbookView name="井上　彩乃 - 個人用ビュー" guid="{DA10588F-A6EA-BC4E-8B3B-98E9FBF3A106}" mergeInterval="15" personalView="1" maximized="1" xWindow="8" yWindow="30" windowWidth="1297" windowHeight="516" activeSheetId="47"/>
  </customWorkbookViews>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島村　夏実</author>
  </authors>
  <commentList>
    <comment ref="AE319" authorId="0">
      <text>
        <r>
          <rPr>
            <sz val="11"/>
            <color auto="1"/>
            <rFont val="ＭＳ Ｐゴシック"/>
          </rPr>
          <t>島村　夏実:
児童自立生活支援事業の実施者を記載する欄
（R7.6.16恵明学園児童部から質問）</t>
        </r>
      </text>
    </comment>
  </commentList>
</comments>
</file>

<file path=xl/sharedStrings.xml><?xml version="1.0" encoding="utf-8"?>
<sst xmlns="http://schemas.openxmlformats.org/spreadsheetml/2006/main" xmlns:r="http://schemas.openxmlformats.org/officeDocument/2006/relationships" count="1318" uniqueCount="1318">
  <si>
    <t>●施設等の使用目的を変更して利用しているか。</t>
  </si>
  <si>
    <t>○　自己評価の結果は、集計・分析してサービスの向上に反映させているか。</t>
  </si>
  <si>
    <t>）</t>
  </si>
  <si>
    <t>６名</t>
    <rPh sb="1" eb="2">
      <t>メイ</t>
    </rPh>
    <phoneticPr fontId="1"/>
  </si>
  <si>
    <t>男</t>
    <rPh sb="0" eb="1">
      <t>オトコ</t>
    </rPh>
    <phoneticPr fontId="1"/>
  </si>
  <si>
    <t>所在地</t>
    <rPh sb="0" eb="3">
      <t>ショザイチ</t>
    </rPh>
    <phoneticPr fontId="1"/>
  </si>
  <si>
    <t>職員健康診断記録簿</t>
  </si>
  <si>
    <t>●職員の採用時健康診断を実施しているか。</t>
  </si>
  <si>
    <t>保育士</t>
    <rPh sb="0" eb="3">
      <t>ホイクシ</t>
    </rPh>
    <phoneticPr fontId="1"/>
  </si>
  <si>
    <t>計算用</t>
    <rPh sb="0" eb="2">
      <t>ケイサン</t>
    </rPh>
    <rPh sb="2" eb="3">
      <t>ヨウ</t>
    </rPh>
    <phoneticPr fontId="1"/>
  </si>
  <si>
    <t>施設長支給総額</t>
    <rPh sb="0" eb="2">
      <t>シセツ</t>
    </rPh>
    <rPh sb="2" eb="3">
      <t>チョウ</t>
    </rPh>
    <rPh sb="3" eb="5">
      <t>シキュウ</t>
    </rPh>
    <rPh sb="5" eb="7">
      <t>ソウガク</t>
    </rPh>
    <phoneticPr fontId="1"/>
  </si>
  <si>
    <t>年</t>
    <rPh sb="0" eb="1">
      <t>ネン</t>
    </rPh>
    <phoneticPr fontId="1"/>
  </si>
  <si>
    <t>退職済み</t>
    <rPh sb="0" eb="2">
      <t>タイショク</t>
    </rPh>
    <rPh sb="2" eb="3">
      <t>ズ</t>
    </rPh>
    <phoneticPr fontId="1"/>
  </si>
  <si>
    <t>　複数の職員を採用している場合も足してから小数点第２位以下を四捨五入してください。</t>
    <rPh sb="1" eb="3">
      <t>フクスウ</t>
    </rPh>
    <rPh sb="4" eb="6">
      <t>ショクイン</t>
    </rPh>
    <rPh sb="7" eb="9">
      <t>サイヨウ</t>
    </rPh>
    <rPh sb="13" eb="15">
      <t>バアイ</t>
    </rPh>
    <rPh sb="16" eb="17">
      <t>タ</t>
    </rPh>
    <phoneticPr fontId="1"/>
  </si>
  <si>
    <t>●児童が施設を退所する等の場合に、管理者を引き続き担うか、又は管理者の指定を解除し、親権を行う父若しくは母、若しくは他の適当と認める者を新たに管理者として指定しているか。</t>
  </si>
  <si>
    <t>参加職種</t>
    <rPh sb="0" eb="2">
      <t>サンカ</t>
    </rPh>
    <rPh sb="2" eb="4">
      <t>ショクシュ</t>
    </rPh>
    <phoneticPr fontId="1"/>
  </si>
  <si>
    <t>１９</t>
  </si>
  <si>
    <t>地域小規模</t>
    <rPh sb="0" eb="2">
      <t>チイキ</t>
    </rPh>
    <rPh sb="2" eb="5">
      <t>ショウキボ</t>
    </rPh>
    <phoneticPr fontId="1"/>
  </si>
  <si>
    <t>（</t>
  </si>
  <si>
    <t>２１</t>
  </si>
  <si>
    <t>メールアドレス</t>
  </si>
  <si>
    <t>入園のしおり</t>
    <rPh sb="0" eb="2">
      <t>ニュウエン</t>
    </rPh>
    <phoneticPr fontId="1"/>
  </si>
  <si>
    <t>～</t>
  </si>
  <si>
    <t>●利用者及び関係者に対して、苦情解決制度をどのように周知しているか。</t>
  </si>
  <si>
    <t>月</t>
    <rPh sb="0" eb="1">
      <t>ガツ</t>
    </rPh>
    <phoneticPr fontId="1"/>
  </si>
  <si>
    <t>学齢児童（小学校）</t>
    <rPh sb="0" eb="2">
      <t>ガクレイ</t>
    </rPh>
    <rPh sb="2" eb="4">
      <t>ジドウ</t>
    </rPh>
    <rPh sb="5" eb="8">
      <t>ショウガッコウ</t>
    </rPh>
    <phoneticPr fontId="1"/>
  </si>
  <si>
    <t>４　自立支援計画等</t>
  </si>
  <si>
    <t>ホームページ</t>
  </si>
  <si>
    <t>保存している</t>
    <rPh sb="0" eb="2">
      <t>ホゾン</t>
    </rPh>
    <phoneticPr fontId="1"/>
  </si>
  <si>
    <t>・緊急時の安全確保のための指導計画</t>
  </si>
  <si>
    <t>※自動計算</t>
    <rPh sb="1" eb="3">
      <t>ジドウ</t>
    </rPh>
    <rPh sb="3" eb="5">
      <t>ケイサン</t>
    </rPh>
    <phoneticPr fontId="1"/>
  </si>
  <si>
    <t>他施設入所</t>
    <rPh sb="0" eb="3">
      <t>タシセツ</t>
    </rPh>
    <rPh sb="3" eb="5">
      <t>ニュウショ</t>
    </rPh>
    <phoneticPr fontId="1"/>
  </si>
  <si>
    <t>設置者</t>
    <rPh sb="0" eb="2">
      <t>セッチ</t>
    </rPh>
    <rPh sb="2" eb="3">
      <t>シャ</t>
    </rPh>
    <phoneticPr fontId="1"/>
  </si>
  <si>
    <t>３０</t>
  </si>
  <si>
    <t>摘要</t>
    <rPh sb="0" eb="2">
      <t>テキヨウ</t>
    </rPh>
    <phoneticPr fontId="1"/>
  </si>
  <si>
    <t>●入所当初に医師・嘱託医による心身の状態の観察は行われているか</t>
  </si>
  <si>
    <t>２　助言指導事項</t>
    <rPh sb="2" eb="4">
      <t>ジョゲン</t>
    </rPh>
    <rPh sb="4" eb="6">
      <t>シドウ</t>
    </rPh>
    <rPh sb="6" eb="8">
      <t>ジコウ</t>
    </rPh>
    <phoneticPr fontId="1"/>
  </si>
  <si>
    <t>消防計画（防災対策規程）</t>
  </si>
  <si>
    <t>※嘱託契約書の記載事項
勤務日時　手当額　業務内容等</t>
  </si>
  <si>
    <t>○　嘱託医の定例出勤日の勤務時間</t>
  </si>
  <si>
    <t>ケース記録</t>
  </si>
  <si>
    <t>欠席職員</t>
    <rPh sb="0" eb="2">
      <t>ケッセキ</t>
    </rPh>
    <rPh sb="2" eb="4">
      <t>ショクイン</t>
    </rPh>
    <phoneticPr fontId="1"/>
  </si>
  <si>
    <t>〒</t>
  </si>
  <si>
    <t>性行</t>
    <rPh sb="0" eb="2">
      <t>セイコウ</t>
    </rPh>
    <phoneticPr fontId="1"/>
  </si>
  <si>
    <t>本体施設</t>
    <rPh sb="0" eb="2">
      <t>ホンタイ</t>
    </rPh>
    <rPh sb="2" eb="4">
      <t>シセツ</t>
    </rPh>
    <phoneticPr fontId="1"/>
  </si>
  <si>
    <t>－</t>
  </si>
  <si>
    <t>Ⅱ</t>
  </si>
  <si>
    <t>資格証明書</t>
  </si>
  <si>
    <t>・施設長の施設運営の把握状況の確認</t>
  </si>
  <si>
    <t>電話番号</t>
    <rPh sb="0" eb="2">
      <t>デンワ</t>
    </rPh>
    <rPh sb="2" eb="4">
      <t>バンゴウ</t>
    </rPh>
    <phoneticPr fontId="1"/>
  </si>
  <si>
    <t>12　学校教育の状況</t>
  </si>
  <si>
    <t>事例２　常勤職員が９人が一年間勤務、１人は１０ヶ月勤務した場合は　１１８月とする。</t>
    <rPh sb="0" eb="2">
      <t>ジレイ</t>
    </rPh>
    <rPh sb="4" eb="6">
      <t>ジョウキン</t>
    </rPh>
    <rPh sb="6" eb="8">
      <t>ショクイン</t>
    </rPh>
    <rPh sb="10" eb="11">
      <t>ニン</t>
    </rPh>
    <rPh sb="12" eb="15">
      <t>イチネンカン</t>
    </rPh>
    <rPh sb="15" eb="17">
      <t>キンム</t>
    </rPh>
    <rPh sb="18" eb="20">
      <t>ヒトリ</t>
    </rPh>
    <rPh sb="24" eb="25">
      <t>ゲツ</t>
    </rPh>
    <rPh sb="25" eb="27">
      <t>キンム</t>
    </rPh>
    <rPh sb="29" eb="31">
      <t>バアイ</t>
    </rPh>
    <rPh sb="36" eb="37">
      <t>ツキ</t>
    </rPh>
    <phoneticPr fontId="1"/>
  </si>
  <si>
    <t>パート</t>
  </si>
  <si>
    <t>給食献立表（予定・実施）</t>
  </si>
  <si>
    <t>非常勤（パート含む）</t>
    <rPh sb="0" eb="3">
      <t>ヒジョウキン</t>
    </rPh>
    <rPh sb="7" eb="8">
      <t>フク</t>
    </rPh>
    <phoneticPr fontId="1"/>
  </si>
  <si>
    <t>◇施設職員調書</t>
  </si>
  <si>
    <t>高い</t>
    <rPh sb="0" eb="1">
      <t>タカ</t>
    </rPh>
    <phoneticPr fontId="1"/>
  </si>
  <si>
    <t>●児童の安全確保を図るため、安全計画を策定しているか。</t>
  </si>
  <si>
    <t>日現在）</t>
    <rPh sb="0" eb="1">
      <t>ニチ</t>
    </rPh>
    <rPh sb="1" eb="3">
      <t>ゲンザイ</t>
    </rPh>
    <phoneticPr fontId="1"/>
  </si>
  <si>
    <t>●　前回指導監査結果通知に基づく指導事項（助言指導を含む。）の改善措置状況</t>
  </si>
  <si>
    <t>○　家畜を飼養しているか。</t>
  </si>
  <si>
    <t>居間及び食堂等交流できる場所</t>
    <rPh sb="0" eb="2">
      <t>イマ</t>
    </rPh>
    <rPh sb="2" eb="3">
      <t>オヨ</t>
    </rPh>
    <rPh sb="4" eb="6">
      <t>ショクドウ</t>
    </rPh>
    <rPh sb="6" eb="7">
      <t>ナド</t>
    </rPh>
    <rPh sb="7" eb="9">
      <t>コウリュウ</t>
    </rPh>
    <rPh sb="12" eb="14">
      <t>バショ</t>
    </rPh>
    <phoneticPr fontId="1"/>
  </si>
  <si>
    <t>職：</t>
    <rPh sb="0" eb="1">
      <t>ショク</t>
    </rPh>
    <phoneticPr fontId="1"/>
  </si>
  <si>
    <t>●入所児の一時帰省は行われているか。</t>
  </si>
  <si>
    <t>契約先・契約期間</t>
    <rPh sb="0" eb="3">
      <t>ケイヤクサキ</t>
    </rPh>
    <rPh sb="4" eb="6">
      <t>ケイヤク</t>
    </rPh>
    <rPh sb="6" eb="8">
      <t>キカン</t>
    </rPh>
    <phoneticPr fontId="1"/>
  </si>
  <si>
    <t>研修内容</t>
    <rPh sb="0" eb="2">
      <t>ケンシュウ</t>
    </rPh>
    <rPh sb="2" eb="4">
      <t>ナイヨウ</t>
    </rPh>
    <phoneticPr fontId="1"/>
  </si>
  <si>
    <t>避難・消火等訓練記録簿</t>
  </si>
  <si>
    <t>●職場実習を行っている場合、前年度実績の主なものを記入してください。</t>
  </si>
  <si>
    <t>地域の参加</t>
    <rPh sb="0" eb="2">
      <t>チイキ</t>
    </rPh>
    <rPh sb="3" eb="5">
      <t>サンカ</t>
    </rPh>
    <phoneticPr fontId="1"/>
  </si>
  <si>
    <r>
      <t>☆　施設長研修の受講状況</t>
    </r>
    <r>
      <rPr>
        <sz val="11"/>
        <color auto="1"/>
        <rFont val="ＭＳ Ｐゴシック"/>
      </rPr>
      <t>を記入してください。</t>
    </r>
    <rPh sb="13" eb="15">
      <t>キニュウ</t>
    </rPh>
    <phoneticPr fontId="1"/>
  </si>
  <si>
    <t>公表方法：</t>
    <rPh sb="0" eb="2">
      <t>コウヒョウ</t>
    </rPh>
    <rPh sb="2" eb="4">
      <t>ホウホウ</t>
    </rPh>
    <phoneticPr fontId="1"/>
  </si>
  <si>
    <t>改善措置状況</t>
    <rPh sb="0" eb="2">
      <t>カイゼン</t>
    </rPh>
    <rPh sb="2" eb="4">
      <t>ソチ</t>
    </rPh>
    <rPh sb="4" eb="6">
      <t>ジョウキョウ</t>
    </rPh>
    <phoneticPr fontId="1"/>
  </si>
  <si>
    <t>食事開始時間</t>
    <rPh sb="0" eb="2">
      <t>ショクジ</t>
    </rPh>
    <rPh sb="2" eb="4">
      <t>カイシ</t>
    </rPh>
    <rPh sb="4" eb="6">
      <t>ジカン</t>
    </rPh>
    <phoneticPr fontId="1"/>
  </si>
  <si>
    <t>浜松市</t>
    <rPh sb="0" eb="3">
      <t>ハママツシ</t>
    </rPh>
    <phoneticPr fontId="1"/>
  </si>
  <si>
    <t>１　改善指導事項</t>
    <rPh sb="2" eb="4">
      <t>カイゼン</t>
    </rPh>
    <rPh sb="4" eb="6">
      <t>シドウ</t>
    </rPh>
    <rPh sb="6" eb="8">
      <t>ジコウ</t>
    </rPh>
    <phoneticPr fontId="1"/>
  </si>
  <si>
    <t>○　初任給格付は適正に行われているか。</t>
  </si>
  <si>
    <t>（４）昨年度退所の理由</t>
  </si>
  <si>
    <t>職員研修記録</t>
  </si>
  <si>
    <t>冷凍庫</t>
    <rPh sb="0" eb="3">
      <t>レイトウコ</t>
    </rPh>
    <phoneticPr fontId="1"/>
  </si>
  <si>
    <t>②職員俸給額＋職員諸手当額</t>
    <rPh sb="1" eb="3">
      <t>ショクイン</t>
    </rPh>
    <rPh sb="3" eb="5">
      <t>ホウキュウ</t>
    </rPh>
    <rPh sb="5" eb="6">
      <t>ガク</t>
    </rPh>
    <phoneticPr fontId="1"/>
  </si>
  <si>
    <t>災害時の人員体制、指揮系統</t>
  </si>
  <si>
    <t>人数（非常勤）</t>
    <rPh sb="0" eb="2">
      <t>ニンズウ</t>
    </rPh>
    <rPh sb="3" eb="4">
      <t>ヒ</t>
    </rPh>
    <rPh sb="4" eb="6">
      <t>ジョウキン</t>
    </rPh>
    <phoneticPr fontId="1"/>
  </si>
  <si>
    <t>指　　導　　監　　査　　事　　項</t>
    <rPh sb="0" eb="1">
      <t>ユビ</t>
    </rPh>
    <rPh sb="3" eb="4">
      <t>シルベ</t>
    </rPh>
    <rPh sb="6" eb="7">
      <t>ラン</t>
    </rPh>
    <rPh sb="9" eb="10">
      <t>サ</t>
    </rPh>
    <rPh sb="12" eb="13">
      <t>コト</t>
    </rPh>
    <rPh sb="15" eb="16">
      <t>コウ</t>
    </rPh>
    <phoneticPr fontId="1"/>
  </si>
  <si>
    <t>　要望事項</t>
    <rPh sb="1" eb="3">
      <t>ヨウボウ</t>
    </rPh>
    <rPh sb="3" eb="5">
      <t>ジコウ</t>
    </rPh>
    <phoneticPr fontId="1"/>
  </si>
  <si>
    <t>退職</t>
  </si>
  <si>
    <t>※主に記載した方を記入してください。</t>
    <rPh sb="1" eb="2">
      <t>オモ</t>
    </rPh>
    <rPh sb="3" eb="5">
      <t>キサイ</t>
    </rPh>
    <rPh sb="7" eb="8">
      <t>カタ</t>
    </rPh>
    <rPh sb="9" eb="11">
      <t>キニュウ</t>
    </rPh>
    <phoneticPr fontId="1"/>
  </si>
  <si>
    <t>有無</t>
    <rPh sb="0" eb="2">
      <t>ウム</t>
    </rPh>
    <phoneticPr fontId="1"/>
  </si>
  <si>
    <t>調理員</t>
    <rPh sb="0" eb="3">
      <t>チョウリイン</t>
    </rPh>
    <phoneticPr fontId="1"/>
  </si>
  <si>
    <t>円</t>
    <rPh sb="0" eb="1">
      <t>エン</t>
    </rPh>
    <phoneticPr fontId="1"/>
  </si>
  <si>
    <t>出勤簿（タイムカード）</t>
  </si>
  <si>
    <t>職員の配置状況</t>
  </si>
  <si>
    <t>参加人員</t>
    <rPh sb="0" eb="2">
      <t>サンカ</t>
    </rPh>
    <rPh sb="2" eb="4">
      <t>ジンイン</t>
    </rPh>
    <phoneticPr fontId="1"/>
  </si>
  <si>
    <t>●食事の時間を記入してください。</t>
  </si>
  <si>
    <t>７　施設職員調書、職員の勤務体制、前年度人件費の内容・今年度人件費の内容</t>
  </si>
  <si>
    <t>就業規則</t>
  </si>
  <si>
    <t>☆　うち、夜間訓練は、</t>
  </si>
  <si>
    <r>
      <t>○　入所児のマイナンバーを取り扱うことはあるか</t>
    </r>
    <r>
      <rPr>
        <sz val="11"/>
        <color auto="1"/>
        <rFont val="ＭＳ Ｐゴシック"/>
      </rPr>
      <t>。</t>
    </r>
  </si>
  <si>
    <t>入所児の措置状況</t>
    <rPh sb="0" eb="2">
      <t>ニュウショ</t>
    </rPh>
    <rPh sb="2" eb="3">
      <t>ジ</t>
    </rPh>
    <rPh sb="4" eb="6">
      <t>ソチ</t>
    </rPh>
    <rPh sb="6" eb="8">
      <t>ジョウキョウ</t>
    </rPh>
    <phoneticPr fontId="1"/>
  </si>
  <si>
    <t>○　書面による同意の確認を行っているか。</t>
  </si>
  <si>
    <t/>
  </si>
  <si>
    <t>いない</t>
  </si>
  <si>
    <t>合計</t>
    <rPh sb="0" eb="2">
      <t>ゴウケイ</t>
    </rPh>
    <phoneticPr fontId="1"/>
  </si>
  <si>
    <t>定員認可時期</t>
    <rPh sb="0" eb="2">
      <t>テイイン</t>
    </rPh>
    <rPh sb="2" eb="4">
      <t>ニンカ</t>
    </rPh>
    <rPh sb="4" eb="6">
      <t>ジキ</t>
    </rPh>
    <phoneticPr fontId="1"/>
  </si>
  <si>
    <t>★備蓄飲料水、食品の管理は、品名ごと棚卸表の作成や保管場所の</t>
  </si>
  <si>
    <t>検討方法：</t>
    <rPh sb="0" eb="2">
      <t>ケントウ</t>
    </rPh>
    <rPh sb="2" eb="4">
      <t>ホウホウ</t>
    </rPh>
    <phoneticPr fontId="1"/>
  </si>
  <si>
    <t>未実施</t>
    <rPh sb="0" eb="3">
      <t>ミジッシ</t>
    </rPh>
    <phoneticPr fontId="1"/>
  </si>
  <si>
    <t>人</t>
    <rPh sb="0" eb="1">
      <t>ニン</t>
    </rPh>
    <phoneticPr fontId="1"/>
  </si>
  <si>
    <t>○方策</t>
    <rPh sb="1" eb="3">
      <t>ホウサク</t>
    </rPh>
    <phoneticPr fontId="1"/>
  </si>
  <si>
    <t>保菌検査記録</t>
  </si>
  <si>
    <t>又は全面改築された施設以外は、一般・乳幼児とも面積1人3.3㎡で可</t>
  </si>
  <si>
    <t>女子平均年齢</t>
    <rPh sb="0" eb="2">
      <t>ジョシ</t>
    </rPh>
    <rPh sb="2" eb="4">
      <t>ヘイキン</t>
    </rPh>
    <rPh sb="4" eb="6">
      <t>ネンレイ</t>
    </rPh>
    <phoneticPr fontId="1"/>
  </si>
  <si>
    <t>職員の健康管理の状況</t>
  </si>
  <si>
    <t xml:space="preserve"> →　静岡県構造設計指針・同解説（平成14年度版）による。</t>
  </si>
  <si>
    <t>衛生管理点検記録</t>
  </si>
  <si>
    <t>児童指導員（分園）</t>
    <rPh sb="0" eb="2">
      <t>ジドウ</t>
    </rPh>
    <rPh sb="2" eb="5">
      <t>シドウイン</t>
    </rPh>
    <rPh sb="6" eb="8">
      <t>ブンエン</t>
    </rPh>
    <phoneticPr fontId="1"/>
  </si>
  <si>
    <t>家庭支援専門相談員
※必置</t>
    <rPh sb="0" eb="2">
      <t>カテイ</t>
    </rPh>
    <rPh sb="2" eb="4">
      <t>シエン</t>
    </rPh>
    <rPh sb="4" eb="6">
      <t>センモン</t>
    </rPh>
    <rPh sb="6" eb="8">
      <t>ソウダン</t>
    </rPh>
    <rPh sb="8" eb="9">
      <t>イン</t>
    </rPh>
    <rPh sb="11" eb="12">
      <t>ヒツ</t>
    </rPh>
    <rPh sb="12" eb="13">
      <t>オ</t>
    </rPh>
    <phoneticPr fontId="1"/>
  </si>
  <si>
    <t>新聞</t>
    <rPh sb="0" eb="2">
      <t>シンブン</t>
    </rPh>
    <phoneticPr fontId="1"/>
  </si>
  <si>
    <t>看護日誌</t>
  </si>
  <si>
    <t>いいえ</t>
  </si>
  <si>
    <t>●入所児に宗教上の行為、行事への参加を強制していないか。</t>
  </si>
  <si>
    <t>●主なクラブ活動の実施状況を記入してください。（事業報告書に記載がある場合は記入不要）</t>
  </si>
  <si>
    <t>給食栄養給与目標量算定表</t>
  </si>
  <si>
    <t>●投薬マニュアルや投薬チェックリストによる管理を行っているか。</t>
  </si>
  <si>
    <t>無</t>
    <rPh sb="0" eb="1">
      <t>ナ</t>
    </rPh>
    <phoneticPr fontId="1"/>
  </si>
  <si>
    <t>ページ</t>
  </si>
  <si>
    <t>学校教育の状況</t>
  </si>
  <si>
    <t>区分</t>
    <rPh sb="0" eb="2">
      <t>クブン</t>
    </rPh>
    <phoneticPr fontId="1"/>
  </si>
  <si>
    <t>非常勤職員雇用契約書</t>
  </si>
  <si>
    <t>※就学者のうち特別支援学校（級）等に就学している場合は備考にその旨と人数を記入願います。</t>
  </si>
  <si>
    <t>・交通上、外出時等の安全確保に関する指導計画</t>
  </si>
  <si>
    <t>給与台帳</t>
  </si>
  <si>
    <t>２３</t>
  </si>
  <si>
    <t>●アレルギー対応が必要な入所者はいるか。</t>
  </si>
  <si>
    <t>●直接処遇職員の専門的知識や援助技術の習得など職員の資質向上のために講じている方策について記入願います。</t>
  </si>
  <si>
    <t>児の数</t>
  </si>
  <si>
    <t>施設長</t>
    <rPh sb="0" eb="3">
      <t>シセツチョウ</t>
    </rPh>
    <phoneticPr fontId="1"/>
  </si>
  <si>
    <t>○　嘱託契約書はあるか。</t>
  </si>
  <si>
    <t>ア　小規模化及び地域分散化に関する計画を策定し、県知事に提出しているか。</t>
  </si>
  <si>
    <t>消火設備等の自主点検記録</t>
  </si>
  <si>
    <t>うち現</t>
    <rPh sb="2" eb="3">
      <t>ゲン</t>
    </rPh>
    <phoneticPr fontId="1"/>
  </si>
  <si>
    <t>防火管理者届出書（控）</t>
  </si>
  <si>
    <t>●賃金控除に関する協定は。</t>
  </si>
  <si>
    <t>指導事項</t>
    <rPh sb="0" eb="2">
      <t>シドウ</t>
    </rPh>
    <rPh sb="2" eb="4">
      <t>ジコウ</t>
    </rPh>
    <phoneticPr fontId="1"/>
  </si>
  <si>
    <t>就職自立</t>
    <rPh sb="0" eb="2">
      <t>シュウショク</t>
    </rPh>
    <rPh sb="2" eb="4">
      <t>ジリツ</t>
    </rPh>
    <phoneticPr fontId="1"/>
  </si>
  <si>
    <t>避難場所</t>
  </si>
  <si>
    <t>学齢前児童</t>
    <rPh sb="0" eb="2">
      <t>ガクレイ</t>
    </rPh>
    <rPh sb="2" eb="3">
      <t>マエ</t>
    </rPh>
    <rPh sb="3" eb="5">
      <t>ジドウ</t>
    </rPh>
    <phoneticPr fontId="1"/>
  </si>
  <si>
    <t>項　　　　目</t>
    <rPh sb="0" eb="1">
      <t>コウ</t>
    </rPh>
    <rPh sb="5" eb="6">
      <t>メ</t>
    </rPh>
    <phoneticPr fontId="1"/>
  </si>
  <si>
    <t>○</t>
  </si>
  <si>
    <t>構造・階数</t>
    <rPh sb="0" eb="2">
      <t>コウゾウ</t>
    </rPh>
    <rPh sb="3" eb="5">
      <t>カイスウ</t>
    </rPh>
    <phoneticPr fontId="1"/>
  </si>
  <si>
    <t>平均支給月額</t>
    <rPh sb="0" eb="2">
      <t>ヘイキン</t>
    </rPh>
    <rPh sb="2" eb="4">
      <t>シキュウ</t>
    </rPh>
    <rPh sb="4" eb="5">
      <t>ツキ</t>
    </rPh>
    <rPh sb="5" eb="6">
      <t>ガク</t>
    </rPh>
    <phoneticPr fontId="1"/>
  </si>
  <si>
    <t>業務分担表</t>
  </si>
  <si>
    <t>月</t>
    <rPh sb="0" eb="1">
      <t>ツキ</t>
    </rPh>
    <phoneticPr fontId="1"/>
  </si>
  <si>
    <t>●宿日直制の許可は。</t>
  </si>
  <si>
    <t>22　業務継続計画の策定</t>
  </si>
  <si>
    <t>国家公務員</t>
    <rPh sb="0" eb="2">
      <t>コッカ</t>
    </rPh>
    <rPh sb="2" eb="5">
      <t>コウムイン</t>
    </rPh>
    <phoneticPr fontId="1"/>
  </si>
  <si>
    <t>医療機関の
所在地</t>
    <rPh sb="0" eb="2">
      <t>イリョウ</t>
    </rPh>
    <rPh sb="2" eb="4">
      <t>キカン</t>
    </rPh>
    <rPh sb="6" eb="9">
      <t>ショザイチ</t>
    </rPh>
    <phoneticPr fontId="1"/>
  </si>
  <si>
    <t>監査資料作成者</t>
    <rPh sb="0" eb="2">
      <t>カンサ</t>
    </rPh>
    <rPh sb="2" eb="4">
      <t>シリョウ</t>
    </rPh>
    <rPh sb="4" eb="7">
      <t>サクセイシャ</t>
    </rPh>
    <phoneticPr fontId="1"/>
  </si>
  <si>
    <r>
      <t>⑤</t>
    </r>
    <r>
      <rPr>
        <sz val="11"/>
        <color auto="1"/>
        <rFont val="ＭＳ Ｐゴシック"/>
      </rPr>
      <t>その他</t>
    </r>
  </si>
  <si>
    <t>○　業者点検は行っているか。</t>
  </si>
  <si>
    <r>
      <t>（</t>
    </r>
    <r>
      <rPr>
        <sz val="11"/>
        <color auto="1"/>
        <rFont val="ＭＳ Ｐゴシック"/>
      </rPr>
      <t>令和</t>
    </r>
    <rPh sb="1" eb="3">
      <t>レイワ</t>
    </rPh>
    <phoneticPr fontId="1"/>
  </si>
  <si>
    <t>就業規則</t>
    <rPh sb="0" eb="2">
      <t>シュウギョウ</t>
    </rPh>
    <rPh sb="2" eb="4">
      <t>キソク</t>
    </rPh>
    <phoneticPr fontId="1"/>
  </si>
  <si>
    <t>前年</t>
    <rPh sb="0" eb="2">
      <t>ゼンネン</t>
    </rPh>
    <phoneticPr fontId="1"/>
  </si>
  <si>
    <t>雇用契約期間</t>
    <rPh sb="0" eb="2">
      <t>コヨウ</t>
    </rPh>
    <rPh sb="2" eb="4">
      <t>ケイヤク</t>
    </rPh>
    <rPh sb="4" eb="6">
      <t>キカン</t>
    </rPh>
    <phoneticPr fontId="1"/>
  </si>
  <si>
    <r>
      <t>嘱託医、看護師（乳児入所施設）、個別対応職員、家庭支援専門相談員(定員30人以上の場合2人)、里親支援専門相談員（里親支援を行う場合）、栄養士</t>
    </r>
    <r>
      <rPr>
        <sz val="10"/>
        <color auto="1"/>
        <rFont val="ＭＳ Ｐゴシック"/>
      </rPr>
      <t>又は管理栄養士（児童40人以下は置かなくて可）、調理員（委託除く）、児童指導員、保育士をおかなければならない。
（児童指導員又は保育士を次により配置）　・0・1歳児1.6人につき1人　・2歳児2人につき1人
　・3歳以上児4人につき1人　・小学生以上5.5人につき1人
（定員45人以下の施設）児童指導員又は保育士を1人加配
（乳児が入所している施設）乳児1.6人につき看護師1人を配置
（心理療法の必要がある児童10人以上）心理療法担当職員を置く
（実習設備を設けて職業指導を行う）職業指導員を置く
・地域小規模児童養護施設は、児童指導員又は保育士２人＋その他の職員（非常勤可）
・小規模グループケアは、専任の職員として各グループにつき児童指導員又は保育士１名及び管理宿直等職員（非常勤可）</t>
    </r>
    <rPh sb="71" eb="72">
      <t>マタ</t>
    </rPh>
    <rPh sb="73" eb="75">
      <t>カンリ</t>
    </rPh>
    <rPh sb="75" eb="78">
      <t>エイヨウシ</t>
    </rPh>
    <rPh sb="363" eb="366">
      <t>ショウキボ</t>
    </rPh>
    <rPh sb="374" eb="376">
      <t>センニン</t>
    </rPh>
    <rPh sb="377" eb="379">
      <t>ショクイン</t>
    </rPh>
    <rPh sb="382" eb="383">
      <t>カク</t>
    </rPh>
    <rPh sb="390" eb="392">
      <t>ジドウ</t>
    </rPh>
    <rPh sb="392" eb="395">
      <t>シドウイン</t>
    </rPh>
    <rPh sb="395" eb="396">
      <t>マタ</t>
    </rPh>
    <rPh sb="397" eb="400">
      <t>ホイクシ</t>
    </rPh>
    <rPh sb="401" eb="402">
      <t>メイ</t>
    </rPh>
    <rPh sb="402" eb="403">
      <t>オヨ</t>
    </rPh>
    <rPh sb="404" eb="406">
      <t>カンリ</t>
    </rPh>
    <rPh sb="406" eb="408">
      <t>シュクチョク</t>
    </rPh>
    <rPh sb="408" eb="409">
      <t>ナド</t>
    </rPh>
    <rPh sb="409" eb="411">
      <t>ショクイン</t>
    </rPh>
    <rPh sb="412" eb="415">
      <t>ヒジョウキン</t>
    </rPh>
    <rPh sb="415" eb="416">
      <t>カ</t>
    </rPh>
    <phoneticPr fontId="1"/>
  </si>
  <si>
    <t>保存年限</t>
    <rPh sb="0" eb="2">
      <t>ホゾン</t>
    </rPh>
    <rPh sb="2" eb="3">
      <t>トシ</t>
    </rPh>
    <rPh sb="3" eb="4">
      <t>カギリ</t>
    </rPh>
    <phoneticPr fontId="1"/>
  </si>
  <si>
    <t>就学者数は幼稚園児数</t>
    <rPh sb="0" eb="3">
      <t>シュウガクシャ</t>
    </rPh>
    <rPh sb="3" eb="4">
      <t>スウ</t>
    </rPh>
    <rPh sb="5" eb="7">
      <t>ヨウチ</t>
    </rPh>
    <rPh sb="7" eb="9">
      <t>エンジ</t>
    </rPh>
    <rPh sb="9" eb="10">
      <t>スウ</t>
    </rPh>
    <phoneticPr fontId="1"/>
  </si>
  <si>
    <t>前々年度末</t>
    <rPh sb="0" eb="1">
      <t>ゼン</t>
    </rPh>
    <rPh sb="2" eb="4">
      <t>ネンド</t>
    </rPh>
    <rPh sb="4" eb="5">
      <t>マツ</t>
    </rPh>
    <phoneticPr fontId="1"/>
  </si>
  <si>
    <t>日</t>
    <rPh sb="0" eb="1">
      <t>ヒ</t>
    </rPh>
    <phoneticPr fontId="1"/>
  </si>
  <si>
    <t>消火設備等の業者点検記録</t>
  </si>
  <si>
    <t>事故防止</t>
  </si>
  <si>
    <t>○　直近３年間の状況</t>
  </si>
  <si>
    <t>施設認可
年　月　日</t>
    <rPh sb="0" eb="2">
      <t>シセツ</t>
    </rPh>
    <rPh sb="2" eb="4">
      <t>ニンカ</t>
    </rPh>
    <rPh sb="5" eb="6">
      <t>ネン</t>
    </rPh>
    <rPh sb="7" eb="8">
      <t>ツキ</t>
    </rPh>
    <rPh sb="9" eb="10">
      <t>ヒ</t>
    </rPh>
    <phoneticPr fontId="1"/>
  </si>
  <si>
    <t>●　施設運営上の要望・質疑事項</t>
    <rPh sb="2" eb="4">
      <t>シセツ</t>
    </rPh>
    <rPh sb="4" eb="7">
      <t>ウンエイジョウ</t>
    </rPh>
    <rPh sb="8" eb="10">
      <t>ヨウボウ</t>
    </rPh>
    <rPh sb="11" eb="13">
      <t>シツギ</t>
    </rPh>
    <rPh sb="13" eb="15">
      <t>ジコウ</t>
    </rPh>
    <phoneticPr fontId="1"/>
  </si>
  <si>
    <t>●育児・介護休業を適正に与えているか。</t>
  </si>
  <si>
    <t>★　直接処遇職員に無資格者はいるか。</t>
  </si>
  <si>
    <t>出席者の職種</t>
    <rPh sb="0" eb="3">
      <t>シュッセキシャ</t>
    </rPh>
    <rPh sb="4" eb="6">
      <t>ショクシュ</t>
    </rPh>
    <phoneticPr fontId="1"/>
  </si>
  <si>
    <t>入所児の健康診断</t>
  </si>
  <si>
    <t>○児童福祉施設最低基準　第57条３項（職業指導）</t>
    <rPh sb="17" eb="18">
      <t>コウ</t>
    </rPh>
    <phoneticPr fontId="1"/>
  </si>
  <si>
    <t>記録していない</t>
    <rPh sb="0" eb="2">
      <t>キロク</t>
    </rPh>
    <phoneticPr fontId="1"/>
  </si>
  <si>
    <t>1日当りの従事者数</t>
    <rPh sb="1" eb="2">
      <t>ニチ</t>
    </rPh>
    <rPh sb="2" eb="3">
      <t>アタ</t>
    </rPh>
    <rPh sb="5" eb="8">
      <t>ジュウジシャ</t>
    </rPh>
    <rPh sb="8" eb="9">
      <t>スウ</t>
    </rPh>
    <phoneticPr fontId="1"/>
  </si>
  <si>
    <t>○　ある場合、具体的に記入してください。</t>
  </si>
  <si>
    <t>（６）市町事業等の受託状況</t>
  </si>
  <si>
    <r>
      <t>★消防計画（防災対策規程）は届け出て</t>
    </r>
    <r>
      <rPr>
        <sz val="11"/>
        <color auto="1"/>
        <rFont val="ＭＳ Ｐゴシック"/>
      </rPr>
      <t>いるか。</t>
    </r>
  </si>
  <si>
    <t xml:space="preserve">
・「特別支援事業の貯蓄に係る管理運営指針」第6条
・「児童福祉法施行規則等の一部を改正する省令等の施行について」（平成23年9月30日 雇児発0930第7号、社援発0930第4号）
</t>
  </si>
  <si>
    <t>内容</t>
    <rPh sb="0" eb="2">
      <t>ナイヨウ</t>
    </rPh>
    <phoneticPr fontId="1"/>
  </si>
  <si>
    <t>【新耐震基準で建設された建物】
昭和56年6月1日以降
静岡県構造設計指針・同解説（平成14年度版）　上記Ⅰａ、Ⅰｂのみ</t>
  </si>
  <si>
    <t>介護日誌</t>
  </si>
  <si>
    <t>Ib</t>
  </si>
  <si>
    <t>浴室・便所</t>
    <rPh sb="0" eb="2">
      <t>ヨクシツ</t>
    </rPh>
    <rPh sb="3" eb="5">
      <t>ベンジョ</t>
    </rPh>
    <phoneticPr fontId="1"/>
  </si>
  <si>
    <t>うち居室配膳</t>
    <rPh sb="2" eb="4">
      <t>キョシツ</t>
    </rPh>
    <rPh sb="4" eb="6">
      <t>ハイゼン</t>
    </rPh>
    <phoneticPr fontId="1"/>
  </si>
  <si>
    <t>職員会議録</t>
  </si>
  <si>
    <t>№</t>
  </si>
  <si>
    <t>〔自己評価、第三者評価〕</t>
  </si>
  <si>
    <t>育児・介護休業規程</t>
  </si>
  <si>
    <t>●夜間処遇について記入してください。</t>
  </si>
  <si>
    <t>書　類　名</t>
  </si>
  <si>
    <t>残留塩素濃度測定</t>
    <rPh sb="0" eb="2">
      <t>ザンリュウ</t>
    </rPh>
    <rPh sb="2" eb="4">
      <t>エンソ</t>
    </rPh>
    <rPh sb="4" eb="6">
      <t>ノウド</t>
    </rPh>
    <rPh sb="6" eb="8">
      <t>ソクテイ</t>
    </rPh>
    <phoneticPr fontId="1"/>
  </si>
  <si>
    <t>１０</t>
  </si>
  <si>
    <t>・児童福祉施設最低基準　第２条の３</t>
  </si>
  <si>
    <t>有</t>
    <rPh sb="0" eb="1">
      <t>アリ</t>
    </rPh>
    <phoneticPr fontId="1"/>
  </si>
  <si>
    <t>○　検便結果は保管しているか。</t>
  </si>
  <si>
    <t>食品戸棚</t>
    <rPh sb="0" eb="2">
      <t>ショクヒン</t>
    </rPh>
    <rPh sb="2" eb="4">
      <t>トダナ</t>
    </rPh>
    <phoneticPr fontId="1"/>
  </si>
  <si>
    <t>死亡事案（事故、病気、自死など）</t>
    <rPh sb="0" eb="2">
      <t>シボウ</t>
    </rPh>
    <rPh sb="2" eb="4">
      <t>ジアン</t>
    </rPh>
    <rPh sb="5" eb="7">
      <t>ジコ</t>
    </rPh>
    <rPh sb="8" eb="10">
      <t>ビョウキ</t>
    </rPh>
    <rPh sb="11" eb="13">
      <t>ジシ</t>
    </rPh>
    <phoneticPr fontId="1"/>
  </si>
  <si>
    <t>※19歳以上の児童自立生活援助事業対象者を含まない。</t>
    <rPh sb="3" eb="4">
      <t>サイ</t>
    </rPh>
    <rPh sb="4" eb="6">
      <t>イジョウ</t>
    </rPh>
    <rPh sb="7" eb="9">
      <t>ジドウ</t>
    </rPh>
    <rPh sb="9" eb="11">
      <t>ジリツ</t>
    </rPh>
    <rPh sb="11" eb="13">
      <t>セイカツ</t>
    </rPh>
    <rPh sb="13" eb="15">
      <t>エンジョ</t>
    </rPh>
    <rPh sb="15" eb="17">
      <t>ジギョウ</t>
    </rPh>
    <rPh sb="17" eb="19">
      <t>タイショウ</t>
    </rPh>
    <rPh sb="19" eb="20">
      <t>シャ</t>
    </rPh>
    <rPh sb="21" eb="22">
      <t>フク</t>
    </rPh>
    <phoneticPr fontId="1"/>
  </si>
  <si>
    <t>認可関係書類</t>
  </si>
  <si>
    <t>特別浴</t>
    <rPh sb="0" eb="2">
      <t>トクベツ</t>
    </rPh>
    <rPh sb="2" eb="3">
      <t>ヨク</t>
    </rPh>
    <phoneticPr fontId="1"/>
  </si>
  <si>
    <t>勤務日数内訳</t>
    <rPh sb="0" eb="2">
      <t>キンム</t>
    </rPh>
    <rPh sb="2" eb="4">
      <t>ニッスウ</t>
    </rPh>
    <rPh sb="4" eb="6">
      <t>ウチワケ</t>
    </rPh>
    <phoneticPr fontId="1"/>
  </si>
  <si>
    <t>◇目次</t>
    <rPh sb="1" eb="3">
      <t>モクジ</t>
    </rPh>
    <phoneticPr fontId="1"/>
  </si>
  <si>
    <t>スキムミルク受払簿</t>
  </si>
  <si>
    <t>○　年次有給休暇が10日以上付与されている職員(管理監督者を含む。)</t>
  </si>
  <si>
    <t>○　定期的な清掃・検査を行い、記録しているか。</t>
  </si>
  <si>
    <t>給食材料受払簿</t>
  </si>
  <si>
    <t>労基法関係許可・届出</t>
  </si>
  <si>
    <t>19　</t>
  </si>
  <si>
    <t>職員名簿</t>
  </si>
  <si>
    <t>③所属施設に在籍していた児童以外の児童の里親等委託の推進</t>
    <rPh sb="1" eb="3">
      <t>ショゾク</t>
    </rPh>
    <rPh sb="3" eb="5">
      <t>シセツ</t>
    </rPh>
    <rPh sb="12" eb="14">
      <t>ジドウ</t>
    </rPh>
    <rPh sb="14" eb="16">
      <t>イガイ</t>
    </rPh>
    <rPh sb="17" eb="19">
      <t>ジドウ</t>
    </rPh>
    <rPh sb="20" eb="22">
      <t>サトオヤ</t>
    </rPh>
    <rPh sb="22" eb="23">
      <t>ナド</t>
    </rPh>
    <rPh sb="23" eb="25">
      <t>イタク</t>
    </rPh>
    <rPh sb="26" eb="28">
      <t>スイシン</t>
    </rPh>
    <phoneticPr fontId="1"/>
  </si>
  <si>
    <t>・防火設備</t>
  </si>
  <si>
    <t xml:space="preserve">
・複数であることが望ましい。
　＜例＞
　評議員、監事、社会福祉士、民生・児童委員、大学教授、弁護士等
</t>
  </si>
  <si>
    <t>○　就業規則(給与規程含む)の最終改定日</t>
  </si>
  <si>
    <t>保存していない</t>
    <rPh sb="0" eb="2">
      <t>ホゾン</t>
    </rPh>
    <phoneticPr fontId="1"/>
  </si>
  <si>
    <t>職員履歴書</t>
  </si>
  <si>
    <t>今年度分は</t>
    <rPh sb="0" eb="3">
      <t>コンネンド</t>
    </rPh>
    <rPh sb="3" eb="4">
      <t>ブン</t>
    </rPh>
    <phoneticPr fontId="1"/>
  </si>
  <si>
    <t>該当しない</t>
    <rPh sb="0" eb="2">
      <t>ガイトウ</t>
    </rPh>
    <phoneticPr fontId="1"/>
  </si>
  <si>
    <t>検食記録</t>
  </si>
  <si>
    <t>避難経路</t>
  </si>
  <si>
    <t>　質疑事項</t>
    <rPh sb="1" eb="3">
      <t>シツギ</t>
    </rPh>
    <rPh sb="3" eb="5">
      <t>ジコウ</t>
    </rPh>
    <phoneticPr fontId="1"/>
  </si>
  <si>
    <t>７</t>
  </si>
  <si>
    <t>６　入所児の健康診断</t>
  </si>
  <si>
    <t>日）現在</t>
    <rPh sb="0" eb="1">
      <t>ニチ</t>
    </rPh>
    <rPh sb="2" eb="4">
      <t>ゲンザイ</t>
    </rPh>
    <phoneticPr fontId="1"/>
  </si>
  <si>
    <t>原則全員実施</t>
    <rPh sb="0" eb="2">
      <t>ゲンソク</t>
    </rPh>
    <rPh sb="2" eb="4">
      <t>ゼンイン</t>
    </rPh>
    <rPh sb="4" eb="6">
      <t>ジッシ</t>
    </rPh>
    <phoneticPr fontId="1"/>
  </si>
  <si>
    <t>●就学状況について</t>
  </si>
  <si>
    <t>乳児数</t>
    <rPh sb="0" eb="3">
      <t>ニュウジスウ</t>
    </rPh>
    <phoneticPr fontId="1"/>
  </si>
  <si>
    <t>分前</t>
    <rPh sb="0" eb="1">
      <t>フン</t>
    </rPh>
    <rPh sb="1" eb="2">
      <t>マエ</t>
    </rPh>
    <phoneticPr fontId="1"/>
  </si>
  <si>
    <t>常勤</t>
    <rPh sb="0" eb="2">
      <t>ジョウキン</t>
    </rPh>
    <phoneticPr fontId="1"/>
  </si>
  <si>
    <t>必要面積</t>
    <rPh sb="0" eb="2">
      <t>ヒツヨウ</t>
    </rPh>
    <rPh sb="2" eb="4">
      <t>メンセキ</t>
    </rPh>
    <phoneticPr fontId="1"/>
  </si>
  <si>
    <r>
      <t xml:space="preserve">
児童</t>
    </r>
    <r>
      <rPr>
        <u/>
        <sz val="10"/>
        <color rgb="FFFF0000"/>
        <rFont val="ＭＳ Ｐゴシック"/>
      </rPr>
      <t>福祉施設</t>
    </r>
    <r>
      <rPr>
        <sz val="10"/>
        <color auto="1"/>
        <rFont val="ＭＳ Ｐゴシック"/>
      </rPr>
      <t xml:space="preserve">最低基準　第８条
</t>
    </r>
    <rPh sb="3" eb="5">
      <t>フクシ</t>
    </rPh>
    <rPh sb="5" eb="7">
      <t>シセツ</t>
    </rPh>
    <phoneticPr fontId="1"/>
  </si>
  <si>
    <t>医療</t>
    <rPh sb="0" eb="2">
      <t>イリョウ</t>
    </rPh>
    <phoneticPr fontId="1"/>
  </si>
  <si>
    <r>
      <t>（</t>
    </r>
    <r>
      <rPr>
        <sz val="9"/>
        <color auto="1"/>
        <rFont val="ＭＳ Ｐゴシック"/>
      </rPr>
      <t>年度当初4月1日現在の職員を記入し、最後尾者の後に1行空けて、その後の新採・転入者（監査実施月又はその前月初日時点）を記入してください。）</t>
    </r>
    <rPh sb="1" eb="3">
      <t>ネンド</t>
    </rPh>
    <rPh sb="3" eb="5">
      <t>トウショ</t>
    </rPh>
    <rPh sb="5" eb="7">
      <t>４ガツ</t>
    </rPh>
    <rPh sb="8" eb="9">
      <t>ヒ</t>
    </rPh>
    <rPh sb="9" eb="11">
      <t>ゲンザイ</t>
    </rPh>
    <rPh sb="12" eb="14">
      <t>ショクイン</t>
    </rPh>
    <rPh sb="15" eb="17">
      <t>キニュウ</t>
    </rPh>
    <rPh sb="19" eb="22">
      <t>サイコウビ</t>
    </rPh>
    <rPh sb="22" eb="23">
      <t>シャ</t>
    </rPh>
    <rPh sb="24" eb="25">
      <t>アト</t>
    </rPh>
    <rPh sb="26" eb="28">
      <t>１ギョウ</t>
    </rPh>
    <rPh sb="28" eb="29">
      <t>ア</t>
    </rPh>
    <rPh sb="32" eb="35">
      <t>ソノアト</t>
    </rPh>
    <rPh sb="36" eb="37">
      <t>シン</t>
    </rPh>
    <rPh sb="37" eb="38">
      <t>サイヨウ</t>
    </rPh>
    <rPh sb="39" eb="42">
      <t>テンニュウシャ</t>
    </rPh>
    <rPh sb="56" eb="58">
      <t>ジテン</t>
    </rPh>
    <rPh sb="60" eb="62">
      <t>キニュウ</t>
    </rPh>
    <phoneticPr fontId="1"/>
  </si>
  <si>
    <t>職・氏名</t>
    <rPh sb="0" eb="1">
      <t>ショク</t>
    </rPh>
    <rPh sb="2" eb="4">
      <t>シメイ</t>
    </rPh>
    <phoneticPr fontId="1"/>
  </si>
  <si>
    <t>入浴</t>
    <rPh sb="0" eb="2">
      <t>ニュウヨク</t>
    </rPh>
    <phoneticPr fontId="1"/>
  </si>
  <si>
    <t>●過去３年間に、就職により退所した人はいるか。</t>
  </si>
  <si>
    <t>◇職員の勤務実績</t>
  </si>
  <si>
    <t>勤務時間</t>
    <rPh sb="0" eb="2">
      <t>キンム</t>
    </rPh>
    <rPh sb="2" eb="4">
      <t>ジカン</t>
    </rPh>
    <phoneticPr fontId="1"/>
  </si>
  <si>
    <t>今年</t>
    <rPh sb="0" eb="2">
      <t>コトシ</t>
    </rPh>
    <phoneticPr fontId="1"/>
  </si>
  <si>
    <t>行事内容</t>
    <rPh sb="0" eb="2">
      <t>ギョウジ</t>
    </rPh>
    <rPh sb="2" eb="4">
      <t>ナイヨウ</t>
    </rPh>
    <phoneticPr fontId="1"/>
  </si>
  <si>
    <t>特記事項</t>
    <rPh sb="0" eb="2">
      <t>トッキ</t>
    </rPh>
    <rPh sb="2" eb="4">
      <t>ジコウ</t>
    </rPh>
    <phoneticPr fontId="1"/>
  </si>
  <si>
    <t>定員</t>
    <rPh sb="0" eb="2">
      <t>テイイン</t>
    </rPh>
    <phoneticPr fontId="1"/>
  </si>
  <si>
    <t>学齢児童（中学校）</t>
    <rPh sb="0" eb="2">
      <t>ガクレイ</t>
    </rPh>
    <rPh sb="2" eb="4">
      <t>ジドウ</t>
    </rPh>
    <rPh sb="5" eb="8">
      <t>チュウガッコウ</t>
    </rPh>
    <phoneticPr fontId="1"/>
  </si>
  <si>
    <t>Ia</t>
  </si>
  <si>
    <t>●就業規則(給与規程、育児休業・介護休業規則等を含む)を作成し、労基署に届け出ているか。</t>
  </si>
  <si>
    <t>NO</t>
  </si>
  <si>
    <t>冷蔵庫の温度：</t>
    <rPh sb="0" eb="3">
      <t>レイゾウコ</t>
    </rPh>
    <rPh sb="4" eb="6">
      <t>オンド</t>
    </rPh>
    <phoneticPr fontId="1"/>
  </si>
  <si>
    <t>●嗜好調査や残食調査等の結果を献立作成に活用しているか。</t>
  </si>
  <si>
    <t>心理的虐待</t>
    <rPh sb="0" eb="3">
      <t>シンリテキ</t>
    </rPh>
    <rPh sb="3" eb="5">
      <t>ギャクタイ</t>
    </rPh>
    <phoneticPr fontId="1"/>
  </si>
  <si>
    <t>９</t>
  </si>
  <si>
    <t>（検査日</t>
    <rPh sb="1" eb="3">
      <t>ケンサ</t>
    </rPh>
    <rPh sb="3" eb="4">
      <t>ビ</t>
    </rPh>
    <phoneticPr fontId="1"/>
  </si>
  <si>
    <t>②被虐待児童等への生活場面での１対１の対応</t>
  </si>
  <si>
    <t xml:space="preserve">
・匿名の苦情に対応するため、「ご意見受付箱」等を設置する。
・受付窓口を設け、利用者に周知する。</t>
  </si>
  <si>
    <t>自立支援計画等</t>
  </si>
  <si>
    <t>防犯講習、防犯訓練</t>
  </si>
  <si>
    <t>１１</t>
  </si>
  <si>
    <t>受付窓口の設置</t>
    <rPh sb="0" eb="2">
      <t>ウケツケ</t>
    </rPh>
    <rPh sb="2" eb="4">
      <t>マドグチ</t>
    </rPh>
    <rPh sb="5" eb="7">
      <t>セッチ</t>
    </rPh>
    <phoneticPr fontId="1"/>
  </si>
  <si>
    <t>里親支援専門相談員</t>
    <rPh sb="0" eb="2">
      <t>サトオヤ</t>
    </rPh>
    <rPh sb="2" eb="4">
      <t>シエン</t>
    </rPh>
    <rPh sb="4" eb="6">
      <t>センモン</t>
    </rPh>
    <rPh sb="6" eb="9">
      <t>ソウダンイン</t>
    </rPh>
    <phoneticPr fontId="1"/>
  </si>
  <si>
    <t>保管場所</t>
    <rPh sb="0" eb="2">
      <t>ホカン</t>
    </rPh>
    <rPh sb="2" eb="4">
      <t>バショ</t>
    </rPh>
    <phoneticPr fontId="1"/>
  </si>
  <si>
    <t>は休息時間</t>
    <rPh sb="1" eb="3">
      <t>キュウソク</t>
    </rPh>
    <rPh sb="3" eb="5">
      <t>ジカン</t>
    </rPh>
    <phoneticPr fontId="1"/>
  </si>
  <si>
    <t>1人１ヶ月当り平均当番回数</t>
    <rPh sb="1" eb="2">
      <t>ニン</t>
    </rPh>
    <rPh sb="3" eb="5">
      <t>カゲツ</t>
    </rPh>
    <rPh sb="5" eb="6">
      <t>アタ</t>
    </rPh>
    <rPh sb="7" eb="9">
      <t>ヘイキン</t>
    </rPh>
    <rPh sb="9" eb="11">
      <t>トウバン</t>
    </rPh>
    <rPh sb="11" eb="13">
      <t>カイスウ</t>
    </rPh>
    <phoneticPr fontId="1"/>
  </si>
  <si>
    <t>●時間外・休日労働に関する協定は。</t>
  </si>
  <si>
    <t>①　殴る、蹴る等直接児童の身体に侵害を与える行為</t>
  </si>
  <si>
    <t>（単位：人）</t>
  </si>
  <si>
    <t>夜勤</t>
    <rPh sb="0" eb="2">
      <t>ヤキン</t>
    </rPh>
    <phoneticPr fontId="1"/>
  </si>
  <si>
    <t>Ⅰ</t>
  </si>
  <si>
    <r>
      <t xml:space="preserve">
・労基法　</t>
    </r>
    <r>
      <rPr>
        <sz val="9"/>
        <color auto="1"/>
        <rFont val="ＭＳ Ｐゴシック"/>
      </rPr>
      <t xml:space="preserve">第89条
  常時10人以上の労働者を使用する使用者は､一定の事項について就業規則を作成し､行政官庁に届け出なければならない｡変更した場合においても､同様とする。
</t>
    </r>
    <rPh sb="6" eb="7">
      <t>ダイ</t>
    </rPh>
    <phoneticPr fontId="1"/>
  </si>
  <si>
    <t>生活指導員</t>
    <rPh sb="0" eb="2">
      <t>セイカツ</t>
    </rPh>
    <rPh sb="2" eb="5">
      <t>シドウイン</t>
    </rPh>
    <phoneticPr fontId="1"/>
  </si>
  <si>
    <t>※黄色着色セルのみ入力してください。平均年齢や合計は自動計算です。</t>
    <rPh sb="1" eb="3">
      <t>キイロ</t>
    </rPh>
    <rPh sb="3" eb="5">
      <t>チャクショク</t>
    </rPh>
    <rPh sb="9" eb="11">
      <t>ニュウリョク</t>
    </rPh>
    <rPh sb="18" eb="20">
      <t>ヘイキン</t>
    </rPh>
    <rPh sb="20" eb="22">
      <t>ネンレイ</t>
    </rPh>
    <rPh sb="23" eb="25">
      <t>ゴウケイ</t>
    </rPh>
    <rPh sb="26" eb="28">
      <t>ジドウ</t>
    </rPh>
    <rPh sb="28" eb="30">
      <t>ケイサン</t>
    </rPh>
    <phoneticPr fontId="1"/>
  </si>
  <si>
    <t>内科</t>
    <rPh sb="0" eb="2">
      <t>ナイカ</t>
    </rPh>
    <phoneticPr fontId="1"/>
  </si>
  <si>
    <t>人材派遣等委託契約により職員確保を行ったか。</t>
    <rPh sb="0" eb="2">
      <t>ジンザイ</t>
    </rPh>
    <rPh sb="2" eb="4">
      <t>ハケン</t>
    </rPh>
    <rPh sb="4" eb="5">
      <t>トウ</t>
    </rPh>
    <rPh sb="5" eb="7">
      <t>イタク</t>
    </rPh>
    <rPh sb="7" eb="9">
      <t>ケイヤク</t>
    </rPh>
    <rPh sb="12" eb="14">
      <t>ショクイン</t>
    </rPh>
    <rPh sb="14" eb="16">
      <t>カクホ</t>
    </rPh>
    <rPh sb="17" eb="18">
      <t>オコナ</t>
    </rPh>
    <phoneticPr fontId="1"/>
  </si>
  <si>
    <t>食品庫</t>
    <rPh sb="0" eb="3">
      <t>ショクヒンコ</t>
    </rPh>
    <phoneticPr fontId="1"/>
  </si>
  <si>
    <t>新規採用</t>
    <rPh sb="0" eb="2">
      <t>シンキ</t>
    </rPh>
    <rPh sb="2" eb="4">
      <t>サイヨウ</t>
    </rPh>
    <phoneticPr fontId="1"/>
  </si>
  <si>
    <t>一般浴</t>
    <rPh sb="0" eb="3">
      <t>イッパンヨク</t>
    </rPh>
    <phoneticPr fontId="1"/>
  </si>
  <si>
    <t>冷凍庫の温度</t>
    <rPh sb="0" eb="3">
      <t>レイトウコ</t>
    </rPh>
    <rPh sb="4" eb="6">
      <t>オンド</t>
    </rPh>
    <phoneticPr fontId="1"/>
  </si>
  <si>
    <t>県河川災害予防計画に定める浸水想定区域</t>
  </si>
  <si>
    <t>給食業務</t>
    <rPh sb="0" eb="2">
      <t>キュウショク</t>
    </rPh>
    <rPh sb="2" eb="4">
      <t>ギョウム</t>
    </rPh>
    <phoneticPr fontId="1"/>
  </si>
  <si>
    <t>●増改築等の予定があるか。</t>
  </si>
  <si>
    <t>市町村公務員</t>
    <rPh sb="0" eb="3">
      <t>シチョウソン</t>
    </rPh>
    <rPh sb="3" eb="6">
      <t>コウムイン</t>
    </rPh>
    <phoneticPr fontId="1"/>
  </si>
  <si>
    <t>③　食事を与えないこと。</t>
  </si>
  <si>
    <t>長期</t>
    <rPh sb="0" eb="2">
      <t>チョウキ</t>
    </rPh>
    <phoneticPr fontId="1"/>
  </si>
  <si>
    <t>目　　次</t>
    <rPh sb="0" eb="1">
      <t>メ</t>
    </rPh>
    <rPh sb="3" eb="4">
      <t>ツギ</t>
    </rPh>
    <phoneticPr fontId="1"/>
  </si>
  <si>
    <t>ウ　ア及びイに該当しない場合であっても、通常の発生動向を上回る感染症等の発生が疑われ、特に施設長が報告を必要と認めた場合
　　　</t>
  </si>
  <si>
    <t>本シート</t>
    <rPh sb="0" eb="1">
      <t>ホン</t>
    </rPh>
    <phoneticPr fontId="1"/>
  </si>
  <si>
    <r>
      <t>19歳以上</t>
    </r>
    <r>
      <rPr>
        <u/>
        <sz val="11"/>
        <color rgb="FFFF0000"/>
        <rFont val="ＭＳ Ｐゴシック"/>
      </rPr>
      <t>（児童自立生活援助事業対象者）</t>
    </r>
    <rPh sb="2" eb="3">
      <t>サイ</t>
    </rPh>
    <rPh sb="3" eb="5">
      <t>イジョウ</t>
    </rPh>
    <rPh sb="6" eb="8">
      <t>ジドウ</t>
    </rPh>
    <rPh sb="8" eb="10">
      <t>ジリツ</t>
    </rPh>
    <rPh sb="10" eb="12">
      <t>セイカツ</t>
    </rPh>
    <rPh sb="12" eb="14">
      <t>エンジョ</t>
    </rPh>
    <rPh sb="14" eb="16">
      <t>ジギョウ</t>
    </rPh>
    <rPh sb="16" eb="18">
      <t>タイショウ</t>
    </rPh>
    <rPh sb="18" eb="19">
      <t>シャ</t>
    </rPh>
    <phoneticPr fontId="1"/>
  </si>
  <si>
    <t>全シート</t>
    <rPh sb="0" eb="1">
      <t>ゼン</t>
    </rPh>
    <phoneticPr fontId="1"/>
  </si>
  <si>
    <t>パンフレット</t>
  </si>
  <si>
    <r>
      <t>○　違反及び指導事項は</t>
    </r>
    <r>
      <rPr>
        <sz val="11"/>
        <color auto="1"/>
        <rFont val="ＭＳ Ｐゴシック"/>
      </rPr>
      <t>あるか。</t>
    </r>
  </si>
  <si>
    <t>昼食</t>
    <rPh sb="0" eb="2">
      <t>チュウショク</t>
    </rPh>
    <phoneticPr fontId="1"/>
  </si>
  <si>
    <t>２４</t>
  </si>
  <si>
    <t>（５）一時保護の受入状況</t>
  </si>
  <si>
    <t>就寝・消灯</t>
    <rPh sb="0" eb="2">
      <t>シュウシン</t>
    </rPh>
    <rPh sb="3" eb="5">
      <t>ショウトウ</t>
    </rPh>
    <phoneticPr fontId="1"/>
  </si>
  <si>
    <t>職</t>
    <rPh sb="0" eb="1">
      <t>ショク</t>
    </rPh>
    <phoneticPr fontId="1"/>
  </si>
  <si>
    <t>第二避難場所</t>
    <rPh sb="0" eb="2">
      <t>ダイニ</t>
    </rPh>
    <rPh sb="2" eb="4">
      <t>ヒナン</t>
    </rPh>
    <rPh sb="4" eb="6">
      <t>バショ</t>
    </rPh>
    <phoneticPr fontId="1"/>
  </si>
  <si>
    <t>目的・内容等</t>
    <rPh sb="0" eb="2">
      <t>モクテキ</t>
    </rPh>
    <rPh sb="3" eb="5">
      <t>ナイヨウ</t>
    </rPh>
    <rPh sb="5" eb="6">
      <t>ナド</t>
    </rPh>
    <phoneticPr fontId="1"/>
  </si>
  <si>
    <t>資格</t>
    <rPh sb="0" eb="2">
      <t>シカク</t>
    </rPh>
    <phoneticPr fontId="1"/>
  </si>
  <si>
    <t>事業名</t>
    <rPh sb="0" eb="2">
      <t>ジギョウ</t>
    </rPh>
    <rPh sb="2" eb="3">
      <t>メイ</t>
    </rPh>
    <phoneticPr fontId="1"/>
  </si>
  <si>
    <t>氏名</t>
    <rPh sb="0" eb="2">
      <t>シメイ</t>
    </rPh>
    <phoneticPr fontId="1"/>
  </si>
  <si>
    <t>回</t>
    <rPh sb="0" eb="1">
      <t>カイ</t>
    </rPh>
    <phoneticPr fontId="1"/>
  </si>
  <si>
    <t>件</t>
    <rPh sb="0" eb="1">
      <t>ケン</t>
    </rPh>
    <phoneticPr fontId="1"/>
  </si>
  <si>
    <t>本体施設内</t>
    <rPh sb="0" eb="2">
      <t>ホンタイ</t>
    </rPh>
    <rPh sb="2" eb="4">
      <t>シセツ</t>
    </rPh>
    <rPh sb="4" eb="5">
      <t>ナイ</t>
    </rPh>
    <phoneticPr fontId="1"/>
  </si>
  <si>
    <t>前年度</t>
    <rPh sb="0" eb="3">
      <t>ゼンネンド</t>
    </rPh>
    <phoneticPr fontId="1"/>
  </si>
  <si>
    <t>場面</t>
    <rPh sb="0" eb="2">
      <t>バメン</t>
    </rPh>
    <phoneticPr fontId="1"/>
  </si>
  <si>
    <t>入所者児への注意喚起</t>
  </si>
  <si>
    <t>保育士（本体施設）</t>
    <rPh sb="0" eb="3">
      <t>ホイクシ</t>
    </rPh>
    <rPh sb="4" eb="6">
      <t>ホンタイ</t>
    </rPh>
    <rPh sb="6" eb="8">
      <t>シセツ</t>
    </rPh>
    <phoneticPr fontId="1"/>
  </si>
  <si>
    <t>氏      名</t>
    <rPh sb="0" eb="8">
      <t>シメイ</t>
    </rPh>
    <phoneticPr fontId="1"/>
  </si>
  <si>
    <t>着替えの回数</t>
    <rPh sb="0" eb="2">
      <t>キガ</t>
    </rPh>
    <rPh sb="4" eb="6">
      <t>カイスウ</t>
    </rPh>
    <phoneticPr fontId="1"/>
  </si>
  <si>
    <t>里親委託</t>
    <rPh sb="0" eb="2">
      <t>サトオヤ</t>
    </rPh>
    <rPh sb="2" eb="4">
      <t>イタク</t>
    </rPh>
    <phoneticPr fontId="1"/>
  </si>
  <si>
    <t>勤務形態</t>
    <rPh sb="0" eb="2">
      <t>キンム</t>
    </rPh>
    <rPh sb="2" eb="4">
      <t>ケイタイ</t>
    </rPh>
    <phoneticPr fontId="1"/>
  </si>
  <si>
    <t>経験
年数</t>
    <rPh sb="0" eb="2">
      <t>ケイケン</t>
    </rPh>
    <rPh sb="3" eb="5">
      <t>ネンスウ</t>
    </rPh>
    <phoneticPr fontId="1"/>
  </si>
  <si>
    <t>施設</t>
    <rPh sb="0" eb="2">
      <t>シセツ</t>
    </rPh>
    <phoneticPr fontId="1"/>
  </si>
  <si>
    <t>独自</t>
    <rPh sb="0" eb="2">
      <t>ドクジ</t>
    </rPh>
    <phoneticPr fontId="1"/>
  </si>
  <si>
    <t>1月あたりの
勤務日数</t>
    <rPh sb="1" eb="2">
      <t>ツキ</t>
    </rPh>
    <rPh sb="7" eb="9">
      <t>キンム</t>
    </rPh>
    <rPh sb="9" eb="11">
      <t>ニッスウ</t>
    </rPh>
    <phoneticPr fontId="1"/>
  </si>
  <si>
    <t>２８</t>
  </si>
  <si>
    <t>摘　　　　要</t>
    <rPh sb="0" eb="1">
      <t>テキ</t>
    </rPh>
    <rPh sb="5" eb="6">
      <t>ヨウ</t>
    </rPh>
    <phoneticPr fontId="1"/>
  </si>
  <si>
    <t>婦人保護、一時保護（ＤＶシェルター）事業</t>
  </si>
  <si>
    <t>諸帳簿等の整備</t>
    <rPh sb="0" eb="1">
      <t>ショ</t>
    </rPh>
    <rPh sb="1" eb="3">
      <t>チョウボ</t>
    </rPh>
    <rPh sb="3" eb="4">
      <t>ナド</t>
    </rPh>
    <rPh sb="5" eb="7">
      <t>セイビ</t>
    </rPh>
    <phoneticPr fontId="1"/>
  </si>
  <si>
    <t>○安全計画に定められている内容は</t>
  </si>
  <si>
    <t>浴室及び便所</t>
    <rPh sb="0" eb="2">
      <t>ヨクシツ</t>
    </rPh>
    <rPh sb="2" eb="3">
      <t>オヨ</t>
    </rPh>
    <rPh sb="4" eb="6">
      <t>ベンジョ</t>
    </rPh>
    <phoneticPr fontId="1"/>
  </si>
  <si>
    <t>１２</t>
  </si>
  <si>
    <t>18　職員の配置状況</t>
  </si>
  <si>
    <t>夜間実施回数</t>
  </si>
  <si>
    <t>平均年齢
（18歳まで）</t>
    <rPh sb="0" eb="2">
      <t>ヘイキン</t>
    </rPh>
    <rPh sb="2" eb="4">
      <t>ネンレイ</t>
    </rPh>
    <rPh sb="8" eb="9">
      <t>サイ</t>
    </rPh>
    <phoneticPr fontId="1"/>
  </si>
  <si>
    <t xml:space="preserve">「福祉サービスにおける危機管理（リスクマネジメント）に関する取組み指針」厚生労働省ＨＰ参照
</t>
  </si>
  <si>
    <t>・職員の安全研修、訓練の計画</t>
  </si>
  <si>
    <t>遅出</t>
    <rPh sb="0" eb="2">
      <t>オソデ</t>
    </rPh>
    <phoneticPr fontId="1"/>
  </si>
  <si>
    <t>認可定員</t>
    <rPh sb="0" eb="2">
      <t>ニンカ</t>
    </rPh>
    <rPh sb="2" eb="4">
      <t>テイイン</t>
    </rPh>
    <phoneticPr fontId="1"/>
  </si>
  <si>
    <t>資格要件なし</t>
    <rPh sb="0" eb="2">
      <t>シカク</t>
    </rPh>
    <rPh sb="2" eb="4">
      <t>ヨウケン</t>
    </rPh>
    <phoneticPr fontId="1"/>
  </si>
  <si>
    <t>現員数</t>
    <rPh sb="0" eb="2">
      <t>ゲンイン</t>
    </rPh>
    <rPh sb="2" eb="3">
      <t>スウ</t>
    </rPh>
    <phoneticPr fontId="1"/>
  </si>
  <si>
    <t>○　前歴換算は適正に行われているか。</t>
  </si>
  <si>
    <t>個人配布</t>
    <rPh sb="0" eb="2">
      <t>コジン</t>
    </rPh>
    <rPh sb="2" eb="4">
      <t>ハイフ</t>
    </rPh>
    <phoneticPr fontId="1"/>
  </si>
  <si>
    <t>備考</t>
    <rPh sb="0" eb="2">
      <t>ビコウ</t>
    </rPh>
    <phoneticPr fontId="1"/>
  </si>
  <si>
    <t>令和</t>
    <rPh sb="0" eb="2">
      <t>レイワ</t>
    </rPh>
    <phoneticPr fontId="1"/>
  </si>
  <si>
    <t>※現在の状況</t>
  </si>
  <si>
    <t>・食事時間前に、調理従事者以外の者が実施すること。</t>
  </si>
  <si>
    <t xml:space="preserve">
・大量調理施設衛生管理マニュアル
　H9.3.24衛食第85号局長通知別添
・調理に携わる全職員（栄養士、調理員(臨時・パートを含む。)）について実施。
・保菌者は調理に従事させない。
・ノロウイルス食中毒対策
　作業前後の手洗い、流行期(10月～3月)には必要に応じて検便検査にノロウイルスを含める等
＜温度の目安＞
・冷蔵庫　　5℃以下
・冷凍庫　　－20℃以下
＜食器消毒の目安＞
・熱湯：95℃以上、10分以上浸漬
・蒸気：100℃以上、10分以上
・薬用：消毒薬に必要な時間浸漬
（食器の材質等により異なる。）
・給食会議の実施状況
（委託の場合、業者も出席させる。）
</t>
  </si>
  <si>
    <t>栄養士</t>
    <rPh sb="0" eb="3">
      <t>エイヨウシ</t>
    </rPh>
    <phoneticPr fontId="1"/>
  </si>
  <si>
    <t>事務員</t>
    <rPh sb="0" eb="3">
      <t>ジムイン</t>
    </rPh>
    <phoneticPr fontId="1"/>
  </si>
  <si>
    <t>○　「いる」場合の記録は。</t>
  </si>
  <si>
    <t>その他</t>
    <rPh sb="2" eb="3">
      <t>タ</t>
    </rPh>
    <phoneticPr fontId="1"/>
  </si>
  <si>
    <t>保障内容・保障額</t>
    <rPh sb="0" eb="2">
      <t>ホショウ</t>
    </rPh>
    <rPh sb="2" eb="4">
      <t>ナイヨウ</t>
    </rPh>
    <rPh sb="5" eb="7">
      <t>ホショウ</t>
    </rPh>
    <rPh sb="7" eb="8">
      <t>ガク</t>
    </rPh>
    <phoneticPr fontId="1"/>
  </si>
  <si>
    <t>定例
出勤日</t>
    <rPh sb="0" eb="2">
      <t>テイレイ</t>
    </rPh>
    <rPh sb="3" eb="5">
      <t>シュッキン</t>
    </rPh>
    <rPh sb="5" eb="6">
      <t>ビ</t>
    </rPh>
    <phoneticPr fontId="1"/>
  </si>
  <si>
    <t>その他</t>
  </si>
  <si>
    <t>○　医師（嘱託医師）の状況を記入してください。</t>
  </si>
  <si>
    <t>人数（常勤）</t>
    <rPh sb="0" eb="2">
      <t>ニンズウ</t>
    </rPh>
    <rPh sb="3" eb="5">
      <t>ジョウキン</t>
    </rPh>
    <phoneticPr fontId="1"/>
  </si>
  <si>
    <r>
      <t>○　ある場合、その内容</t>
    </r>
    <r>
      <rPr>
        <sz val="11"/>
        <color auto="1"/>
        <rFont val="ＭＳ Ｐゴシック"/>
      </rPr>
      <t>を記入してください。</t>
    </r>
    <rPh sb="12" eb="14">
      <t>キニュウ</t>
    </rPh>
    <phoneticPr fontId="1"/>
  </si>
  <si>
    <t>旅費規程</t>
  </si>
  <si>
    <t>分園</t>
    <rPh sb="0" eb="2">
      <t>ブンエン</t>
    </rPh>
    <phoneticPr fontId="1"/>
  </si>
  <si>
    <t>実習人員</t>
    <rPh sb="0" eb="2">
      <t>ジッシュウ</t>
    </rPh>
    <rPh sb="2" eb="4">
      <t>ジンイン</t>
    </rPh>
    <phoneticPr fontId="1"/>
  </si>
  <si>
    <t>●初任給は国家公務員の初任給と比較して</t>
  </si>
  <si>
    <t>検便</t>
    <rPh sb="0" eb="2">
      <t>ケンベン</t>
    </rPh>
    <phoneticPr fontId="1"/>
  </si>
  <si>
    <t>●職員等が秘密を漏らすことのないような措置を講じているか。</t>
  </si>
  <si>
    <t>●健康管理、衛生管理表が整備･使用されているか。</t>
  </si>
  <si>
    <t>●衛生管理者又は衛生推進者は選任されているか。</t>
  </si>
  <si>
    <t>保存食</t>
    <rPh sb="0" eb="3">
      <t>ホゾンショク</t>
    </rPh>
    <phoneticPr fontId="1"/>
  </si>
  <si>
    <t>広報誌</t>
    <rPh sb="0" eb="3">
      <t>コウホウシ</t>
    </rPh>
    <phoneticPr fontId="1"/>
  </si>
  <si>
    <t>○　交換時期は。</t>
  </si>
  <si>
    <t>受講済み</t>
    <rPh sb="0" eb="2">
      <t>ジュコウ</t>
    </rPh>
    <rPh sb="2" eb="3">
      <t>ズ</t>
    </rPh>
    <phoneticPr fontId="1"/>
  </si>
  <si>
    <t>○　いる場合、上記計画に基づく訓練が実施されているか。</t>
  </si>
  <si>
    <t>苦情受付担当者</t>
  </si>
  <si>
    <t>前年度の人件費の内、職員俸給＋職員諸手当の額となる。</t>
    <rPh sb="0" eb="1">
      <t>ゼン</t>
    </rPh>
    <rPh sb="1" eb="3">
      <t>ネンド</t>
    </rPh>
    <rPh sb="4" eb="7">
      <t>ジンケンヒ</t>
    </rPh>
    <rPh sb="8" eb="9">
      <t>ウチ</t>
    </rPh>
    <rPh sb="10" eb="12">
      <t>ショクイン</t>
    </rPh>
    <rPh sb="12" eb="14">
      <t>ホウキュウ</t>
    </rPh>
    <rPh sb="15" eb="17">
      <t>ショクイン</t>
    </rPh>
    <rPh sb="17" eb="20">
      <t>ショテアテ</t>
    </rPh>
    <rPh sb="21" eb="22">
      <t>ガク</t>
    </rPh>
    <phoneticPr fontId="1"/>
  </si>
  <si>
    <t>10人以上</t>
    <rPh sb="2" eb="3">
      <t>ニン</t>
    </rPh>
    <rPh sb="3" eb="5">
      <t>イジョウ</t>
    </rPh>
    <phoneticPr fontId="1"/>
  </si>
  <si>
    <t>●職員の採用、退職及び転勤の状況について記入してください。（正規職員について記入すること。）</t>
  </si>
  <si>
    <t>○　資料記入要領</t>
  </si>
  <si>
    <t>２９</t>
  </si>
  <si>
    <t>小規模現員</t>
    <rPh sb="0" eb="3">
      <t>ショウキボ</t>
    </rPh>
    <rPh sb="3" eb="5">
      <t>ゲンイン</t>
    </rPh>
    <phoneticPr fontId="1"/>
  </si>
  <si>
    <t>●給食業務を委託しているか。</t>
  </si>
  <si>
    <t>ポスター</t>
  </si>
  <si>
    <t>●入所児の理髪は。</t>
  </si>
  <si>
    <t>２０</t>
  </si>
  <si>
    <t>●次に掲げる行為を行ったことがあるか。</t>
  </si>
  <si>
    <t xml:space="preserve">・新型インフルエンザの発生に対する社会福祉施設等の対応について（平成21年10月8日付け通知）
・社会福祉施設等における感染拡大防止のための留意点ついて（その２）（令和2年10月15日付け通知）
・施設内で感染症が発症、似た症状が発症した場合、どのように感染を防ぐ（感染を抑制する）ためのマニュアルはあるか？
</t>
  </si>
  <si>
    <t>○　「いる」場合、日頃から消毒等の衛生対策を適切に実施しているか。</t>
  </si>
  <si>
    <t>防犯に係る職員の役割分担を明確にしている。</t>
  </si>
  <si>
    <t>前年度</t>
  </si>
  <si>
    <t>転入</t>
  </si>
  <si>
    <t>⑤　適切な休息時間を与えずに長時間作業を継続させること。</t>
  </si>
  <si>
    <t>転出</t>
  </si>
  <si>
    <t>現員</t>
    <rPh sb="0" eb="2">
      <t>ゲンイン</t>
    </rPh>
    <phoneticPr fontId="1"/>
  </si>
  <si>
    <t>○　施設内は全面禁煙であるか。</t>
  </si>
  <si>
    <t>㎡</t>
  </si>
  <si>
    <t xml:space="preserve">● 新型コロナウイルス、 ＭＲＳＡ、インフルエンザ、腸管出血性大腸菌、結核等の感染予防対策マニュアルが整備され、かつ職員に周知されているか。
</t>
  </si>
  <si>
    <t>●おむつの使用者は。</t>
  </si>
  <si>
    <t>検食時間</t>
    <rPh sb="0" eb="2">
      <t>ケンショク</t>
    </rPh>
    <rPh sb="2" eb="4">
      <t>ジカン</t>
    </rPh>
    <phoneticPr fontId="1"/>
  </si>
  <si>
    <t>設備名</t>
    <rPh sb="0" eb="2">
      <t>セツビ</t>
    </rPh>
    <rPh sb="2" eb="3">
      <t>メイ</t>
    </rPh>
    <phoneticPr fontId="1"/>
  </si>
  <si>
    <t>（施設内診療の1ヶ月平均件数は、監査前6ヶ月分の平均）</t>
  </si>
  <si>
    <t>栄養士の関わり</t>
    <rPh sb="0" eb="3">
      <t>エイヨウシ</t>
    </rPh>
    <rPh sb="4" eb="5">
      <t>カカ</t>
    </rPh>
    <phoneticPr fontId="1"/>
  </si>
  <si>
    <t>＜</t>
  </si>
  <si>
    <t>（２）措置機関別状況</t>
  </si>
  <si>
    <t>○　宿日直を行う職員(宿直専門員は除く)は特定の者に偏っていないか。</t>
  </si>
  <si>
    <t>計</t>
    <rPh sb="0" eb="1">
      <t>ケイ</t>
    </rPh>
    <phoneticPr fontId="1"/>
  </si>
  <si>
    <t>ケア形態の小規模化の状況</t>
  </si>
  <si>
    <t>●排水及び汚物処理に問題はないか。</t>
  </si>
  <si>
    <t>利用者（イ）</t>
    <rPh sb="0" eb="3">
      <t>リヨウシャ</t>
    </rPh>
    <phoneticPr fontId="1"/>
  </si>
  <si>
    <t>用途</t>
    <rPh sb="0" eb="2">
      <t>ヨウト</t>
    </rPh>
    <phoneticPr fontId="1"/>
  </si>
  <si>
    <t>作業内容</t>
    <rPh sb="0" eb="2">
      <t>サギョウ</t>
    </rPh>
    <rPh sb="2" eb="4">
      <t>ナイヨウ</t>
    </rPh>
    <phoneticPr fontId="1"/>
  </si>
  <si>
    <t>周知方法：</t>
    <rPh sb="0" eb="2">
      <t>シュウチ</t>
    </rPh>
    <rPh sb="2" eb="4">
      <t>ホウホウ</t>
    </rPh>
    <phoneticPr fontId="1"/>
  </si>
  <si>
    <t>施設長に対する総支給年額（ボーナスを含む）</t>
    <rPh sb="0" eb="2">
      <t>シセツ</t>
    </rPh>
    <rPh sb="2" eb="3">
      <t>チョウ</t>
    </rPh>
    <rPh sb="4" eb="5">
      <t>タイ</t>
    </rPh>
    <rPh sb="7" eb="8">
      <t>ソウ</t>
    </rPh>
    <rPh sb="8" eb="10">
      <t>シキュウ</t>
    </rPh>
    <rPh sb="10" eb="12">
      <t>ネンガク</t>
    </rPh>
    <rPh sb="18" eb="19">
      <t>フク</t>
    </rPh>
    <phoneticPr fontId="1"/>
  </si>
  <si>
    <t>協定の内容</t>
    <rPh sb="0" eb="2">
      <t>キョウテイ</t>
    </rPh>
    <rPh sb="3" eb="5">
      <t>ナイヨウ</t>
    </rPh>
    <phoneticPr fontId="1"/>
  </si>
  <si>
    <t>◇前回の指導監査結果及び改善措置状況</t>
  </si>
  <si>
    <t>福祉職</t>
    <rPh sb="0" eb="2">
      <t>フクシ</t>
    </rPh>
    <rPh sb="2" eb="3">
      <t>ショク</t>
    </rPh>
    <phoneticPr fontId="1"/>
  </si>
  <si>
    <t>●非常勤職員の労働条件は、明確になっているか。（就業規則、雇用契約書等）</t>
  </si>
  <si>
    <t>利用者預り金関係書類</t>
  </si>
  <si>
    <t>研修日数</t>
    <rPh sb="0" eb="2">
      <t>ケンシュウ</t>
    </rPh>
    <rPh sb="2" eb="4">
      <t>ニッスウ</t>
    </rPh>
    <phoneticPr fontId="1"/>
  </si>
  <si>
    <t>10　監査前月の職員勤務表</t>
  </si>
  <si>
    <t>◇施設運営上の要望・質疑事項</t>
  </si>
  <si>
    <t>●以下に該当する重大事案（おそれを含む）は発生しているか。発生している場合には該当する項目に○を付け、件数を入力すること。</t>
    <rPh sb="1" eb="3">
      <t>イカ</t>
    </rPh>
    <rPh sb="4" eb="6">
      <t>ガイトウ</t>
    </rPh>
    <rPh sb="8" eb="10">
      <t>ジュウダイ</t>
    </rPh>
    <rPh sb="10" eb="12">
      <t>ジアン</t>
    </rPh>
    <rPh sb="17" eb="18">
      <t>フク</t>
    </rPh>
    <rPh sb="21" eb="23">
      <t>ハッセイ</t>
    </rPh>
    <rPh sb="29" eb="31">
      <t>ハッセイ</t>
    </rPh>
    <rPh sb="35" eb="37">
      <t>バアイ</t>
    </rPh>
    <rPh sb="39" eb="41">
      <t>ガイトウ</t>
    </rPh>
    <rPh sb="43" eb="45">
      <t>コウモク</t>
    </rPh>
    <rPh sb="48" eb="49">
      <t>ツ</t>
    </rPh>
    <rPh sb="51" eb="53">
      <t>ケンスウ</t>
    </rPh>
    <rPh sb="54" eb="56">
      <t>ニュウリョク</t>
    </rPh>
    <phoneticPr fontId="1"/>
  </si>
  <si>
    <t>学齢区分</t>
    <rPh sb="0" eb="2">
      <t>ガクレイ</t>
    </rPh>
    <rPh sb="2" eb="4">
      <t>クブン</t>
    </rPh>
    <phoneticPr fontId="1"/>
  </si>
  <si>
    <t>５　日常の処遇状況</t>
  </si>
  <si>
    <t>●誤投薬などの事故は発生しているか。</t>
  </si>
  <si>
    <t>●　嘱託医は配置されているか。</t>
  </si>
  <si>
    <t>日</t>
    <rPh sb="0" eb="1">
      <t>ニチ</t>
    </rPh>
    <phoneticPr fontId="1"/>
  </si>
  <si>
    <t>●職種分野の会議の開催状況について記入してください。</t>
  </si>
  <si>
    <t>○　防火管理者の職氏名、選任年月日は。</t>
  </si>
  <si>
    <t>最低</t>
    <rPh sb="0" eb="2">
      <t>サイテイ</t>
    </rPh>
    <phoneticPr fontId="1"/>
  </si>
  <si>
    <t>は仮眠時間</t>
    <rPh sb="1" eb="3">
      <t>カミン</t>
    </rPh>
    <rPh sb="3" eb="5">
      <t>ジカン</t>
    </rPh>
    <phoneticPr fontId="1"/>
  </si>
  <si>
    <t>冷蔵庫</t>
    <rPh sb="0" eb="3">
      <t>レイゾウコ</t>
    </rPh>
    <phoneticPr fontId="1"/>
  </si>
  <si>
    <t>※指導監査時に点検記録を確認します。</t>
  </si>
  <si>
    <t>看護師</t>
    <rPh sb="0" eb="3">
      <t>カンゴシ</t>
    </rPh>
    <phoneticPr fontId="1"/>
  </si>
  <si>
    <t>○　倫理綱領、行動規範等を定め、職員に周知徹底しているか。</t>
  </si>
  <si>
    <t>２名</t>
    <rPh sb="1" eb="2">
      <t>メイ</t>
    </rPh>
    <phoneticPr fontId="1"/>
  </si>
  <si>
    <t>措置機関</t>
    <rPh sb="0" eb="2">
      <t>ソチ</t>
    </rPh>
    <rPh sb="2" eb="4">
      <t>キカン</t>
    </rPh>
    <phoneticPr fontId="1"/>
  </si>
  <si>
    <t>津波災害特別警戒区域または津波災害警戒区域内</t>
  </si>
  <si>
    <t>20　職場の衛生管理の状況</t>
  </si>
  <si>
    <t>土砂災害警戒区域</t>
  </si>
  <si>
    <t>週</t>
    <rPh sb="0" eb="1">
      <t>シュウ</t>
    </rPh>
    <phoneticPr fontId="1"/>
  </si>
  <si>
    <t>女</t>
    <rPh sb="0" eb="1">
      <t>オンナ</t>
    </rPh>
    <phoneticPr fontId="1"/>
  </si>
  <si>
    <t>特記事項※あれば</t>
    <rPh sb="0" eb="2">
      <t>トッキ</t>
    </rPh>
    <rPh sb="2" eb="4">
      <t>ジコウ</t>
    </rPh>
    <phoneticPr fontId="1"/>
  </si>
  <si>
    <t>●　ノロウイルス食中毒対策は行なわれているか。</t>
  </si>
  <si>
    <t>○　非常時の連絡網は、最新のものが整備されているか。</t>
  </si>
  <si>
    <t>１　入所児の措置状況</t>
  </si>
  <si>
    <t>受講予定</t>
    <rPh sb="0" eb="2">
      <t>ジュコウ</t>
    </rPh>
    <rPh sb="2" eb="4">
      <t>ヨテイ</t>
    </rPh>
    <phoneticPr fontId="1"/>
  </si>
  <si>
    <t>やっている</t>
  </si>
  <si>
    <t>●施設における学習指導として行っていることを記入してください。</t>
  </si>
  <si>
    <t>倒壊する危険はないが､ある程度の被害を受けることが想定される。</t>
  </si>
  <si>
    <t>０･１歳児</t>
    <rPh sb="3" eb="5">
      <t>サイジ</t>
    </rPh>
    <phoneticPr fontId="1"/>
  </si>
  <si>
    <t>（１）入退所状況</t>
    <rPh sb="4" eb="5">
      <t>タイ</t>
    </rPh>
    <rPh sb="6" eb="8">
      <t>ジョウキョウ</t>
    </rPh>
    <phoneticPr fontId="1"/>
  </si>
  <si>
    <t>18歳を超える者</t>
    <rPh sb="2" eb="3">
      <t>サイ</t>
    </rPh>
    <rPh sb="4" eb="5">
      <t>コ</t>
    </rPh>
    <rPh sb="7" eb="8">
      <t>モノ</t>
    </rPh>
    <phoneticPr fontId="1"/>
  </si>
  <si>
    <t>職員俸給額＋職員諸手当額から施設長への年総支給額を除いた額</t>
    <rPh sb="0" eb="2">
      <t>ショクイン</t>
    </rPh>
    <rPh sb="2" eb="4">
      <t>ホウキュウ</t>
    </rPh>
    <rPh sb="4" eb="5">
      <t>ガク</t>
    </rPh>
    <rPh sb="14" eb="16">
      <t>シセツ</t>
    </rPh>
    <rPh sb="16" eb="17">
      <t>チョウ</t>
    </rPh>
    <rPh sb="19" eb="20">
      <t>ネン</t>
    </rPh>
    <rPh sb="20" eb="21">
      <t>ソウ</t>
    </rPh>
    <rPh sb="21" eb="23">
      <t>シキュウ</t>
    </rPh>
    <rPh sb="23" eb="24">
      <t>ガク</t>
    </rPh>
    <rPh sb="25" eb="26">
      <t>ノゾ</t>
    </rPh>
    <rPh sb="28" eb="29">
      <t>ガク</t>
    </rPh>
    <phoneticPr fontId="1"/>
  </si>
  <si>
    <t>その方法に○印を付けてください。</t>
  </si>
  <si>
    <t>●変形労働時間制を採用している場合、その旨を就業規則等に定めているか。</t>
  </si>
  <si>
    <t>延べ面積
（㎡）</t>
    <rPh sb="0" eb="1">
      <t>ノ</t>
    </rPh>
    <rPh sb="2" eb="4">
      <t>メンセキ</t>
    </rPh>
    <phoneticPr fontId="1"/>
  </si>
  <si>
    <t>【旧耐震基準で建設された建物】
昭和56年5月31日以前
静岡県耐震基準（平成14年度版）</t>
  </si>
  <si>
    <t>○　時間外勤務命令簿はあるか。</t>
  </si>
  <si>
    <t>受託期間</t>
    <rPh sb="0" eb="2">
      <t>ジュタク</t>
    </rPh>
    <rPh sb="2" eb="4">
      <t>キカン</t>
    </rPh>
    <phoneticPr fontId="1"/>
  </si>
  <si>
    <t>頻度</t>
    <rPh sb="0" eb="2">
      <t>ヒンド</t>
    </rPh>
    <phoneticPr fontId="1"/>
  </si>
  <si>
    <t xml:space="preserve">
・津波災害警戒区域、浸水想定区域や土砂災害警戒区域内の要配慮者利用施設の管理者等は、避難確保計画の作成・避難訓練の実施の義務がある。
・津波防災地域づくりに関する法律　第54条及び71条
・水防法　第15条及び第15条の３
・土砂災害警戒区域等における土砂災害防止対策の推進に関する法律　第８条の２
・「社会福祉施設における避難の実効性確保に関する取組み等について」（令和３年６月25日府政防第764号等内閣府政策統括官（防災担当）付参事官（避難生活担当）等連名通知）
</t>
  </si>
  <si>
    <t>参考として</t>
    <rPh sb="0" eb="2">
      <t>サンコウ</t>
    </rPh>
    <phoneticPr fontId="1"/>
  </si>
  <si>
    <r>
      <t>○児童福祉施設最低基準　</t>
    </r>
    <r>
      <rPr>
        <sz val="10"/>
        <color auto="1"/>
        <rFont val="ＭＳ Ｐゴシック"/>
      </rPr>
      <t>第12条</t>
    </r>
    <r>
      <rPr>
        <u/>
        <sz val="10"/>
        <color rgb="FFFF0000"/>
        <rFont val="ＭＳ Ｐゴシック"/>
      </rPr>
      <t>（給付金）</t>
    </r>
    <r>
      <rPr>
        <sz val="10"/>
        <color auto="1"/>
        <rFont val="ＭＳ Ｐゴシック"/>
      </rPr>
      <t xml:space="preserve">
・平成22年度における施設入所児童等への特別支援事業における対象児童への貯蓄について」（平成23年1月14日雇児発0114第3号）
・「特別支援事業の貯蓄に係る管理運営指針」第2条
・「特別支援事業の貯蓄に係る管理運営指針」第3条
・内部牽制体制確立のため、別の者が管理する。
　通常、印鑑の管理は施設長が行うが、通帳管理者が自由に印鑑を使用できる状況になっていないこと。
・「特別支援事業の貯蓄に係る管理運営指針」第4条
</t>
    </r>
    <rPh sb="12" eb="13">
      <t>ダイ</t>
    </rPh>
    <rPh sb="17" eb="20">
      <t>キュウフキン</t>
    </rPh>
    <phoneticPr fontId="1"/>
  </si>
  <si>
    <t>○　入所者が集団で利用する風呂の使用・管理状況を記入してください。</t>
  </si>
  <si>
    <t>指導者
（職員・ボランティア・入所者・専門家）</t>
    <rPh sb="0" eb="3">
      <t>シドウシャ</t>
    </rPh>
    <rPh sb="5" eb="7">
      <t>ショクイン</t>
    </rPh>
    <rPh sb="15" eb="18">
      <t>ニュウショシャ</t>
    </rPh>
    <rPh sb="19" eb="22">
      <t>センモンカ</t>
    </rPh>
    <phoneticPr fontId="1"/>
  </si>
  <si>
    <t>③都道府県知事等が①又は②に該当する者と同等以上の能力を有すると認める者</t>
    <rPh sb="1" eb="5">
      <t>トドウフケン</t>
    </rPh>
    <rPh sb="5" eb="7">
      <t>チジ</t>
    </rPh>
    <rPh sb="7" eb="8">
      <t>ナド</t>
    </rPh>
    <rPh sb="10" eb="11">
      <t>マタ</t>
    </rPh>
    <rPh sb="14" eb="16">
      <t>ガイトウ</t>
    </rPh>
    <rPh sb="18" eb="19">
      <t>モノ</t>
    </rPh>
    <rPh sb="20" eb="22">
      <t>ドウトウ</t>
    </rPh>
    <rPh sb="22" eb="24">
      <t>イジョウ</t>
    </rPh>
    <rPh sb="25" eb="27">
      <t>ノウリョク</t>
    </rPh>
    <rPh sb="28" eb="29">
      <t>ユウ</t>
    </rPh>
    <rPh sb="32" eb="33">
      <t>ミト</t>
    </rPh>
    <rPh sb="35" eb="36">
      <t>モノ</t>
    </rPh>
    <phoneticPr fontId="1"/>
  </si>
  <si>
    <t>虐待</t>
    <rPh sb="0" eb="2">
      <t>ギャクタイ</t>
    </rPh>
    <phoneticPr fontId="1"/>
  </si>
  <si>
    <t>職員研修</t>
    <rPh sb="0" eb="2">
      <t>ショクイン</t>
    </rPh>
    <rPh sb="2" eb="4">
      <t>ケンシュウ</t>
    </rPh>
    <phoneticPr fontId="1"/>
  </si>
  <si>
    <t>A</t>
  </si>
  <si>
    <t>資格の内容、該当項目に○印</t>
    <rPh sb="0" eb="2">
      <t>シカク</t>
    </rPh>
    <rPh sb="3" eb="5">
      <t>ナイヨウ</t>
    </rPh>
    <rPh sb="6" eb="8">
      <t>ガイトウ</t>
    </rPh>
    <rPh sb="8" eb="10">
      <t>コウモク</t>
    </rPh>
    <rPh sb="12" eb="13">
      <t>ジルシ</t>
    </rPh>
    <phoneticPr fontId="1"/>
  </si>
  <si>
    <t>●苦情内容及び解決結果の定期的な公表を行っているか。</t>
  </si>
  <si>
    <t>回/年）</t>
    <rPh sb="0" eb="1">
      <t>カイ</t>
    </rPh>
    <rPh sb="2" eb="3">
      <t>ネン</t>
    </rPh>
    <phoneticPr fontId="1"/>
  </si>
  <si>
    <t>平均在所日数</t>
    <rPh sb="0" eb="2">
      <t>ヘイキン</t>
    </rPh>
    <rPh sb="2" eb="4">
      <t>ザイショ</t>
    </rPh>
    <rPh sb="4" eb="6">
      <t>ニッスウ</t>
    </rPh>
    <phoneticPr fontId="1"/>
  </si>
  <si>
    <t>人材派遣等委託契約により職員確保を行っているか。</t>
    <rPh sb="0" eb="2">
      <t>ジンザイ</t>
    </rPh>
    <rPh sb="2" eb="4">
      <t>ハケン</t>
    </rPh>
    <rPh sb="4" eb="5">
      <t>トウ</t>
    </rPh>
    <rPh sb="5" eb="7">
      <t>イタク</t>
    </rPh>
    <rPh sb="7" eb="9">
      <t>ケイヤク</t>
    </rPh>
    <rPh sb="12" eb="14">
      <t>ショクイン</t>
    </rPh>
    <rPh sb="14" eb="16">
      <t>カクホ</t>
    </rPh>
    <rPh sb="17" eb="18">
      <t>オコナ</t>
    </rPh>
    <phoneticPr fontId="1"/>
  </si>
  <si>
    <t>一時帰省の状況</t>
  </si>
  <si>
    <t>解決件数</t>
    <rPh sb="0" eb="2">
      <t>カイケツ</t>
    </rPh>
    <rPh sb="2" eb="4">
      <t>ケンスウ</t>
    </rPh>
    <phoneticPr fontId="1"/>
  </si>
  <si>
    <t>●食品の保管設備について</t>
  </si>
  <si>
    <t>ランク</t>
  </si>
  <si>
    <t>18歳まで各年齢合計</t>
    <rPh sb="2" eb="3">
      <t>サイ</t>
    </rPh>
    <rPh sb="5" eb="6">
      <t>カク</t>
    </rPh>
    <rPh sb="6" eb="8">
      <t>ネンレイ</t>
    </rPh>
    <rPh sb="8" eb="10">
      <t>ゴウケイ</t>
    </rPh>
    <phoneticPr fontId="1"/>
  </si>
  <si>
    <t xml:space="preserve">〔家庭環境の調整〕
児童福祉施設最低基準　第26条3項、第57条4項
</t>
  </si>
  <si>
    <t>６　施設の見取図（直近の認可書に添付されている建物（施設）の平面図(写し)）【大きさ：A３版まで】</t>
  </si>
  <si>
    <t>Ⅲ</t>
  </si>
  <si>
    <t>6.5～</t>
  </si>
  <si>
    <r>
      <t>☆　助言及び指導事項に対する改善状況</t>
    </r>
    <r>
      <rPr>
        <sz val="11"/>
        <color auto="1"/>
        <rFont val="ＭＳ Ｐゴシック"/>
      </rPr>
      <t>を記入してください。</t>
    </r>
    <rPh sb="19" eb="21">
      <t>キニュウ</t>
    </rPh>
    <phoneticPr fontId="1"/>
  </si>
  <si>
    <t>参加者</t>
    <rPh sb="0" eb="3">
      <t>サンカシャ</t>
    </rPh>
    <phoneticPr fontId="1"/>
  </si>
  <si>
    <t>②対象児童に対する生活場面面接</t>
    <rPh sb="1" eb="3">
      <t>タイショウ</t>
    </rPh>
    <rPh sb="3" eb="5">
      <t>ジドウ</t>
    </rPh>
    <rPh sb="6" eb="7">
      <t>タイ</t>
    </rPh>
    <rPh sb="9" eb="11">
      <t>セイカツ</t>
    </rPh>
    <rPh sb="11" eb="13">
      <t>バメン</t>
    </rPh>
    <rPh sb="13" eb="15">
      <t>メンセツ</t>
    </rPh>
    <phoneticPr fontId="1"/>
  </si>
  <si>
    <t>養育のための専用室（9.91㎡以上）及び相談室　必置</t>
  </si>
  <si>
    <t>計算方法　 9人×12月＋(10月)＝　118月</t>
    <rPh sb="0" eb="2">
      <t>ケイサン</t>
    </rPh>
    <rPh sb="2" eb="4">
      <t>ホウホウ</t>
    </rPh>
    <rPh sb="7" eb="8">
      <t>ニン</t>
    </rPh>
    <rPh sb="11" eb="12">
      <t>ツキ</t>
    </rPh>
    <rPh sb="16" eb="17">
      <t>ツキ</t>
    </rPh>
    <rPh sb="23" eb="24">
      <t>ツキ</t>
    </rPh>
    <phoneticPr fontId="1"/>
  </si>
  <si>
    <t>ー宿直制の例ー</t>
    <rPh sb="1" eb="3">
      <t>シュクチョク</t>
    </rPh>
    <rPh sb="3" eb="4">
      <t>セイ</t>
    </rPh>
    <rPh sb="5" eb="6">
      <t>レイ</t>
    </rPh>
    <phoneticPr fontId="1"/>
  </si>
  <si>
    <t>前々年度</t>
    <rPh sb="0" eb="2">
      <t>ゼンゼン</t>
    </rPh>
    <rPh sb="2" eb="4">
      <t>ネンド</t>
    </rPh>
    <phoneticPr fontId="1"/>
  </si>
  <si>
    <t>・回答をあらかじめ用意した設問については、該当する答えに○をつけてください。</t>
  </si>
  <si>
    <t>起床・洗面</t>
    <rPh sb="0" eb="2">
      <t>キショウ</t>
    </rPh>
    <rPh sb="3" eb="5">
      <t>センメン</t>
    </rPh>
    <phoneticPr fontId="1"/>
  </si>
  <si>
    <t>施設外活動</t>
    <rPh sb="0" eb="2">
      <t>シセツ</t>
    </rPh>
    <rPh sb="2" eb="3">
      <t>ガイ</t>
    </rPh>
    <rPh sb="3" eb="5">
      <t>カツドウ</t>
    </rPh>
    <phoneticPr fontId="1"/>
  </si>
  <si>
    <t>●衛生委員会は設置されているか。</t>
  </si>
  <si>
    <t>●ヒヤリ・ハットを記録し、職員に周知しているか。</t>
  </si>
  <si>
    <t>分園型</t>
    <rPh sb="0" eb="2">
      <t>ブンエン</t>
    </rPh>
    <rPh sb="2" eb="3">
      <t>ガタ</t>
    </rPh>
    <phoneticPr fontId="1"/>
  </si>
  <si>
    <t>○「いる」場合、その内容は。</t>
  </si>
  <si>
    <t>○　第三者委員の氏名、連絡先の公表を行っているか（本人の同意得る）</t>
  </si>
  <si>
    <t>歳</t>
    <rPh sb="0" eb="1">
      <t>サイ</t>
    </rPh>
    <phoneticPr fontId="1"/>
  </si>
  <si>
    <t>ただし、短時間勤務の職員の勤務月数は、短時間職員の月勤務時間数を常勤職員の月勤務時間で除した数値を勤務月数分足してください。</t>
    <rPh sb="4" eb="7">
      <t>タンジカン</t>
    </rPh>
    <rPh sb="7" eb="9">
      <t>キンム</t>
    </rPh>
    <rPh sb="10" eb="12">
      <t>ショクイン</t>
    </rPh>
    <rPh sb="13" eb="15">
      <t>キンム</t>
    </rPh>
    <rPh sb="15" eb="17">
      <t>ツキスウ</t>
    </rPh>
    <rPh sb="19" eb="22">
      <t>タンジカン</t>
    </rPh>
    <rPh sb="22" eb="24">
      <t>ショクイン</t>
    </rPh>
    <rPh sb="25" eb="26">
      <t>ツキ</t>
    </rPh>
    <rPh sb="26" eb="28">
      <t>キンム</t>
    </rPh>
    <rPh sb="28" eb="30">
      <t>ジカン</t>
    </rPh>
    <rPh sb="30" eb="31">
      <t>スウ</t>
    </rPh>
    <rPh sb="32" eb="34">
      <t>ジョウキン</t>
    </rPh>
    <rPh sb="34" eb="36">
      <t>ショクイン</t>
    </rPh>
    <rPh sb="37" eb="38">
      <t>ツキ</t>
    </rPh>
    <rPh sb="38" eb="40">
      <t>キンム</t>
    </rPh>
    <rPh sb="40" eb="42">
      <t>ジカン</t>
    </rPh>
    <rPh sb="43" eb="44">
      <t>ジョ</t>
    </rPh>
    <rPh sb="46" eb="48">
      <t>スウチ</t>
    </rPh>
    <rPh sb="49" eb="51">
      <t>キンム</t>
    </rPh>
    <rPh sb="51" eb="53">
      <t>ツキスウ</t>
    </rPh>
    <rPh sb="53" eb="54">
      <t>ブン</t>
    </rPh>
    <rPh sb="54" eb="55">
      <t>タ</t>
    </rPh>
    <phoneticPr fontId="1"/>
  </si>
  <si>
    <t>歯科</t>
    <rPh sb="0" eb="2">
      <t>シカ</t>
    </rPh>
    <phoneticPr fontId="1"/>
  </si>
  <si>
    <t>職員俸給額＋職員諸手当額</t>
    <rPh sb="0" eb="2">
      <t>ショクイン</t>
    </rPh>
    <rPh sb="2" eb="4">
      <t>ホウキュウ</t>
    </rPh>
    <rPh sb="4" eb="5">
      <t>ガク</t>
    </rPh>
    <rPh sb="6" eb="8">
      <t>ショクイン</t>
    </rPh>
    <rPh sb="8" eb="11">
      <t>ショテアテ</t>
    </rPh>
    <rPh sb="11" eb="12">
      <t>ガク</t>
    </rPh>
    <phoneticPr fontId="1"/>
  </si>
  <si>
    <t>種類</t>
    <rPh sb="0" eb="2">
      <t>シュルイ</t>
    </rPh>
    <phoneticPr fontId="1"/>
  </si>
  <si>
    <t>30人以上必置</t>
    <rPh sb="2" eb="3">
      <t>ニン</t>
    </rPh>
    <rPh sb="3" eb="5">
      <t>イジョウ</t>
    </rPh>
    <rPh sb="5" eb="6">
      <t>ヒツ</t>
    </rPh>
    <rPh sb="6" eb="7">
      <t>オ</t>
    </rPh>
    <phoneticPr fontId="1"/>
  </si>
  <si>
    <t>●消防署の立入検査は。</t>
  </si>
  <si>
    <t>○職員に安全計画が周知されているか。</t>
  </si>
  <si>
    <t>８　給食施設栄養管理報告の写し</t>
  </si>
  <si>
    <t xml:space="preserve">
・健康増進法第20条
・給食施設の届出に関する要綱（県）
・健康増進法第18条
　（毎年7月1日付で調査）
・特定給食施設：継続的に1回100食以上又は1日250食以上の食事を供する施設
・栄養士又は管理栄養士設置は努力目標（健康増進法第21条2項）
・乳児院等において調理業務の外部委託事業を行う場合の留意事項等について(平成18年3月17日付け雇児福発第0317001号)
★委託条件､業務分担が適正であること。
</t>
  </si>
  <si>
    <t>計算方法　10人×12月＝　120月</t>
    <rPh sb="0" eb="2">
      <t>ケイサン</t>
    </rPh>
    <rPh sb="2" eb="4">
      <t>ホウホウ</t>
    </rPh>
    <rPh sb="7" eb="8">
      <t>ニン</t>
    </rPh>
    <rPh sb="11" eb="12">
      <t>ツキ</t>
    </rPh>
    <rPh sb="17" eb="18">
      <t>ツキ</t>
    </rPh>
    <phoneticPr fontId="1"/>
  </si>
  <si>
    <r>
      <t xml:space="preserve">
労基法　</t>
    </r>
    <r>
      <rPr>
        <sz val="9"/>
        <color auto="1"/>
        <rFont val="ＭＳ Ｐゴシック"/>
      </rPr>
      <t xml:space="preserve">第24条
(職員給食費､親睦会費､財形貯蓄等の控除)
 労働者の代表との書面による協定がある場合においては、賃金の一部を控除して支払うことができる。
</t>
    </r>
    <rPh sb="5" eb="6">
      <t>ダイ</t>
    </rPh>
    <phoneticPr fontId="1"/>
  </si>
  <si>
    <t>水質検査</t>
    <rPh sb="0" eb="2">
      <t>スイシツ</t>
    </rPh>
    <rPh sb="2" eb="4">
      <t>ケンサ</t>
    </rPh>
    <phoneticPr fontId="1"/>
  </si>
  <si>
    <t>●給与表は次のどれを使っているか。</t>
  </si>
  <si>
    <t>人数</t>
    <rPh sb="0" eb="2">
      <t>ニンズウ</t>
    </rPh>
    <phoneticPr fontId="1"/>
  </si>
  <si>
    <t>図書</t>
    <rPh sb="0" eb="2">
      <t>トショ</t>
    </rPh>
    <phoneticPr fontId="1"/>
  </si>
  <si>
    <t>１７</t>
  </si>
  <si>
    <t>⑥　施設を退所させる旨脅かすこと。</t>
  </si>
  <si>
    <t>午後</t>
    <rPh sb="0" eb="2">
      <t>ゴゴ</t>
    </rPh>
    <phoneticPr fontId="1"/>
  </si>
  <si>
    <t>実施機関名</t>
    <rPh sb="0" eb="2">
      <t>ジッシ</t>
    </rPh>
    <rPh sb="2" eb="4">
      <t>キカン</t>
    </rPh>
    <rPh sb="4" eb="5">
      <t>メイ</t>
    </rPh>
    <phoneticPr fontId="1"/>
  </si>
  <si>
    <t>人件費支出</t>
    <rPh sb="0" eb="3">
      <t>ジンケンヒ</t>
    </rPh>
    <rPh sb="3" eb="5">
      <t>シシュツ</t>
    </rPh>
    <phoneticPr fontId="1"/>
  </si>
  <si>
    <t>９　事故防止</t>
  </si>
  <si>
    <t>身体的虐待</t>
    <rPh sb="0" eb="3">
      <t>シンタイテキ</t>
    </rPh>
    <rPh sb="3" eb="5">
      <t>ギャクタイ</t>
    </rPh>
    <phoneticPr fontId="1"/>
  </si>
  <si>
    <t>箇所</t>
    <rPh sb="0" eb="2">
      <t>カショ</t>
    </rPh>
    <phoneticPr fontId="1"/>
  </si>
  <si>
    <t>実施日</t>
    <rPh sb="0" eb="2">
      <t>ジッシ</t>
    </rPh>
    <rPh sb="2" eb="3">
      <t>ビ</t>
    </rPh>
    <phoneticPr fontId="1"/>
  </si>
  <si>
    <t>親の死亡</t>
    <rPh sb="0" eb="1">
      <t>オヤ</t>
    </rPh>
    <rPh sb="2" eb="4">
      <t>シボウ</t>
    </rPh>
    <phoneticPr fontId="1"/>
  </si>
  <si>
    <t>富士</t>
    <rPh sb="0" eb="2">
      <t>フジ</t>
    </rPh>
    <phoneticPr fontId="1"/>
  </si>
  <si>
    <t>後日
受診児</t>
    <rPh sb="0" eb="2">
      <t>ゴジツ</t>
    </rPh>
    <rPh sb="3" eb="5">
      <t>ジュシン</t>
    </rPh>
    <rPh sb="5" eb="6">
      <t>ジ</t>
    </rPh>
    <phoneticPr fontId="1"/>
  </si>
  <si>
    <t>家畜名</t>
    <rPh sb="0" eb="2">
      <t>カチク</t>
    </rPh>
    <rPh sb="2" eb="3">
      <t>メイ</t>
    </rPh>
    <phoneticPr fontId="1"/>
  </si>
  <si>
    <t>円（1年間分）</t>
    <rPh sb="0" eb="1">
      <t>エン</t>
    </rPh>
    <phoneticPr fontId="1"/>
  </si>
  <si>
    <t>在席数
（人）</t>
    <rPh sb="0" eb="2">
      <t>ザイセキ</t>
    </rPh>
    <rPh sb="2" eb="3">
      <t>スウ</t>
    </rPh>
    <rPh sb="5" eb="6">
      <t>ニン</t>
    </rPh>
    <phoneticPr fontId="1"/>
  </si>
  <si>
    <t>実施年月日</t>
    <rPh sb="0" eb="2">
      <t>ジッシ</t>
    </rPh>
    <rPh sb="2" eb="5">
      <t>ネンガッピ</t>
    </rPh>
    <phoneticPr fontId="1"/>
  </si>
  <si>
    <t>●以下の場面等における事故を防止するための職員の役割分担等を定めるマニュアルが策定されているか。</t>
  </si>
  <si>
    <t>利用者名簿</t>
  </si>
  <si>
    <t>★避難訓練・消火訓練</t>
  </si>
  <si>
    <t>（種別）</t>
  </si>
  <si>
    <t xml:space="preserve">●給食に関する会議（打合せ会）等を開催しているか。 </t>
  </si>
  <si>
    <t>受託先市町名</t>
    <rPh sb="0" eb="2">
      <t>ジュタク</t>
    </rPh>
    <rPh sb="2" eb="3">
      <t>サキ</t>
    </rPh>
    <rPh sb="3" eb="5">
      <t>シチョウ</t>
    </rPh>
    <rPh sb="5" eb="6">
      <t>メイ</t>
    </rPh>
    <phoneticPr fontId="1"/>
  </si>
  <si>
    <t>被措置児童の虐待防止</t>
  </si>
  <si>
    <t>３　施設の管理規程及び運営規程</t>
  </si>
  <si>
    <t>給与規程・退職金規程</t>
  </si>
  <si>
    <t>●施設長は当法人以外の法人（民間企業を含む。）の役職員を兼務しているか。</t>
  </si>
  <si>
    <t>１４</t>
  </si>
  <si>
    <t>○　風呂のレジオネラ属菌検査を年一回以上行っているか。</t>
  </si>
  <si>
    <t>今年度</t>
    <rPh sb="0" eb="1">
      <t>イマ</t>
    </rPh>
    <rPh sb="1" eb="3">
      <t>ネンド</t>
    </rPh>
    <phoneticPr fontId="1"/>
  </si>
  <si>
    <t>①施設長給与に対応する月数とは、施設長が１年間勤務した場合１２月とする。</t>
    <rPh sb="1" eb="3">
      <t>シセツ</t>
    </rPh>
    <rPh sb="3" eb="4">
      <t>チョウ</t>
    </rPh>
    <rPh sb="4" eb="6">
      <t>キュウヨ</t>
    </rPh>
    <rPh sb="7" eb="9">
      <t>タイオウ</t>
    </rPh>
    <rPh sb="11" eb="13">
      <t>ツキスウ</t>
    </rPh>
    <rPh sb="16" eb="18">
      <t>シセツ</t>
    </rPh>
    <rPh sb="18" eb="19">
      <t>チョウ</t>
    </rPh>
    <rPh sb="21" eb="22">
      <t>ネン</t>
    </rPh>
    <rPh sb="22" eb="23">
      <t>カン</t>
    </rPh>
    <rPh sb="23" eb="25">
      <t>キンム</t>
    </rPh>
    <rPh sb="27" eb="29">
      <t>バアイ</t>
    </rPh>
    <rPh sb="31" eb="32">
      <t>ツキ</t>
    </rPh>
    <phoneticPr fontId="1"/>
  </si>
  <si>
    <t>２</t>
  </si>
  <si>
    <t>今年度</t>
    <rPh sb="0" eb="3">
      <t>コンネンド</t>
    </rPh>
    <phoneticPr fontId="1"/>
  </si>
  <si>
    <t>保育士、児童指導員、看護師</t>
    <rPh sb="0" eb="3">
      <t>ホイクシ</t>
    </rPh>
    <rPh sb="4" eb="6">
      <t>ジドウ</t>
    </rPh>
    <rPh sb="6" eb="9">
      <t>シドウイン</t>
    </rPh>
    <rPh sb="10" eb="13">
      <t>カンゴシ</t>
    </rPh>
    <phoneticPr fontId="1"/>
  </si>
  <si>
    <t>ある</t>
  </si>
  <si>
    <t>※指定を受ける要件として、各月初日の平均在席数は児童養護施設で小規模グループケア全体の平均定員数（小規模グループケアの合計定員数÷小規模グループケアの設置箇所数）から１を減じた人数以上、乳児院で3人以上が必要。</t>
    <rPh sb="26" eb="28">
      <t>ヨウゴ</t>
    </rPh>
    <phoneticPr fontId="1"/>
  </si>
  <si>
    <t>○　調理員</t>
  </si>
  <si>
    <t>回発行</t>
    <rPh sb="0" eb="1">
      <t>カイ</t>
    </rPh>
    <rPh sb="1" eb="3">
      <t>ハッコウ</t>
    </rPh>
    <phoneticPr fontId="1"/>
  </si>
  <si>
    <t>３年前年度</t>
    <rPh sb="1" eb="2">
      <t>ネン</t>
    </rPh>
    <rPh sb="2" eb="5">
      <t>ゼンネンド</t>
    </rPh>
    <phoneticPr fontId="1"/>
  </si>
  <si>
    <t>耐震ランク</t>
    <rPh sb="0" eb="2">
      <t>タイシン</t>
    </rPh>
    <phoneticPr fontId="1"/>
  </si>
  <si>
    <t>小規模グループ名</t>
    <rPh sb="0" eb="3">
      <t>ショウキボ</t>
    </rPh>
    <rPh sb="7" eb="8">
      <t>メイ</t>
    </rPh>
    <phoneticPr fontId="1"/>
  </si>
  <si>
    <t>活動回数</t>
    <rPh sb="0" eb="2">
      <t>カツドウ</t>
    </rPh>
    <rPh sb="2" eb="4">
      <t>カイスウ</t>
    </rPh>
    <phoneticPr fontId="1"/>
  </si>
  <si>
    <t>性的虐待</t>
    <rPh sb="0" eb="2">
      <t>セイテキ</t>
    </rPh>
    <rPh sb="2" eb="4">
      <t>ギャクタイ</t>
    </rPh>
    <phoneticPr fontId="1"/>
  </si>
  <si>
    <t>３歳以上児</t>
    <rPh sb="1" eb="2">
      <t>サイ</t>
    </rPh>
    <rPh sb="2" eb="4">
      <t>イジョウ</t>
    </rPh>
    <rPh sb="4" eb="5">
      <t>ジ</t>
    </rPh>
    <phoneticPr fontId="1"/>
  </si>
  <si>
    <t>月　数</t>
    <rPh sb="0" eb="1">
      <t>ツキ</t>
    </rPh>
    <rPh sb="2" eb="3">
      <t>カズ</t>
    </rPh>
    <phoneticPr fontId="1"/>
  </si>
  <si>
    <t>○　居室（寝室）について記入してください。</t>
  </si>
  <si>
    <t>すべてが、年５日以上年次有給休暇を取得しているか。</t>
  </si>
  <si>
    <t>行政職</t>
    <rPh sb="0" eb="3">
      <t>ギョウセイショク</t>
    </rPh>
    <phoneticPr fontId="1"/>
  </si>
  <si>
    <t>昨年度
入所児童</t>
    <rPh sb="0" eb="3">
      <t>サクネンド</t>
    </rPh>
    <rPh sb="4" eb="6">
      <t>ニュウショ</t>
    </rPh>
    <rPh sb="6" eb="8">
      <t>ジドウ</t>
    </rPh>
    <phoneticPr fontId="1"/>
  </si>
  <si>
    <t>●  職員の勤務実績</t>
    <rPh sb="3" eb="5">
      <t>ショクイン</t>
    </rPh>
    <rPh sb="6" eb="8">
      <t>キンム</t>
    </rPh>
    <rPh sb="8" eb="10">
      <t>ジッセキ</t>
    </rPh>
    <phoneticPr fontId="1"/>
  </si>
  <si>
    <t>同じ</t>
    <rPh sb="0" eb="1">
      <t>オナ</t>
    </rPh>
    <phoneticPr fontId="1"/>
  </si>
  <si>
    <t>③非常勤職員給与に対応する月数は原則②と同様とする。</t>
    <rPh sb="1" eb="4">
      <t>ヒジョウキン</t>
    </rPh>
    <rPh sb="4" eb="6">
      <t>ショクイン</t>
    </rPh>
    <rPh sb="6" eb="8">
      <t>キュウヨ</t>
    </rPh>
    <rPh sb="9" eb="11">
      <t>タイオウ</t>
    </rPh>
    <rPh sb="13" eb="15">
      <t>ツキスウ</t>
    </rPh>
    <rPh sb="16" eb="18">
      <t>ゲンソク</t>
    </rPh>
    <rPh sb="20" eb="22">
      <t>ドウヨウ</t>
    </rPh>
    <phoneticPr fontId="1"/>
  </si>
  <si>
    <t>福祉サービスの質の向上のための措置</t>
  </si>
  <si>
    <t>○　看護記録等に活動記録はあるか。</t>
  </si>
  <si>
    <t>○　「ある」場合、支給内容（入所児1名につき）を記入してください。</t>
  </si>
  <si>
    <t>●耐震診断を実施していない場合、実施予定時期は。</t>
  </si>
  <si>
    <t>勤務年数</t>
    <rPh sb="0" eb="2">
      <t>キンム</t>
    </rPh>
    <rPh sb="2" eb="4">
      <t>ネンスウ</t>
    </rPh>
    <phoneticPr fontId="1"/>
  </si>
  <si>
    <t>(注2）　記号等により勤務時間等を示す場合は、その記号等の説明を記載すること(既存資料の添付でもよい)。</t>
  </si>
  <si>
    <t>名称</t>
    <rPh sb="0" eb="2">
      <t>メイショウ</t>
    </rPh>
    <phoneticPr fontId="1"/>
  </si>
  <si>
    <t>21　非常災害対策</t>
  </si>
  <si>
    <t>１５</t>
  </si>
  <si>
    <t>年休日数</t>
    <rPh sb="0" eb="2">
      <t>ネンキュウ</t>
    </rPh>
    <rPh sb="2" eb="4">
      <t>ニッスウ</t>
    </rPh>
    <phoneticPr fontId="1"/>
  </si>
  <si>
    <t>●医薬品は適切に管理され、管理者が定められているか。</t>
  </si>
  <si>
    <t>②職員俸給額＋職員諸手当額に対応する月数は</t>
    <rPh sb="1" eb="3">
      <t>ショクイン</t>
    </rPh>
    <rPh sb="3" eb="5">
      <t>ホウキュウ</t>
    </rPh>
    <rPh sb="5" eb="6">
      <t>ガク</t>
    </rPh>
    <rPh sb="14" eb="16">
      <t>タイオウ</t>
    </rPh>
    <rPh sb="18" eb="20">
      <t>ツキスウ</t>
    </rPh>
    <phoneticPr fontId="1"/>
  </si>
  <si>
    <t>３　職務執行体制及び職員資質向上</t>
  </si>
  <si>
    <t>研修会名</t>
    <rPh sb="0" eb="3">
      <t>ケンシュウカイ</t>
    </rPh>
    <rPh sb="3" eb="4">
      <t>メイ</t>
    </rPh>
    <phoneticPr fontId="1"/>
  </si>
  <si>
    <t>指導者謝礼</t>
    <rPh sb="0" eb="3">
      <t>シドウシャ</t>
    </rPh>
    <rPh sb="3" eb="5">
      <t>シャレイ</t>
    </rPh>
    <phoneticPr fontId="1"/>
  </si>
  <si>
    <t>諸規程等の整備</t>
  </si>
  <si>
    <t>○　上記改定の労基署への届出日</t>
  </si>
  <si>
    <t>ない</t>
  </si>
  <si>
    <t>B- 1</t>
  </si>
  <si>
    <t>避難方法</t>
  </si>
  <si>
    <t>●施設外での活動等の児童の移動のために自動車を運行するときに、児童の乗車、降車時の点呼等、児童の所在の確実な把握のために方策を取っているか。</t>
  </si>
  <si>
    <t>職員配置基準</t>
    <rPh sb="0" eb="2">
      <t>ショクイン</t>
    </rPh>
    <rPh sb="2" eb="4">
      <t>ハイチ</t>
    </rPh>
    <rPh sb="4" eb="6">
      <t>キジュン</t>
    </rPh>
    <phoneticPr fontId="1"/>
  </si>
  <si>
    <t>19歳以上合計</t>
    <rPh sb="2" eb="3">
      <t>サイ</t>
    </rPh>
    <rPh sb="3" eb="5">
      <t>イジョウ</t>
    </rPh>
    <rPh sb="5" eb="7">
      <t>ゴウケイ</t>
    </rPh>
    <phoneticPr fontId="1"/>
  </si>
  <si>
    <t xml:space="preserve">
・避難訓練及び消火訓練は毎月１回実施すること。
　児童福祉施設最低基準　第２条３項</t>
  </si>
  <si>
    <t>使用回数</t>
    <rPh sb="0" eb="2">
      <t>シヨウ</t>
    </rPh>
    <rPh sb="2" eb="4">
      <t>カイスウ</t>
    </rPh>
    <phoneticPr fontId="1"/>
  </si>
  <si>
    <t>（前回指導監査実施日</t>
  </si>
  <si>
    <t>非常勤職員給与額</t>
    <rPh sb="0" eb="3">
      <t>ヒジョウキン</t>
    </rPh>
    <rPh sb="3" eb="5">
      <t>ショクイン</t>
    </rPh>
    <rPh sb="5" eb="7">
      <t>キュウヨ</t>
    </rPh>
    <rPh sb="7" eb="8">
      <t>ガク</t>
    </rPh>
    <phoneticPr fontId="1"/>
  </si>
  <si>
    <t>非常勤職員給与</t>
    <rPh sb="0" eb="3">
      <t>ヒジョウキン</t>
    </rPh>
    <rPh sb="3" eb="5">
      <t>ショクイン</t>
    </rPh>
    <rPh sb="5" eb="7">
      <t>キュウヨ</t>
    </rPh>
    <phoneticPr fontId="1"/>
  </si>
  <si>
    <t>（児童養護施設で県等の委託契約児がいる場合は（）外書きで記入）</t>
  </si>
  <si>
    <t>①施設長に対する支給額</t>
    <rPh sb="1" eb="3">
      <t>シセツ</t>
    </rPh>
    <rPh sb="3" eb="4">
      <t>チョウ</t>
    </rPh>
    <rPh sb="5" eb="6">
      <t>タイ</t>
    </rPh>
    <rPh sb="8" eb="10">
      <t>シキュウ</t>
    </rPh>
    <rPh sb="10" eb="11">
      <t>ガク</t>
    </rPh>
    <phoneticPr fontId="1"/>
  </si>
  <si>
    <t>○耐震診断実施時期が未定の場合、その理由は</t>
  </si>
  <si>
    <t>常勤職員の総勤務月数とする。</t>
    <rPh sb="0" eb="2">
      <t>ジョウキン</t>
    </rPh>
    <rPh sb="2" eb="4">
      <t>ショクイン</t>
    </rPh>
    <rPh sb="5" eb="6">
      <t>ソウ</t>
    </rPh>
    <rPh sb="6" eb="8">
      <t>キンム</t>
    </rPh>
    <rPh sb="8" eb="10">
      <t>ツキスウ</t>
    </rPh>
    <phoneticPr fontId="1"/>
  </si>
  <si>
    <t>事例１　常勤職員が１０人が一年間勤務した場合は　１２０月とする。</t>
    <rPh sb="0" eb="2">
      <t>ジレイ</t>
    </rPh>
    <rPh sb="4" eb="6">
      <t>ジョウキン</t>
    </rPh>
    <rPh sb="6" eb="8">
      <t>ショクイン</t>
    </rPh>
    <rPh sb="11" eb="12">
      <t>ニン</t>
    </rPh>
    <rPh sb="13" eb="16">
      <t>イチネンカン</t>
    </rPh>
    <rPh sb="16" eb="18">
      <t>キンム</t>
    </rPh>
    <rPh sb="20" eb="22">
      <t>バアイ</t>
    </rPh>
    <rPh sb="27" eb="28">
      <t>ツキ</t>
    </rPh>
    <phoneticPr fontId="1"/>
  </si>
  <si>
    <t>実施月</t>
    <rPh sb="0" eb="2">
      <t>ジッシ</t>
    </rPh>
    <rPh sb="2" eb="3">
      <t>ツキ</t>
    </rPh>
    <phoneticPr fontId="1"/>
  </si>
  <si>
    <t>　月の途中で退職等した場合は小数点以下第２位を四捨五入してください。</t>
    <rPh sb="1" eb="2">
      <t>ツキ</t>
    </rPh>
    <rPh sb="3" eb="5">
      <t>トチュウ</t>
    </rPh>
    <rPh sb="6" eb="8">
      <t>タイショク</t>
    </rPh>
    <rPh sb="8" eb="9">
      <t>トウ</t>
    </rPh>
    <rPh sb="11" eb="13">
      <t>バアイ</t>
    </rPh>
    <rPh sb="14" eb="17">
      <t>ショウスウテン</t>
    </rPh>
    <rPh sb="17" eb="19">
      <t>イカ</t>
    </rPh>
    <rPh sb="19" eb="20">
      <t>ダイ</t>
    </rPh>
    <rPh sb="21" eb="22">
      <t>イ</t>
    </rPh>
    <rPh sb="23" eb="27">
      <t>シシャゴニュウ</t>
    </rPh>
    <phoneticPr fontId="1"/>
  </si>
  <si>
    <t>　上記の計算において、複数月勤務している場合は複数月分を足した後、小数点第２位以下を四捨五入してください。</t>
    <rPh sb="1" eb="3">
      <t>ジョウキ</t>
    </rPh>
    <rPh sb="4" eb="6">
      <t>ケイサン</t>
    </rPh>
    <rPh sb="11" eb="13">
      <t>フクスウ</t>
    </rPh>
    <rPh sb="13" eb="14">
      <t>ツキ</t>
    </rPh>
    <rPh sb="14" eb="16">
      <t>キンム</t>
    </rPh>
    <rPh sb="20" eb="22">
      <t>バアイ</t>
    </rPh>
    <rPh sb="23" eb="25">
      <t>フクスウ</t>
    </rPh>
    <rPh sb="25" eb="26">
      <t>ツキ</t>
    </rPh>
    <rPh sb="26" eb="27">
      <t>ブン</t>
    </rPh>
    <rPh sb="28" eb="29">
      <t>タ</t>
    </rPh>
    <rPh sb="31" eb="32">
      <t>ノチ</t>
    </rPh>
    <rPh sb="33" eb="36">
      <t>ショウスウテン</t>
    </rPh>
    <rPh sb="36" eb="37">
      <t>ダイ</t>
    </rPh>
    <rPh sb="38" eb="39">
      <t>イ</t>
    </rPh>
    <rPh sb="39" eb="41">
      <t>イカ</t>
    </rPh>
    <rPh sb="42" eb="46">
      <t>シシャゴニュウ</t>
    </rPh>
    <phoneticPr fontId="1"/>
  </si>
  <si>
    <t>24　諸規程等の整備</t>
  </si>
  <si>
    <t>＊　嘱託医師を除く</t>
    <rPh sb="2" eb="4">
      <t>ショクタク</t>
    </rPh>
    <rPh sb="4" eb="6">
      <t>イシ</t>
    </rPh>
    <rPh sb="7" eb="8">
      <t>ノゾ</t>
    </rPh>
    <phoneticPr fontId="1"/>
  </si>
  <si>
    <t>日用品の例）衣服、シャンプー</t>
  </si>
  <si>
    <t>　派遣職員は常勤職員の勤務時間に当てはめた場合、何月分の派遣を依頼したか。</t>
    <rPh sb="1" eb="3">
      <t>ハケン</t>
    </rPh>
    <rPh sb="3" eb="5">
      <t>ショクイン</t>
    </rPh>
    <rPh sb="6" eb="8">
      <t>ジョウキン</t>
    </rPh>
    <rPh sb="8" eb="10">
      <t>ショクイン</t>
    </rPh>
    <rPh sb="11" eb="13">
      <t>キンム</t>
    </rPh>
    <rPh sb="13" eb="15">
      <t>ジカン</t>
    </rPh>
    <rPh sb="16" eb="17">
      <t>ア</t>
    </rPh>
    <rPh sb="21" eb="23">
      <t>バアイ</t>
    </rPh>
    <rPh sb="24" eb="26">
      <t>ナンツキ</t>
    </rPh>
    <rPh sb="26" eb="27">
      <t>ブン</t>
    </rPh>
    <rPh sb="28" eb="30">
      <t>ハケン</t>
    </rPh>
    <rPh sb="31" eb="33">
      <t>イライ</t>
    </rPh>
    <phoneticPr fontId="1"/>
  </si>
  <si>
    <t>親の離別</t>
    <rPh sb="0" eb="1">
      <t>オヤ</t>
    </rPh>
    <rPh sb="2" eb="4">
      <t>リベツ</t>
    </rPh>
    <phoneticPr fontId="1"/>
  </si>
  <si>
    <t>　　　　　　　月分</t>
    <rPh sb="7" eb="8">
      <t>ツキ</t>
    </rPh>
    <rPh sb="8" eb="9">
      <t>ブン</t>
    </rPh>
    <phoneticPr fontId="1"/>
  </si>
  <si>
    <t>委託金額</t>
    <rPh sb="0" eb="2">
      <t>イタク</t>
    </rPh>
    <rPh sb="2" eb="4">
      <t>キンガク</t>
    </rPh>
    <phoneticPr fontId="1"/>
  </si>
  <si>
    <t>欄は計算式が入っていますので入力不要です。</t>
    <rPh sb="0" eb="1">
      <t>ラン</t>
    </rPh>
    <rPh sb="2" eb="4">
      <t>ケイサン</t>
    </rPh>
    <rPh sb="4" eb="5">
      <t>シキ</t>
    </rPh>
    <rPh sb="6" eb="7">
      <t>ハイ</t>
    </rPh>
    <rPh sb="14" eb="16">
      <t>ニュウリョク</t>
    </rPh>
    <rPh sb="16" eb="18">
      <t>フヨウ</t>
    </rPh>
    <phoneticPr fontId="1"/>
  </si>
  <si>
    <t>「児童福祉施設等における児童の安全の確保について」（平成13年６月15日　雇児総発第402号）</t>
    <rPh sb="1" eb="3">
      <t>ジドウ</t>
    </rPh>
    <rPh sb="3" eb="5">
      <t>フクシ</t>
    </rPh>
    <rPh sb="5" eb="7">
      <t>シセツ</t>
    </rPh>
    <rPh sb="7" eb="8">
      <t>トウ</t>
    </rPh>
    <rPh sb="12" eb="14">
      <t>ジドウ</t>
    </rPh>
    <rPh sb="15" eb="17">
      <t>アンゼン</t>
    </rPh>
    <rPh sb="18" eb="20">
      <t>カクホ</t>
    </rPh>
    <rPh sb="37" eb="38">
      <t>ヤト</t>
    </rPh>
    <rPh sb="38" eb="39">
      <t>ジ</t>
    </rPh>
    <rPh sb="39" eb="40">
      <t>ソウ</t>
    </rPh>
    <rPh sb="40" eb="41">
      <t>ハツ</t>
    </rPh>
    <rPh sb="41" eb="42">
      <t>ダイ</t>
    </rPh>
    <rPh sb="45" eb="46">
      <t>ゴウ</t>
    </rPh>
    <phoneticPr fontId="1"/>
  </si>
  <si>
    <t>設置場所</t>
    <rPh sb="0" eb="2">
      <t>セッチ</t>
    </rPh>
    <rPh sb="2" eb="4">
      <t>バショ</t>
    </rPh>
    <phoneticPr fontId="1"/>
  </si>
  <si>
    <t>１６</t>
  </si>
  <si>
    <t>※　該当する場合には○をつけてください。</t>
  </si>
  <si>
    <t>東部</t>
    <rPh sb="0" eb="2">
      <t>トウブ</t>
    </rPh>
    <phoneticPr fontId="1"/>
  </si>
  <si>
    <t>②地域小規模児童養護施設</t>
  </si>
  <si>
    <t>●施設所在地の状況は</t>
  </si>
  <si>
    <t>・建築物</t>
  </si>
  <si>
    <t>④　児童の年齢及び健康状態からみて必要と考えられる睡眠時間を与えない</t>
  </si>
  <si>
    <t>作成者</t>
    <rPh sb="0" eb="3">
      <t>サクセイシャ</t>
    </rPh>
    <phoneticPr fontId="1"/>
  </si>
  <si>
    <t>諸帳簿等の整備関係項目</t>
    <rPh sb="0" eb="1">
      <t>ショ</t>
    </rPh>
    <rPh sb="1" eb="3">
      <t>チョウボ</t>
    </rPh>
    <rPh sb="3" eb="4">
      <t>トウ</t>
    </rPh>
    <rPh sb="5" eb="7">
      <t>セイビ</t>
    </rPh>
    <rPh sb="7" eb="9">
      <t>カンケイ</t>
    </rPh>
    <rPh sb="9" eb="11">
      <t>コウモク</t>
    </rPh>
    <phoneticPr fontId="1"/>
  </si>
  <si>
    <t>入院</t>
    <rPh sb="0" eb="2">
      <t>ニュウイン</t>
    </rPh>
    <phoneticPr fontId="1"/>
  </si>
  <si>
    <t>不審者情報等の共有体制の整備</t>
  </si>
  <si>
    <t>℃</t>
  </si>
  <si>
    <r>
      <t>・</t>
    </r>
    <r>
      <rPr>
        <u/>
        <sz val="10"/>
        <color rgb="FFFF0000"/>
        <rFont val="ＭＳ Ｐゴシック"/>
      </rPr>
      <t>「社会的養護関係施設における第三者評価及び自己評価の実施について」（令和７年３月31日　こ支家第154号）</t>
    </r>
    <r>
      <rPr>
        <sz val="10"/>
        <color auto="1"/>
        <rFont val="ＭＳ Ｐゴシック"/>
      </rPr>
      <t xml:space="preserve">
児童養護施設及び乳児院は、３年に１回以上の第三者評価受審と結果公表が義務。受審しない年は自己評価を実施
</t>
    </r>
    <rPh sb="2" eb="5">
      <t>シャカイテキ</t>
    </rPh>
    <rPh sb="5" eb="7">
      <t>ヨウゴ</t>
    </rPh>
    <rPh sb="7" eb="9">
      <t>カンケイ</t>
    </rPh>
    <rPh sb="9" eb="11">
      <t>シセツ</t>
    </rPh>
    <rPh sb="15" eb="18">
      <t>ダイサンシャ</t>
    </rPh>
    <rPh sb="18" eb="20">
      <t>ヒョウカ</t>
    </rPh>
    <rPh sb="20" eb="21">
      <t>オヨ</t>
    </rPh>
    <rPh sb="22" eb="24">
      <t>ジコ</t>
    </rPh>
    <rPh sb="24" eb="26">
      <t>ヒョウカ</t>
    </rPh>
    <rPh sb="27" eb="29">
      <t>ジッシ</t>
    </rPh>
    <rPh sb="35" eb="37">
      <t>レイワ</t>
    </rPh>
    <rPh sb="38" eb="39">
      <t>ネン</t>
    </rPh>
    <rPh sb="40" eb="41">
      <t>ガツ</t>
    </rPh>
    <rPh sb="43" eb="44">
      <t>ニチ</t>
    </rPh>
    <rPh sb="46" eb="47">
      <t>シ</t>
    </rPh>
    <rPh sb="47" eb="48">
      <t>イエ</t>
    </rPh>
    <rPh sb="48" eb="49">
      <t>ダイ</t>
    </rPh>
    <rPh sb="52" eb="53">
      <t>ゴウ</t>
    </rPh>
    <rPh sb="61" eb="62">
      <t>オヨ</t>
    </rPh>
    <rPh sb="63" eb="66">
      <t>ニュウジイン</t>
    </rPh>
    <phoneticPr fontId="1"/>
  </si>
  <si>
    <t>小規模グループケア
設置箇所数</t>
    <rPh sb="0" eb="3">
      <t>ショウキボ</t>
    </rPh>
    <rPh sb="10" eb="12">
      <t>セッチ</t>
    </rPh>
    <rPh sb="12" eb="14">
      <t>カショ</t>
    </rPh>
    <rPh sb="14" eb="15">
      <t>スウ</t>
    </rPh>
    <phoneticPr fontId="1"/>
  </si>
  <si>
    <t>前々年</t>
    <rPh sb="0" eb="3">
      <t>ゼンゼンネン</t>
    </rPh>
    <phoneticPr fontId="1"/>
  </si>
  <si>
    <t>本人</t>
    <rPh sb="0" eb="2">
      <t>ホンニン</t>
    </rPh>
    <phoneticPr fontId="1"/>
  </si>
  <si>
    <t>●アレルギー児・乳児へ提供した給食及び離乳食の実施献立の記録があるか。</t>
  </si>
  <si>
    <t>●施設長は専任となっているか。</t>
  </si>
  <si>
    <t>平成17年度実施のアスベスト「使用実態調査結果」</t>
  </si>
  <si>
    <r>
      <t>②</t>
    </r>
    <r>
      <rPr>
        <sz val="8"/>
        <color auto="1"/>
        <rFont val="ＭＳ Ｐゴシック"/>
      </rPr>
      <t>児童養護施設等で児童の養育に５年以上従事</t>
    </r>
  </si>
  <si>
    <t>年次有給休暇管理簿</t>
  </si>
  <si>
    <t>２歳児</t>
    <rPh sb="1" eb="2">
      <t>サイ</t>
    </rPh>
    <rPh sb="2" eb="3">
      <t>ジ</t>
    </rPh>
    <phoneticPr fontId="1"/>
  </si>
  <si>
    <t>換水</t>
    <rPh sb="0" eb="1">
      <t>カン</t>
    </rPh>
    <rPh sb="1" eb="2">
      <t>スイ</t>
    </rPh>
    <phoneticPr fontId="1"/>
  </si>
  <si>
    <t>アスベスト除去工事「設計図書及び工事記録」（関係施設）</t>
  </si>
  <si>
    <t>◇表紙</t>
    <rPh sb="1" eb="3">
      <t>ヒョウシ</t>
    </rPh>
    <phoneticPr fontId="1"/>
  </si>
  <si>
    <t>献立（内容）</t>
    <rPh sb="0" eb="2">
      <t>コンダテ</t>
    </rPh>
    <rPh sb="3" eb="5">
      <t>ナイヨウ</t>
    </rPh>
    <phoneticPr fontId="1"/>
  </si>
  <si>
    <t>防犯カメラ等の施設設備整備</t>
  </si>
  <si>
    <t>◇処遇関係</t>
  </si>
  <si>
    <t>最低基準人数</t>
    <rPh sb="0" eb="2">
      <t>サイテイ</t>
    </rPh>
    <rPh sb="2" eb="4">
      <t>キジュン</t>
    </rPh>
    <rPh sb="4" eb="6">
      <t>ニンズウ</t>
    </rPh>
    <phoneticPr fontId="1"/>
  </si>
  <si>
    <t>◇運営・管理関係</t>
  </si>
  <si>
    <t>囲碁・将棋</t>
    <rPh sb="0" eb="2">
      <t>イゴ</t>
    </rPh>
    <rPh sb="3" eb="5">
      <t>ショウギ</t>
    </rPh>
    <phoneticPr fontId="1"/>
  </si>
  <si>
    <t>：</t>
  </si>
  <si>
    <t>○　虐待等の行為や人権侵害等について研修会を行っているか。</t>
  </si>
  <si>
    <t>随時</t>
    <rPh sb="0" eb="2">
      <t>ズイジ</t>
    </rPh>
    <phoneticPr fontId="1"/>
  </si>
  <si>
    <t>災害時の連絡先、通信手段</t>
  </si>
  <si>
    <t>●不審者対策等、防犯対策として行っているものについて○を付けてください。</t>
  </si>
  <si>
    <t>倒壊する危険性があり､大きな被害を受けることが想定される。</t>
  </si>
  <si>
    <t>・建築設備</t>
  </si>
  <si>
    <t>・</t>
  </si>
  <si>
    <t>人数計</t>
    <rPh sb="0" eb="2">
      <t>ニンズウ</t>
    </rPh>
    <rPh sb="2" eb="3">
      <t>ケイ</t>
    </rPh>
    <phoneticPr fontId="1"/>
  </si>
  <si>
    <t>※　建物一棟ごとに記入してください。</t>
  </si>
  <si>
    <t>４　今年度の事業計画</t>
  </si>
  <si>
    <t>希望者のみ実施</t>
    <rPh sb="0" eb="3">
      <t>キボウシャ</t>
    </rPh>
    <rPh sb="5" eb="7">
      <t>ジッシ</t>
    </rPh>
    <phoneticPr fontId="1"/>
  </si>
  <si>
    <t>全面介助</t>
    <rPh sb="0" eb="2">
      <t>ゼンメン</t>
    </rPh>
    <rPh sb="2" eb="4">
      <t>カイジョ</t>
    </rPh>
    <phoneticPr fontId="1"/>
  </si>
  <si>
    <t>家庭支援専門相談員</t>
    <rPh sb="0" eb="2">
      <t>カテイ</t>
    </rPh>
    <rPh sb="2" eb="4">
      <t>シエン</t>
    </rPh>
    <rPh sb="4" eb="6">
      <t>センモン</t>
    </rPh>
    <rPh sb="6" eb="8">
      <t>ソウダン</t>
    </rPh>
    <rPh sb="8" eb="9">
      <t>イン</t>
    </rPh>
    <phoneticPr fontId="1"/>
  </si>
  <si>
    <t>●窓ガラスの割れ、飛散防止が施されているか。</t>
  </si>
  <si>
    <r>
      <t>⑦</t>
    </r>
    <r>
      <rPr>
        <sz val="11"/>
        <color auto="1"/>
        <rFont val="ＭＳ Ｐゴシック"/>
      </rPr>
      <t>要保護児童対策協議会への参画</t>
    </r>
    <rPh sb="1" eb="2">
      <t>ヨウ</t>
    </rPh>
    <phoneticPr fontId="1"/>
  </si>
  <si>
    <t>●夜間の職員勤務の状況</t>
  </si>
  <si>
    <t>その他（例：こどもの安否や所在が不明な事案、こどもが犯した罪により刑法犯として家庭裁判所から検察庁へ逆送となった事案（罰金刑は除く））</t>
    <rPh sb="2" eb="3">
      <t>タ</t>
    </rPh>
    <rPh sb="4" eb="5">
      <t>レイ</t>
    </rPh>
    <rPh sb="10" eb="12">
      <t>アンピ</t>
    </rPh>
    <rPh sb="13" eb="15">
      <t>ショザイ</t>
    </rPh>
    <rPh sb="16" eb="18">
      <t>フメイ</t>
    </rPh>
    <rPh sb="19" eb="21">
      <t>ジアン</t>
    </rPh>
    <rPh sb="26" eb="27">
      <t>オカ</t>
    </rPh>
    <rPh sb="29" eb="30">
      <t>ツミ</t>
    </rPh>
    <rPh sb="33" eb="36">
      <t>ケイホウハン</t>
    </rPh>
    <rPh sb="39" eb="41">
      <t>カテイ</t>
    </rPh>
    <rPh sb="41" eb="44">
      <t>サイバンショ</t>
    </rPh>
    <rPh sb="46" eb="49">
      <t>ケンサツチョウ</t>
    </rPh>
    <rPh sb="50" eb="52">
      <t>ギャクソウ</t>
    </rPh>
    <rPh sb="56" eb="58">
      <t>ジアン</t>
    </rPh>
    <rPh sb="59" eb="62">
      <t>バッキンケイ</t>
    </rPh>
    <rPh sb="63" eb="64">
      <t>ノゾ</t>
    </rPh>
    <phoneticPr fontId="1"/>
  </si>
  <si>
    <t>児童指導員</t>
    <rPh sb="0" eb="2">
      <t>ジドウ</t>
    </rPh>
    <rPh sb="2" eb="5">
      <t>シドウイン</t>
    </rPh>
    <phoneticPr fontId="1"/>
  </si>
  <si>
    <r>
      <t xml:space="preserve">
・労基法　</t>
    </r>
    <r>
      <rPr>
        <sz val="10"/>
        <color auto="1"/>
        <rFont val="ＭＳ Ｐゴシック"/>
      </rPr>
      <t>第65・第67条
　産前…6週間(多胎の場合は14週間)
　産後…8週間
　1歳未満児の母…1日2回各々30分の育児時間</t>
    </r>
    <rPh sb="6" eb="7">
      <t>ダイ</t>
    </rPh>
    <rPh sb="10" eb="11">
      <t>ダイ</t>
    </rPh>
    <phoneticPr fontId="1"/>
  </si>
  <si>
    <t>（労基署届出日</t>
    <rPh sb="1" eb="4">
      <t>ロウキショ</t>
    </rPh>
    <rPh sb="4" eb="6">
      <t>トドケデ</t>
    </rPh>
    <rPh sb="6" eb="7">
      <t>ビ</t>
    </rPh>
    <phoneticPr fontId="1"/>
  </si>
  <si>
    <t>○職員に対する定期的な研修及び訓練を実施しているか。</t>
  </si>
  <si>
    <t>・設備の安全点検の実施計画</t>
    <rPh sb="1" eb="3">
      <t>セツビ</t>
    </rPh>
    <phoneticPr fontId="1"/>
  </si>
  <si>
    <t>氏名：</t>
    <rPh sb="0" eb="2">
      <t>シメイ</t>
    </rPh>
    <phoneticPr fontId="1"/>
  </si>
  <si>
    <t>※　各居室ごとに記入してください。（各居室の面積と人数が確認できれば既存資料添付で可。）</t>
  </si>
  <si>
    <t>西部</t>
    <rPh sb="0" eb="2">
      <t>セイブ</t>
    </rPh>
    <phoneticPr fontId="1"/>
  </si>
  <si>
    <t>議題等内容</t>
    <rPh sb="0" eb="2">
      <t>ギダイ</t>
    </rPh>
    <rPh sb="2" eb="3">
      <t>ナド</t>
    </rPh>
    <rPh sb="3" eb="5">
      <t>ナイヨウ</t>
    </rPh>
    <phoneticPr fontId="1"/>
  </si>
  <si>
    <r>
      <t>●地震等により施設が使用できなくなった場合の受入先は確保されているか</t>
    </r>
    <r>
      <rPr>
        <sz val="11"/>
        <color auto="1"/>
        <rFont val="ＭＳ Ｐゴシック"/>
      </rPr>
      <t>。</t>
    </r>
  </si>
  <si>
    <t>学校健診を利用する場合は実施機関名欄にその旨記入のこと。</t>
  </si>
  <si>
    <t>・社会福祉施設等における感染症等発生時に係る報告について(平成17年2月22日付け
雇児発第022200号他）</t>
  </si>
  <si>
    <t>未改善の理由</t>
    <rPh sb="0" eb="1">
      <t>ミ</t>
    </rPh>
    <rPh sb="1" eb="3">
      <t>カイゼン</t>
    </rPh>
    <rPh sb="4" eb="6">
      <t>リユウ</t>
    </rPh>
    <phoneticPr fontId="1"/>
  </si>
  <si>
    <t>うち就学者数</t>
    <rPh sb="2" eb="5">
      <t>シュウガクシャ</t>
    </rPh>
    <rPh sb="5" eb="6">
      <t>スウ</t>
    </rPh>
    <phoneticPr fontId="1"/>
  </si>
  <si>
    <t>一部介助</t>
    <rPh sb="0" eb="2">
      <t>イチブ</t>
    </rPh>
    <rPh sb="2" eb="4">
      <t>カイジョ</t>
    </rPh>
    <phoneticPr fontId="1"/>
  </si>
  <si>
    <t>●年次有給休暇は、6ヶ月以上勤務したものについて10日以上与えているか。</t>
  </si>
  <si>
    <t>午前</t>
    <rPh sb="0" eb="2">
      <t>ゴゼン</t>
    </rPh>
    <phoneticPr fontId="1"/>
  </si>
  <si>
    <t>●門扉・遊具等の倒壊防止が施されているか。</t>
  </si>
  <si>
    <t>１　就業規則（給与規程も含む）の写し（労働基準監督署に届出を行った写し（就業規則の全て））</t>
  </si>
  <si>
    <t>勤務時間（勤務体制）</t>
    <rPh sb="0" eb="2">
      <t>キンム</t>
    </rPh>
    <rPh sb="2" eb="4">
      <t>ジカン</t>
    </rPh>
    <rPh sb="5" eb="7">
      <t>キンム</t>
    </rPh>
    <rPh sb="7" eb="9">
      <t>タイセイ</t>
    </rPh>
    <phoneticPr fontId="1"/>
  </si>
  <si>
    <t>１３</t>
  </si>
  <si>
    <t>取組方法：</t>
    <rPh sb="0" eb="2">
      <t>トリクミ</t>
    </rPh>
    <rPh sb="2" eb="4">
      <t>ホウホウ</t>
    </rPh>
    <phoneticPr fontId="1"/>
  </si>
  <si>
    <t>利用者数</t>
    <rPh sb="0" eb="3">
      <t>リヨウシャ</t>
    </rPh>
    <rPh sb="3" eb="4">
      <t>スウ</t>
    </rPh>
    <phoneticPr fontId="1"/>
  </si>
  <si>
    <t>マニュアル等名称</t>
    <rPh sb="5" eb="6">
      <t>ナド</t>
    </rPh>
    <rPh sb="6" eb="8">
      <t>メイショウ</t>
    </rPh>
    <phoneticPr fontId="1"/>
  </si>
  <si>
    <t>はい</t>
  </si>
  <si>
    <t>職員数</t>
    <rPh sb="0" eb="2">
      <t>ショクイン</t>
    </rPh>
    <rPh sb="2" eb="3">
      <t>スウ</t>
    </rPh>
    <phoneticPr fontId="1"/>
  </si>
  <si>
    <t>23</t>
  </si>
  <si>
    <t>在勤日誌（日勤・夜勤）</t>
  </si>
  <si>
    <t>FAX番号</t>
  </si>
  <si>
    <t>施設長名</t>
  </si>
  <si>
    <t>児童指導員（地域小規模）</t>
    <rPh sb="0" eb="2">
      <t>ジドウ</t>
    </rPh>
    <rPh sb="2" eb="5">
      <t>シドウイン</t>
    </rPh>
    <rPh sb="6" eb="8">
      <t>チイキ</t>
    </rPh>
    <rPh sb="8" eb="11">
      <t>ショウキボ</t>
    </rPh>
    <phoneticPr fontId="1"/>
  </si>
  <si>
    <t>○　添付書類</t>
  </si>
  <si>
    <t>宿直</t>
    <rPh sb="0" eb="2">
      <t>シュクチョク</t>
    </rPh>
    <phoneticPr fontId="1"/>
  </si>
  <si>
    <t>２　苦情解決に関するマニュアル</t>
  </si>
  <si>
    <t>●産前・産後休暇及び育児時間は、適正に与えているか。</t>
  </si>
  <si>
    <t>●共用タオルを使用しているか。</t>
  </si>
  <si>
    <t>５　前年度の事業報告</t>
  </si>
  <si>
    <t>記入方法等に疑問がある場合は、県健康福祉部 福祉長寿局 福祉指導課 法人児童指導班までお問い合わせください。　　電話０５４-２２１-２３２５・２３２２</t>
    <rPh sb="0" eb="2">
      <t>キニュウ</t>
    </rPh>
    <rPh sb="2" eb="4">
      <t>ホウホウ</t>
    </rPh>
    <rPh sb="4" eb="5">
      <t>トウ</t>
    </rPh>
    <rPh sb="6" eb="8">
      <t>ギモン</t>
    </rPh>
    <rPh sb="11" eb="13">
      <t>バアイ</t>
    </rPh>
    <rPh sb="15" eb="16">
      <t>ケン</t>
    </rPh>
    <rPh sb="16" eb="18">
      <t>ケンコウ</t>
    </rPh>
    <rPh sb="18" eb="20">
      <t>フクシ</t>
    </rPh>
    <rPh sb="20" eb="21">
      <t>ブ</t>
    </rPh>
    <rPh sb="22" eb="24">
      <t>フクシ</t>
    </rPh>
    <rPh sb="24" eb="26">
      <t>チョウジュ</t>
    </rPh>
    <rPh sb="26" eb="27">
      <t>キョク</t>
    </rPh>
    <rPh sb="28" eb="30">
      <t>フクシ</t>
    </rPh>
    <rPh sb="30" eb="32">
      <t>シドウ</t>
    </rPh>
    <rPh sb="32" eb="33">
      <t>カ</t>
    </rPh>
    <rPh sb="34" eb="36">
      <t>ホウジン</t>
    </rPh>
    <rPh sb="36" eb="38">
      <t>ジドウ</t>
    </rPh>
    <rPh sb="38" eb="40">
      <t>シドウ</t>
    </rPh>
    <rPh sb="40" eb="41">
      <t>ハン</t>
    </rPh>
    <rPh sb="44" eb="45">
      <t>ト</t>
    </rPh>
    <rPh sb="46" eb="47">
      <t>ア</t>
    </rPh>
    <rPh sb="56" eb="58">
      <t>デンワ</t>
    </rPh>
    <phoneticPr fontId="1"/>
  </si>
  <si>
    <t>・「児童養護施設等における安全計画の策定に関する留意事項等について」別添資料５（令和５年１月31日家庭福祉課事務連絡）</t>
  </si>
  <si>
    <t>９　調理業務委託契約書の写し　※調理業務を委託している場合のみ</t>
  </si>
  <si>
    <t>受入人数</t>
    <rPh sb="0" eb="1">
      <t>ウ</t>
    </rPh>
    <rPh sb="1" eb="2">
      <t>イ</t>
    </rPh>
    <rPh sb="2" eb="4">
      <t>ニンズウ</t>
    </rPh>
    <phoneticPr fontId="1"/>
  </si>
  <si>
    <t>◇諸帳簿等の整備</t>
    <rPh sb="1" eb="2">
      <t>ショ</t>
    </rPh>
    <rPh sb="2" eb="4">
      <t>チョウボ</t>
    </rPh>
    <rPh sb="4" eb="5">
      <t>トウ</t>
    </rPh>
    <rPh sb="6" eb="8">
      <t>セイビ</t>
    </rPh>
    <phoneticPr fontId="1"/>
  </si>
  <si>
    <t>☆　うち、夜間想定訓練は、</t>
  </si>
  <si>
    <t>児童数</t>
    <rPh sb="0" eb="2">
      <t>ジドウ</t>
    </rPh>
    <rPh sb="2" eb="3">
      <t>スウ</t>
    </rPh>
    <phoneticPr fontId="1"/>
  </si>
  <si>
    <t>●アレルギー対応ガイドラインは理解しているか。</t>
  </si>
  <si>
    <t>２　ケア形態の小規模化の状況</t>
  </si>
  <si>
    <t>７　衛生管理</t>
  </si>
  <si>
    <t>朝食</t>
    <rPh sb="0" eb="2">
      <t>チョウショク</t>
    </rPh>
    <phoneticPr fontId="1"/>
  </si>
  <si>
    <t xml:space="preserve">
・社会福祉施設における保存食の保管等について（H８.７.25社援施第117号）
</t>
  </si>
  <si>
    <t>８　安全計画の策定</t>
  </si>
  <si>
    <t xml:space="preserve">
○児童福祉施設最低基準　第13条
</t>
    <rPh sb="13" eb="14">
      <t>ダイ</t>
    </rPh>
    <phoneticPr fontId="1"/>
  </si>
  <si>
    <t>19　職員の健康管理の状況</t>
  </si>
  <si>
    <t>23　施設の整備状況</t>
  </si>
  <si>
    <t>◇前年度人件費の内容</t>
  </si>
  <si>
    <r>
      <t xml:space="preserve">
定期的とは
・広報誌は年２回程度（園だよりは不可）市町役場等で配布すること
　・インターネットは　年４回程度
　公表の内容は
　・責任者
　・受付担当者
　・第三者委員
　・</t>
    </r>
    <r>
      <rPr>
        <sz val="10"/>
        <color auto="1"/>
        <rFont val="ＭＳ Ｐゴシック"/>
      </rPr>
      <t>施設の苦情解決の仕組み
　・苦情解決結果</t>
    </r>
    <rPh sb="88" eb="90">
      <t>シセツ</t>
    </rPh>
    <phoneticPr fontId="1"/>
  </si>
  <si>
    <t>○小規模グループケアではグループ全体で対象となる子どもの各月初日の平均在席数は何人か</t>
  </si>
  <si>
    <t>●　諸帳簿等の有無について、該当する欄に○をつけてください。</t>
  </si>
  <si>
    <t>○　費用負担は。　　　</t>
  </si>
  <si>
    <t>女子人数計</t>
    <rPh sb="0" eb="2">
      <t>ジョシ</t>
    </rPh>
    <rPh sb="2" eb="4">
      <t>ニンズウ</t>
    </rPh>
    <rPh sb="4" eb="5">
      <t>ケイ</t>
    </rPh>
    <phoneticPr fontId="1"/>
  </si>
  <si>
    <t>　　※「有」の書類は、監査当日用意してください。（Ｎｏ41～44、48，49を除く）</t>
  </si>
  <si>
    <t>管理規程</t>
  </si>
  <si>
    <t>時間外命令簿、出張命令簿</t>
  </si>
  <si>
    <t>○　年次有給休暇を次年度に繰越しているか。</t>
  </si>
  <si>
    <t>緊急連絡網（職員）</t>
  </si>
  <si>
    <t>自立支援計画（全体・個別）</t>
  </si>
  <si>
    <t>①児童の職業選択のための相談、助言、情報提供</t>
  </si>
  <si>
    <t>指導員日誌</t>
  </si>
  <si>
    <r>
      <t xml:space="preserve">
・非常勤職員にはﾊﾟｰﾄﾀｲﾏｰを含める｡
・労基法　</t>
    </r>
    <r>
      <rPr>
        <sz val="10"/>
        <color auto="1"/>
        <rFont val="ＭＳ Ｐゴシック"/>
      </rPr>
      <t xml:space="preserve">第15条 書面による雇入時の労働条件の明示
・労基法14条 労働契約期間の上限→原則３年
　　ただし､60才以上の者､高度な専門的知識を有する者は５年可
・雇用契約書には業務内容、就業時間、雇用期間、賃金等を記載すること。
</t>
    </r>
    <rPh sb="29" eb="30">
      <t>ダイ</t>
    </rPh>
    <phoneticPr fontId="1"/>
  </si>
  <si>
    <t>職員への周知方法</t>
    <rPh sb="0" eb="2">
      <t>ショクイン</t>
    </rPh>
    <rPh sb="4" eb="6">
      <t>シュウチ</t>
    </rPh>
    <rPh sb="6" eb="8">
      <t>ホウホウ</t>
    </rPh>
    <phoneticPr fontId="1"/>
  </si>
  <si>
    <t>業務日誌</t>
  </si>
  <si>
    <t>入（通）所者健康診断記録</t>
  </si>
  <si>
    <r>
      <t>○　直近の助言及び指導日は</t>
    </r>
    <r>
      <rPr>
        <sz val="11"/>
        <color auto="1"/>
        <rFont val="ＭＳ Ｐゴシック"/>
      </rPr>
      <t>いつか。</t>
    </r>
  </si>
  <si>
    <t>預り金台帳</t>
  </si>
  <si>
    <t>※施設で作成している資料があれば、その資料の提出をもって作成に代えてください。
以下の表で、現員の時点は監査前月の初日時点としてありますが、状況がわかれば、適宜の時点で結構です。どちらか〇をつけ、適宜の時点の場合は（　）に記入してください。</t>
  </si>
  <si>
    <t>平均年齢</t>
    <rPh sb="0" eb="2">
      <t>ヘイキン</t>
    </rPh>
    <rPh sb="2" eb="4">
      <t>ネンレイ</t>
    </rPh>
    <phoneticPr fontId="1"/>
  </si>
  <si>
    <t>医師</t>
    <rPh sb="0" eb="2">
      <t>イシ</t>
    </rPh>
    <phoneticPr fontId="1"/>
  </si>
  <si>
    <t>乳児院</t>
    <rPh sb="0" eb="3">
      <t>ニュウジイン</t>
    </rPh>
    <phoneticPr fontId="1"/>
  </si>
  <si>
    <t>現員は</t>
    <rPh sb="0" eb="2">
      <t>ゲンイン</t>
    </rPh>
    <phoneticPr fontId="1"/>
  </si>
  <si>
    <t>●下記ア～ウの発生が、監査前1年以内にあったか。</t>
  </si>
  <si>
    <t>清拭</t>
    <rPh sb="0" eb="2">
      <t>セイシキ</t>
    </rPh>
    <phoneticPr fontId="1"/>
  </si>
  <si>
    <t>・監査前月の初日時点</t>
    <rPh sb="1" eb="3">
      <t>カンサ</t>
    </rPh>
    <rPh sb="3" eb="5">
      <t>ゼンゲツ</t>
    </rPh>
    <rPh sb="6" eb="8">
      <t>ショニチ</t>
    </rPh>
    <rPh sb="8" eb="10">
      <t>ジテン</t>
    </rPh>
    <phoneticPr fontId="1"/>
  </si>
  <si>
    <t>４</t>
  </si>
  <si>
    <t>入所</t>
    <rPh sb="0" eb="2">
      <t>ニュウショ</t>
    </rPh>
    <phoneticPr fontId="1"/>
  </si>
  <si>
    <t>退所</t>
    <rPh sb="0" eb="2">
      <t>タイショ</t>
    </rPh>
    <phoneticPr fontId="1"/>
  </si>
  <si>
    <t>○　実施している場合の費用負担は。</t>
  </si>
  <si>
    <t>職員</t>
    <rPh sb="0" eb="2">
      <t>ショクイン</t>
    </rPh>
    <phoneticPr fontId="1"/>
  </si>
  <si>
    <t>前年度末</t>
    <rPh sb="0" eb="3">
      <t>ゼンネンド</t>
    </rPh>
    <rPh sb="3" eb="4">
      <t>マツ</t>
    </rPh>
    <phoneticPr fontId="1"/>
  </si>
  <si>
    <t>年齢</t>
    <rPh sb="0" eb="2">
      <t>ネンレイ</t>
    </rPh>
    <phoneticPr fontId="1"/>
  </si>
  <si>
    <t>曜日</t>
    <rPh sb="0" eb="2">
      <t>ヨウビ</t>
    </rPh>
    <phoneticPr fontId="1"/>
  </si>
  <si>
    <t>１８</t>
  </si>
  <si>
    <t>18歳まで女子年齢合計</t>
    <rPh sb="2" eb="3">
      <t>サイ</t>
    </rPh>
    <rPh sb="5" eb="7">
      <t>ジョシ</t>
    </rPh>
    <rPh sb="7" eb="9">
      <t>ネンレイ</t>
    </rPh>
    <rPh sb="9" eb="11">
      <t>ゴウケイ</t>
    </rPh>
    <phoneticPr fontId="1"/>
  </si>
  <si>
    <t>●児童の施設退所等に際し、当該児童名義の預金通帳及び預金届出印を新たな管理者へ引き継ぐとともに、後日に児童手当の残額の支給がある場合は、当該児童名義の預貯金口座へ振込を行うなど、適正に処理しているか。</t>
  </si>
  <si>
    <t>18歳まで男子年齢合計</t>
    <rPh sb="2" eb="3">
      <t>サイ</t>
    </rPh>
    <rPh sb="5" eb="7">
      <t>ダンシ</t>
    </rPh>
    <rPh sb="7" eb="9">
      <t>ネンレイ</t>
    </rPh>
    <rPh sb="9" eb="11">
      <t>ゴウケイ</t>
    </rPh>
    <phoneticPr fontId="1"/>
  </si>
  <si>
    <t>男子人数計</t>
    <rPh sb="0" eb="2">
      <t>ダンシ</t>
    </rPh>
    <rPh sb="2" eb="4">
      <t>ニンズウ</t>
    </rPh>
    <rPh sb="4" eb="5">
      <t>ケイ</t>
    </rPh>
    <phoneticPr fontId="1"/>
  </si>
  <si>
    <t>○　苦情（要望を含む）受付・解決件数は。</t>
  </si>
  <si>
    <t>男子平均年齢</t>
    <rPh sb="0" eb="2">
      <t>ダンシ</t>
    </rPh>
    <rPh sb="2" eb="4">
      <t>ヘイキン</t>
    </rPh>
    <rPh sb="4" eb="6">
      <t>ネンレイ</t>
    </rPh>
    <phoneticPr fontId="1"/>
  </si>
  <si>
    <t>性別</t>
    <rPh sb="0" eb="2">
      <t>セイベツ</t>
    </rPh>
    <phoneticPr fontId="1"/>
  </si>
  <si>
    <t>平均在所期間</t>
    <rPh sb="0" eb="2">
      <t>ヘイキン</t>
    </rPh>
    <rPh sb="2" eb="4">
      <t>ザイショ</t>
    </rPh>
    <rPh sb="4" eb="6">
      <t>キカン</t>
    </rPh>
    <phoneticPr fontId="1"/>
  </si>
  <si>
    <t>現員人数</t>
    <rPh sb="0" eb="2">
      <t>ゲンイン</t>
    </rPh>
    <rPh sb="2" eb="4">
      <t>ニンズウ</t>
    </rPh>
    <phoneticPr fontId="1"/>
  </si>
  <si>
    <t>Ｈ23.6.17以降の新設、全面改築の場合、必置</t>
  </si>
  <si>
    <r>
      <t>災害情報の入</t>
    </r>
    <r>
      <rPr>
        <sz val="11"/>
        <color auto="1"/>
        <rFont val="ＭＳ Ｐゴシック"/>
      </rPr>
      <t>手方法</t>
    </r>
    <rPh sb="5" eb="7">
      <t>ニュウシュ</t>
    </rPh>
    <phoneticPr fontId="1"/>
  </si>
  <si>
    <t>静岡県児童相談所</t>
    <rPh sb="0" eb="3">
      <t>シズオカケン</t>
    </rPh>
    <rPh sb="3" eb="5">
      <t>ジドウ</t>
    </rPh>
    <rPh sb="5" eb="8">
      <t>ソウダンジョ</t>
    </rPh>
    <phoneticPr fontId="1"/>
  </si>
  <si>
    <t>管理宿直専門員</t>
    <rPh sb="0" eb="2">
      <t>カンリ</t>
    </rPh>
    <rPh sb="2" eb="4">
      <t>シュクチョク</t>
    </rPh>
    <rPh sb="4" eb="7">
      <t>センモンイン</t>
    </rPh>
    <phoneticPr fontId="1"/>
  </si>
  <si>
    <t>○　交換回数は。</t>
  </si>
  <si>
    <t>中央</t>
    <rPh sb="0" eb="2">
      <t>チュウオウ</t>
    </rPh>
    <phoneticPr fontId="1"/>
  </si>
  <si>
    <t>静岡市</t>
    <rPh sb="0" eb="3">
      <t>シズオカシ</t>
    </rPh>
    <phoneticPr fontId="1"/>
  </si>
  <si>
    <r>
      <t xml:space="preserve">
・労基法　</t>
    </r>
    <r>
      <rPr>
        <sz val="10"/>
        <color auto="1"/>
        <rFont val="ＭＳ Ｐゴシック"/>
      </rPr>
      <t xml:space="preserve">第36条
　労働者の代表と協定し、行政官庁に届出た場合に、労働時間を延長し、又は休日に労働させることができる。
</t>
    </r>
    <rPh sb="6" eb="7">
      <t>ダイ</t>
    </rPh>
    <phoneticPr fontId="1"/>
  </si>
  <si>
    <t>（事業報告書に記載がある場合は記入不要）</t>
  </si>
  <si>
    <t>（３）入所の理由</t>
  </si>
  <si>
    <t>○　「いる」場合の回数は。　</t>
  </si>
  <si>
    <t>棄児</t>
    <rPh sb="0" eb="1">
      <t>キ</t>
    </rPh>
    <rPh sb="1" eb="2">
      <t>ジ</t>
    </rPh>
    <phoneticPr fontId="1"/>
  </si>
  <si>
    <t>施設の立地条件（地形等）</t>
  </si>
  <si>
    <t>親の家出</t>
    <rPh sb="0" eb="1">
      <t>オヤ</t>
    </rPh>
    <rPh sb="2" eb="3">
      <t>イエ</t>
    </rPh>
    <rPh sb="3" eb="4">
      <t>デ</t>
    </rPh>
    <phoneticPr fontId="1"/>
  </si>
  <si>
    <t>親の病気</t>
    <rPh sb="0" eb="1">
      <t>オヤ</t>
    </rPh>
    <rPh sb="2" eb="4">
      <t>ビョウキ</t>
    </rPh>
    <phoneticPr fontId="1"/>
  </si>
  <si>
    <t>監護困難</t>
    <rPh sb="0" eb="2">
      <t>カンゴ</t>
    </rPh>
    <rPh sb="2" eb="4">
      <t>コンナン</t>
    </rPh>
    <phoneticPr fontId="1"/>
  </si>
  <si>
    <r>
      <t>●施設長の資格内容</t>
    </r>
    <r>
      <rPr>
        <sz val="11"/>
        <color auto="1"/>
        <rFont val="ＭＳ Ｐゴシック"/>
      </rPr>
      <t>を記入してください。</t>
    </r>
    <rPh sb="10" eb="12">
      <t>キニュウ</t>
    </rPh>
    <phoneticPr fontId="1"/>
  </si>
  <si>
    <t>ネグレクト</t>
  </si>
  <si>
    <t>日課</t>
    <rPh sb="0" eb="2">
      <t>ニッカ</t>
    </rPh>
    <phoneticPr fontId="1"/>
  </si>
  <si>
    <t>施設（ア）</t>
    <rPh sb="0" eb="2">
      <t>シセツ</t>
    </rPh>
    <phoneticPr fontId="1"/>
  </si>
  <si>
    <t>●1年単位の変形労働時間制の場合、労使協定を結び労基署に届け出ているか。</t>
  </si>
  <si>
    <t>進学</t>
    <rPh sb="0" eb="2">
      <t>シンガク</t>
    </rPh>
    <phoneticPr fontId="1"/>
  </si>
  <si>
    <t>個別対応職員</t>
    <rPh sb="0" eb="2">
      <t>コベツ</t>
    </rPh>
    <rPh sb="2" eb="4">
      <t>タイオウ</t>
    </rPh>
    <rPh sb="4" eb="6">
      <t>ショクイン</t>
    </rPh>
    <phoneticPr fontId="1"/>
  </si>
  <si>
    <t>延べ在所日数</t>
    <rPh sb="0" eb="1">
      <t>ノ</t>
    </rPh>
    <rPh sb="2" eb="4">
      <t>ザイショ</t>
    </rPh>
    <rPh sb="4" eb="6">
      <t>ニッスウ</t>
    </rPh>
    <phoneticPr fontId="1"/>
  </si>
  <si>
    <t>市町から受託契約があるものについて受託先と昨年の受入人数を記入願います。</t>
  </si>
  <si>
    <t>●消防設備、火気使用設備、器具等の定期点検について</t>
  </si>
  <si>
    <t>短期入所生活援助（ショートステイ）事業</t>
  </si>
  <si>
    <t>夜間養護等（トワイライトステイ）事業</t>
  </si>
  <si>
    <t>その他（　　　　　　　　　　　　　　　　）事業</t>
  </si>
  <si>
    <t>２２</t>
  </si>
  <si>
    <t>職  名</t>
    <rPh sb="0" eb="4">
      <t>ショクメイ</t>
    </rPh>
    <phoneticPr fontId="1"/>
  </si>
  <si>
    <t>前年度
受入実績</t>
    <rPh sb="0" eb="3">
      <t>ゼンネンド</t>
    </rPh>
    <rPh sb="4" eb="6">
      <t>ウケイ</t>
    </rPh>
    <rPh sb="6" eb="8">
      <t>ジッセキ</t>
    </rPh>
    <phoneticPr fontId="1"/>
  </si>
  <si>
    <t>●運営適正化委員会へ報告した事例はあるか。</t>
  </si>
  <si>
    <t>有資格</t>
    <rPh sb="0" eb="3">
      <t>ユウシカク</t>
    </rPh>
    <phoneticPr fontId="1"/>
  </si>
  <si>
    <t>報酬等</t>
    <rPh sb="0" eb="2">
      <t>ホウシュウ</t>
    </rPh>
    <rPh sb="2" eb="3">
      <t>ナド</t>
    </rPh>
    <phoneticPr fontId="1"/>
  </si>
  <si>
    <t>①　小規模グループケア</t>
  </si>
  <si>
    <t>児童指導員・保育士</t>
    <rPh sb="0" eb="2">
      <t>ジドウ</t>
    </rPh>
    <rPh sb="2" eb="5">
      <t>シドウイン</t>
    </rPh>
    <rPh sb="6" eb="9">
      <t>ホイクシ</t>
    </rPh>
    <phoneticPr fontId="1"/>
  </si>
  <si>
    <t>小規模の指定年月日</t>
    <rPh sb="0" eb="3">
      <t>ショウキボ</t>
    </rPh>
    <rPh sb="4" eb="6">
      <t>シテイ</t>
    </rPh>
    <rPh sb="6" eb="9">
      <t>ネンガッピ</t>
    </rPh>
    <phoneticPr fontId="1"/>
  </si>
  <si>
    <t>・建築基準法第12条
　①～④のいずれかの建物は、2年に1度（奇数年）避難安全に係る報告をする。建築設備、防火設備、昇降機等は毎年報告する。
　報告先：県又は静岡市、浜松市、沼津市、富士市、富士宮市、焼津市
①３階以上の階にあるもの(100㎡超)
②２階の対象用途の床面積の合計が300㎡以上
③地階にあるもの（100㎡超）
④対象用途の床面積の合計が300㎡を超えるもの</t>
  </si>
  <si>
    <t>必要なし</t>
    <rPh sb="0" eb="2">
      <t>ヒツヨウ</t>
    </rPh>
    <phoneticPr fontId="1"/>
  </si>
  <si>
    <t>※地域小規模児童養護施設の場合は、現員は定員と比べ1人を超えて下回らない。</t>
  </si>
  <si>
    <t>⑦地域の里親、ファミリーホーム等へ巡回して行う心理療法</t>
    <rPh sb="1" eb="3">
      <t>チイキ</t>
    </rPh>
    <rPh sb="4" eb="6">
      <t>サトオヤ</t>
    </rPh>
    <rPh sb="15" eb="16">
      <t>ナド</t>
    </rPh>
    <rPh sb="17" eb="19">
      <t>ジュンカイ</t>
    </rPh>
    <rPh sb="21" eb="22">
      <t>オコナ</t>
    </rPh>
    <rPh sb="23" eb="25">
      <t>シンリ</t>
    </rPh>
    <rPh sb="25" eb="27">
      <t>リョウホウ</t>
    </rPh>
    <phoneticPr fontId="1"/>
  </si>
  <si>
    <t>○　委託している場合、契約書はあるか。</t>
  </si>
  <si>
    <t>給付金の該当ない</t>
    <rPh sb="0" eb="3">
      <t>キュウフキン</t>
    </rPh>
    <rPh sb="4" eb="6">
      <t>ガイトウ</t>
    </rPh>
    <phoneticPr fontId="1"/>
  </si>
  <si>
    <t>※黄色着色セルに、グループ全体の各月初日の在席数を入力してください</t>
    <rPh sb="1" eb="3">
      <t>キイロ</t>
    </rPh>
    <rPh sb="3" eb="5">
      <t>チャクショク</t>
    </rPh>
    <rPh sb="13" eb="15">
      <t>ゼンタイ</t>
    </rPh>
    <rPh sb="16" eb="17">
      <t>カク</t>
    </rPh>
    <rPh sb="17" eb="18">
      <t>ツキ</t>
    </rPh>
    <rPh sb="18" eb="20">
      <t>ショニチ</t>
    </rPh>
    <rPh sb="21" eb="24">
      <t>ザイセキスウ</t>
    </rPh>
    <rPh sb="25" eb="27">
      <t>ニュウリョク</t>
    </rPh>
    <phoneticPr fontId="1"/>
  </si>
  <si>
    <t>今年度人件費の内容　　　《今年度４月分について記入してください。》</t>
    <rPh sb="0" eb="1">
      <t>コン</t>
    </rPh>
    <rPh sb="1" eb="3">
      <t>ネンド</t>
    </rPh>
    <rPh sb="3" eb="5">
      <t>ジンケン</t>
    </rPh>
    <rPh sb="5" eb="6">
      <t>ヒ</t>
    </rPh>
    <rPh sb="7" eb="9">
      <t>ナイヨウ</t>
    </rPh>
    <rPh sb="13" eb="16">
      <t>コンネンド</t>
    </rPh>
    <rPh sb="17" eb="18">
      <t>ツキ</t>
    </rPh>
    <rPh sb="18" eb="19">
      <t>ブン</t>
    </rPh>
    <rPh sb="23" eb="25">
      <t>キニュウ</t>
    </rPh>
    <phoneticPr fontId="1"/>
  </si>
  <si>
    <t>↑自動計算</t>
    <rPh sb="1" eb="3">
      <t>ジドウ</t>
    </rPh>
    <rPh sb="3" eb="5">
      <t>ケイサン</t>
    </rPh>
    <phoneticPr fontId="1"/>
  </si>
  <si>
    <t>小規模グループケア
合計定員数</t>
    <rPh sb="0" eb="3">
      <t>ショウキボ</t>
    </rPh>
    <rPh sb="10" eb="12">
      <t>ゴウケイ</t>
    </rPh>
    <rPh sb="12" eb="14">
      <t>テイイン</t>
    </rPh>
    <rPh sb="14" eb="15">
      <t>スウ</t>
    </rPh>
    <phoneticPr fontId="1"/>
  </si>
  <si>
    <t>B</t>
  </si>
  <si>
    <t>日常の処遇状況</t>
  </si>
  <si>
    <t>施設内診療の
１ヶ月平均件数</t>
    <rPh sb="0" eb="3">
      <t>シセツナイ</t>
    </rPh>
    <rPh sb="3" eb="5">
      <t>シンリョウ</t>
    </rPh>
    <rPh sb="8" eb="10">
      <t>カゲツ</t>
    </rPh>
    <rPh sb="10" eb="12">
      <t>ヘイキン</t>
    </rPh>
    <rPh sb="12" eb="14">
      <t>ケンスウ</t>
    </rPh>
    <phoneticPr fontId="1"/>
  </si>
  <si>
    <t>○　前歴換算表は。</t>
  </si>
  <si>
    <t>※監査資料P.1及び6から自動反映のため入力不要</t>
    <rPh sb="1" eb="3">
      <t>カンサ</t>
    </rPh>
    <rPh sb="3" eb="5">
      <t>シリョウ</t>
    </rPh>
    <rPh sb="8" eb="9">
      <t>オヨ</t>
    </rPh>
    <rPh sb="13" eb="15">
      <t>ジドウ</t>
    </rPh>
    <rPh sb="15" eb="17">
      <t>ハンエイ</t>
    </rPh>
    <rPh sb="20" eb="22">
      <t>ニュウリョク</t>
    </rPh>
    <rPh sb="22" eb="24">
      <t>フヨウ</t>
    </rPh>
    <phoneticPr fontId="1"/>
  </si>
  <si>
    <t>●感染症や食中毒を疑ったときは、速やかに施設長に報告する体制が整ってるか。</t>
  </si>
  <si>
    <t>※当該計画では、当面の間は本体施設での小規模グループケアの定員を児童養護施設で45人以下、乳児院で35人以下とすること。</t>
  </si>
  <si>
    <t>職務執行体制及び職員資質向上</t>
  </si>
  <si>
    <t>選択</t>
    <rPh sb="0" eb="2">
      <t>センタク</t>
    </rPh>
    <phoneticPr fontId="1"/>
  </si>
  <si>
    <t>会議の種類</t>
    <rPh sb="0" eb="2">
      <t>カイギ</t>
    </rPh>
    <rPh sb="3" eb="5">
      <t>シュルイ</t>
    </rPh>
    <phoneticPr fontId="1"/>
  </si>
  <si>
    <t>情報収集及び伝達</t>
    <rPh sb="0" eb="2">
      <t>ジョウホウ</t>
    </rPh>
    <rPh sb="2" eb="4">
      <t>シュウシュウ</t>
    </rPh>
    <rPh sb="4" eb="5">
      <t>オヨ</t>
    </rPh>
    <rPh sb="6" eb="8">
      <t>デンタツ</t>
    </rPh>
    <phoneticPr fontId="1"/>
  </si>
  <si>
    <t>開催回数</t>
    <rPh sb="0" eb="2">
      <t>カイサイ</t>
    </rPh>
    <rPh sb="2" eb="4">
      <t>カイスウ</t>
    </rPh>
    <phoneticPr fontId="1"/>
  </si>
  <si>
    <t>・新規利用者は入所前の診断結果があること。</t>
  </si>
  <si>
    <t>○安全計画の定期的な見直しを行っているか。</t>
  </si>
  <si>
    <t>①内部研修の実施状況（前年度分）</t>
  </si>
  <si>
    <t>②外部研修への参加状況（前年度分）</t>
  </si>
  <si>
    <t>●入所児を構成員とする施設内の自治組織等があるか。</t>
  </si>
  <si>
    <t>建築年月</t>
    <rPh sb="0" eb="2">
      <t>ケンチク</t>
    </rPh>
    <rPh sb="2" eb="4">
      <t>ネンゲツ</t>
    </rPh>
    <phoneticPr fontId="1"/>
  </si>
  <si>
    <t>計画作成のプロセス・手順の概要</t>
  </si>
  <si>
    <t xml:space="preserve">＜耐震基準＞
</t>
  </si>
  <si>
    <r>
      <t xml:space="preserve">
「苦情」とは、</t>
    </r>
    <r>
      <rPr>
        <sz val="10"/>
        <color auto="1"/>
        <rFont val="ＭＳ Ｐゴシック"/>
      </rPr>
      <t xml:space="preserve">施設の全ての職員に寄せられた、要望・苦情を対象とする。
・職員等からの聞き取りを実施しているか。
・運営適正化委員会ホームページ
　（静岡県社会福祉協議会）
http://www.shizuoka-wel.jp/figure/clerical/suitability.php
</t>
    </r>
    <rPh sb="8" eb="10">
      <t>シセツ</t>
    </rPh>
    <phoneticPr fontId="1"/>
  </si>
  <si>
    <t>入所児の意向の反映方法</t>
  </si>
  <si>
    <t>計画の見直しのタイミング・プロセス</t>
  </si>
  <si>
    <t>児童指導員、保育士</t>
    <rPh sb="0" eb="2">
      <t>ジドウ</t>
    </rPh>
    <rPh sb="2" eb="5">
      <t>シドウイン</t>
    </rPh>
    <rPh sb="6" eb="9">
      <t>ホイクシ</t>
    </rPh>
    <phoneticPr fontId="1"/>
  </si>
  <si>
    <t xml:space="preserve">〔関係機関との連携〕
児童福祉施設最低基準第30条、第61条
</t>
  </si>
  <si>
    <t>●排泄物・おう吐物の処理を行うため、あらかじめ処理用品を準備してあるか。</t>
  </si>
  <si>
    <t>電話</t>
    <rPh sb="0" eb="2">
      <t>デンワ</t>
    </rPh>
    <phoneticPr fontId="1"/>
  </si>
  <si>
    <t>いる</t>
  </si>
  <si>
    <t>テレビ</t>
  </si>
  <si>
    <t>品名</t>
    <rPh sb="0" eb="1">
      <t>シナ</t>
    </rPh>
    <rPh sb="1" eb="2">
      <t>メイ</t>
    </rPh>
    <phoneticPr fontId="1"/>
  </si>
  <si>
    <t>●苦情解決責任者及び苦情受付担当者は</t>
  </si>
  <si>
    <t>数量</t>
    <rPh sb="0" eb="2">
      <t>スウリョウ</t>
    </rPh>
    <phoneticPr fontId="1"/>
  </si>
  <si>
    <t>有</t>
    <rPh sb="0" eb="1">
      <t>ア</t>
    </rPh>
    <phoneticPr fontId="1"/>
  </si>
  <si>
    <t>●栄養指導員（保健所）の助言及び指導について</t>
  </si>
  <si>
    <t>雑誌</t>
    <rPh sb="0" eb="2">
      <t>ザッシ</t>
    </rPh>
    <phoneticPr fontId="1"/>
  </si>
  <si>
    <t>苦情解決責任者</t>
  </si>
  <si>
    <t>夕食</t>
    <rPh sb="0" eb="2">
      <t>ユウショク</t>
    </rPh>
    <phoneticPr fontId="1"/>
  </si>
  <si>
    <t xml:space="preserve">夕食は早くても17時以降となっているか
</t>
  </si>
  <si>
    <t>安全計画の策定</t>
  </si>
  <si>
    <t>介助なし</t>
    <rPh sb="0" eb="2">
      <t>カイジョ</t>
    </rPh>
    <phoneticPr fontId="1"/>
  </si>
  <si>
    <t>１人１週当たり</t>
    <rPh sb="1" eb="2">
      <t>ニン</t>
    </rPh>
    <rPh sb="3" eb="4">
      <t>シュウ</t>
    </rPh>
    <rPh sb="4" eb="5">
      <t>ア</t>
    </rPh>
    <phoneticPr fontId="1"/>
  </si>
  <si>
    <t>作業名</t>
    <rPh sb="0" eb="2">
      <t>サギョウ</t>
    </rPh>
    <rPh sb="2" eb="3">
      <t>メイ</t>
    </rPh>
    <phoneticPr fontId="1"/>
  </si>
  <si>
    <t>巡回</t>
    <rPh sb="0" eb="2">
      <t>ジュンカイ</t>
    </rPh>
    <phoneticPr fontId="1"/>
  </si>
  <si>
    <t>対象者数</t>
    <rPh sb="0" eb="3">
      <t>タイショウシャ</t>
    </rPh>
    <rPh sb="3" eb="4">
      <t>スウ</t>
    </rPh>
    <phoneticPr fontId="1"/>
  </si>
  <si>
    <t>おむつ交換</t>
    <rPh sb="3" eb="5">
      <t>コウカン</t>
    </rPh>
    <phoneticPr fontId="1"/>
  </si>
  <si>
    <t>利用者</t>
    <rPh sb="0" eb="3">
      <t>リヨウシャ</t>
    </rPh>
    <phoneticPr fontId="1"/>
  </si>
  <si>
    <t>排便・排尿介助</t>
    <rPh sb="0" eb="2">
      <t>ハイベン</t>
    </rPh>
    <rPh sb="3" eb="5">
      <t>ハイニョウ</t>
    </rPh>
    <rPh sb="5" eb="7">
      <t>カイジョ</t>
    </rPh>
    <phoneticPr fontId="1"/>
  </si>
  <si>
    <t>体位交換</t>
    <rPh sb="0" eb="2">
      <t>タイイ</t>
    </rPh>
    <rPh sb="2" eb="4">
      <t>コウカン</t>
    </rPh>
    <phoneticPr fontId="1"/>
  </si>
  <si>
    <t>両者</t>
    <rPh sb="0" eb="2">
      <t>リョウシャ</t>
    </rPh>
    <phoneticPr fontId="1"/>
  </si>
  <si>
    <t>②入所児童の就職の支援</t>
  </si>
  <si>
    <t>●インフルエンザ予防接種の状況</t>
  </si>
  <si>
    <t>常時</t>
    <rPh sb="0" eb="2">
      <t>ジョウジ</t>
    </rPh>
    <phoneticPr fontId="1"/>
  </si>
  <si>
    <t>夜のみ</t>
    <rPh sb="0" eb="1">
      <t>ヨル</t>
    </rPh>
    <phoneticPr fontId="1"/>
  </si>
  <si>
    <t xml:space="preserve">
・乳児院運営指針第Ⅱ部５③
・児童養護施設運営指針第Ⅱ部５③
</t>
  </si>
  <si>
    <t>１日最高</t>
    <rPh sb="1" eb="2">
      <t>ニチ</t>
    </rPh>
    <rPh sb="2" eb="4">
      <t>サイコウ</t>
    </rPh>
    <phoneticPr fontId="1"/>
  </si>
  <si>
    <t xml:space="preserve">
・児童福祉施設における施設内虐待の防止について（平成18年10月６日付け雇児総発第1006001）
</t>
  </si>
  <si>
    <t>＊監査実施月又はその前月初日で記入してください。</t>
  </si>
  <si>
    <t xml:space="preserve">
・指示事項が改善されていない場合には、早急に改善すること。
</t>
  </si>
  <si>
    <t>●  施設職員調書</t>
    <rPh sb="3" eb="5">
      <t>シセツ</t>
    </rPh>
    <rPh sb="5" eb="7">
      <t>ショクイン</t>
    </rPh>
    <rPh sb="7" eb="9">
      <t>チョウショ</t>
    </rPh>
    <phoneticPr fontId="1"/>
  </si>
  <si>
    <t>特定個人情報の適正な取扱いに関するガイドライン（事業者編）</t>
  </si>
  <si>
    <t>学齢超過児童（高校）</t>
    <rPh sb="0" eb="2">
      <t>ガクレイ</t>
    </rPh>
    <rPh sb="2" eb="4">
      <t>チョウカ</t>
    </rPh>
    <rPh sb="4" eb="6">
      <t>ジドウ</t>
    </rPh>
    <rPh sb="7" eb="9">
      <t>コウコウ</t>
    </rPh>
    <phoneticPr fontId="1"/>
  </si>
  <si>
    <t>台所</t>
    <rPh sb="0" eb="2">
      <t>ダイドコロ</t>
    </rPh>
    <phoneticPr fontId="1"/>
  </si>
  <si>
    <t>○　兼任先からの給与支給はあるか。</t>
  </si>
  <si>
    <t xml:space="preserve">・乳児院運営指針第Ⅱ部１(6)③
・児童養護施設運営指針第Ⅱ部１(5)②
</t>
  </si>
  <si>
    <t>・児童福祉施設
学校保健安全法に規定する内容に準ずる。
入所時、年２回以上</t>
  </si>
  <si>
    <t>○　上記の措置において、医師の指示に従っているか。</t>
  </si>
  <si>
    <t>○　既往暦及び予防接種状況は把握しているか。</t>
  </si>
  <si>
    <t>ほふく室</t>
    <rPh sb="3" eb="4">
      <t>シツ</t>
    </rPh>
    <phoneticPr fontId="1"/>
  </si>
  <si>
    <t>●　夜間、緊急時の医療機関との協力体制は。</t>
  </si>
  <si>
    <t>家庭支援専門相談員</t>
    <rPh sb="0" eb="2">
      <t>カテイ</t>
    </rPh>
    <rPh sb="2" eb="4">
      <t>シエン</t>
    </rPh>
    <rPh sb="4" eb="6">
      <t>センモン</t>
    </rPh>
    <rPh sb="6" eb="9">
      <t>ソウダンイン</t>
    </rPh>
    <phoneticPr fontId="1"/>
  </si>
  <si>
    <t>協力医療機関名</t>
    <rPh sb="0" eb="2">
      <t>キョウリョク</t>
    </rPh>
    <rPh sb="2" eb="4">
      <t>イリョウ</t>
    </rPh>
    <rPh sb="4" eb="6">
      <t>キカン</t>
    </rPh>
    <rPh sb="6" eb="7">
      <t>メイ</t>
    </rPh>
    <phoneticPr fontId="1"/>
  </si>
  <si>
    <t xml:space="preserve">○　記載例を参考に職員の勤務形態を記入してください。
</t>
  </si>
  <si>
    <t>●児童手当等入所児に支給される給付金の給付があった場合、対象の児童の貯蓄に充てているか。</t>
  </si>
  <si>
    <t>専門科名</t>
    <rPh sb="0" eb="2">
      <t>センモン</t>
    </rPh>
    <rPh sb="2" eb="3">
      <t>カ</t>
    </rPh>
    <rPh sb="3" eb="4">
      <t>メイ</t>
    </rPh>
    <phoneticPr fontId="1"/>
  </si>
  <si>
    <t>職場の衛生管理の状況</t>
  </si>
  <si>
    <t>●学校との定期的な協議を行っているか。</t>
  </si>
  <si>
    <t>医療機関名</t>
    <rPh sb="0" eb="2">
      <t>イリョウ</t>
    </rPh>
    <rPh sb="2" eb="4">
      <t>キカン</t>
    </rPh>
    <rPh sb="4" eb="5">
      <t>メイ</t>
    </rPh>
    <phoneticPr fontId="1"/>
  </si>
  <si>
    <t>衛生管理</t>
  </si>
  <si>
    <t>小学生以上</t>
    <rPh sb="0" eb="3">
      <t>ショウガクセイ</t>
    </rPh>
    <rPh sb="3" eb="5">
      <t>イジョウ</t>
    </rPh>
    <phoneticPr fontId="1"/>
  </si>
  <si>
    <t>昭和56年6月1日以降に新耐震基準で建築された建物　</t>
  </si>
  <si>
    <t>介護休業等に関するハラスメント等)の防止対策が講じられているか。</t>
  </si>
  <si>
    <t>２６</t>
  </si>
  <si>
    <t>●苦情の受付・解決の過程が書面で記録されているか。</t>
  </si>
  <si>
    <t>○ある場合</t>
  </si>
  <si>
    <t>箇所数</t>
    <rPh sb="0" eb="2">
      <t>カショ</t>
    </rPh>
    <rPh sb="2" eb="3">
      <t>スウ</t>
    </rPh>
    <phoneticPr fontId="1"/>
  </si>
  <si>
    <t>【排泄物・おう吐物処理用品の例】
　・使い捨て手袋・マスク
・ガウンやエプロン
・ふき取るための布やペーパータオル
・ビニール袋
・次亜塩素酸ナトリウム
・専用バケツ・その他必要なもの</t>
  </si>
  <si>
    <t>実施していない</t>
    <rPh sb="0" eb="2">
      <t>ジッシ</t>
    </rPh>
    <phoneticPr fontId="1"/>
  </si>
  <si>
    <t xml:space="preserve">〔継続性とアフターケア〕
・乳児院運営指針第Ⅱ部１(8)
・児童養護施設運営指針第Ⅱ部１(12)
</t>
  </si>
  <si>
    <t>児童入所施設については、措置費の事務費（雑費）として支出すること。
（H９.１.30児企第2号）</t>
  </si>
  <si>
    <t>こと。</t>
  </si>
  <si>
    <t>○　上記で「ある」場合、管理責任者を定めているか。</t>
  </si>
  <si>
    <t>○　「いる」場合、職氏名は。</t>
  </si>
  <si>
    <t>塩素剤による消毒</t>
    <rPh sb="0" eb="2">
      <t>エンソ</t>
    </rPh>
    <rPh sb="2" eb="3">
      <t>ザイ</t>
    </rPh>
    <rPh sb="6" eb="8">
      <t>ショウドク</t>
    </rPh>
    <phoneticPr fontId="1"/>
  </si>
  <si>
    <t>○周知方法</t>
  </si>
  <si>
    <t>備え置き</t>
    <rPh sb="0" eb="1">
      <t>ソナ</t>
    </rPh>
    <rPh sb="2" eb="3">
      <t>オ</t>
    </rPh>
    <phoneticPr fontId="1"/>
  </si>
  <si>
    <t>食事</t>
    <rPh sb="0" eb="2">
      <t>ショクジ</t>
    </rPh>
    <phoneticPr fontId="1"/>
  </si>
  <si>
    <t>３１</t>
  </si>
  <si>
    <t xml:space="preserve">
・「児童福祉施設等における児童の安全の確保について」（平成13年６月15日雇児総発第402号）
「社会福祉施設等における防犯に係る安全の確保について」（平成28年9月15日　雇児発0915第1号、社援基発0915第1号）
</t>
  </si>
  <si>
    <t>○　施設で薬を管理しているか。</t>
  </si>
  <si>
    <t>保管者職名</t>
    <rPh sb="0" eb="2">
      <t>ホカン</t>
    </rPh>
    <rPh sb="2" eb="3">
      <t>シャ</t>
    </rPh>
    <rPh sb="3" eb="5">
      <t>ショクメイ</t>
    </rPh>
    <phoneticPr fontId="1"/>
  </si>
  <si>
    <t>実習延日数</t>
    <rPh sb="0" eb="2">
      <t>ジッシュウ</t>
    </rPh>
    <rPh sb="2" eb="3">
      <t>ノ</t>
    </rPh>
    <rPh sb="3" eb="5">
      <t>ニッスウ</t>
    </rPh>
    <phoneticPr fontId="1"/>
  </si>
  <si>
    <t>職業指導員</t>
    <rPh sb="0" eb="2">
      <t>ショクギョウ</t>
    </rPh>
    <rPh sb="2" eb="5">
      <t>シドウイン</t>
    </rPh>
    <phoneticPr fontId="1"/>
  </si>
  <si>
    <t>●事故発生後の経過を書面で記録しているか。</t>
  </si>
  <si>
    <t>●乳幼児突然死症候群の予防対策はどのようにしているか。〔乳児院のみ〕</t>
  </si>
  <si>
    <t>●薬(処方薬)の管理状況は。</t>
  </si>
  <si>
    <t>職業指導室</t>
    <rPh sb="0" eb="2">
      <t>ショクギョウ</t>
    </rPh>
    <rPh sb="2" eb="5">
      <t>シドウシツ</t>
    </rPh>
    <phoneticPr fontId="1"/>
  </si>
  <si>
    <t>職種</t>
    <rPh sb="0" eb="2">
      <t>ショクシュ</t>
    </rPh>
    <phoneticPr fontId="1"/>
  </si>
  <si>
    <t>②　合理的な範囲を超えて長時間一定の姿勢をとるよう求めること。</t>
  </si>
  <si>
    <t>⑦　性的な嫌がらせをすること。</t>
  </si>
  <si>
    <t>⑧　無視すること等の行為</t>
  </si>
  <si>
    <t>文書</t>
    <rPh sb="0" eb="2">
      <t>ブンショ</t>
    </rPh>
    <phoneticPr fontId="1"/>
  </si>
  <si>
    <t>○　いる場合、保護者の了解はどのように得ているか。</t>
  </si>
  <si>
    <t>○（児童養護施設のみ）一時帰省においてショート・ルフランの利用実績</t>
  </si>
  <si>
    <t>児童指導員（本体施設）</t>
    <rPh sb="0" eb="2">
      <t>ジドウ</t>
    </rPh>
    <rPh sb="2" eb="5">
      <t>シドウイン</t>
    </rPh>
    <rPh sb="6" eb="8">
      <t>ホンタイ</t>
    </rPh>
    <rPh sb="8" eb="10">
      <t>シセツ</t>
    </rPh>
    <phoneticPr fontId="1"/>
  </si>
  <si>
    <t>●学校行事及び施設行事で学校と協力している事例があれば記入してください。</t>
  </si>
  <si>
    <r>
      <t>④</t>
    </r>
    <r>
      <rPr>
        <sz val="11"/>
        <color auto="1"/>
        <rFont val="ＭＳ Ｐゴシック"/>
      </rPr>
      <t>実習、講習等による職業指導 具体的指導内容</t>
    </r>
  </si>
  <si>
    <t>●学校・施設で、現在問題となっていることがあれば記入してください。</t>
  </si>
  <si>
    <t>〇児童福祉施設最低基準　第57条2項　〔学習指導〕</t>
  </si>
  <si>
    <t>自立支援の状況</t>
  </si>
  <si>
    <t>（検査回数</t>
    <rPh sb="1" eb="3">
      <t>ケンサ</t>
    </rPh>
    <rPh sb="3" eb="5">
      <t>カイスウ</t>
    </rPh>
    <phoneticPr fontId="1"/>
  </si>
  <si>
    <t>実習先事業所名</t>
    <rPh sb="0" eb="2">
      <t>ジッシュウ</t>
    </rPh>
    <rPh sb="2" eb="3">
      <t>サキ</t>
    </rPh>
    <rPh sb="3" eb="6">
      <t>ジギョウショ</t>
    </rPh>
    <rPh sb="6" eb="7">
      <t>メイ</t>
    </rPh>
    <phoneticPr fontId="1"/>
  </si>
  <si>
    <t>●入所児の就職促進のために講じている方策を記入してください。</t>
  </si>
  <si>
    <t>⑧職員への指導・助言、ケース会議への出席</t>
  </si>
  <si>
    <t>●入所児の退所後のアフターケアの状況を記入してください。</t>
  </si>
  <si>
    <t>★苦情解決に関するマニュアルを整備し、職員に周知しているか。</t>
  </si>
  <si>
    <t>④里親の新規開拓、委託後の相談援助</t>
  </si>
  <si>
    <r>
      <t>施設</t>
    </r>
    <r>
      <rPr>
        <u/>
        <sz val="11"/>
        <color rgb="FFFF0000"/>
        <rFont val="ＭＳ Ｐゴシック"/>
      </rPr>
      <t>を利用する</t>
    </r>
    <r>
      <rPr>
        <sz val="11"/>
        <color auto="1"/>
        <rFont val="ＭＳ Ｐゴシック"/>
      </rPr>
      <t>こども間において発生した問題行為（いじめ、暴力、性問題等）により権利侵害を受け、被害が重篤なもの</t>
    </r>
    <rPh sb="0" eb="2">
      <t>シセツ</t>
    </rPh>
    <rPh sb="3" eb="5">
      <t>リヨウ</t>
    </rPh>
    <rPh sb="10" eb="11">
      <t>カン</t>
    </rPh>
    <rPh sb="15" eb="17">
      <t>ハッセイ</t>
    </rPh>
    <rPh sb="19" eb="21">
      <t>モンダイ</t>
    </rPh>
    <rPh sb="21" eb="23">
      <t>コウイ</t>
    </rPh>
    <rPh sb="28" eb="30">
      <t>ボウリョク</t>
    </rPh>
    <rPh sb="31" eb="32">
      <t>セイ</t>
    </rPh>
    <rPh sb="32" eb="34">
      <t>モンダイ</t>
    </rPh>
    <rPh sb="34" eb="35">
      <t>ナド</t>
    </rPh>
    <rPh sb="39" eb="41">
      <t>ケンリ</t>
    </rPh>
    <rPh sb="41" eb="43">
      <t>シンガイ</t>
    </rPh>
    <rPh sb="44" eb="45">
      <t>ウ</t>
    </rPh>
    <rPh sb="47" eb="49">
      <t>ヒガイ</t>
    </rPh>
    <rPh sb="50" eb="52">
      <t>ジュウトク</t>
    </rPh>
    <phoneticPr fontId="1"/>
  </si>
  <si>
    <t>〔苦情解決〕</t>
  </si>
  <si>
    <t>ご意見箱の設置</t>
    <rPh sb="1" eb="3">
      <t>イケン</t>
    </rPh>
    <rPh sb="3" eb="4">
      <t>バコ</t>
    </rPh>
    <rPh sb="5" eb="7">
      <t>セッチ</t>
    </rPh>
    <phoneticPr fontId="1"/>
  </si>
  <si>
    <t>いいえの場合、受動喫煙防止のために講じている措置を記入願います。</t>
  </si>
  <si>
    <t>●第三者委員の選任、委員会の設置をしているか。</t>
  </si>
  <si>
    <t>○　第三者委員はどのような者を選任したか。</t>
  </si>
  <si>
    <t>○　第三者委員が受理又は解決に当たって第三者委員に報告した苦情件数は。</t>
  </si>
  <si>
    <t>③退所児童への継続的な相談援助</t>
  </si>
  <si>
    <t>受付件数</t>
    <rPh sb="0" eb="2">
      <t>ウケツケ</t>
    </rPh>
    <rPh sb="2" eb="4">
      <t>ケンスウ</t>
    </rPh>
    <phoneticPr fontId="1"/>
  </si>
  <si>
    <t>●マニュアルに苦情内容及び解決結果の公表の規定があるか。</t>
  </si>
  <si>
    <t>●喫煙対策について</t>
  </si>
  <si>
    <t>第三者評価受審</t>
    <rPh sb="0" eb="3">
      <t>ダイサンシャ</t>
    </rPh>
    <rPh sb="3" eb="5">
      <t>ヒョウカ</t>
    </rPh>
    <rPh sb="5" eb="7">
      <t>ジュシン</t>
    </rPh>
    <phoneticPr fontId="1"/>
  </si>
  <si>
    <t>前回監査時から今回監査時までに行った業務に○をつけてください。</t>
    <rPh sb="0" eb="2">
      <t>ゼンカイ</t>
    </rPh>
    <rPh sb="2" eb="4">
      <t>カンサ</t>
    </rPh>
    <rPh sb="4" eb="5">
      <t>ジ</t>
    </rPh>
    <rPh sb="7" eb="9">
      <t>コンカイ</t>
    </rPh>
    <rPh sb="9" eb="11">
      <t>カンサ</t>
    </rPh>
    <rPh sb="11" eb="12">
      <t>ジ</t>
    </rPh>
    <rPh sb="15" eb="16">
      <t>オコナ</t>
    </rPh>
    <rPh sb="18" eb="20">
      <t>ギョウム</t>
    </rPh>
    <phoneticPr fontId="1"/>
  </si>
  <si>
    <t>自己評価実施</t>
    <rPh sb="0" eb="2">
      <t>ジコ</t>
    </rPh>
    <rPh sb="2" eb="4">
      <t>ヒョウカ</t>
    </rPh>
    <rPh sb="4" eb="6">
      <t>ジッシ</t>
    </rPh>
    <phoneticPr fontId="1"/>
  </si>
  <si>
    <t>内容：</t>
    <rPh sb="0" eb="2">
      <t>ナイヨウ</t>
    </rPh>
    <phoneticPr fontId="1"/>
  </si>
  <si>
    <t>耐震診断
実施年月</t>
    <rPh sb="0" eb="2">
      <t>タイシン</t>
    </rPh>
    <rPh sb="2" eb="4">
      <t>シンダン</t>
    </rPh>
    <rPh sb="5" eb="7">
      <t>ジッシ</t>
    </rPh>
    <rPh sb="7" eb="9">
      <t>ネンゲツ</t>
    </rPh>
    <phoneticPr fontId="1"/>
  </si>
  <si>
    <t>本人支給金等</t>
  </si>
  <si>
    <t>給付金として支払を受けた金銭の管理</t>
  </si>
  <si>
    <t>⑤養子縁組希望及び成立後の相談援助</t>
  </si>
  <si>
    <t>●次の保管者の職、氏名を記入してください。</t>
  </si>
  <si>
    <t>・預金通帳</t>
    <rPh sb="1" eb="3">
      <t>ヨキン</t>
    </rPh>
    <rPh sb="3" eb="5">
      <t>ツウチョウ</t>
    </rPh>
    <phoneticPr fontId="1"/>
  </si>
  <si>
    <t>・預金届出印</t>
    <rPh sb="1" eb="3">
      <t>ヨキン</t>
    </rPh>
    <rPh sb="3" eb="5">
      <t>トドケデ</t>
    </rPh>
    <rPh sb="5" eb="6">
      <t>イン</t>
    </rPh>
    <phoneticPr fontId="1"/>
  </si>
  <si>
    <t>○　「ある」場合の内容は。</t>
  </si>
  <si>
    <t>●特定給食施設にあっては、栄養士を置いているか。</t>
  </si>
  <si>
    <t>●給食関係者の検便を毎月実施しているか。</t>
  </si>
  <si>
    <t>●受水槽、高架水槽等を使用している場合、水槽の清掃を行い、かつ記録を保存しているか</t>
  </si>
  <si>
    <t>毎月１回</t>
    <rPh sb="0" eb="2">
      <t>マイツキ</t>
    </rPh>
    <rPh sb="3" eb="4">
      <t>カイ</t>
    </rPh>
    <phoneticPr fontId="1"/>
  </si>
  <si>
    <t>○　その他</t>
  </si>
  <si>
    <t>観察室</t>
    <rPh sb="0" eb="2">
      <t>カンサツ</t>
    </rPh>
    <rPh sb="2" eb="3">
      <t>シツ</t>
    </rPh>
    <phoneticPr fontId="1"/>
  </si>
  <si>
    <t>○　以下の設備がある場合に○をつけること。</t>
  </si>
  <si>
    <r>
      <t>（年度当初４月１日</t>
    </r>
    <r>
      <rPr>
        <sz val="9"/>
        <color auto="1"/>
        <rFont val="ＭＳ Ｐゴシック"/>
      </rPr>
      <t>現在の職員を記入し、最後尾者の後に1行空けて、その後の新採・転入者（監査実施月又はその前月初日時点）を記入してください。）</t>
    </r>
    <rPh sb="1" eb="3">
      <t>ネンド</t>
    </rPh>
    <rPh sb="3" eb="5">
      <t>トウショ</t>
    </rPh>
    <rPh sb="6" eb="7">
      <t>ガツ</t>
    </rPh>
    <rPh sb="8" eb="9">
      <t>ニチ</t>
    </rPh>
    <rPh sb="9" eb="11">
      <t>ゲンザイ</t>
    </rPh>
    <rPh sb="12" eb="14">
      <t>ショクイン</t>
    </rPh>
    <rPh sb="15" eb="17">
      <t>キニュウ</t>
    </rPh>
    <rPh sb="19" eb="22">
      <t>サイコウビ</t>
    </rPh>
    <rPh sb="22" eb="23">
      <t>シャ</t>
    </rPh>
    <rPh sb="24" eb="25">
      <t>アト</t>
    </rPh>
    <rPh sb="26" eb="28">
      <t>１ギョウ</t>
    </rPh>
    <rPh sb="28" eb="29">
      <t>ア</t>
    </rPh>
    <rPh sb="32" eb="35">
      <t>ソノアト</t>
    </rPh>
    <rPh sb="36" eb="37">
      <t>シン</t>
    </rPh>
    <rPh sb="37" eb="38">
      <t>サイヨウ</t>
    </rPh>
    <rPh sb="39" eb="42">
      <t>テンニュウシャ</t>
    </rPh>
    <rPh sb="56" eb="58">
      <t>ジテン</t>
    </rPh>
    <rPh sb="60" eb="62">
      <t>キニュウ</t>
    </rPh>
    <phoneticPr fontId="1"/>
  </si>
  <si>
    <t>・令和</t>
    <rPh sb="1" eb="3">
      <t>レイワ</t>
    </rPh>
    <phoneticPr fontId="1"/>
  </si>
  <si>
    <t>●避難路・非常口に障害となる物が置かれていないか。</t>
  </si>
  <si>
    <t>●献立はあらかじめ作成され、管理者の承認を得ているか。</t>
  </si>
  <si>
    <t>●嗜好調査を行っているか。</t>
  </si>
  <si>
    <t>●保存食はあるか。</t>
  </si>
  <si>
    <t>②里親として５年以上の養育経験</t>
    <rPh sb="1" eb="3">
      <t>サトオヤ</t>
    </rPh>
    <rPh sb="7" eb="10">
      <t>ネンイジョウ</t>
    </rPh>
    <rPh sb="11" eb="13">
      <t>ヨウイク</t>
    </rPh>
    <rPh sb="13" eb="15">
      <t>ケイケン</t>
    </rPh>
    <phoneticPr fontId="1"/>
  </si>
  <si>
    <t>未定</t>
    <rPh sb="0" eb="2">
      <t>ミテイ</t>
    </rPh>
    <phoneticPr fontId="1"/>
  </si>
  <si>
    <t>●食品衛生監視員（保健所）の立入検査について</t>
  </si>
  <si>
    <t>●　地域小規模児童養護施設、小規模グループケアでの児童への食事の提供について記入願います。</t>
  </si>
  <si>
    <t>記録している</t>
    <rPh sb="0" eb="2">
      <t>キロク</t>
    </rPh>
    <phoneticPr fontId="1"/>
  </si>
  <si>
    <t>本体施設と同じ</t>
    <rPh sb="0" eb="2">
      <t>ホンタイ</t>
    </rPh>
    <rPh sb="2" eb="4">
      <t>シセツ</t>
    </rPh>
    <rPh sb="5" eb="6">
      <t>オナ</t>
    </rPh>
    <phoneticPr fontId="1"/>
  </si>
  <si>
    <t>やっていない</t>
  </si>
  <si>
    <t>食材の調達方法</t>
    <rPh sb="0" eb="2">
      <t>ショクザイ</t>
    </rPh>
    <rPh sb="3" eb="5">
      <t>チョウタツ</t>
    </rPh>
    <rPh sb="5" eb="7">
      <t>ホウホウ</t>
    </rPh>
    <phoneticPr fontId="1"/>
  </si>
  <si>
    <t>調理担当職員</t>
    <rPh sb="0" eb="2">
      <t>チョウリ</t>
    </rPh>
    <rPh sb="2" eb="4">
      <t>タントウ</t>
    </rPh>
    <rPh sb="4" eb="6">
      <t>ショクイン</t>
    </rPh>
    <phoneticPr fontId="1"/>
  </si>
  <si>
    <t>健康管理・衛生管理表</t>
    <rPh sb="0" eb="2">
      <t>ケンコウ</t>
    </rPh>
    <rPh sb="2" eb="4">
      <t>カンリ</t>
    </rPh>
    <rPh sb="5" eb="7">
      <t>エイセイ</t>
    </rPh>
    <rPh sb="7" eb="9">
      <t>カンリ</t>
    </rPh>
    <rPh sb="9" eb="10">
      <t>ヒョウ</t>
    </rPh>
    <phoneticPr fontId="1"/>
  </si>
  <si>
    <r>
      <t>○　いる場合、避難確保計画が作成され、市町へ報告されているか</t>
    </r>
    <r>
      <rPr>
        <sz val="11"/>
        <color auto="1"/>
        <rFont val="ＭＳ Ｐゴシック"/>
      </rPr>
      <t>。</t>
    </r>
  </si>
  <si>
    <t>検食の実施</t>
    <rPh sb="0" eb="2">
      <t>ケンショク</t>
    </rPh>
    <rPh sb="3" eb="5">
      <t>ジッシ</t>
    </rPh>
    <phoneticPr fontId="1"/>
  </si>
  <si>
    <t>日用品</t>
    <rPh sb="0" eb="3">
      <t>ニチヨウヒン</t>
    </rPh>
    <phoneticPr fontId="1"/>
  </si>
  <si>
    <t>〃</t>
  </si>
  <si>
    <t>・　健康診断の記録は保存してあるか。</t>
  </si>
  <si>
    <t>レジオネラ症を予防するために必要な措置に関する技術上の指針」、「循環式浴槽におけるレジオネラ症防止対策マニュアル」に沿った管理の徹底</t>
    <rPh sb="5" eb="6">
      <t>ショウ</t>
    </rPh>
    <rPh sb="46" eb="47">
      <t>ショウ</t>
    </rPh>
    <rPh sb="47" eb="49">
      <t>ボウシ</t>
    </rPh>
    <rPh sb="49" eb="51">
      <t>タイサク</t>
    </rPh>
    <rPh sb="58" eb="59">
      <t>ソ</t>
    </rPh>
    <rPh sb="61" eb="63">
      <t>カンリ</t>
    </rPh>
    <rPh sb="64" eb="66">
      <t>テッテイ</t>
    </rPh>
    <phoneticPr fontId="1"/>
  </si>
  <si>
    <t>低い</t>
    <rPh sb="0" eb="1">
      <t>ヒク</t>
    </rPh>
    <phoneticPr fontId="1"/>
  </si>
  <si>
    <t>地域小規模現員</t>
    <rPh sb="0" eb="2">
      <t>チイキ</t>
    </rPh>
    <rPh sb="2" eb="5">
      <t>ショウキボ</t>
    </rPh>
    <rPh sb="5" eb="7">
      <t>ゲンイン</t>
    </rPh>
    <phoneticPr fontId="1"/>
  </si>
  <si>
    <t xml:space="preserve">・食品は十分保存に耐えるよう衛生的に管理し、直射日光を避け、換気･除湿等の配慮をする。
・製造年月日、賞味期限、保存期間等の管理を徹底する。
・ 非常食として備蓄する食品は、衛生的で保存性が高く、そのまま食べられるか簡単に調理できること。
</t>
  </si>
  <si>
    <t>参加対象人数</t>
    <rPh sb="0" eb="2">
      <t>サンカ</t>
    </rPh>
    <rPh sb="2" eb="4">
      <t>タイショウ</t>
    </rPh>
    <rPh sb="4" eb="6">
      <t>ニンズウ</t>
    </rPh>
    <phoneticPr fontId="1"/>
  </si>
  <si>
    <t>常勤の勤務日数　　　　　日　／月</t>
    <rPh sb="0" eb="2">
      <t>ジョウキン</t>
    </rPh>
    <rPh sb="3" eb="5">
      <t>キンム</t>
    </rPh>
    <rPh sb="5" eb="7">
      <t>ニッスウ</t>
    </rPh>
    <rPh sb="12" eb="13">
      <t>ニチ</t>
    </rPh>
    <rPh sb="15" eb="16">
      <t>ツキ</t>
    </rPh>
    <phoneticPr fontId="1"/>
  </si>
  <si>
    <t>●各種諸手当は諸規程に基づき適正に支給されているか。</t>
  </si>
  <si>
    <t>実施期日</t>
    <rPh sb="0" eb="2">
      <t>ジッシ</t>
    </rPh>
    <rPh sb="2" eb="4">
      <t>キジツ</t>
    </rPh>
    <phoneticPr fontId="1"/>
  </si>
  <si>
    <t>年度</t>
    <rPh sb="0" eb="2">
      <t>ネンド</t>
    </rPh>
    <phoneticPr fontId="1"/>
  </si>
  <si>
    <t>★　直接処遇職員は充足しているか。</t>
  </si>
  <si>
    <t>★　職員の定着促進、離職防止等に関する取組について記入願います。</t>
  </si>
  <si>
    <t>今年度［監査時点］</t>
    <rPh sb="4" eb="6">
      <t>カンサ</t>
    </rPh>
    <rPh sb="6" eb="8">
      <t>ジテン</t>
    </rPh>
    <phoneticPr fontId="1"/>
  </si>
  <si>
    <t>対象人員内訳</t>
    <rPh sb="0" eb="2">
      <t>タイショウ</t>
    </rPh>
    <rPh sb="2" eb="4">
      <t>ジンイン</t>
    </rPh>
    <rPh sb="4" eb="6">
      <t>ウチワケ</t>
    </rPh>
    <phoneticPr fontId="1"/>
  </si>
  <si>
    <t>時</t>
    <rPh sb="0" eb="1">
      <t>ジ</t>
    </rPh>
    <phoneticPr fontId="1"/>
  </si>
  <si>
    <t>①対象児童に対する心理療法</t>
    <rPh sb="1" eb="3">
      <t>タイショウ</t>
    </rPh>
    <rPh sb="3" eb="5">
      <t>ジドウ</t>
    </rPh>
    <rPh sb="6" eb="7">
      <t>タイ</t>
    </rPh>
    <rPh sb="9" eb="11">
      <t>シンリ</t>
    </rPh>
    <rPh sb="11" eb="13">
      <t>リョウホウ</t>
    </rPh>
    <phoneticPr fontId="1"/>
  </si>
  <si>
    <t>分</t>
    <rPh sb="0" eb="1">
      <t>フン</t>
    </rPh>
    <phoneticPr fontId="1"/>
  </si>
  <si>
    <t>早出</t>
    <rPh sb="0" eb="2">
      <t>ハヤデ</t>
    </rPh>
    <phoneticPr fontId="1"/>
  </si>
  <si>
    <t>平常</t>
    <rPh sb="0" eb="2">
      <t>ヘイジョウ</t>
    </rPh>
    <phoneticPr fontId="1"/>
  </si>
  <si>
    <t>［記載例］</t>
    <rPh sb="1" eb="3">
      <t>キサイ</t>
    </rPh>
    <rPh sb="3" eb="4">
      <t>レイ</t>
    </rPh>
    <phoneticPr fontId="1"/>
  </si>
  <si>
    <t>明記等、適切に管理されているか。</t>
  </si>
  <si>
    <t>●施設職員の配置状況を記入してください。</t>
  </si>
  <si>
    <t>●防災資機材及び備蓄品の確保状況について、主な品名を記入してください。</t>
  </si>
  <si>
    <t>（令和</t>
    <rPh sb="1" eb="3">
      <t>レイワ</t>
    </rPh>
    <phoneticPr fontId="1"/>
  </si>
  <si>
    <t>処遇職員</t>
    <rPh sb="0" eb="2">
      <t>ショグウ</t>
    </rPh>
    <rPh sb="2" eb="4">
      <t>ショクイン</t>
    </rPh>
    <phoneticPr fontId="1"/>
  </si>
  <si>
    <t>心理療法担当職員</t>
    <rPh sb="0" eb="2">
      <t>シンリ</t>
    </rPh>
    <rPh sb="2" eb="4">
      <t>リョウホウ</t>
    </rPh>
    <rPh sb="4" eb="6">
      <t>タントウ</t>
    </rPh>
    <rPh sb="6" eb="8">
      <t>ショクイン</t>
    </rPh>
    <phoneticPr fontId="1"/>
  </si>
  <si>
    <t>現員数のうち夜間専門従事者数</t>
    <rPh sb="0" eb="2">
      <t>ゲンイン</t>
    </rPh>
    <rPh sb="2" eb="3">
      <t>スウ</t>
    </rPh>
    <rPh sb="6" eb="8">
      <t>ヤカン</t>
    </rPh>
    <rPh sb="8" eb="10">
      <t>センモン</t>
    </rPh>
    <rPh sb="10" eb="13">
      <t>ジュウジシャ</t>
    </rPh>
    <rPh sb="13" eb="14">
      <t>スウ</t>
    </rPh>
    <phoneticPr fontId="1"/>
  </si>
  <si>
    <t>施設種別</t>
    <rPh sb="0" eb="2">
      <t>シセツ</t>
    </rPh>
    <rPh sb="2" eb="4">
      <t>シュベツ</t>
    </rPh>
    <phoneticPr fontId="1"/>
  </si>
  <si>
    <t>●耐震ランクⅠ以外の建物について、耐震補強工事を計画しているか。</t>
  </si>
  <si>
    <t>最低基準数</t>
    <rPh sb="0" eb="2">
      <t>サイテイ</t>
    </rPh>
    <rPh sb="2" eb="4">
      <t>キジュン</t>
    </rPh>
    <rPh sb="4" eb="5">
      <t>スウ</t>
    </rPh>
    <phoneticPr fontId="1"/>
  </si>
  <si>
    <t>児童養護施設</t>
    <rPh sb="0" eb="2">
      <t>ジドウ</t>
    </rPh>
    <rPh sb="2" eb="4">
      <t>ヨウゴ</t>
    </rPh>
    <rPh sb="4" eb="6">
      <t>シセツ</t>
    </rPh>
    <phoneticPr fontId="1"/>
  </si>
  <si>
    <t>加配</t>
    <rPh sb="0" eb="2">
      <t>カハイ</t>
    </rPh>
    <phoneticPr fontId="1"/>
  </si>
  <si>
    <t>日時点</t>
    <rPh sb="0" eb="1">
      <t>ニチ</t>
    </rPh>
    <rPh sb="1" eb="3">
      <t>ジテン</t>
    </rPh>
    <phoneticPr fontId="1"/>
  </si>
  <si>
    <r>
      <t>○　いる場合、保管者及び保管場所</t>
    </r>
    <r>
      <rPr>
        <sz val="11"/>
        <color auto="1"/>
        <rFont val="ＭＳ Ｐゴシック"/>
      </rPr>
      <t>を記入してください。</t>
    </r>
    <rPh sb="17" eb="19">
      <t>キニュウ</t>
    </rPh>
    <phoneticPr fontId="1"/>
  </si>
  <si>
    <t>③退所児童のアフターケアとしての就労・自立に係る相談援助</t>
  </si>
  <si>
    <t>運営・管理関係</t>
    <rPh sb="0" eb="2">
      <t>ウンエイ</t>
    </rPh>
    <rPh sb="3" eb="5">
      <t>カンリ</t>
    </rPh>
    <rPh sb="5" eb="7">
      <t>カンケイ</t>
    </rPh>
    <phoneticPr fontId="1"/>
  </si>
  <si>
    <t>●職員の資格、職務について内容を記入してください。</t>
  </si>
  <si>
    <t>無資格</t>
    <rPh sb="0" eb="3">
      <t>ムシカク</t>
    </rPh>
    <phoneticPr fontId="1"/>
  </si>
  <si>
    <t>①保護者等への相談援助、家庭訪問</t>
    <rPh sb="1" eb="4">
      <t>ホゴシャ</t>
    </rPh>
    <rPh sb="4" eb="5">
      <t>ナド</t>
    </rPh>
    <rPh sb="7" eb="9">
      <t>ソウダン</t>
    </rPh>
    <rPh sb="9" eb="11">
      <t>エンジョ</t>
    </rPh>
    <rPh sb="12" eb="14">
      <t>カテイ</t>
    </rPh>
    <rPh sb="14" eb="16">
      <t>ホウモン</t>
    </rPh>
    <phoneticPr fontId="1"/>
  </si>
  <si>
    <t>②保護者等への家庭復帰後の相談援助</t>
  </si>
  <si>
    <t>⑥地域の子育て家庭への相談援助</t>
  </si>
  <si>
    <r>
      <t>⑨</t>
    </r>
    <r>
      <rPr>
        <sz val="11"/>
        <color auto="1"/>
        <rFont val="ＭＳ Ｐゴシック"/>
      </rPr>
      <t>児童相談所等関係機関との連絡・調整</t>
    </r>
  </si>
  <si>
    <r>
      <t>⑪</t>
    </r>
    <r>
      <rPr>
        <sz val="11"/>
        <color auto="1"/>
        <rFont val="ＭＳ Ｐゴシック"/>
      </rPr>
      <t>その他</t>
    </r>
  </si>
  <si>
    <t>大学で心理学を専修する学科又は相当する課程を修め、かつ個人又は集団心理療法の技術を有する</t>
  </si>
  <si>
    <t>●地域の協力体制は。</t>
  </si>
  <si>
    <t>心理療法の必要ある</t>
    <rPh sb="0" eb="2">
      <t>シンリ</t>
    </rPh>
    <rPh sb="2" eb="4">
      <t>リョウホウ</t>
    </rPh>
    <rPh sb="5" eb="7">
      <t>ヒツヨウ</t>
    </rPh>
    <phoneticPr fontId="1"/>
  </si>
  <si>
    <t>●入所児の被服の着替えの状況は。</t>
  </si>
  <si>
    <t>③被虐待児童等の保護者への援助</t>
  </si>
  <si>
    <r>
      <t>④</t>
    </r>
    <r>
      <rPr>
        <sz val="11"/>
        <color auto="1"/>
        <rFont val="ＭＳ Ｐゴシック"/>
      </rPr>
      <t>その他</t>
    </r>
  </si>
  <si>
    <t>●職員の健康診断は。</t>
  </si>
  <si>
    <t>うち後日受診</t>
    <rPh sb="2" eb="4">
      <t>ゴジツ</t>
    </rPh>
    <rPh sb="4" eb="6">
      <t>ジュシン</t>
    </rPh>
    <phoneticPr fontId="1"/>
  </si>
  <si>
    <t>20</t>
  </si>
  <si>
    <t>●井戸水等の自家水を使用している場合、水質検査を行い、検査記録を保管しているか。</t>
  </si>
  <si>
    <t>○　いる場合の該当者職氏名は。</t>
  </si>
  <si>
    <t>●産業医は選任されているか。</t>
  </si>
  <si>
    <t>21</t>
  </si>
  <si>
    <t>非常災害対策</t>
    <rPh sb="0" eb="2">
      <t>ヒジョウ</t>
    </rPh>
    <rPh sb="2" eb="4">
      <t>サイガイ</t>
    </rPh>
    <rPh sb="4" eb="6">
      <t>タイサク</t>
    </rPh>
    <phoneticPr fontId="1"/>
  </si>
  <si>
    <t>（届出日</t>
    <rPh sb="1" eb="3">
      <t>トドケデ</t>
    </rPh>
    <rPh sb="3" eb="4">
      <t>ビ</t>
    </rPh>
    <phoneticPr fontId="1"/>
  </si>
  <si>
    <t>日）</t>
    <rPh sb="0" eb="1">
      <t>ヒ</t>
    </rPh>
    <phoneticPr fontId="1"/>
  </si>
  <si>
    <t>昭和56年5月31日以前に旧耐震基準で建築された建物　→　静岡県耐震基準（平成14年度版）による。</t>
  </si>
  <si>
    <t>２５</t>
  </si>
  <si>
    <t>○　新たに管理者を指定する場合、児童の貯蓄金の残額及び新たな管理者を指定する旨を記載した書面を児童又は父若しくは母に交付しているか。</t>
  </si>
  <si>
    <t>★非常災害計画に盛り込まれている項目に○をつけてください。</t>
  </si>
  <si>
    <t>避難開始時期、判断基準</t>
  </si>
  <si>
    <t xml:space="preserve">
・災害種別毎に施設内外の避難場所、避難経路、避難方法を決めてあるか。
・夜間・休日に職員を招集する基準、職員が自主的に参集する基準を決めてあるか。
</t>
  </si>
  <si>
    <t>県地域防災計画原子力対策の巻に定めるPAZ圏内</t>
  </si>
  <si>
    <t>●市町地域防災計画に要配慮者利用施設として記載されているか。</t>
  </si>
  <si>
    <r>
      <t>○</t>
    </r>
    <r>
      <rPr>
        <sz val="11"/>
        <color auto="1"/>
        <rFont val="ＭＳ Ｐゴシック"/>
      </rPr>
      <t>　計画に基づく訓練の実施後、1カ月を目処に市町に報告しているか。</t>
    </r>
  </si>
  <si>
    <r>
      <t>●利用者に対して、個別の状況（身体状況、栄養状況等）に合わせた配慮をしている場合の内容</t>
    </r>
    <r>
      <rPr>
        <sz val="11"/>
        <color auto="1"/>
        <rFont val="ＭＳ Ｐゴシック"/>
      </rPr>
      <t>を記入してください。</t>
    </r>
    <rPh sb="44" eb="46">
      <t>キニュウ</t>
    </rPh>
    <phoneticPr fontId="1"/>
  </si>
  <si>
    <t>●職員及び児童に対する防災教育を実施しているか。</t>
  </si>
  <si>
    <r>
      <t>・　治療を要するとされた場合の対応</t>
    </r>
    <r>
      <rPr>
        <sz val="11"/>
        <color auto="1"/>
        <rFont val="ＭＳ Ｐゴシック"/>
      </rPr>
      <t>を記入してください。</t>
    </r>
    <rPh sb="18" eb="20">
      <t>キニュウ</t>
    </rPh>
    <phoneticPr fontId="1"/>
  </si>
  <si>
    <t>（年</t>
    <rPh sb="1" eb="2">
      <t>ネン</t>
    </rPh>
    <phoneticPr fontId="1"/>
  </si>
  <si>
    <t>回）</t>
    <rPh sb="0" eb="1">
      <t>カイ</t>
    </rPh>
    <phoneticPr fontId="1"/>
  </si>
  <si>
    <t>●救急対応（心肺蘇生法、気道内異物除去、AED・エピペンの使用等）の実技講習を定期的に受け、訓練を行っているか。</t>
  </si>
  <si>
    <t>○　避難訓練は少なくとも毎月１回実施しているか。</t>
  </si>
  <si>
    <t>・　避難訓練の内容を具体的に記録しているか。</t>
  </si>
  <si>
    <t>○　消火訓練は少なくとも毎月１回実施しているか。</t>
  </si>
  <si>
    <t>・　消火訓練の内容を具体的に記録しているか。</t>
  </si>
  <si>
    <t>第一避難場所</t>
    <rPh sb="0" eb="2">
      <t>ダイイチ</t>
    </rPh>
    <rPh sb="2" eb="4">
      <t>ヒナン</t>
    </rPh>
    <rPh sb="4" eb="6">
      <t>バショ</t>
    </rPh>
    <phoneticPr fontId="1"/>
  </si>
  <si>
    <t>○　地域小規模児童養護施設の避難訓練、消火訓練の取り組みについて記入してください。</t>
  </si>
  <si>
    <t>○　消防計画に基づく自主点検は行っているか。</t>
  </si>
  <si>
    <t>うち下記の勤務</t>
    <rPh sb="2" eb="4">
      <t>カキ</t>
    </rPh>
    <rPh sb="5" eb="7">
      <t>キンム</t>
    </rPh>
    <phoneticPr fontId="1"/>
  </si>
  <si>
    <t>里親支援専門相談員</t>
    <rPh sb="0" eb="2">
      <t>サトオヤ</t>
    </rPh>
    <rPh sb="2" eb="4">
      <t>シエン</t>
    </rPh>
    <rPh sb="4" eb="6">
      <t>センモン</t>
    </rPh>
    <rPh sb="6" eb="8">
      <t>ソウダン</t>
    </rPh>
    <rPh sb="8" eb="9">
      <t>イン</t>
    </rPh>
    <phoneticPr fontId="1"/>
  </si>
  <si>
    <t>●業者点検、自主点検により判明した不良箇所は速やかに改善されているか。</t>
  </si>
  <si>
    <t>玄関</t>
    <rPh sb="0" eb="2">
      <t>ゲンカン</t>
    </rPh>
    <phoneticPr fontId="1"/>
  </si>
  <si>
    <t>●消防用設備等の点検結果は、消防署へ報告されているか。</t>
  </si>
  <si>
    <t>●テレビ・家具等の落下物・倒壊物の固定が施されているか。</t>
  </si>
  <si>
    <t>該当なし</t>
    <rPh sb="0" eb="2">
      <t>ガイトウ</t>
    </rPh>
    <phoneticPr fontId="1"/>
  </si>
  <si>
    <t>あり</t>
  </si>
  <si>
    <t>８</t>
  </si>
  <si>
    <t>なし</t>
  </si>
  <si>
    <r>
      <t xml:space="preserve">・児童福祉施設における｢食事摂取基準｣を活用した食事計画について
・衛生管理体制の確立
　食品衛生責任者の資格
　・栄養士
　・調理師
　・養成講習受講者
・児童福祉施設における食事の提供に関する援助及び指導について（R2.3.31子発0331第1号）
</t>
    </r>
    <r>
      <rPr>
        <u/>
        <sz val="11"/>
        <color rgb="FFFF0000"/>
        <rFont val="ＭＳ Ｐゴシック"/>
      </rPr>
      <t xml:space="preserve">
・児童福祉施設等における食事の提供ガイド(令和7年9月)</t>
    </r>
    <rPh sb="151" eb="153">
      <t>レイワ</t>
    </rPh>
    <rPh sb="154" eb="155">
      <t>ネン</t>
    </rPh>
    <rPh sb="156" eb="157">
      <t>ガツ</t>
    </rPh>
    <phoneticPr fontId="1"/>
  </si>
  <si>
    <t>○　指示事項は。</t>
  </si>
  <si>
    <t>●防炎製品の使用状況について、品名を記入してください。</t>
  </si>
  <si>
    <t>※既存の一覧表があれば添付で代替可</t>
  </si>
  <si>
    <t>品名</t>
    <rPh sb="0" eb="2">
      <t>ヒンメイ</t>
    </rPh>
    <phoneticPr fontId="1"/>
  </si>
  <si>
    <t>移送</t>
    <rPh sb="0" eb="2">
      <t>イソウ</t>
    </rPh>
    <phoneticPr fontId="1"/>
  </si>
  <si>
    <t xml:space="preserve">
・消防法　第17条の３の３
・消防法施行規則　第31条の6
不良箇所は速やかに改善すること。
</t>
  </si>
  <si>
    <t>配置基準参照</t>
    <rPh sb="0" eb="2">
      <t>ハイチ</t>
    </rPh>
    <rPh sb="2" eb="4">
      <t>キジュン</t>
    </rPh>
    <rPh sb="4" eb="6">
      <t>サンショウ</t>
    </rPh>
    <phoneticPr fontId="1"/>
  </si>
  <si>
    <t>照明</t>
    <rPh sb="0" eb="2">
      <t>ショウメイ</t>
    </rPh>
    <phoneticPr fontId="1"/>
  </si>
  <si>
    <t>食料及び飲料水</t>
    <rPh sb="0" eb="2">
      <t>ショクリョウ</t>
    </rPh>
    <rPh sb="2" eb="3">
      <t>オヨ</t>
    </rPh>
    <rPh sb="4" eb="7">
      <t>インリョウスイ</t>
    </rPh>
    <phoneticPr fontId="1"/>
  </si>
  <si>
    <t>飲料水は1人1日3リットルを７日分
ローリングストックを含め７日分の食糧の備蓄（うち非常食３日分）</t>
  </si>
  <si>
    <t>●偏った献立(例:主食のみなど)にならないような食糧を確保しているか。</t>
  </si>
  <si>
    <t>22</t>
  </si>
  <si>
    <t>●自立支援計画の策定について記入してください。</t>
  </si>
  <si>
    <t>業務継続計画の策定等</t>
  </si>
  <si>
    <t>●感染症、非常災害発生時のサービスの継続実施及び早期の</t>
  </si>
  <si>
    <t>業務再開の計画(業務継続計画）の策定及び必要な措置を講じているか。</t>
  </si>
  <si>
    <r>
      <t>●入所児と家族との連携を図るための具体的な対応</t>
    </r>
    <r>
      <rPr>
        <sz val="11"/>
        <color auto="1"/>
        <rFont val="ＭＳ Ｐゴシック"/>
      </rPr>
      <t>を記入してください。</t>
    </r>
    <rPh sb="24" eb="26">
      <t>キニュウ</t>
    </rPh>
    <phoneticPr fontId="1"/>
  </si>
  <si>
    <t>○　職員に対する計画の周知、研修及び訓練を実施しているか。</t>
  </si>
  <si>
    <t>○　計画の見直しを行なっているか。</t>
  </si>
  <si>
    <t>施設の整備状況</t>
  </si>
  <si>
    <t>●構造設備は、最低基準を充たしているか。</t>
  </si>
  <si>
    <t>●施設の基準について。</t>
  </si>
  <si>
    <t>●職員の研修の状況</t>
  </si>
  <si>
    <t>管理栄養士</t>
    <rPh sb="0" eb="2">
      <t>カンリ</t>
    </rPh>
    <rPh sb="2" eb="5">
      <t>エイヨウシ</t>
    </rPh>
    <phoneticPr fontId="1"/>
  </si>
  <si>
    <t>居室の名称</t>
    <rPh sb="0" eb="2">
      <t>キョシツ</t>
    </rPh>
    <rPh sb="3" eb="5">
      <t>メイショウ</t>
    </rPh>
    <phoneticPr fontId="1"/>
  </si>
  <si>
    <t>１人当たりの基準面積</t>
    <rPh sb="1" eb="2">
      <t>ニン</t>
    </rPh>
    <rPh sb="2" eb="3">
      <t>アタ</t>
    </rPh>
    <rPh sb="6" eb="8">
      <t>キジュン</t>
    </rPh>
    <rPh sb="8" eb="10">
      <t>メンセキ</t>
    </rPh>
    <phoneticPr fontId="1"/>
  </si>
  <si>
    <t>最低基準面積</t>
    <rPh sb="0" eb="2">
      <t>サイテイ</t>
    </rPh>
    <rPh sb="2" eb="4">
      <t>キジュン</t>
    </rPh>
    <rPh sb="4" eb="6">
      <t>メンセキ</t>
    </rPh>
    <phoneticPr fontId="1"/>
  </si>
  <si>
    <t>現面積</t>
    <rPh sb="0" eb="3">
      <t>ゲンメンセキ</t>
    </rPh>
    <phoneticPr fontId="1"/>
  </si>
  <si>
    <t>↓※自動計算</t>
    <rPh sb="2" eb="4">
      <t>ジドウ</t>
    </rPh>
    <rPh sb="4" eb="6">
      <t>ケイサン</t>
    </rPh>
    <phoneticPr fontId="1"/>
  </si>
  <si>
    <t>日（監査日１ヶ月前）</t>
    <rPh sb="0" eb="1">
      <t>ニチ</t>
    </rPh>
    <rPh sb="2" eb="4">
      <t>カンサ</t>
    </rPh>
    <rPh sb="4" eb="5">
      <t>ビ</t>
    </rPh>
    <rPh sb="6" eb="8">
      <t>カゲツ</t>
    </rPh>
    <rPh sb="8" eb="9">
      <t>マエ</t>
    </rPh>
    <phoneticPr fontId="1"/>
  </si>
  <si>
    <t>※　児童養護施設の居室の面積は、平成23年6月17日以降に新設、増築</t>
  </si>
  <si>
    <t xml:space="preserve">乳児院　2.47㎡、
児童養護(乳児のみ) 3.3㎡
児童養護(それ以外)4.95㎡
</t>
  </si>
  <si>
    <t>↑「1人当たりの基準面積」を参考に選択してください</t>
    <rPh sb="3" eb="4">
      <t>ニン</t>
    </rPh>
    <rPh sb="4" eb="5">
      <t>ア</t>
    </rPh>
    <rPh sb="8" eb="10">
      <t>キジュン</t>
    </rPh>
    <rPh sb="10" eb="12">
      <t>メンセキ</t>
    </rPh>
    <rPh sb="14" eb="16">
      <t>サンコウ</t>
    </rPh>
    <rPh sb="17" eb="19">
      <t>センタク</t>
    </rPh>
    <phoneticPr fontId="1"/>
  </si>
  <si>
    <r>
      <t>●食育の実施に努めている場合、その内容</t>
    </r>
    <r>
      <rPr>
        <sz val="11"/>
        <color auto="1"/>
        <rFont val="ＭＳ Ｐゴシック"/>
      </rPr>
      <t>を記入してください。</t>
    </r>
    <rPh sb="20" eb="22">
      <t>キニュウ</t>
    </rPh>
    <phoneticPr fontId="1"/>
  </si>
  <si>
    <t>○　施設内の設備の有無について記入してください。</t>
  </si>
  <si>
    <t>静養室（病室）</t>
    <rPh sb="0" eb="2">
      <t>セイヨウ</t>
    </rPh>
    <rPh sb="2" eb="3">
      <t>シツ</t>
    </rPh>
    <rPh sb="4" eb="6">
      <t>ビョウシツ</t>
    </rPh>
    <phoneticPr fontId="1"/>
  </si>
  <si>
    <t>医務室（診察室）</t>
    <rPh sb="0" eb="3">
      <t>イムシツ</t>
    </rPh>
    <rPh sb="4" eb="7">
      <t>シンサツシツ</t>
    </rPh>
    <phoneticPr fontId="1"/>
  </si>
  <si>
    <t>（　年　月　日時点）</t>
    <rPh sb="2" eb="3">
      <t>ネン</t>
    </rPh>
    <rPh sb="4" eb="5">
      <t>ガツ</t>
    </rPh>
    <rPh sb="6" eb="7">
      <t>ニチ</t>
    </rPh>
    <rPh sb="7" eb="9">
      <t>ジテン</t>
    </rPh>
    <phoneticPr fontId="1"/>
  </si>
  <si>
    <t>相談室（面接室）</t>
    <rPh sb="0" eb="3">
      <t>ソウダンシツ</t>
    </rPh>
    <rPh sb="4" eb="6">
      <t>メンセツ</t>
    </rPh>
    <rPh sb="6" eb="7">
      <t>シツ</t>
    </rPh>
    <phoneticPr fontId="1"/>
  </si>
  <si>
    <t>24</t>
  </si>
  <si>
    <t>調理室</t>
    <rPh sb="0" eb="3">
      <t>チョウリシツ</t>
    </rPh>
    <phoneticPr fontId="1"/>
  </si>
  <si>
    <t>小規模グループケアの各グループ</t>
    <rPh sb="0" eb="3">
      <t>ショウキボ</t>
    </rPh>
    <rPh sb="10" eb="11">
      <t>カク</t>
    </rPh>
    <phoneticPr fontId="1"/>
  </si>
  <si>
    <t>必置</t>
  </si>
  <si>
    <t>男女用別設置</t>
  </si>
  <si>
    <t>10人未満</t>
    <rPh sb="2" eb="3">
      <t>ニン</t>
    </rPh>
    <rPh sb="3" eb="5">
      <t>ミマン</t>
    </rPh>
    <phoneticPr fontId="1"/>
  </si>
  <si>
    <t>○　入所児の居住環境はプライバシーを尊重したものとなっているか。</t>
  </si>
  <si>
    <t xml:space="preserve">
★無断で目的外使用をしていないこと。
　各法による認可・届出等が必要
・会議室を居室に使用していないこと。
</t>
  </si>
  <si>
    <t>●建物、設備で改善すべき箇所はあるか。</t>
  </si>
  <si>
    <t>●特殊建築物等（避難安全施設）の定期報告は実施しているか。</t>
  </si>
  <si>
    <t>建物名称</t>
    <rPh sb="0" eb="2">
      <t>タテモノ</t>
    </rPh>
    <rPh sb="2" eb="4">
      <t>メイショウ</t>
    </rPh>
    <phoneticPr fontId="1"/>
  </si>
  <si>
    <t>・昇降機等</t>
  </si>
  <si>
    <t>●施設建物の概要について記入してください。</t>
  </si>
  <si>
    <t>東海地震に対して耐震性能を有する建物とは、上記基準の「ランクⅠ」に分類されるものをいう</t>
  </si>
  <si>
    <t>軽微な被害にとどまり、地震後も建物を継続して使用できる。</t>
  </si>
  <si>
    <t>倒壊する危険性は低いが、かなりの被害を受けることも想定される。</t>
  </si>
  <si>
    <t>●管理（運営）規程はあるか。</t>
  </si>
  <si>
    <t>日）</t>
    <rPh sb="0" eb="1">
      <t>ニチ</t>
    </rPh>
    <phoneticPr fontId="1"/>
  </si>
  <si>
    <t>●職場内ハラスメント(セクハラ、パワハラ、妊娠出産、育児休業、</t>
  </si>
  <si>
    <t>○　現状と差異はないか。</t>
  </si>
  <si>
    <t>○　パート職員に年休を与えているか。</t>
  </si>
  <si>
    <t>○　年次有給休暇管理簿はあるか。</t>
  </si>
  <si>
    <t>給与規程</t>
    <rPh sb="0" eb="2">
      <t>キュウヨ</t>
    </rPh>
    <rPh sb="2" eb="4">
      <t>キテイ</t>
    </rPh>
    <phoneticPr fontId="1"/>
  </si>
  <si>
    <t>●給与規程の内容について</t>
  </si>
  <si>
    <t>○　初任給格付基準表は。</t>
  </si>
  <si>
    <t>○　標準職務表（職種別給与表）は。</t>
  </si>
  <si>
    <t>○　昇格・昇給は適正に行われているか。</t>
  </si>
  <si>
    <t>（締結日</t>
    <rPh sb="1" eb="3">
      <t>テイケツ</t>
    </rPh>
    <rPh sb="3" eb="4">
      <t>ビ</t>
    </rPh>
    <phoneticPr fontId="1"/>
  </si>
  <si>
    <t>●給与支給台帳は。</t>
  </si>
  <si>
    <t>○　給与支給台帳に受領印はあるか。
(給与振込の場合は不要）</t>
  </si>
  <si>
    <t>不要</t>
    <rPh sb="0" eb="2">
      <t>フヨウ</t>
    </rPh>
    <phoneticPr fontId="1"/>
  </si>
  <si>
    <t>（年次有給休暇の比例付与）</t>
  </si>
  <si>
    <t>担当業務</t>
    <rPh sb="0" eb="2">
      <t>タントウ</t>
    </rPh>
    <rPh sb="2" eb="4">
      <t>ギョウム</t>
    </rPh>
    <phoneticPr fontId="1"/>
  </si>
  <si>
    <t>資格の種類</t>
    <rPh sb="0" eb="2">
      <t>シカク</t>
    </rPh>
    <rPh sb="3" eb="5">
      <t>シュルイ</t>
    </rPh>
    <phoneticPr fontId="1"/>
  </si>
  <si>
    <t>雇用形態</t>
    <rPh sb="0" eb="2">
      <t>コヨウ</t>
    </rPh>
    <rPh sb="2" eb="4">
      <t>ケイタイ</t>
    </rPh>
    <phoneticPr fontId="1"/>
  </si>
  <si>
    <t>非常勤・パート・臨時・派遣の場合</t>
    <rPh sb="0" eb="3">
      <t>ヒジョウキン</t>
    </rPh>
    <rPh sb="8" eb="10">
      <t>リンジ</t>
    </rPh>
    <rPh sb="11" eb="13">
      <t>ハケン</t>
    </rPh>
    <rPh sb="14" eb="16">
      <t>バアイ</t>
    </rPh>
    <phoneticPr fontId="1"/>
  </si>
  <si>
    <t>1日あたりの
勤務時間数</t>
    <rPh sb="1" eb="2">
      <t>ヒ</t>
    </rPh>
    <rPh sb="7" eb="9">
      <t>キンム</t>
    </rPh>
    <rPh sb="9" eb="12">
      <t>ジカンスウ</t>
    </rPh>
    <phoneticPr fontId="1"/>
  </si>
  <si>
    <t>常勤の勤務時間　　　　　ｈ　／日</t>
    <rPh sb="0" eb="2">
      <t>ジョウキン</t>
    </rPh>
    <rPh sb="3" eb="5">
      <t>キンム</t>
    </rPh>
    <rPh sb="5" eb="7">
      <t>ジカン</t>
    </rPh>
    <rPh sb="15" eb="16">
      <t>ニチ</t>
    </rPh>
    <phoneticPr fontId="1"/>
  </si>
  <si>
    <t>育休中</t>
    <rPh sb="0" eb="2">
      <t>イクキュウ</t>
    </rPh>
    <rPh sb="2" eb="3">
      <t>チュウ</t>
    </rPh>
    <phoneticPr fontId="1"/>
  </si>
  <si>
    <t>保育士（地域小規模）</t>
    <rPh sb="0" eb="3">
      <t>ホイクシ</t>
    </rPh>
    <rPh sb="4" eb="6">
      <t>チイキ</t>
    </rPh>
    <rPh sb="6" eb="9">
      <t>ショウキボ</t>
    </rPh>
    <phoneticPr fontId="1"/>
  </si>
  <si>
    <t>現員数のうち非常勤</t>
    <rPh sb="0" eb="3">
      <t>ゲンインスウ</t>
    </rPh>
    <rPh sb="6" eb="9">
      <t>ヒジョウキン</t>
    </rPh>
    <phoneticPr fontId="1"/>
  </si>
  <si>
    <t>●職員等が、正当な理由がなく業務上知りえた情報をもらしていないか。</t>
  </si>
  <si>
    <r>
      <t>前</t>
    </r>
    <r>
      <rPr>
        <sz val="14"/>
        <color auto="1"/>
        <rFont val="ＭＳ Ｐゴシック"/>
      </rPr>
      <t>年度人件費の内容　　</t>
    </r>
    <r>
      <rPr>
        <sz val="11"/>
        <color auto="1"/>
        <rFont val="ＭＳ Ｐゴシック"/>
      </rPr>
      <t>１年間分</t>
    </r>
    <rPh sb="0" eb="1">
      <t>ゼン</t>
    </rPh>
    <rPh sb="1" eb="3">
      <t>ネンド</t>
    </rPh>
    <rPh sb="3" eb="5">
      <t>ジンケン</t>
    </rPh>
    <rPh sb="5" eb="6">
      <t>ヒ</t>
    </rPh>
    <rPh sb="7" eb="9">
      <t>ナイヨウ</t>
    </rPh>
    <rPh sb="12" eb="13">
      <t>ネン</t>
    </rPh>
    <rPh sb="13" eb="14">
      <t>カン</t>
    </rPh>
    <rPh sb="14" eb="15">
      <t>ブン</t>
    </rPh>
    <phoneticPr fontId="1"/>
  </si>
  <si>
    <t>⑥里親等委託後又は委託解除後の児童等への自立支援</t>
    <rPh sb="1" eb="3">
      <t>サトオヤ</t>
    </rPh>
    <rPh sb="3" eb="4">
      <t>ナド</t>
    </rPh>
    <rPh sb="4" eb="6">
      <t>イタク</t>
    </rPh>
    <rPh sb="6" eb="7">
      <t>ゴ</t>
    </rPh>
    <rPh sb="7" eb="8">
      <t>マタ</t>
    </rPh>
    <rPh sb="9" eb="11">
      <t>イタク</t>
    </rPh>
    <rPh sb="11" eb="14">
      <t>カイジョゴ</t>
    </rPh>
    <rPh sb="15" eb="17">
      <t>ジドウ</t>
    </rPh>
    <rPh sb="17" eb="18">
      <t>ナド</t>
    </rPh>
    <rPh sb="20" eb="22">
      <t>ジリツ</t>
    </rPh>
    <rPh sb="22" eb="24">
      <t>シエン</t>
    </rPh>
    <phoneticPr fontId="1"/>
  </si>
  <si>
    <t>●</t>
  </si>
  <si>
    <t>●アレルギー疾患と診断された入所者が生活において特別な配慮や管理が必要となった場合に限って作成する生活管理指導表はあるか。</t>
  </si>
  <si>
    <t>《下記表には事例として記入していますので施設の数値を入れてください。》</t>
    <rPh sb="1" eb="3">
      <t>カキ</t>
    </rPh>
    <rPh sb="3" eb="4">
      <t>ヒョウ</t>
    </rPh>
    <rPh sb="6" eb="8">
      <t>ジレイ</t>
    </rPh>
    <rPh sb="11" eb="13">
      <t>キニュウ</t>
    </rPh>
    <rPh sb="20" eb="22">
      <t>シセツ</t>
    </rPh>
    <rPh sb="23" eb="25">
      <t>スウチ</t>
    </rPh>
    <rPh sb="26" eb="27">
      <t>イ</t>
    </rPh>
    <phoneticPr fontId="1"/>
  </si>
  <si>
    <t>・ある　　・なし</t>
  </si>
  <si>
    <t>(注1)  　日別勤務内訳欄は、平常勤務を空欄とし、早出、遅出、公休、代休、年休などの場合に、それぞれ、早、遅、公、代、年などと記入する。</t>
    <rPh sb="1" eb="2">
      <t>チュウ</t>
    </rPh>
    <rPh sb="7" eb="8">
      <t>ニッキン</t>
    </rPh>
    <rPh sb="8" eb="9">
      <t>ベツ</t>
    </rPh>
    <rPh sb="9" eb="11">
      <t>キンム</t>
    </rPh>
    <rPh sb="11" eb="13">
      <t>ウチワケ</t>
    </rPh>
    <rPh sb="13" eb="14">
      <t>ラン</t>
    </rPh>
    <rPh sb="16" eb="18">
      <t>ヘイジョウ</t>
    </rPh>
    <rPh sb="18" eb="20">
      <t>キンム</t>
    </rPh>
    <rPh sb="21" eb="23">
      <t>クウラン</t>
    </rPh>
    <rPh sb="26" eb="28">
      <t>ハヤデ</t>
    </rPh>
    <rPh sb="29" eb="31">
      <t>オソデ</t>
    </rPh>
    <rPh sb="32" eb="34">
      <t>コウキュウ</t>
    </rPh>
    <rPh sb="35" eb="37">
      <t>ダイキュウ</t>
    </rPh>
    <rPh sb="38" eb="40">
      <t>ネンキュウ</t>
    </rPh>
    <rPh sb="43" eb="45">
      <t>バアイ</t>
    </rPh>
    <rPh sb="52" eb="53">
      <t>ハヤ</t>
    </rPh>
    <rPh sb="54" eb="55">
      <t>オソ</t>
    </rPh>
    <rPh sb="56" eb="57">
      <t>オオヤケ</t>
    </rPh>
    <rPh sb="58" eb="59">
      <t>ダイ</t>
    </rPh>
    <rPh sb="60" eb="61">
      <t>ネン</t>
    </rPh>
    <rPh sb="64" eb="66">
      <t>キニュウ</t>
    </rPh>
    <phoneticPr fontId="1"/>
  </si>
  <si>
    <t>職   名</t>
    <rPh sb="0" eb="5">
      <t>ショクメイ</t>
    </rPh>
    <phoneticPr fontId="1"/>
  </si>
  <si>
    <t>　　　年      月分（このページは原則として記載せず、監査当月の実際に使用している勤務表を貼付してください。）</t>
    <rPh sb="3" eb="4">
      <t>ネン</t>
    </rPh>
    <rPh sb="10" eb="11">
      <t>ツキ</t>
    </rPh>
    <rPh sb="11" eb="12">
      <t>ブン</t>
    </rPh>
    <rPh sb="19" eb="21">
      <t>ゲンソク</t>
    </rPh>
    <rPh sb="24" eb="26">
      <t>キサイ</t>
    </rPh>
    <rPh sb="29" eb="31">
      <t>カンサ</t>
    </rPh>
    <rPh sb="31" eb="32">
      <t>トウ</t>
    </rPh>
    <rPh sb="32" eb="33">
      <t>ツキ</t>
    </rPh>
    <rPh sb="34" eb="36">
      <t>ジッサイ</t>
    </rPh>
    <rPh sb="37" eb="39">
      <t>シヨウ</t>
    </rPh>
    <rPh sb="43" eb="45">
      <t>キンム</t>
    </rPh>
    <rPh sb="45" eb="46">
      <t>ヒョウ</t>
    </rPh>
    <rPh sb="47" eb="49">
      <t>テンプ</t>
    </rPh>
    <phoneticPr fontId="1"/>
  </si>
  <si>
    <t>実労働</t>
    <rPh sb="0" eb="1">
      <t>ジツ</t>
    </rPh>
    <rPh sb="1" eb="3">
      <t>ロウドウ</t>
    </rPh>
    <phoneticPr fontId="1"/>
  </si>
  <si>
    <t>１</t>
  </si>
  <si>
    <t>３</t>
  </si>
  <si>
    <t>５</t>
  </si>
  <si>
    <t>６</t>
  </si>
  <si>
    <t>２７</t>
  </si>
  <si>
    <t xml:space="preserve">（ふりがな）
施設名
</t>
    <rPh sb="7" eb="9">
      <t>シセツ</t>
    </rPh>
    <rPh sb="9" eb="10">
      <t>メイ</t>
    </rPh>
    <phoneticPr fontId="1"/>
  </si>
  <si>
    <t>賀茂</t>
    <rPh sb="0" eb="2">
      <t>カモ</t>
    </rPh>
    <phoneticPr fontId="1"/>
  </si>
  <si>
    <t>家庭引取り</t>
    <rPh sb="0" eb="2">
      <t>カテイ</t>
    </rPh>
    <rPh sb="2" eb="3">
      <t>ヒ</t>
    </rPh>
    <rPh sb="3" eb="4">
      <t>ト</t>
    </rPh>
    <phoneticPr fontId="1"/>
  </si>
  <si>
    <t>医師等専門家のアドバイスを受けているか</t>
  </si>
  <si>
    <t>イ　本体施設に入所する子どもの里親への養育委託を積極的に推進すると同時に、里親の新規開拓及び里親に対する相談、養育指導、レスパイト・ケア、相互交流等の支援を行っているか。</t>
  </si>
  <si>
    <t>●感染症若しくは食中毒の発生又はそれが疑われる状況が生じたときの有症者の状況やそれぞれに講じた措置等を記録しているか。</t>
  </si>
  <si>
    <t>ア　同一の感染症若しくは食中毒による又はそれらによると疑われる死亡者又は重篤患者が1週間内に2名以上発生した場合
　　　</t>
  </si>
  <si>
    <t>イ　同一の感染症若しくは食中毒の患者又はそれらが疑われる者が10名以上又は全利用者の半数以上発生した場合
　　　</t>
  </si>
  <si>
    <t>●職員等に対して年1回以上、感染症並びに食中毒予防及びまん延防止のための研修及び訓練を行っているか。</t>
  </si>
  <si>
    <t>○　「いる」場合、飼養衛生管理の状況を県の家畜保健衛生所に報告しているか。</t>
  </si>
  <si>
    <t>○　施設内においてレジオネラ属菌の繁殖しやすい生物膜が発生する設備（入浴設備、空気調和設備の冷却塔、給湯設備、加湿器等）があるか。</t>
  </si>
  <si>
    <t>●施設で傷害保険に加入している場合、下表（ア）欄へ、利用者自身の傷害保険に加入している場合、下表（イ）欄へ次の事項を記入してください。</t>
  </si>
  <si>
    <t>●職員の人権意識を喚起するために、掲示物等を施設の見やすい場所に掲示してあるか。</t>
  </si>
  <si>
    <t>●児童手当、公的年金以外に本人に支給金する支出がある場合、支給金の種類と金額を記入願います。</t>
  </si>
  <si>
    <t xml:space="preserve">
・労働安全衛生法　第12条・第12条の2
 衛生管理者設置届（労基署へ提出）
 常時50名以上の労働者を雇用
 　　               …衛生管理者
 常時10～49名の労働者を雇用
     　　           …衛生推進者
 無資格者は労基署の外郭団体である 労働基準協会連合会が実施（年２回）   する講習会へ参加すること。
・労働安全衛生法第13条第１項
 常時50名以上の労働者を雇用する   場合、１名以上必置
 産業医設置届（労基署へ提出）
・労働安全衛生法　第18条</t>
    <rPh sb="15" eb="16">
      <t>ダイ</t>
    </rPh>
    <phoneticPr fontId="1"/>
  </si>
  <si>
    <r>
      <t>○小規模グループケア全体の平均定員数は</t>
    </r>
    <r>
      <rPr>
        <sz val="11"/>
        <color auto="1"/>
        <rFont val="ＭＳ Ｐゴシック"/>
      </rPr>
      <t>何人か</t>
    </r>
    <rPh sb="19" eb="21">
      <t>ナンニン</t>
    </rPh>
    <phoneticPr fontId="1"/>
  </si>
  <si>
    <t>○　充てている場合、当該預貯金を他の現金又は預貯金と区分できるよう銀行等において対象入所児名義の預貯金の口座を新規に開設しているか。</t>
  </si>
  <si>
    <t>○　当該入所児の貯蓄金に係る通帳の保管方法、金銭出納手続等必要な事項を定めた管理規程があるか。</t>
  </si>
  <si>
    <t>●児童に授与する金額及び施設長等を管理者として指定する旨を記載した書面を児童又は親権を行う父若しくは母（含:未成年後見人）に交付しているか。</t>
  </si>
  <si>
    <t>※「いる」場合は、その概要が分かる書類（理事会への報告等）を添付してください。</t>
  </si>
  <si>
    <t>●行政手続における特定の個人を識別するための番号（マイナンバー）の管理について</t>
  </si>
  <si>
    <t>○　原材料及び調理済み食品、各50gずつを、マイナス20℃以下で２週間以上保存しているか。</t>
  </si>
  <si>
    <t>●除去食、代替食の提供の際、人的エラーが発生する可能性がある場面を明らかにし、人的エラーを減らす方法や気づく方法のマニュアル化を図っているか。</t>
  </si>
  <si>
    <t>○　消防計画の中には、大規模地震特措法に基づく地震防災応急計画、南海トラフ特措法に基づく対策計画の内容についても定められているか。</t>
  </si>
  <si>
    <t>○　消防計画の中には地域小規模児童養護施設の位置づけ、役割分担が記載されているか。</t>
  </si>
  <si>
    <t>15　本人支給金等</t>
  </si>
  <si>
    <t>●非常災害に対する具体的な計画（火災に対処するための計画のみではなく、必ずしも災害ごとに別の計画として策定する必要はないが、水害・土砂災害、地震等の地域の実情にも鑑みた災害にも対処できるもの。）として策定しているものを記載してください。</t>
  </si>
  <si>
    <t xml:space="preserve">
・非常災害に備え、食料、飲料水、その他生活に必要な物資の備蓄に努めているか。
○児童福祉施設最低基準　第２条７項</t>
    <rPh sb="52" eb="53">
      <t>ダイ</t>
    </rPh>
    <phoneticPr fontId="1"/>
  </si>
  <si>
    <t>・白色セルには計算式が入力されている場合があります。黄色着色セルのみ入力してください。</t>
    <rPh sb="1" eb="3">
      <t>シロイロ</t>
    </rPh>
    <rPh sb="7" eb="10">
      <t>ケイサンシキ</t>
    </rPh>
    <rPh sb="11" eb="13">
      <t>ニュウリョク</t>
    </rPh>
    <rPh sb="18" eb="20">
      <t>バアイ</t>
    </rPh>
    <rPh sb="26" eb="28">
      <t>キイロ</t>
    </rPh>
    <rPh sb="28" eb="30">
      <t>チャクショク</t>
    </rPh>
    <rPh sb="34" eb="36">
      <t>ニュウリョク</t>
    </rPh>
    <phoneticPr fontId="1"/>
  </si>
  <si>
    <t>●入所児個別の自立支援計画等について施設としての策定方針はあるか。</t>
  </si>
  <si>
    <r>
      <t>●災害時の体制について、定期的に職員・入所者（児）へ周知しているか</t>
    </r>
    <r>
      <rPr>
        <sz val="11"/>
        <color auto="1"/>
        <rFont val="ＭＳ Ｐゴシック"/>
      </rPr>
      <t>。</t>
    </r>
  </si>
  <si>
    <t>●ケア形態の小規模化の状況について記入してください。</t>
  </si>
  <si>
    <t>●本体施設内に、3箇所以上の小規模グループケアの指定を受けている場合に、次の要件を満たしているか。</t>
  </si>
  <si>
    <t>●地域小規模施設と本体施設の連携の状況について記入してください。</t>
  </si>
  <si>
    <t>●措置機関等関係機関との連絡は、いつどんな場合に行っているか。</t>
  </si>
  <si>
    <t>●主なレクリエーション（行事等）の実施状況を記入してください。</t>
  </si>
  <si>
    <t>●利用者のための教養・娯楽設備として整備しているものに○をつけてください。</t>
  </si>
  <si>
    <t>●食事介助の状況を記入してください。</t>
  </si>
  <si>
    <t>●入浴について記入してください。</t>
  </si>
  <si>
    <t>●シーツ等寝具のリネン交換の状況</t>
  </si>
  <si>
    <r>
      <t>○　マイナンバーを自己管理できない入所児に対して、どのような対策をしているか</t>
    </r>
    <r>
      <rPr>
        <sz val="11"/>
        <color auto="1"/>
        <rFont val="ＭＳ Ｐゴシック"/>
      </rPr>
      <t>。</t>
    </r>
  </si>
  <si>
    <t>●入所児の健康診断の実施状況を記入してください。</t>
  </si>
  <si>
    <t xml:space="preserve">
・労働安全衛生規則　第45条
 夜間業務を行う職員については、6ヶ月以内毎に１回実施。</t>
  </si>
  <si>
    <t>10　被措置児童の虐待防止</t>
  </si>
  <si>
    <t xml:space="preserve">
・消防法　第８条
・防火管理者講習を修了していること。
</t>
  </si>
  <si>
    <t xml:space="preserve">
・消防法施行規則　第３条
</t>
  </si>
  <si>
    <t xml:space="preserve">
・ 児童福祉施設最低基準　第2条
・ 児童福祉施設等における利用者の安全確保及び非常災害時の体制整備の強化・徹底について（平成28年9月9日雇児総発0909台2号）
</t>
  </si>
  <si>
    <t xml:space="preserve">
・労働基準法　第32条の4</t>
  </si>
  <si>
    <t xml:space="preserve">
・労働施策総合推進法　第30条の2
・男女雇用機会均等法　第11条､11条の3
・育児・介護休業法　第25条
</t>
  </si>
  <si>
    <t>●レジオネラ症の予防措置について</t>
  </si>
  <si>
    <t>○市町等と災害時の要援護者の受入のための協定等を締結している場合</t>
  </si>
  <si>
    <t>うち小規模グループケア</t>
    <rPh sb="2" eb="5">
      <t>ショウキボ</t>
    </rPh>
    <phoneticPr fontId="1"/>
  </si>
  <si>
    <t>利用者台帳</t>
  </si>
  <si>
    <t>園務日誌</t>
  </si>
  <si>
    <t>給食日誌</t>
  </si>
  <si>
    <t>給食内容検討（栄養出納）表</t>
  </si>
  <si>
    <t>③職員への助言、指導</t>
    <rPh sb="1" eb="3">
      <t>ショクイン</t>
    </rPh>
    <rPh sb="5" eb="7">
      <t>ジョゲン</t>
    </rPh>
    <rPh sb="8" eb="10">
      <t>シドウ</t>
    </rPh>
    <phoneticPr fontId="1"/>
  </si>
  <si>
    <t>④ケース会議出席</t>
    <rPh sb="4" eb="6">
      <t>カイギ</t>
    </rPh>
    <rPh sb="6" eb="8">
      <t>シュッセキ</t>
    </rPh>
    <phoneticPr fontId="1"/>
  </si>
  <si>
    <t>⑤対象児童の保護者等への訪問指導</t>
    <rPh sb="1" eb="3">
      <t>タイショウ</t>
    </rPh>
    <rPh sb="3" eb="5">
      <t>ジドウ</t>
    </rPh>
    <rPh sb="6" eb="9">
      <t>ホゴシャ</t>
    </rPh>
    <rPh sb="9" eb="10">
      <t>ナド</t>
    </rPh>
    <rPh sb="12" eb="14">
      <t>ホウモン</t>
    </rPh>
    <rPh sb="14" eb="16">
      <t>シドウ</t>
    </rPh>
    <phoneticPr fontId="1"/>
  </si>
  <si>
    <t>⑥退所後の訪問指導</t>
    <rPh sb="1" eb="3">
      <t>タイショ</t>
    </rPh>
    <rPh sb="3" eb="4">
      <t>ゴ</t>
    </rPh>
    <rPh sb="5" eb="7">
      <t>ホウモン</t>
    </rPh>
    <rPh sb="7" eb="9">
      <t>シドウ</t>
    </rPh>
    <phoneticPr fontId="1"/>
  </si>
  <si>
    <t>⑧その他</t>
  </si>
  <si>
    <t>※　乳児院の寝室等の面積は、平成23年6月17日以降に新設、増築又は全面改築された施設以外は1人1.65㎡で可</t>
  </si>
  <si>
    <t>11　一時帰省の状況</t>
  </si>
  <si>
    <t>13　自立支援の状況</t>
  </si>
  <si>
    <t>14　福祉サービスの質の向上のための措置</t>
  </si>
  <si>
    <t>16　給付金として支払を受けた金銭の管理</t>
  </si>
  <si>
    <t>17　給食業務</t>
  </si>
  <si>
    <r>
      <t>「児童養護施設等被措置児童等に係る重大事案発生時の報告のためのガイドライン」（</t>
    </r>
    <r>
      <rPr>
        <u/>
        <sz val="10"/>
        <color rgb="FFFF0000"/>
        <rFont val="ＭＳ Ｐゴシック"/>
      </rPr>
      <t>令和７年10月</t>
    </r>
    <r>
      <rPr>
        <sz val="10"/>
        <color auto="1"/>
        <rFont val="ＭＳ Ｐゴシック"/>
      </rPr>
      <t>）</t>
    </r>
    <rPh sb="1" eb="3">
      <t>ジドウ</t>
    </rPh>
    <rPh sb="3" eb="5">
      <t>ヨウゴ</t>
    </rPh>
    <rPh sb="5" eb="7">
      <t>シセツ</t>
    </rPh>
    <rPh sb="7" eb="8">
      <t>ナド</t>
    </rPh>
    <rPh sb="8" eb="9">
      <t>ヒ</t>
    </rPh>
    <rPh sb="9" eb="11">
      <t>ソチ</t>
    </rPh>
    <rPh sb="11" eb="13">
      <t>ジドウ</t>
    </rPh>
    <rPh sb="13" eb="14">
      <t>ナド</t>
    </rPh>
    <rPh sb="15" eb="16">
      <t>カカ</t>
    </rPh>
    <rPh sb="17" eb="19">
      <t>ジュウダイ</t>
    </rPh>
    <rPh sb="19" eb="21">
      <t>ジアン</t>
    </rPh>
    <rPh sb="21" eb="24">
      <t>ハッセイジ</t>
    </rPh>
    <rPh sb="25" eb="27">
      <t>ホウコク</t>
    </rPh>
    <rPh sb="39" eb="41">
      <t>レイワ</t>
    </rPh>
    <rPh sb="42" eb="43">
      <t>ネン</t>
    </rPh>
    <rPh sb="45" eb="46">
      <t>ガツ</t>
    </rPh>
    <phoneticPr fontId="1"/>
  </si>
  <si>
    <r>
      <t>・特に指定のあるもの以外は、指導監査実施予定日の</t>
    </r>
    <r>
      <rPr>
        <sz val="11"/>
        <color auto="1"/>
        <rFont val="ＭＳ Ｐゴシック"/>
      </rPr>
      <t>1ヶ月前の情報を記載してください。</t>
    </r>
  </si>
  <si>
    <r>
      <t>●検食を行っている場合、検食時間・検食者の主な職種</t>
    </r>
    <r>
      <rPr>
        <sz val="11"/>
        <color auto="1"/>
        <rFont val="ＭＳ Ｐゴシック"/>
      </rPr>
      <t>を記入してください。</t>
    </r>
    <rPh sb="26" eb="28">
      <t>キニュウ</t>
    </rPh>
    <phoneticPr fontId="1"/>
  </si>
  <si>
    <r>
      <t>小規模</t>
    </r>
    <r>
      <rPr>
        <sz val="11"/>
        <color auto="1"/>
        <rFont val="ＭＳ Ｐゴシック"/>
      </rPr>
      <t>児童養護施設名</t>
    </r>
    <rPh sb="0" eb="3">
      <t>ショウキボ</t>
    </rPh>
    <rPh sb="3" eb="5">
      <t>ジドウ</t>
    </rPh>
    <rPh sb="5" eb="7">
      <t>ヨウゴ</t>
    </rPh>
    <rPh sb="7" eb="9">
      <t>シセツ</t>
    </rPh>
    <rPh sb="9" eb="10">
      <t>メイ</t>
    </rPh>
    <phoneticPr fontId="1"/>
  </si>
  <si>
    <r>
      <t xml:space="preserve"> (自立支援計画の策定)
○児童福祉施設最低基準
乳児院　</t>
    </r>
    <r>
      <rPr>
        <sz val="11"/>
        <color auto="1"/>
        <rFont val="ＭＳ Ｐゴシック"/>
      </rPr>
      <t>第28条
児童養護施設　第58条</t>
    </r>
    <rPh sb="29" eb="30">
      <t>ダイ</t>
    </rPh>
    <rPh sb="41" eb="42">
      <t>ダイ</t>
    </rPh>
    <phoneticPr fontId="1"/>
  </si>
  <si>
    <r>
      <t>●入所児への日用品の支給計画は</t>
    </r>
    <r>
      <rPr>
        <sz val="11"/>
        <color auto="1"/>
        <rFont val="ＭＳ Ｐゴシック"/>
      </rPr>
      <t>あるか。</t>
    </r>
  </si>
  <si>
    <r>
      <t>・利用者や家族の秘密をもらしてはならない。
○児童福祉施設最低基準　</t>
    </r>
    <r>
      <rPr>
        <sz val="10"/>
        <color auto="1"/>
        <rFont val="ＭＳ Ｐゴシック"/>
      </rPr>
      <t xml:space="preserve">第15条
</t>
    </r>
    <rPh sb="34" eb="35">
      <t>ダイ</t>
    </rPh>
    <phoneticPr fontId="1"/>
  </si>
  <si>
    <r>
      <t>○　入所児のマイナンバーを適正に取扱うための取扱規程等を制定しているか</t>
    </r>
    <r>
      <rPr>
        <sz val="11"/>
        <color auto="1"/>
        <rFont val="ＭＳ Ｐゴシック"/>
      </rPr>
      <t>。</t>
    </r>
  </si>
  <si>
    <r>
      <t xml:space="preserve">欠席
</t>
    </r>
    <r>
      <rPr>
        <sz val="10"/>
        <color auto="1"/>
        <rFont val="ＭＳ Ｐゴシック"/>
      </rPr>
      <t>児童</t>
    </r>
    <rPh sb="0" eb="2">
      <t>ケッセキ</t>
    </rPh>
    <rPh sb="3" eb="5">
      <t>ジドウ</t>
    </rPh>
    <phoneticPr fontId="1"/>
  </si>
  <si>
    <r>
      <t>・　未実施者への対応</t>
    </r>
    <r>
      <rPr>
        <sz val="11"/>
        <color auto="1"/>
        <rFont val="ＭＳ Ｐゴシック"/>
      </rPr>
      <t>を記入してください。</t>
    </r>
    <rPh sb="11" eb="13">
      <t>キニュウ</t>
    </rPh>
    <phoneticPr fontId="1"/>
  </si>
  <si>
    <r>
      <t>○　上記の発生があった場合、市町、県こども家庭課及び保健所に報告しているか</t>
    </r>
    <r>
      <rPr>
        <sz val="11"/>
        <color auto="1"/>
        <rFont val="ＭＳ Ｐゴシック"/>
      </rPr>
      <t>。</t>
    </r>
  </si>
  <si>
    <r>
      <t>●具体的な感染予防措置(インフルエンザ、新型コロナウ</t>
    </r>
    <r>
      <rPr>
        <sz val="11"/>
        <color auto="1"/>
        <rFont val="ＭＳ Ｐゴシック"/>
      </rPr>
      <t>イルス等)を講じている場合、具体的な内容を記入してください。</t>
    </r>
  </si>
  <si>
    <r>
      <t>○　事故の原因分析、再発防止策の検討方法及び職員への周知方法</t>
    </r>
    <r>
      <rPr>
        <sz val="11"/>
        <color auto="1"/>
        <rFont val="ＭＳ Ｐゴシック"/>
      </rPr>
      <t>を記入してください。</t>
    </r>
    <rPh sb="31" eb="33">
      <t>キニュウ</t>
    </rPh>
    <phoneticPr fontId="1"/>
  </si>
  <si>
    <r>
      <t>〔乳児院</t>
    </r>
    <r>
      <rPr>
        <sz val="11"/>
        <color auto="1"/>
        <rFont val="ＭＳ Ｐゴシック"/>
      </rPr>
      <t>のみ〕</t>
    </r>
  </si>
  <si>
    <r>
      <t>●児童福祉施設における施設内虐待の防止について、取組内容</t>
    </r>
    <r>
      <rPr>
        <sz val="11"/>
        <color auto="1"/>
        <rFont val="ＭＳ Ｐゴシック"/>
      </rPr>
      <t>を記入してください。</t>
    </r>
    <rPh sb="29" eb="31">
      <t>キニュウ</t>
    </rPh>
    <phoneticPr fontId="1"/>
  </si>
  <si>
    <r>
      <t>○社会福祉法　第82条
○児童福祉施設最低基準　</t>
    </r>
    <r>
      <rPr>
        <sz val="10"/>
        <color auto="1"/>
        <rFont val="ＭＳ Ｐゴシック"/>
      </rPr>
      <t xml:space="preserve">第16条
・「社会福祉事業の経営者による福祉サービスに関する苦情解決の仕組みの指針について」（平成12年６月７日付け厚生省大臣官房障害保健福祉部長、社会・援護局長、老健局長、児童家庭局長連名通知）
</t>
    </r>
    <rPh sb="24" eb="25">
      <t>ダイ</t>
    </rPh>
    <phoneticPr fontId="1"/>
  </si>
  <si>
    <r>
      <t>●第三者評価の受審及び職員による自己評価の実施状況</t>
    </r>
    <r>
      <rPr>
        <sz val="11"/>
        <color auto="1"/>
        <rFont val="ＭＳ Ｐゴシック"/>
      </rPr>
      <t>を記入してください。</t>
    </r>
    <rPh sb="26" eb="28">
      <t>キニュウ</t>
    </rPh>
    <phoneticPr fontId="1"/>
  </si>
  <si>
    <t>④所属施設に在籍していた児童以外の児童を委託されている里親等への支援</t>
    <rPh sb="1" eb="3">
      <t>ショゾク</t>
    </rPh>
    <rPh sb="3" eb="5">
      <t>シセツ</t>
    </rPh>
    <rPh sb="12" eb="14">
      <t>ジドウ</t>
    </rPh>
    <rPh sb="14" eb="16">
      <t>イガイ</t>
    </rPh>
    <rPh sb="17" eb="19">
      <t>ジドウ</t>
    </rPh>
    <rPh sb="20" eb="22">
      <t>イタク</t>
    </rPh>
    <rPh sb="27" eb="29">
      <t>サトオヤ</t>
    </rPh>
    <rPh sb="29" eb="30">
      <t>ナド</t>
    </rPh>
    <rPh sb="32" eb="34">
      <t>シエン</t>
    </rPh>
    <phoneticPr fontId="1"/>
  </si>
  <si>
    <r>
      <t>○　「いる」場合、その内容及び取組方法</t>
    </r>
    <r>
      <rPr>
        <sz val="11"/>
        <color auto="1"/>
        <rFont val="ＭＳ Ｐゴシック"/>
      </rPr>
      <t>を記入してください。</t>
    </r>
    <rPh sb="20" eb="22">
      <t>キニュウ</t>
    </rPh>
    <phoneticPr fontId="1"/>
  </si>
  <si>
    <r>
      <t>●Ｂ</t>
    </r>
    <r>
      <rPr>
        <sz val="11"/>
        <color auto="1"/>
        <rFont val="ＭＳ Ｐゴシック"/>
      </rPr>
      <t>-１＜Ａであるか。乳児院の場合はAは３以上か。</t>
    </r>
    <rPh sb="21" eb="23">
      <t>イジョウ</t>
    </rPh>
    <phoneticPr fontId="1"/>
  </si>
  <si>
    <r>
      <t>●適温給食に配慮している場合の方法</t>
    </r>
    <r>
      <rPr>
        <sz val="11"/>
        <color auto="1"/>
        <rFont val="ＭＳ Ｐゴシック"/>
      </rPr>
      <t>を記入してください。</t>
    </r>
  </si>
  <si>
    <r>
      <t>●食品衛生責任者等給食責任者の職氏名</t>
    </r>
    <r>
      <rPr>
        <sz val="11"/>
        <color auto="1"/>
        <rFont val="ＭＳ Ｐゴシック"/>
      </rPr>
      <t>を記入してください。</t>
    </r>
    <rPh sb="19" eb="21">
      <t>キニュウ</t>
    </rPh>
    <phoneticPr fontId="1"/>
  </si>
  <si>
    <t>医師（嘱託医）</t>
    <rPh sb="0" eb="2">
      <t>イシ</t>
    </rPh>
    <rPh sb="3" eb="6">
      <t>ショクタクイ</t>
    </rPh>
    <phoneticPr fontId="1"/>
  </si>
  <si>
    <r>
      <t>○　直近の検査日は</t>
    </r>
    <r>
      <rPr>
        <sz val="11"/>
        <color auto="1"/>
        <rFont val="ＭＳ Ｐゴシック"/>
      </rPr>
      <t>いつか。</t>
    </r>
  </si>
  <si>
    <r>
      <t>○　「ある」の場合、違反及び指導事項の内容</t>
    </r>
    <r>
      <rPr>
        <sz val="11"/>
        <color auto="1"/>
        <rFont val="ＭＳ Ｐゴシック"/>
      </rPr>
      <t>を記入してください。</t>
    </r>
    <rPh sb="22" eb="24">
      <t>キニュウ</t>
    </rPh>
    <phoneticPr fontId="1"/>
  </si>
  <si>
    <r>
      <t>☆　違反及び指導事項に対する改善状況</t>
    </r>
    <r>
      <rPr>
        <sz val="11"/>
        <color auto="1"/>
        <rFont val="ＭＳ Ｐゴシック"/>
      </rPr>
      <t>を記入してください。</t>
    </r>
    <rPh sb="19" eb="21">
      <t>キニュウ</t>
    </rPh>
    <phoneticPr fontId="1"/>
  </si>
  <si>
    <r>
      <t>○　助言及び指導事項は</t>
    </r>
    <r>
      <rPr>
        <sz val="11"/>
        <color auto="1"/>
        <rFont val="ＭＳ Ｐゴシック"/>
      </rPr>
      <t>あるか。</t>
    </r>
  </si>
  <si>
    <r>
      <t>○　「ある」の場合、助言及び指導事項の内容</t>
    </r>
    <r>
      <rPr>
        <sz val="11"/>
        <color auto="1"/>
        <rFont val="ＭＳ Ｐゴシック"/>
      </rPr>
      <t>を記入してください。</t>
    </r>
    <rPh sb="22" eb="24">
      <t>キニュウ</t>
    </rPh>
    <phoneticPr fontId="1"/>
  </si>
  <si>
    <r>
      <t>○　いない場合、兼任内容</t>
    </r>
    <r>
      <rPr>
        <sz val="11"/>
        <color auto="1"/>
        <rFont val="ＭＳ Ｐゴシック"/>
      </rPr>
      <t>を記入してください。</t>
    </r>
    <rPh sb="13" eb="15">
      <t>キニュウ</t>
    </rPh>
    <phoneticPr fontId="1"/>
  </si>
  <si>
    <r>
      <t>⑩</t>
    </r>
    <r>
      <rPr>
        <sz val="11"/>
        <color auto="1"/>
        <rFont val="ＭＳ Ｐゴシック"/>
      </rPr>
      <t>地域の要支援家庭、施設から復帰した児童のいる家庭等への訪問支援</t>
    </r>
    <rPh sb="18" eb="20">
      <t>ジドウ</t>
    </rPh>
    <phoneticPr fontId="1"/>
  </si>
  <si>
    <r>
      <t>〔平等取扱の原則〕
児童</t>
    </r>
    <r>
      <rPr>
        <u/>
        <sz val="11"/>
        <color rgb="FFFF0000"/>
        <rFont val="ＭＳ Ｐゴシック"/>
      </rPr>
      <t>福祉施設</t>
    </r>
    <r>
      <rPr>
        <sz val="11"/>
        <color auto="1"/>
        <rFont val="ＭＳ Ｐゴシック"/>
      </rPr>
      <t>最低基準　第</t>
    </r>
    <r>
      <rPr>
        <u/>
        <sz val="11"/>
        <color rgb="FFFF0000"/>
        <rFont val="ＭＳ Ｐゴシック"/>
      </rPr>
      <t>６</t>
    </r>
    <r>
      <rPr>
        <sz val="11"/>
        <color auto="1"/>
        <rFont val="ＭＳ Ｐゴシック"/>
      </rPr>
      <t>条</t>
    </r>
    <rPh sb="12" eb="14">
      <t>フクシ</t>
    </rPh>
    <rPh sb="14" eb="16">
      <t>シセツ</t>
    </rPh>
    <phoneticPr fontId="1"/>
  </si>
  <si>
    <r>
      <t>①被虐待児</t>
    </r>
    <r>
      <rPr>
        <sz val="11"/>
        <color auto="1"/>
        <rFont val="ＭＳ Ｐゴシック"/>
      </rPr>
      <t>童等への個別面接</t>
    </r>
    <rPh sb="4" eb="6">
      <t>ジドウ</t>
    </rPh>
    <phoneticPr fontId="1"/>
  </si>
  <si>
    <r>
      <t>●防火管理者は届け出て</t>
    </r>
    <r>
      <rPr>
        <sz val="11"/>
        <color auto="1"/>
        <rFont val="ＭＳ Ｐゴシック"/>
      </rPr>
      <t xml:space="preserve">いるか。
</t>
    </r>
  </si>
  <si>
    <r>
      <t>○　地域で実施される防災訓練に参加しているか</t>
    </r>
    <r>
      <rPr>
        <sz val="11"/>
        <color auto="1"/>
        <rFont val="ＭＳ Ｐゴシック"/>
      </rPr>
      <t>。</t>
    </r>
  </si>
  <si>
    <r>
      <t>締結</t>
    </r>
    <r>
      <rPr>
        <sz val="11"/>
        <color auto="1"/>
        <rFont val="ＭＳ Ｐゴシック"/>
      </rPr>
      <t>先</t>
    </r>
    <rPh sb="0" eb="2">
      <t>テイケツ</t>
    </rPh>
    <rPh sb="2" eb="3">
      <t>サキ</t>
    </rPh>
    <phoneticPr fontId="1"/>
  </si>
  <si>
    <r>
      <t>○　災害時の避難場所</t>
    </r>
    <r>
      <rPr>
        <sz val="11"/>
        <color auto="1"/>
        <rFont val="ＭＳ Ｐゴシック"/>
      </rPr>
      <t>を記入してください。</t>
    </r>
    <rPh sb="11" eb="13">
      <t>キニュウ</t>
    </rPh>
    <phoneticPr fontId="1"/>
  </si>
  <si>
    <r>
      <t>○　ある場合、指示事項の内容</t>
    </r>
    <r>
      <rPr>
        <sz val="11"/>
        <color auto="1"/>
        <rFont val="ＭＳ Ｐゴシック"/>
      </rPr>
      <t>を記入してください。</t>
    </r>
    <rPh sb="15" eb="17">
      <t>キニュウ</t>
    </rPh>
    <phoneticPr fontId="1"/>
  </si>
  <si>
    <r>
      <t>☆　指示事項に対する改善状況</t>
    </r>
    <r>
      <rPr>
        <sz val="11"/>
        <color auto="1"/>
        <rFont val="ＭＳ Ｐゴシック"/>
      </rPr>
      <t>を記入してください。</t>
    </r>
    <rPh sb="15" eb="17">
      <t>キニュウ</t>
    </rPh>
    <phoneticPr fontId="1"/>
  </si>
  <si>
    <r>
      <t>○　いる場合、変更内容</t>
    </r>
    <r>
      <rPr>
        <sz val="11"/>
        <color auto="1"/>
        <rFont val="ＭＳ Ｐゴシック"/>
      </rPr>
      <t>を記入してください。</t>
    </r>
    <rPh sb="12" eb="14">
      <t>キニュウ</t>
    </rPh>
    <phoneticPr fontId="1"/>
  </si>
  <si>
    <r>
      <t>○　ある場合の内容</t>
    </r>
    <r>
      <rPr>
        <sz val="11"/>
        <color auto="1"/>
        <rFont val="ＭＳ Ｐゴシック"/>
      </rPr>
      <t>を記入してください。</t>
    </r>
    <rPh sb="10" eb="12">
      <t>キニュウ</t>
    </rPh>
    <phoneticPr fontId="1"/>
  </si>
  <si>
    <r>
      <t>○　いる場合、報告日</t>
    </r>
    <r>
      <rPr>
        <sz val="11"/>
        <color auto="1"/>
        <rFont val="ＭＳ Ｐゴシック"/>
      </rPr>
      <t>を記入してください。</t>
    </r>
    <rPh sb="11" eb="13">
      <t>キニュウ</t>
    </rPh>
    <phoneticPr fontId="1"/>
  </si>
  <si>
    <r>
      <t>必置
1.65</t>
    </r>
    <r>
      <rPr>
        <sz val="9"/>
        <color auto="1"/>
        <rFont val="ＭＳ Ｐゴシック"/>
      </rPr>
      <t>㎡/人以上</t>
    </r>
  </si>
  <si>
    <r>
      <t>○　いる場合、その内容</t>
    </r>
    <r>
      <rPr>
        <sz val="11"/>
        <color auto="1"/>
        <rFont val="ＭＳ Ｐゴシック"/>
      </rPr>
      <t>を記入してください。</t>
    </r>
    <rPh sb="12" eb="14">
      <t>キニュウ</t>
    </rPh>
    <phoneticPr fontId="1"/>
  </si>
  <si>
    <r>
      <t>○　いない場合、その理由</t>
    </r>
    <r>
      <rPr>
        <sz val="11"/>
        <color auto="1"/>
        <rFont val="ＭＳ Ｐゴシック"/>
      </rPr>
      <t>を記入してください。</t>
    </r>
    <rPh sb="13" eb="15">
      <t>キニュウ</t>
    </rPh>
    <phoneticPr fontId="1"/>
  </si>
  <si>
    <r>
      <t xml:space="preserve">
労基法 </t>
    </r>
    <r>
      <rPr>
        <sz val="10"/>
        <color auto="1"/>
        <rFont val="ＭＳ Ｐゴシック"/>
      </rPr>
      <t xml:space="preserve">第106条
 1.常時各作業場の見易い場所へ掲示､又は備え付け
2.書面による交付
3.磁気ﾃｰﾌﾟ､ﾃﾞｨｽｸ等に記録し､常時確認できる機器を設置
</t>
    </r>
    <rPh sb="5" eb="6">
      <t>ダイ</t>
    </rPh>
    <phoneticPr fontId="1"/>
  </si>
  <si>
    <r>
      <t xml:space="preserve">
・労基法　</t>
    </r>
    <r>
      <rPr>
        <sz val="10"/>
        <color auto="1"/>
        <rFont val="ＭＳ Ｐゴシック"/>
      </rPr>
      <t xml:space="preserve">第41条
  監視又は断続的労働に従事する者で、使用者が行政官庁の許可を受けた者については、休日等に関する規定の適用外
</t>
    </r>
    <rPh sb="6" eb="7">
      <t>ダイ</t>
    </rPh>
    <phoneticPr fontId="1"/>
  </si>
  <si>
    <t>●乳児院・児童養護施設の直接処遇職員基準の算出</t>
  </si>
  <si>
    <r>
      <t xml:space="preserve">
・育児・介護休業法
　深夜業の制限　</t>
    </r>
    <r>
      <rPr>
        <sz val="10"/>
        <color auto="1"/>
        <rFont val="ＭＳ Ｐゴシック"/>
      </rPr>
      <t xml:space="preserve">第19条
　勤務時間の短縮等の措置 第23､第24条
</t>
    </r>
    <rPh sb="19" eb="20">
      <t>ダイ</t>
    </rPh>
    <rPh sb="37" eb="38">
      <t>ダイ</t>
    </rPh>
    <rPh sb="41" eb="42">
      <t>ダイ</t>
    </rPh>
    <phoneticPr fontId="1"/>
  </si>
  <si>
    <r>
      <t xml:space="preserve">・労基法 </t>
    </r>
    <r>
      <rPr>
        <sz val="10"/>
        <color auto="1"/>
        <rFont val="ＭＳ Ｐゴシック"/>
      </rPr>
      <t>第39条２</t>
    </r>
    <rPh sb="5" eb="6">
      <t>ダイ</t>
    </rPh>
    <phoneticPr fontId="1"/>
  </si>
  <si>
    <r>
      <t>・労基法　</t>
    </r>
    <r>
      <rPr>
        <sz val="11"/>
        <color auto="1"/>
        <rFont val="ＭＳ Ｐゴシック"/>
      </rPr>
      <t>第39条3</t>
    </r>
    <rPh sb="5" eb="6">
      <t>ダイ</t>
    </rPh>
    <phoneticPr fontId="1"/>
  </si>
  <si>
    <t>監査前月の初日時点</t>
    <rPh sb="0" eb="2">
      <t>カンサ</t>
    </rPh>
    <rPh sb="2" eb="4">
      <t>ゼンゲツ</t>
    </rPh>
    <rPh sb="5" eb="7">
      <t>ショニチ</t>
    </rPh>
    <rPh sb="7" eb="9">
      <t>ジテン</t>
    </rPh>
    <phoneticPr fontId="1"/>
  </si>
  <si>
    <t xml:space="preserve">・施設内人員30人以上の児童養護施設、10人以上の乳児院、救護施設では、消防計画の当該部分を地震対策応急計画及び南海トラフ地震防災対策計画とみなされる。
</t>
  </si>
  <si>
    <t>下記算定表参照</t>
    <rPh sb="0" eb="2">
      <t>カキ</t>
    </rPh>
    <rPh sb="2" eb="4">
      <t>サンテイ</t>
    </rPh>
    <rPh sb="4" eb="5">
      <t>ヒョウ</t>
    </rPh>
    <rPh sb="5" eb="7">
      <t>サンショウ</t>
    </rPh>
    <phoneticPr fontId="1"/>
  </si>
  <si>
    <t>本体施設
現員</t>
    <rPh sb="0" eb="2">
      <t>ホンタイ</t>
    </rPh>
    <rPh sb="2" eb="4">
      <t>シセツ</t>
    </rPh>
    <rPh sb="5" eb="7">
      <t>ゲンイン</t>
    </rPh>
    <phoneticPr fontId="1"/>
  </si>
  <si>
    <t>選択</t>
  </si>
  <si>
    <t>※施設全体（本体施設＋分園＋地域小規模）での状況を記入してください。</t>
    <rPh sb="1" eb="3">
      <t>シセツ</t>
    </rPh>
    <rPh sb="3" eb="5">
      <t>ゼンタイ</t>
    </rPh>
    <rPh sb="6" eb="8">
      <t>ホンタイ</t>
    </rPh>
    <rPh sb="8" eb="10">
      <t>シセツ</t>
    </rPh>
    <rPh sb="11" eb="13">
      <t>ブンエン</t>
    </rPh>
    <rPh sb="14" eb="16">
      <t>チイキ</t>
    </rPh>
    <rPh sb="16" eb="19">
      <t>ショウキボ</t>
    </rPh>
    <rPh sb="22" eb="24">
      <t>ジョウキョウ</t>
    </rPh>
    <rPh sb="25" eb="27">
      <t>キニュウ</t>
    </rPh>
    <phoneticPr fontId="1"/>
  </si>
  <si>
    <t>治療に要する期間が30日以上の負傷や疾病を伴う重篤な事故等（後遺障害を伴うものも含む）</t>
    <rPh sb="0" eb="2">
      <t>チリョウ</t>
    </rPh>
    <rPh sb="3" eb="4">
      <t>ヨウ</t>
    </rPh>
    <rPh sb="6" eb="8">
      <t>キカン</t>
    </rPh>
    <rPh sb="11" eb="12">
      <t>ニチ</t>
    </rPh>
    <rPh sb="12" eb="14">
      <t>イジョウ</t>
    </rPh>
    <rPh sb="15" eb="17">
      <t>フショウ</t>
    </rPh>
    <rPh sb="18" eb="20">
      <t>シッペイ</t>
    </rPh>
    <rPh sb="21" eb="22">
      <t>トモナ</t>
    </rPh>
    <rPh sb="23" eb="25">
      <t>ジュウトク</t>
    </rPh>
    <rPh sb="26" eb="28">
      <t>ジコ</t>
    </rPh>
    <rPh sb="28" eb="29">
      <t>ナド</t>
    </rPh>
    <rPh sb="30" eb="32">
      <t>コウイ</t>
    </rPh>
    <rPh sb="32" eb="34">
      <t>ショウガイ</t>
    </rPh>
    <rPh sb="35" eb="36">
      <t>トモナ</t>
    </rPh>
    <rPh sb="40" eb="41">
      <t>フク</t>
    </rPh>
    <phoneticPr fontId="1"/>
  </si>
  <si>
    <t>●上記の事案について、県に報告しているか。</t>
    <rPh sb="1" eb="3">
      <t>ジョウキ</t>
    </rPh>
    <rPh sb="4" eb="6">
      <t>ジアン</t>
    </rPh>
    <rPh sb="11" eb="12">
      <t>ケン</t>
    </rPh>
    <rPh sb="13" eb="15">
      <t>ホウコク</t>
    </rPh>
    <phoneticPr fontId="1"/>
  </si>
  <si>
    <t>・「社会福祉法人の経営する社会福祉施設の長について」（S47.5.17社庶83号）、「社会福祉施設の長の資格要件について」（S53.2.10社庶13号）参照</t>
  </si>
  <si>
    <t>保育士（分園）</t>
    <rPh sb="0" eb="3">
      <t>ホイクシ</t>
    </rPh>
    <rPh sb="4" eb="6">
      <t>ブンエン</t>
    </rPh>
    <phoneticPr fontId="1"/>
  </si>
  <si>
    <t>保育士（分園）</t>
    <rPh sb="4" eb="6">
      <t>ブンエン</t>
    </rPh>
    <phoneticPr fontId="1"/>
  </si>
  <si>
    <t>児童指導員（分園）</t>
    <rPh sb="6" eb="8">
      <t>ブンエン</t>
    </rPh>
    <phoneticPr fontId="1"/>
  </si>
  <si>
    <t>←※監査資料P.39職員調書から自動反映</t>
  </si>
  <si>
    <r>
      <t>（年度当初</t>
    </r>
    <r>
      <rPr>
        <sz val="9"/>
        <color auto="1"/>
        <rFont val="ＭＳ Ｐゴシック"/>
      </rPr>
      <t>4月1日現在の職員を記入し、最後尾者の後に1行空けて、その後の新採・転入者（監査実施月又はその前月初日時点）を記入してください。）</t>
    </r>
    <rPh sb="1" eb="3">
      <t>ネンド</t>
    </rPh>
    <rPh sb="3" eb="5">
      <t>トウショ</t>
    </rPh>
    <rPh sb="5" eb="7">
      <t>４ガツ</t>
    </rPh>
    <rPh sb="8" eb="9">
      <t>ヒ</t>
    </rPh>
    <rPh sb="9" eb="11">
      <t>ゲンザイ</t>
    </rPh>
    <rPh sb="12" eb="14">
      <t>ショクイン</t>
    </rPh>
    <rPh sb="15" eb="17">
      <t>キニュウ</t>
    </rPh>
    <rPh sb="19" eb="22">
      <t>サイコウビ</t>
    </rPh>
    <rPh sb="22" eb="23">
      <t>シャ</t>
    </rPh>
    <rPh sb="24" eb="25">
      <t>アト</t>
    </rPh>
    <rPh sb="26" eb="28">
      <t>１ギョウ</t>
    </rPh>
    <rPh sb="28" eb="29">
      <t>ア</t>
    </rPh>
    <rPh sb="32" eb="35">
      <t>ソノアト</t>
    </rPh>
    <rPh sb="36" eb="37">
      <t>シン</t>
    </rPh>
    <rPh sb="37" eb="38">
      <t>サイヨウ</t>
    </rPh>
    <rPh sb="39" eb="42">
      <t>テンニュウシャ</t>
    </rPh>
    <rPh sb="56" eb="58">
      <t>ジテン</t>
    </rPh>
    <rPh sb="60" eb="62">
      <t>キニュウ</t>
    </rPh>
    <phoneticPr fontId="1"/>
  </si>
  <si>
    <t>①児童福祉司</t>
  </si>
  <si>
    <t>④都道府県知事等が①②③のいずれかに該当する者と同等以上の能力を有すると認める者</t>
  </si>
  <si>
    <t>⑤里親等を対象とした研修やトレーニング等</t>
    <rPh sb="1" eb="3">
      <t>サトオヤ</t>
    </rPh>
    <rPh sb="3" eb="4">
      <t>ナド</t>
    </rPh>
    <rPh sb="5" eb="7">
      <t>タイショウ</t>
    </rPh>
    <rPh sb="10" eb="12">
      <t>ケンシュウ</t>
    </rPh>
    <rPh sb="19" eb="20">
      <t>ナド</t>
    </rPh>
    <phoneticPr fontId="1"/>
  </si>
  <si>
    <r>
      <t>個別対応職員</t>
    </r>
    <r>
      <rPr>
        <sz val="10"/>
        <color auto="1"/>
        <rFont val="ＭＳ Ｐゴシック"/>
      </rPr>
      <t xml:space="preserve">
※必置</t>
    </r>
    <rPh sb="0" eb="2">
      <t>コベツ</t>
    </rPh>
    <rPh sb="2" eb="4">
      <t>タイオウ</t>
    </rPh>
    <rPh sb="4" eb="6">
      <t>ショクイン</t>
    </rPh>
    <rPh sb="8" eb="9">
      <t>ヒツ</t>
    </rPh>
    <rPh sb="9" eb="10">
      <t>オ</t>
    </rPh>
    <phoneticPr fontId="1"/>
  </si>
  <si>
    <t>①所属施設の在籍児童の里親等委託の推進</t>
    <rPh sb="1" eb="3">
      <t>ショゾク</t>
    </rPh>
    <rPh sb="3" eb="5">
      <t>シセツ</t>
    </rPh>
    <rPh sb="6" eb="8">
      <t>ザイセキ</t>
    </rPh>
    <rPh sb="8" eb="10">
      <t>ジドウ</t>
    </rPh>
    <rPh sb="11" eb="13">
      <t>サトオヤ</t>
    </rPh>
    <rPh sb="13" eb="14">
      <t>ナド</t>
    </rPh>
    <rPh sb="14" eb="16">
      <t>イタク</t>
    </rPh>
    <rPh sb="17" eb="19">
      <t>スイシン</t>
    </rPh>
    <phoneticPr fontId="1"/>
  </si>
  <si>
    <t>②所属施設に在籍していた児童が委託されている里親等への支援</t>
    <rPh sb="1" eb="3">
      <t>ショゾク</t>
    </rPh>
    <rPh sb="3" eb="5">
      <t>シセツ</t>
    </rPh>
    <rPh sb="12" eb="14">
      <t>ジドウ</t>
    </rPh>
    <rPh sb="15" eb="17">
      <t>イタク</t>
    </rPh>
    <rPh sb="22" eb="24">
      <t>サトオヤ</t>
    </rPh>
    <rPh sb="24" eb="25">
      <t>ナド</t>
    </rPh>
    <rPh sb="27" eb="29">
      <t>シエン</t>
    </rPh>
    <phoneticPr fontId="1"/>
  </si>
  <si>
    <r>
      <t>現員の内訳</t>
    </r>
    <r>
      <rPr>
        <sz val="11"/>
        <color auto="1"/>
        <rFont val="ＭＳ Ｐゴシック"/>
      </rPr>
      <t>（本体施設・分園＋地域小規模）</t>
    </r>
    <rPh sb="0" eb="2">
      <t>ゲンイン</t>
    </rPh>
    <rPh sb="3" eb="5">
      <t>ウチワケ</t>
    </rPh>
    <rPh sb="6" eb="8">
      <t>ホンタイ</t>
    </rPh>
    <rPh sb="8" eb="10">
      <t>シセツ</t>
    </rPh>
    <rPh sb="11" eb="13">
      <t>ブンエン</t>
    </rPh>
    <rPh sb="14" eb="16">
      <t>チイキ</t>
    </rPh>
    <rPh sb="16" eb="19">
      <t>ショウキボ</t>
    </rPh>
    <phoneticPr fontId="1"/>
  </si>
  <si>
    <r>
      <t>嘱託医、看護師等（7人以上）、家庭支援専門相談員(定員30人以上で地域の要支援家庭等に対して訪問支援等を行う場合2人)、里親支援専門相談員（里親支援を行う場合）、調理員（委託の場合を除く）を置く
（定員10人以上の施設）　個別対応職員、栄養士</t>
    </r>
    <r>
      <rPr>
        <sz val="10"/>
        <color auto="1"/>
        <rFont val="ＭＳ Ｐゴシック"/>
      </rPr>
      <t xml:space="preserve">又は管理栄養士を置く
看護師、保育士、児童指導員を次により配置
・ 0・1歳児1.6人につき1人　・2歳児2人につき1人　・3歳以上児4人につき1人（ただし乳幼児10人の場合2人以上、10人を超える場合は、おおむね10人増すごとに1人以上の看護師を置く）
（定員10人以上20人以下の施設）保育士1人を加配
（心理療法の必要がある乳児、保護者10人以上の施設）心理療法担当職員を置く
</t>
    </r>
    <rPh sb="121" eb="122">
      <t>マタ</t>
    </rPh>
    <rPh sb="123" eb="125">
      <t>カンリ</t>
    </rPh>
    <rPh sb="125" eb="128">
      <t>エイヨウシ</t>
    </rPh>
    <phoneticPr fontId="1"/>
  </si>
  <si>
    <r>
      <t>①</t>
    </r>
    <r>
      <rPr>
        <sz val="10"/>
        <color auto="1"/>
        <rFont val="ＭＳ Ｐゴシック"/>
      </rPr>
      <t>児童福祉司</t>
    </r>
  </si>
  <si>
    <r>
      <t>③</t>
    </r>
    <r>
      <rPr>
        <sz val="10"/>
        <color auto="1"/>
        <rFont val="ＭＳ Ｐゴシック"/>
      </rPr>
      <t>児童養護施設等で児童の養育に５年以上従事</t>
    </r>
    <rPh sb="1" eb="3">
      <t>ジドウ</t>
    </rPh>
    <rPh sb="3" eb="5">
      <t>ヨウゴ</t>
    </rPh>
    <rPh sb="5" eb="7">
      <t>シセツ</t>
    </rPh>
    <rPh sb="7" eb="8">
      <t>ナド</t>
    </rPh>
    <rPh sb="9" eb="11">
      <t>ジドウ</t>
    </rPh>
    <rPh sb="12" eb="14">
      <t>ヨウイク</t>
    </rPh>
    <rPh sb="16" eb="17">
      <t>ネン</t>
    </rPh>
    <rPh sb="17" eb="19">
      <t>イジョウ</t>
    </rPh>
    <rPh sb="19" eb="21">
      <t>ジュウジ</t>
    </rPh>
    <phoneticPr fontId="1"/>
  </si>
  <si>
    <r>
      <t>本体施設・</t>
    </r>
    <r>
      <rPr>
        <sz val="10"/>
        <color auto="1"/>
        <rFont val="ＭＳ Ｐゴシック"/>
      </rPr>
      <t>分園</t>
    </r>
    <rPh sb="0" eb="2">
      <t>ホンタイ</t>
    </rPh>
    <rPh sb="2" eb="4">
      <t>シセツ</t>
    </rPh>
    <rPh sb="5" eb="7">
      <t>ブンエン</t>
    </rPh>
    <phoneticPr fontId="1"/>
  </si>
  <si>
    <r>
      <t>○　育児・介護休業法令等の改正(令和</t>
    </r>
    <r>
      <rPr>
        <sz val="11"/>
        <color auto="1"/>
        <rFont val="ＭＳ Ｐゴシック"/>
      </rPr>
      <t>７年４月１日及び10月1日施行)に対応しているか。</t>
    </r>
  </si>
  <si>
    <r>
      <t>令</t>
    </r>
    <r>
      <rPr>
        <sz val="16"/>
        <color auto="1"/>
        <rFont val="ＭＳ Ｐゴシック"/>
      </rPr>
      <t>和</t>
    </r>
    <r>
      <rPr>
        <u/>
        <sz val="16"/>
        <color rgb="FFFF0000"/>
        <rFont val="ＭＳ Ｐゴシック"/>
      </rPr>
      <t>８</t>
    </r>
    <r>
      <rPr>
        <sz val="16"/>
        <color auto="1"/>
        <rFont val="ＭＳ Ｐゴシック"/>
      </rPr>
      <t>年度　社会福祉施設（児童養護施設・乳児院）　指導監査資料</t>
    </r>
    <rPh sb="0" eb="2">
      <t>レイワ</t>
    </rPh>
    <rPh sb="3" eb="5">
      <t>ネンド</t>
    </rPh>
    <rPh sb="6" eb="8">
      <t>シャカイ</t>
    </rPh>
    <rPh sb="8" eb="10">
      <t>フクシ</t>
    </rPh>
    <rPh sb="10" eb="12">
      <t>シセツ</t>
    </rPh>
    <rPh sb="13" eb="15">
      <t>ジドウ</t>
    </rPh>
    <rPh sb="15" eb="17">
      <t>ヨウゴ</t>
    </rPh>
    <rPh sb="17" eb="19">
      <t>シセツ</t>
    </rPh>
    <rPh sb="20" eb="23">
      <t>ニュウジイン</t>
    </rPh>
    <rPh sb="25" eb="27">
      <t>シドウ</t>
    </rPh>
    <rPh sb="27" eb="29">
      <t>カンサ</t>
    </rPh>
    <rPh sb="29" eb="31">
      <t>シリョウ</t>
    </rPh>
    <phoneticPr fontId="1"/>
  </si>
  <si>
    <r>
      <t>・労基法　</t>
    </r>
    <r>
      <rPr>
        <sz val="10"/>
        <color auto="1"/>
        <rFont val="ＭＳ Ｐゴシック"/>
      </rPr>
      <t xml:space="preserve">第39条　年休が10日以上付与される労働者に対し、年５日の年休を確実に取得させること。
</t>
    </r>
    <rPh sb="5" eb="6">
      <t>ダイ</t>
    </rPh>
    <phoneticPr fontId="1"/>
  </si>
  <si>
    <r>
      <t>児童</t>
    </r>
    <r>
      <rPr>
        <u/>
        <sz val="10"/>
        <color rgb="FFFF0000"/>
        <rFont val="ＭＳ Ｐゴシック"/>
      </rPr>
      <t>福祉</t>
    </r>
    <r>
      <rPr>
        <sz val="10"/>
        <color auto="1"/>
        <rFont val="ＭＳ Ｐゴシック"/>
      </rPr>
      <t>施設最低基準　第</t>
    </r>
    <r>
      <rPr>
        <u/>
        <sz val="10"/>
        <color rgb="FFFF0000"/>
        <rFont val="ＭＳ Ｐゴシック"/>
      </rPr>
      <t>60</t>
    </r>
    <r>
      <rPr>
        <sz val="10"/>
        <color auto="1"/>
        <rFont val="ＭＳ Ｐゴシック"/>
      </rPr>
      <t>条
「児童指導員及び保育士のうち少なくとも1人を児童と起居を共にさせなければならない」</t>
    </r>
    <rPh sb="2" eb="4">
      <t>フクシ</t>
    </rPh>
    <phoneticPr fontId="1"/>
  </si>
  <si>
    <r>
      <t>・家畜伝染病予防法
・飼養衛生管理基準
【届出が必要な家畜】
牛、水牛、馬、鹿、めん羊、山羊、豚、いのしし、鶏、あひる、うずら、きじ、ほろほろ鳥、七面鳥、だちょう</t>
    </r>
    <r>
      <rPr>
        <u/>
        <sz val="10"/>
        <color rgb="FFFF0000"/>
        <rFont val="ＭＳ Ｐゴシック"/>
      </rPr>
      <t>、エミュー</t>
    </r>
    <r>
      <rPr>
        <sz val="10"/>
        <color auto="1"/>
        <rFont val="ＭＳ Ｐゴシック"/>
      </rPr>
      <t xml:space="preserve">
</t>
    </r>
  </si>
  <si>
    <r>
      <t xml:space="preserve">
○児童福祉施設最低基準　</t>
    </r>
    <r>
      <rPr>
        <sz val="10"/>
        <color auto="1"/>
        <rFont val="ＭＳ Ｐゴシック"/>
      </rPr>
      <t>第９条</t>
    </r>
    <r>
      <rPr>
        <u/>
        <sz val="10"/>
        <color rgb="FFFF0000"/>
        <rFont val="ＭＳ Ｐゴシック"/>
      </rPr>
      <t>５</t>
    </r>
    <r>
      <rPr>
        <sz val="10"/>
        <color auto="1"/>
        <rFont val="ＭＳ Ｐゴシック"/>
      </rPr>
      <t xml:space="preserve">項
　　医薬品の管理
</t>
    </r>
    <rPh sb="13" eb="14">
      <t>ダイ</t>
    </rPh>
    <phoneticPr fontId="1"/>
  </si>
  <si>
    <t xml:space="preserve">
○ 健康増進法第25条の５　
「学校、体育館、病院、劇場、観覧場、集会場、展示場、百貨店、事務所、官公庁施設、飲食店その他の多数の者が利用する施設を管理する者は、これらを利用する者について、望まない受動喫煙を防止するために必要な措置を講ずるように努めなければならない。」
</t>
  </si>
  <si>
    <r>
      <t>児童</t>
    </r>
    <r>
      <rPr>
        <u/>
        <sz val="10"/>
        <color rgb="FFFF0000"/>
        <rFont val="ＭＳ Ｐゴシック"/>
      </rPr>
      <t>福祉施設</t>
    </r>
    <r>
      <rPr>
        <sz val="10"/>
        <color auto="1"/>
        <rFont val="ＭＳ Ｐゴシック"/>
      </rPr>
      <t>最低基準　第2条5項</t>
    </r>
    <rPh sb="2" eb="4">
      <t>フクシ</t>
    </rPh>
    <rPh sb="4" eb="6">
      <t>シセツ</t>
    </rPh>
    <phoneticPr fontId="1"/>
  </si>
  <si>
    <r>
      <t>・ 児童福祉施設の設備及び運営の基準に関する規則（以下「児童福祉施設最低基準」という。）第４</t>
    </r>
    <r>
      <rPr>
        <sz val="10"/>
        <color auto="1"/>
        <rFont val="ＭＳ Ｐゴシック"/>
      </rPr>
      <t xml:space="preserve">条
〔職員の資質向上〕
・乳児院運営指針第Ⅱ部７
・児童養護施設運営指針第Ⅱ部７
</t>
    </r>
  </si>
  <si>
    <r>
      <t>「児童養護施設等被措置児童等に係る重大事案発生時の対応マニュアル（施設向け・都道府県向け）（</t>
    </r>
    <r>
      <rPr>
        <u/>
        <sz val="10"/>
        <color rgb="FFFF0000"/>
        <rFont val="ＭＳ Ｐゴシック"/>
      </rPr>
      <t>令和７年10月</t>
    </r>
    <r>
      <rPr>
        <sz val="10"/>
        <color auto="1"/>
        <rFont val="ＭＳ Ｐゴシック"/>
      </rPr>
      <t>）」</t>
    </r>
    <rPh sb="1" eb="3">
      <t>ジドウ</t>
    </rPh>
    <rPh sb="3" eb="5">
      <t>ヨウゴ</t>
    </rPh>
    <rPh sb="5" eb="8">
      <t>シセツナド</t>
    </rPh>
    <rPh sb="8" eb="9">
      <t>ヒ</t>
    </rPh>
    <rPh sb="9" eb="11">
      <t>ソチ</t>
    </rPh>
    <rPh sb="11" eb="13">
      <t>ジドウ</t>
    </rPh>
    <rPh sb="13" eb="14">
      <t>ナド</t>
    </rPh>
    <rPh sb="15" eb="16">
      <t>カカ</t>
    </rPh>
    <rPh sb="17" eb="19">
      <t>ジュウダイ</t>
    </rPh>
    <rPh sb="19" eb="21">
      <t>ジアン</t>
    </rPh>
    <rPh sb="21" eb="24">
      <t>ハッセイジ</t>
    </rPh>
    <rPh sb="25" eb="27">
      <t>タイオウ</t>
    </rPh>
    <rPh sb="33" eb="35">
      <t>シセツ</t>
    </rPh>
    <rPh sb="35" eb="36">
      <t>ム</t>
    </rPh>
    <rPh sb="38" eb="42">
      <t>トドウフケン</t>
    </rPh>
    <rPh sb="42" eb="43">
      <t>ム</t>
    </rPh>
    <rPh sb="46" eb="48">
      <t>レイワ</t>
    </rPh>
    <rPh sb="49" eb="50">
      <t>ネン</t>
    </rPh>
    <rPh sb="52" eb="53">
      <t>ガツ</t>
    </rPh>
    <phoneticPr fontId="1"/>
  </si>
  <si>
    <r>
      <t>○児童福祉施設最低基準　</t>
    </r>
    <r>
      <rPr>
        <sz val="10"/>
        <color auto="1"/>
        <rFont val="ＭＳ Ｐゴシック"/>
      </rPr>
      <t xml:space="preserve">第７条
</t>
    </r>
    <r>
      <rPr>
        <u/>
        <sz val="10"/>
        <color rgb="FFFF0000"/>
        <rFont val="ＭＳ Ｐゴシック"/>
      </rPr>
      <t>（虐待等の禁止）</t>
    </r>
    <r>
      <rPr>
        <sz val="10"/>
        <color auto="1"/>
        <rFont val="ＭＳ Ｐゴシック"/>
      </rPr>
      <t xml:space="preserve">
</t>
    </r>
    <rPh sb="12" eb="13">
      <t>ダイ</t>
    </rPh>
    <rPh sb="17" eb="19">
      <t>ギャクタイ</t>
    </rPh>
    <rPh sb="19" eb="20">
      <t>トウ</t>
    </rPh>
    <rPh sb="21" eb="23">
      <t>キンシ</t>
    </rPh>
    <phoneticPr fontId="1"/>
  </si>
  <si>
    <r>
      <t>・</t>
    </r>
    <r>
      <rPr>
        <u/>
        <sz val="10"/>
        <color rgb="FFFF0000"/>
        <rFont val="ＭＳ Ｐゴシック"/>
      </rPr>
      <t>児童福祉施設最低基準第54条第２項</t>
    </r>
    <r>
      <rPr>
        <sz val="10"/>
        <color auto="1"/>
        <rFont val="ＭＳ Ｐゴシック"/>
      </rPr>
      <t xml:space="preserve">
児童福祉施設は、2年に1回以上の施設長研修受講が義務
・新たに施設長に就任する者の施設長研修の受講は、就任前に受講することが望ましいが、就任後最初の研修受講でも可。（「児童福祉施設最低基準及び児童福祉法施行規則の一部を改正する省令等の施行について」（平成23年９月１日雇児発0901第１号）第１の１(7)）</t>
    </r>
    <rPh sb="1" eb="3">
      <t>ジドウ</t>
    </rPh>
    <rPh sb="3" eb="5">
      <t>フクシ</t>
    </rPh>
    <rPh sb="5" eb="7">
      <t>シセツ</t>
    </rPh>
    <rPh sb="7" eb="9">
      <t>サイテイ</t>
    </rPh>
    <rPh sb="9" eb="11">
      <t>キジュン</t>
    </rPh>
    <rPh sb="11" eb="12">
      <t>ダイ</t>
    </rPh>
    <rPh sb="14" eb="15">
      <t>ジョウ</t>
    </rPh>
    <rPh sb="15" eb="16">
      <t>ダイ</t>
    </rPh>
    <rPh sb="17" eb="18">
      <t>コウ</t>
    </rPh>
    <rPh sb="47" eb="48">
      <t>アラ</t>
    </rPh>
    <rPh sb="50" eb="53">
      <t>シセツチョウ</t>
    </rPh>
    <rPh sb="54" eb="56">
      <t>シュウニン</t>
    </rPh>
    <rPh sb="58" eb="59">
      <t>モノ</t>
    </rPh>
    <rPh sb="60" eb="63">
      <t>シセツチョウ</t>
    </rPh>
    <rPh sb="63" eb="65">
      <t>ケンシュウ</t>
    </rPh>
    <rPh sb="66" eb="68">
      <t>ジュコウ</t>
    </rPh>
    <rPh sb="70" eb="72">
      <t>シュウニン</t>
    </rPh>
    <rPh sb="72" eb="73">
      <t>マエ</t>
    </rPh>
    <rPh sb="74" eb="76">
      <t>ジュコウ</t>
    </rPh>
    <rPh sb="81" eb="82">
      <t>ノゾ</t>
    </rPh>
    <rPh sb="87" eb="90">
      <t>シュウニンゴ</t>
    </rPh>
    <rPh sb="90" eb="92">
      <t>サイショ</t>
    </rPh>
    <rPh sb="93" eb="95">
      <t>ケンシュウ</t>
    </rPh>
    <rPh sb="95" eb="97">
      <t>ジュコウ</t>
    </rPh>
    <rPh sb="99" eb="100">
      <t>カ</t>
    </rPh>
    <rPh sb="103" eb="105">
      <t>ジドウ</t>
    </rPh>
    <rPh sb="105" eb="107">
      <t>フクシ</t>
    </rPh>
    <rPh sb="107" eb="109">
      <t>シセツ</t>
    </rPh>
    <rPh sb="109" eb="111">
      <t>サイテイ</t>
    </rPh>
    <rPh sb="111" eb="113">
      <t>キジュン</t>
    </rPh>
    <rPh sb="113" eb="114">
      <t>オヨ</t>
    </rPh>
    <rPh sb="115" eb="117">
      <t>ジドウ</t>
    </rPh>
    <rPh sb="117" eb="119">
      <t>フクシ</t>
    </rPh>
    <rPh sb="119" eb="120">
      <t>ホウ</t>
    </rPh>
    <rPh sb="120" eb="122">
      <t>セコウ</t>
    </rPh>
    <rPh sb="122" eb="124">
      <t>キソク</t>
    </rPh>
    <rPh sb="125" eb="127">
      <t>イチブ</t>
    </rPh>
    <rPh sb="128" eb="130">
      <t>カイセイ</t>
    </rPh>
    <rPh sb="132" eb="134">
      <t>ショウレイ</t>
    </rPh>
    <rPh sb="134" eb="135">
      <t>ナド</t>
    </rPh>
    <rPh sb="136" eb="138">
      <t>シコウ</t>
    </rPh>
    <rPh sb="144" eb="146">
      <t>ヘイセイ</t>
    </rPh>
    <rPh sb="148" eb="149">
      <t>ネン</t>
    </rPh>
    <rPh sb="150" eb="151">
      <t>ガツ</t>
    </rPh>
    <rPh sb="152" eb="153">
      <t>ニチ</t>
    </rPh>
    <rPh sb="153" eb="154">
      <t>ヤトイ</t>
    </rPh>
    <rPh sb="154" eb="155">
      <t>コ</t>
    </rPh>
    <rPh sb="155" eb="156">
      <t>ハツ</t>
    </rPh>
    <rPh sb="160" eb="161">
      <t>ダイ</t>
    </rPh>
    <rPh sb="162" eb="163">
      <t>ゴウ</t>
    </rPh>
    <rPh sb="164" eb="165">
      <t>ダイ</t>
    </rPh>
    <phoneticPr fontId="1"/>
  </si>
  <si>
    <t>・児童養護施設等におけるアレルギー対応ガイドライン（令和７年３月）</t>
    <rPh sb="1" eb="3">
      <t>ジドウ</t>
    </rPh>
    <rPh sb="3" eb="5">
      <t>ヨウゴ</t>
    </rPh>
    <rPh sb="5" eb="7">
      <t>シセツ</t>
    </rPh>
    <rPh sb="7" eb="8">
      <t>ナド</t>
    </rPh>
    <rPh sb="17" eb="19">
      <t>タイオウ</t>
    </rPh>
    <rPh sb="26" eb="28">
      <t>レイワ</t>
    </rPh>
    <rPh sb="29" eb="30">
      <t>ネン</t>
    </rPh>
    <rPh sb="31" eb="32">
      <t>ガツ</t>
    </rPh>
    <phoneticPr fontId="1"/>
  </si>
  <si>
    <r>
      <t>（参考）</t>
    </r>
    <r>
      <rPr>
        <u/>
        <sz val="11"/>
        <color rgb="FFFF0000"/>
        <rFont val="ＭＳ Ｐゴシック"/>
      </rPr>
      <t>家庭的支援専門相談員、里親支援専門相談員、心理療法担当職員、個別対応職員、職業指導員及び医療的ケアを担当する職員の配置について（令和６年４月８日こ支家第234号）</t>
    </r>
    <rPh sb="4" eb="7">
      <t>カテイテキ</t>
    </rPh>
    <rPh sb="7" eb="9">
      <t>シエン</t>
    </rPh>
    <rPh sb="9" eb="11">
      <t>センモン</t>
    </rPh>
    <rPh sb="11" eb="14">
      <t>ソウダンイン</t>
    </rPh>
    <rPh sb="15" eb="17">
      <t>サトオヤ</t>
    </rPh>
    <rPh sb="17" eb="19">
      <t>シエン</t>
    </rPh>
    <rPh sb="19" eb="21">
      <t>センモン</t>
    </rPh>
    <rPh sb="21" eb="24">
      <t>ソウダンイン</t>
    </rPh>
    <rPh sb="25" eb="27">
      <t>シンリ</t>
    </rPh>
    <rPh sb="27" eb="29">
      <t>リョウホウ</t>
    </rPh>
    <rPh sb="29" eb="31">
      <t>タントウ</t>
    </rPh>
    <rPh sb="31" eb="33">
      <t>ショクイン</t>
    </rPh>
    <rPh sb="34" eb="36">
      <t>コベツ</t>
    </rPh>
    <rPh sb="36" eb="38">
      <t>タイオウ</t>
    </rPh>
    <rPh sb="38" eb="40">
      <t>ショクイン</t>
    </rPh>
    <rPh sb="41" eb="43">
      <t>ショクギョウ</t>
    </rPh>
    <rPh sb="43" eb="45">
      <t>シドウ</t>
    </rPh>
    <rPh sb="45" eb="46">
      <t>イン</t>
    </rPh>
    <rPh sb="46" eb="47">
      <t>オヨ</t>
    </rPh>
    <rPh sb="48" eb="51">
      <t>イリョウテキ</t>
    </rPh>
    <rPh sb="54" eb="56">
      <t>タントウ</t>
    </rPh>
    <rPh sb="58" eb="60">
      <t>ショクイン</t>
    </rPh>
    <rPh sb="61" eb="63">
      <t>ハイチ</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</si>
</sst>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quot;円&quot;"/>
  </numFmts>
  <fonts count="28">
    <font>
      <sz val="11"/>
      <color auto="1"/>
      <name val="ＭＳ Ｐゴシック"/>
      <family val="3"/>
    </font>
    <font>
      <sz val="6"/>
      <color auto="1"/>
      <name val="ＭＳ Ｐゴシック"/>
      <family val="3"/>
    </font>
    <font>
      <u/>
      <sz val="11"/>
      <color auto="1"/>
      <name val="ＭＳ Ｐゴシック"/>
      <family val="3"/>
    </font>
    <font>
      <sz val="12"/>
      <color auto="1"/>
      <name val="ＭＳ Ｐゴシック"/>
      <family val="3"/>
    </font>
    <font>
      <sz val="16"/>
      <color auto="1"/>
      <name val="ＭＳ Ｐゴシック"/>
      <family val="3"/>
    </font>
    <font>
      <b/>
      <sz val="11"/>
      <color auto="1"/>
      <name val="ＭＳ Ｐゴシック"/>
      <family val="3"/>
    </font>
    <font>
      <u/>
      <sz val="6"/>
      <color rgb="FFFF0000"/>
      <name val="ＭＳ Ｐゴシック"/>
      <family val="3"/>
    </font>
    <font>
      <u/>
      <sz val="11"/>
      <color rgb="FFFF0000"/>
      <name val="ＭＳ Ｐゴシック"/>
      <family val="3"/>
    </font>
    <font>
      <sz val="9"/>
      <color auto="1"/>
      <name val="ＭＳ Ｐゴシック"/>
      <family val="3"/>
    </font>
    <font>
      <sz val="8"/>
      <color auto="1"/>
      <name val="ＭＳ Ｐゴシック"/>
      <family val="3"/>
    </font>
    <font>
      <sz val="7"/>
      <color auto="1"/>
      <name val="ＭＳ Ｐゴシック"/>
      <family val="3"/>
    </font>
    <font>
      <sz val="10"/>
      <color auto="1"/>
      <name val="ＭＳ Ｐゴシック"/>
      <family val="3"/>
    </font>
    <font>
      <sz val="11"/>
      <color auto="1"/>
      <name val="ＭＳ 明朝"/>
      <family val="1"/>
    </font>
    <font>
      <sz val="11"/>
      <color rgb="FF000000"/>
      <name val="ＭＳ Ｐゴシック"/>
      <family val="3"/>
    </font>
    <font>
      <sz val="11"/>
      <color rgb="FFFF0000"/>
      <name val="ＭＳ Ｐゴシック"/>
      <family val="3"/>
    </font>
    <font>
      <sz val="6"/>
      <color auto="1"/>
      <name val="ＭＳ Ｐゴシック"/>
      <family val="3"/>
    </font>
    <font>
      <sz val="10.5"/>
      <color rgb="FF000000"/>
      <name val="ＭＳ Ｐゴシック"/>
      <family val="3"/>
    </font>
    <font>
      <sz val="10.5"/>
      <color auto="1"/>
      <name val="ＭＳ Ｐゴシック"/>
      <family val="3"/>
    </font>
    <font>
      <u/>
      <sz val="10"/>
      <color rgb="FFFF0000"/>
      <name val="ＭＳ Ｐゴシック"/>
      <family val="3"/>
    </font>
    <font>
      <sz val="36"/>
      <color auto="1"/>
      <name val="ＭＳ Ｐゴシック"/>
      <family val="3"/>
    </font>
    <font>
      <sz val="9"/>
      <color rgb="FF000000"/>
      <name val="ＭＳ 明朝"/>
      <family val="1"/>
    </font>
    <font>
      <b/>
      <u/>
      <sz val="11"/>
      <color rgb="FFFF0000"/>
      <name val="ＭＳ Ｐゴシック"/>
      <family val="3"/>
    </font>
    <font>
      <b/>
      <u/>
      <sz val="11"/>
      <color auto="1"/>
      <name val="ＭＳ Ｐゴシック"/>
      <family val="3"/>
    </font>
    <font>
      <b/>
      <sz val="11"/>
      <color rgb="FFFF0000"/>
      <name val="ＭＳ Ｐゴシック"/>
      <family val="3"/>
    </font>
    <font>
      <u/>
      <sz val="10"/>
      <color auto="1"/>
      <name val="ＭＳ Ｐゴシック"/>
      <family val="3"/>
    </font>
    <font>
      <sz val="6"/>
      <color auto="1"/>
      <name val="游ゴシック"/>
      <family val="3"/>
    </font>
    <font>
      <sz val="14"/>
      <color auto="1"/>
      <name val="ＭＳ Ｐゴシック"/>
      <family val="3"/>
    </font>
    <font>
      <sz val="10"/>
      <color auto="1"/>
      <name val="ＭＳ 明朝"/>
      <family val="1"/>
    </font>
  </fonts>
  <fills count="8">
    <fill>
      <patternFill patternType="none"/>
    </fill>
    <fill>
      <patternFill patternType="gray125"/>
    </fill>
    <fill>
      <patternFill patternType="solid">
        <fgColor indexed="43"/>
        <bgColor indexed="64"/>
      </patternFill>
    </fill>
    <fill>
      <patternFill patternType="solid">
        <fgColor rgb="FFFFFFBE"/>
        <bgColor indexed="64"/>
      </patternFill>
    </fill>
    <fill>
      <patternFill patternType="solid">
        <fgColor rgb="FFFFFF99"/>
        <bgColor indexed="64"/>
      </patternFill>
    </fill>
    <fill>
      <patternFill patternType="lightUp">
        <bgColor indexed="65"/>
      </patternFill>
    </fill>
    <fill>
      <patternFill patternType="solid">
        <fgColor theme="1"/>
        <bgColor indexed="64"/>
      </patternFill>
    </fill>
    <fill>
      <patternFill patternType="solid">
        <fgColor indexed="15"/>
        <bgColor indexed="64"/>
      </patternFill>
    </fill>
  </fills>
  <borders count="100">
    <border>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auto="1"/>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auto="1"/>
      </top>
      <bottom/>
      <diagonal/>
    </border>
    <border>
      <left style="thin">
        <color indexed="64"/>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style="thin">
        <color auto="1"/>
      </right>
      <top/>
      <bottom/>
      <diagonal/>
    </border>
    <border>
      <left/>
      <right style="thin">
        <color auto="1"/>
      </right>
      <top/>
      <bottom style="thin">
        <color auto="1"/>
      </bottom>
      <diagonal/>
    </border>
    <border>
      <left style="thin">
        <color auto="1"/>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auto="1"/>
      </right>
      <top style="thin">
        <color indexed="64"/>
      </top>
      <bottom style="thin">
        <color indexed="64"/>
      </bottom>
      <diagonal/>
    </border>
    <border>
      <left/>
      <right style="thin">
        <color auto="1"/>
      </right>
      <top/>
      <bottom style="thin">
        <color indexed="64"/>
      </bottom>
      <diagonal/>
    </border>
    <border>
      <left/>
      <right style="thin">
        <color auto="1"/>
      </right>
      <top style="thin">
        <color indexed="64"/>
      </top>
      <bottom/>
      <diagonal/>
    </border>
    <border>
      <left style="thin">
        <color auto="1"/>
      </left>
      <right/>
      <top/>
      <bottom style="thin">
        <color indexed="64"/>
      </bottom>
      <diagonal/>
    </border>
    <border>
      <left style="thin">
        <color indexed="64"/>
      </left>
      <right style="thin">
        <color indexed="64"/>
      </right>
      <top style="thin">
        <color indexed="64"/>
      </top>
      <bottom style="thin">
        <color auto="1"/>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left/>
      <right style="thin">
        <color indexed="64"/>
      </right>
      <top/>
      <bottom style="thin">
        <color auto="1"/>
      </bottom>
      <diagonal/>
    </border>
    <border diagonalUp="1">
      <left/>
      <right style="thin">
        <color indexed="64"/>
      </right>
      <top style="thin">
        <color indexed="64"/>
      </top>
      <bottom style="thin">
        <color indexed="64"/>
      </bottom>
      <diagonal style="thin">
        <color indexed="64"/>
      </diagonal>
    </border>
    <border>
      <left/>
      <right style="thin">
        <color indexed="64"/>
      </right>
      <top style="thin">
        <color auto="1"/>
      </top>
      <bottom/>
      <diagonal/>
    </border>
    <border>
      <left/>
      <right style="thin">
        <color indexed="64"/>
      </right>
      <top style="thin">
        <color auto="1"/>
      </top>
      <bottom style="thin">
        <color auto="1"/>
      </bottom>
      <diagonal/>
    </border>
    <border>
      <left style="thin">
        <color auto="1"/>
      </left>
      <right/>
      <top style="thin">
        <color auto="1"/>
      </top>
      <bottom style="thin">
        <color auto="1"/>
      </bottom>
      <diagonal/>
    </border>
    <border>
      <left style="thin">
        <color indexed="64"/>
      </left>
      <right style="hair">
        <color auto="1"/>
      </right>
      <top style="thin">
        <color indexed="64"/>
      </top>
      <bottom style="thin">
        <color indexed="64"/>
      </bottom>
      <diagonal/>
    </border>
    <border>
      <left style="thin">
        <color indexed="64"/>
      </left>
      <right style="hair">
        <color auto="1"/>
      </right>
      <top style="thin">
        <color indexed="64"/>
      </top>
      <bottom/>
      <diagonal/>
    </border>
    <border>
      <left style="thin">
        <color indexed="64"/>
      </left>
      <right style="hair">
        <color auto="1"/>
      </right>
      <top/>
      <bottom/>
      <diagonal/>
    </border>
    <border>
      <left style="thin">
        <color indexed="64"/>
      </left>
      <right style="hair">
        <color auto="1"/>
      </right>
      <top/>
      <bottom style="thin">
        <color indexed="64"/>
      </bottom>
      <diagonal/>
    </border>
    <border>
      <left style="thin">
        <color indexed="64"/>
      </left>
      <right style="hair">
        <color auto="1"/>
      </right>
      <top style="thin">
        <color indexed="64"/>
      </top>
      <bottom style="thin">
        <color auto="1"/>
      </bottom>
      <diagonal/>
    </border>
    <border>
      <left style="thin">
        <color indexed="64"/>
      </left>
      <right style="hair">
        <color auto="1"/>
      </right>
      <top/>
      <bottom style="thin">
        <color auto="1"/>
      </bottom>
      <diagonal/>
    </border>
    <border>
      <left/>
      <right style="thin">
        <color auto="1"/>
      </right>
      <top style="thin">
        <color auto="1"/>
      </top>
      <bottom style="thin">
        <color auto="1"/>
      </bottom>
      <diagonal/>
    </border>
    <border>
      <left/>
      <right style="hair">
        <color auto="1"/>
      </right>
      <top style="thin">
        <color indexed="64"/>
      </top>
      <bottom style="thin">
        <color indexed="64"/>
      </bottom>
      <diagonal/>
    </border>
    <border>
      <left/>
      <right style="hair">
        <color auto="1"/>
      </right>
      <top style="thin">
        <color indexed="64"/>
      </top>
      <bottom/>
      <diagonal/>
    </border>
    <border>
      <left/>
      <right style="hair">
        <color auto="1"/>
      </right>
      <top/>
      <bottom/>
      <diagonal/>
    </border>
    <border>
      <left/>
      <right style="hair">
        <color auto="1"/>
      </right>
      <top/>
      <bottom style="thin">
        <color indexed="64"/>
      </bottom>
      <diagonal/>
    </border>
    <border>
      <left/>
      <right style="hair">
        <color auto="1"/>
      </right>
      <top style="thin">
        <color indexed="64"/>
      </top>
      <bottom style="thin">
        <color auto="1"/>
      </bottom>
      <diagonal/>
    </border>
    <border>
      <left/>
      <right style="hair">
        <color auto="1"/>
      </right>
      <top/>
      <bottom style="thin">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right style="hair">
        <color auto="1"/>
      </right>
      <top style="thin">
        <color auto="1"/>
      </top>
      <bottom/>
      <diagonal/>
    </border>
    <border>
      <left/>
      <right/>
      <top style="thin">
        <color indexed="64"/>
      </top>
      <bottom style="thin">
        <color auto="1"/>
      </bottom>
      <diagonal/>
    </border>
    <border>
      <left style="hair">
        <color auto="1"/>
      </left>
      <right style="hair">
        <color auto="1"/>
      </right>
      <top/>
      <bottom/>
      <diagonal/>
    </border>
    <border>
      <left/>
      <right style="dashed">
        <color auto="1"/>
      </right>
      <top style="thin">
        <color indexed="64"/>
      </top>
      <bottom/>
      <diagonal/>
    </border>
    <border>
      <left/>
      <right style="dashed">
        <color auto="1"/>
      </right>
      <top/>
      <bottom/>
      <diagonal/>
    </border>
    <border>
      <left/>
      <right style="dashed">
        <color auto="1"/>
      </right>
      <top/>
      <bottom style="thin">
        <color indexed="64"/>
      </bottom>
      <diagonal/>
    </border>
    <border>
      <left/>
      <right style="dashed">
        <color auto="1"/>
      </right>
      <top style="thin">
        <color indexed="64"/>
      </top>
      <bottom style="thin">
        <color auto="1"/>
      </bottom>
      <diagonal/>
    </border>
    <border>
      <left/>
      <right style="dashed">
        <color auto="1"/>
      </right>
      <top style="thin">
        <color auto="1"/>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auto="1"/>
      </top>
      <bottom style="thin">
        <color indexed="64"/>
      </bottom>
      <diagonal/>
    </border>
    <border>
      <left/>
      <right style="hair">
        <color auto="1"/>
      </right>
      <top style="thin">
        <color auto="1"/>
      </top>
      <bottom style="thin">
        <color auto="1"/>
      </bottom>
      <diagonal/>
    </border>
    <border>
      <left style="thin">
        <color indexed="64"/>
      </left>
      <right/>
      <top style="thin">
        <color indexed="64"/>
      </top>
      <bottom style="dashDot">
        <color indexed="64"/>
      </bottom>
      <diagonal/>
    </border>
    <border>
      <left style="thin">
        <color indexed="64"/>
      </left>
      <right style="thin">
        <color indexed="64"/>
      </right>
      <top style="dashDot">
        <color indexed="64"/>
      </top>
      <bottom/>
      <diagonal/>
    </border>
    <border>
      <left/>
      <right/>
      <top style="thin">
        <color indexed="64"/>
      </top>
      <bottom style="dashDot">
        <color indexed="64"/>
      </bottom>
      <diagonal/>
    </border>
    <border>
      <left/>
      <right style="thin">
        <color indexed="64"/>
      </right>
      <top style="thin">
        <color indexed="64"/>
      </top>
      <bottom style="dashDot">
        <color indexed="64"/>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s>
  <cellStyleXfs count="1">
    <xf numFmtId="0" fontId="0" fillId="0" borderId="0"/>
  </cellStyleXfs>
  <cellXfs count="954">
    <xf numFmtId="0" fontId="0" fillId="0" borderId="0" xfId="0"/>
    <xf numFmtId="49" fontId="0" fillId="0" borderId="1" xfId="0" applyNumberFormat="1" applyFont="1" applyBorder="1" applyProtection="1"/>
    <xf numFmtId="0" fontId="0" fillId="0" borderId="0" xfId="0" applyFont="1" applyProtection="1"/>
    <xf numFmtId="0" fontId="0" fillId="0" borderId="2" xfId="0" applyFont="1" applyBorder="1" applyProtection="1"/>
    <xf numFmtId="0" fontId="0" fillId="0" borderId="0" xfId="0" applyFont="1" applyProtection="1">
      <protection locked="0"/>
    </xf>
    <xf numFmtId="49" fontId="0" fillId="0" borderId="3" xfId="0" applyNumberFormat="1" applyFont="1" applyBorder="1" applyProtection="1"/>
    <xf numFmtId="49" fontId="0" fillId="0" borderId="4" xfId="0" applyNumberFormat="1" applyFont="1" applyBorder="1" applyProtection="1"/>
    <xf numFmtId="0" fontId="0" fillId="0" borderId="1" xfId="0" applyFont="1" applyBorder="1" applyAlignment="1" applyProtection="1">
      <alignment horizontal="center" vertical="center" wrapText="1"/>
    </xf>
    <xf numFmtId="0" fontId="0" fillId="0" borderId="1" xfId="0" applyFont="1" applyBorder="1" applyAlignment="1" applyProtection="1">
      <alignment horizontal="center" vertical="center"/>
    </xf>
    <xf numFmtId="0" fontId="0" fillId="0" borderId="5" xfId="0" applyFont="1" applyBorder="1" applyAlignment="1" applyProtection="1">
      <alignment horizontal="center" vertical="center"/>
    </xf>
    <xf numFmtId="0" fontId="0" fillId="0" borderId="3" xfId="0" applyFont="1" applyBorder="1" applyAlignment="1" applyProtection="1">
      <alignment horizontal="center" vertical="center"/>
    </xf>
    <xf numFmtId="0" fontId="0" fillId="0" borderId="6" xfId="0" applyFont="1" applyBorder="1" applyAlignment="1" applyProtection="1">
      <alignment horizontal="center" vertical="center"/>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0" fillId="0" borderId="4" xfId="0" applyFont="1" applyBorder="1" applyAlignment="1" applyProtection="1">
      <alignment horizontal="center" vertical="center"/>
    </xf>
    <xf numFmtId="49" fontId="2" fillId="0" borderId="1" xfId="0" applyNumberFormat="1" applyFont="1" applyBorder="1" applyProtection="1"/>
    <xf numFmtId="49" fontId="0" fillId="0" borderId="5" xfId="0" applyNumberFormat="1" applyFont="1" applyBorder="1" applyProtection="1"/>
    <xf numFmtId="49" fontId="3" fillId="0" borderId="3" xfId="0" applyNumberFormat="1" applyFont="1" applyBorder="1" applyAlignment="1" applyProtection="1">
      <alignment horizontal="left" vertical="center"/>
    </xf>
    <xf numFmtId="49" fontId="3" fillId="0" borderId="1" xfId="0" applyNumberFormat="1" applyFont="1" applyBorder="1" applyAlignment="1" applyProtection="1">
      <alignment horizontal="left" vertical="center"/>
    </xf>
    <xf numFmtId="0" fontId="4" fillId="0" borderId="1" xfId="0" applyFont="1" applyBorder="1" applyAlignment="1" applyProtection="1"/>
    <xf numFmtId="49" fontId="0" fillId="0" borderId="1" xfId="0" applyNumberFormat="1" applyFont="1" applyBorder="1" applyAlignment="1" applyProtection="1"/>
    <xf numFmtId="0" fontId="0" fillId="0" borderId="3" xfId="0" applyFont="1" applyBorder="1" applyAlignment="1" applyProtection="1">
      <alignment horizontal="left" vertical="center"/>
    </xf>
    <xf numFmtId="0" fontId="0" fillId="2" borderId="1" xfId="0" applyFont="1" applyFill="1" applyBorder="1" applyAlignment="1" applyProtection="1">
      <alignment horizontal="left" vertical="top"/>
      <protection locked="0"/>
    </xf>
    <xf numFmtId="0" fontId="0" fillId="0" borderId="1" xfId="0" applyFont="1" applyBorder="1" applyAlignment="1" applyProtection="1">
      <alignment horizontal="left" vertical="center"/>
      <protection locked="0"/>
    </xf>
    <xf numFmtId="0" fontId="0" fillId="2" borderId="1" xfId="0" applyFont="1" applyFill="1" applyBorder="1" applyAlignment="1" applyProtection="1">
      <protection locked="0"/>
    </xf>
    <xf numFmtId="0" fontId="0" fillId="2" borderId="5" xfId="0" applyFont="1" applyFill="1" applyBorder="1" applyAlignment="1" applyProtection="1">
      <protection locked="0"/>
    </xf>
    <xf numFmtId="49" fontId="3" fillId="0" borderId="3" xfId="0" applyNumberFormat="1" applyFont="1" applyBorder="1" applyAlignment="1" applyProtection="1">
      <alignment vertical="center"/>
    </xf>
    <xf numFmtId="49" fontId="3" fillId="0" borderId="1" xfId="0" applyNumberFormat="1" applyFont="1" applyBorder="1" applyAlignment="1" applyProtection="1">
      <alignment vertical="center"/>
    </xf>
    <xf numFmtId="0" fontId="0" fillId="0" borderId="1" xfId="0" applyFont="1" applyBorder="1" applyAlignment="1" applyProtection="1">
      <alignment horizontal="left" vertical="center"/>
    </xf>
    <xf numFmtId="0" fontId="0" fillId="2" borderId="7" xfId="0" applyFont="1" applyFill="1" applyBorder="1" applyAlignment="1" applyProtection="1">
      <alignment horizontal="left" vertical="top"/>
      <protection locked="0"/>
    </xf>
    <xf numFmtId="0" fontId="0" fillId="2" borderId="4" xfId="0" applyFont="1" applyFill="1" applyBorder="1" applyAlignment="1" applyProtection="1">
      <alignment horizontal="left" vertical="top"/>
      <protection locked="0"/>
    </xf>
    <xf numFmtId="0" fontId="0" fillId="0" borderId="8" xfId="0" applyFont="1" applyBorder="1" applyAlignment="1" applyProtection="1">
      <alignment horizontal="left" vertical="center"/>
      <protection locked="0"/>
    </xf>
    <xf numFmtId="0" fontId="0" fillId="2" borderId="7" xfId="0" applyFont="1" applyFill="1" applyBorder="1" applyAlignment="1" applyProtection="1">
      <protection locked="0"/>
    </xf>
    <xf numFmtId="0" fontId="4" fillId="0" borderId="9" xfId="0" applyFont="1" applyBorder="1" applyAlignment="1" applyProtection="1">
      <alignment horizontal="center" vertical="center"/>
    </xf>
    <xf numFmtId="0" fontId="0" fillId="0" borderId="1" xfId="0" applyFont="1" applyBorder="1" applyAlignment="1" applyProtection="1"/>
    <xf numFmtId="0" fontId="0" fillId="0" borderId="3" xfId="0" applyFont="1" applyFill="1" applyBorder="1" applyAlignment="1" applyProtection="1"/>
    <xf numFmtId="0" fontId="0" fillId="0" borderId="1" xfId="0" applyFont="1" applyBorder="1" applyProtection="1"/>
    <xf numFmtId="0" fontId="0" fillId="0" borderId="4" xfId="0" applyFont="1" applyBorder="1" applyAlignment="1" applyProtection="1"/>
    <xf numFmtId="0" fontId="3" fillId="0" borderId="9" xfId="0" applyFont="1" applyBorder="1" applyAlignment="1" applyProtection="1">
      <alignment horizontal="center" vertical="center"/>
    </xf>
    <xf numFmtId="0" fontId="5" fillId="0" borderId="3" xfId="0" applyFont="1" applyBorder="1" applyAlignment="1">
      <alignment horizontal="left" vertical="center"/>
    </xf>
    <xf numFmtId="0" fontId="0" fillId="0" borderId="1" xfId="0" applyFont="1" applyBorder="1" applyAlignment="1">
      <alignment horizontal="center"/>
    </xf>
    <xf numFmtId="0" fontId="0" fillId="0" borderId="1" xfId="0" applyFont="1" applyBorder="1" applyAlignment="1">
      <alignment wrapText="1"/>
    </xf>
    <xf numFmtId="0" fontId="0" fillId="0" borderId="1" xfId="0" applyFont="1" applyBorder="1"/>
    <xf numFmtId="0" fontId="0" fillId="0" borderId="10" xfId="0" applyFont="1" applyBorder="1" applyAlignment="1">
      <alignment horizontal="center" vertical="center"/>
    </xf>
    <xf numFmtId="49" fontId="0" fillId="0" borderId="1" xfId="0" applyNumberFormat="1" applyFont="1" applyBorder="1"/>
    <xf numFmtId="49" fontId="0" fillId="0" borderId="5" xfId="0" applyNumberFormat="1" applyFont="1" applyBorder="1"/>
    <xf numFmtId="49" fontId="0" fillId="0" borderId="9" xfId="0" applyNumberFormat="1" applyFont="1" applyBorder="1" applyAlignment="1" applyProtection="1">
      <alignment horizontal="center" vertical="center"/>
    </xf>
    <xf numFmtId="0" fontId="5" fillId="0" borderId="1" xfId="0" applyFont="1" applyBorder="1" applyAlignment="1">
      <alignment horizontal="center" vertical="center"/>
    </xf>
    <xf numFmtId="0" fontId="0" fillId="0" borderId="1" xfId="0" applyFont="1" applyBorder="1" applyAlignment="1">
      <alignment vertical="center"/>
    </xf>
    <xf numFmtId="0" fontId="0" fillId="0" borderId="1" xfId="0" applyFont="1" applyBorder="1" applyProtection="1">
      <protection locked="0"/>
    </xf>
    <xf numFmtId="0" fontId="6" fillId="0" borderId="1" xfId="0" applyFont="1" applyBorder="1" applyAlignment="1">
      <alignment vertical="center" wrapText="1"/>
    </xf>
    <xf numFmtId="0" fontId="0" fillId="0" borderId="5" xfId="0" applyFont="1" applyBorder="1" applyAlignment="1">
      <alignment vertical="center"/>
    </xf>
    <xf numFmtId="0" fontId="0" fillId="0" borderId="7" xfId="0" applyFont="1" applyBorder="1" applyAlignment="1">
      <alignment vertical="center"/>
    </xf>
    <xf numFmtId="49" fontId="0" fillId="0" borderId="3" xfId="0" applyNumberFormat="1" applyFont="1" applyBorder="1" applyAlignment="1" applyProtection="1">
      <alignment horizontal="center" vertical="center"/>
    </xf>
    <xf numFmtId="49" fontId="0" fillId="0" borderId="4" xfId="0" applyNumberFormat="1" applyFont="1" applyBorder="1" applyAlignment="1" applyProtection="1">
      <alignment horizontal="center" vertical="center"/>
    </xf>
    <xf numFmtId="0" fontId="0" fillId="0" borderId="1" xfId="0" applyFont="1" applyBorder="1" applyAlignment="1" applyProtection="1">
      <alignment vertical="center"/>
    </xf>
    <xf numFmtId="0" fontId="5" fillId="0" borderId="1" xfId="0" applyFont="1" applyBorder="1" applyAlignment="1" applyProtection="1">
      <alignment horizontal="center" vertical="center"/>
    </xf>
    <xf numFmtId="0" fontId="0" fillId="0" borderId="5" xfId="0" applyFont="1" applyBorder="1" applyAlignment="1" applyProtection="1">
      <alignment vertical="center"/>
    </xf>
    <xf numFmtId="0" fontId="5" fillId="0" borderId="1" xfId="0" applyFont="1" applyBorder="1" applyAlignment="1" applyProtection="1">
      <alignment vertical="center"/>
    </xf>
    <xf numFmtId="49" fontId="0" fillId="0" borderId="1" xfId="0" applyNumberFormat="1" applyFont="1" applyBorder="1" applyAlignment="1" applyProtection="1">
      <alignment horizontal="center" vertical="center"/>
    </xf>
    <xf numFmtId="0" fontId="0" fillId="0" borderId="5" xfId="0" applyFont="1" applyBorder="1" applyProtection="1"/>
    <xf numFmtId="0" fontId="4" fillId="0" borderId="11" xfId="0" applyFont="1" applyBorder="1" applyAlignment="1" applyProtection="1">
      <alignment horizontal="center" vertical="center"/>
    </xf>
    <xf numFmtId="0" fontId="4" fillId="0" borderId="0" xfId="0" applyFont="1" applyAlignment="1" applyProtection="1">
      <alignment horizontal="center" vertical="center"/>
    </xf>
    <xf numFmtId="0" fontId="0" fillId="0" borderId="0" xfId="0" applyFont="1" applyBorder="1" applyAlignment="1" applyProtection="1"/>
    <xf numFmtId="0" fontId="0" fillId="0" borderId="0" xfId="0" applyFont="1" applyBorder="1" applyAlignment="1" applyProtection="1">
      <alignment horizontal="center" vertical="center"/>
    </xf>
    <xf numFmtId="0" fontId="0" fillId="0" borderId="0" xfId="0" applyFont="1" applyBorder="1" applyAlignment="1" applyProtection="1">
      <alignment vertical="center"/>
    </xf>
    <xf numFmtId="0" fontId="0" fillId="0" borderId="11" xfId="0" applyFont="1" applyBorder="1" applyAlignment="1" applyProtection="1">
      <alignment horizontal="center" vertical="center"/>
    </xf>
    <xf numFmtId="0" fontId="0" fillId="0" borderId="0" xfId="0" applyFont="1" applyAlignment="1" applyProtection="1">
      <alignment horizontal="center" vertical="center"/>
    </xf>
    <xf numFmtId="0" fontId="0" fillId="0" borderId="12" xfId="0" applyFont="1" applyBorder="1" applyAlignment="1" applyProtection="1">
      <alignment horizontal="center" vertical="center"/>
    </xf>
    <xf numFmtId="0" fontId="0" fillId="0" borderId="13" xfId="0" applyFont="1" applyBorder="1" applyAlignment="1" applyProtection="1">
      <alignment horizontal="center" vertical="center"/>
    </xf>
    <xf numFmtId="0" fontId="0" fillId="0" borderId="11" xfId="0" applyBorder="1" applyAlignment="1">
      <alignment horizontal="center" vertical="center" wrapText="1"/>
    </xf>
    <xf numFmtId="0" fontId="0" fillId="0" borderId="0" xfId="0" applyBorder="1" applyAlignment="1">
      <alignment horizontal="center" vertical="center" wrapText="1"/>
    </xf>
    <xf numFmtId="0" fontId="0" fillId="0" borderId="12" xfId="0" applyBorder="1" applyAlignment="1">
      <alignment horizontal="center" vertical="center" wrapText="1"/>
    </xf>
    <xf numFmtId="0" fontId="0" fillId="0" borderId="14" xfId="0" applyFont="1" applyBorder="1" applyAlignment="1" applyProtection="1">
      <alignment horizontal="center" vertical="center"/>
    </xf>
    <xf numFmtId="0" fontId="0" fillId="0" borderId="0" xfId="0" applyFont="1" applyBorder="1" applyAlignment="1" applyProtection="1">
      <alignment horizontal="left" vertical="top" wrapText="1"/>
    </xf>
    <xf numFmtId="0" fontId="0" fillId="0" borderId="12" xfId="0" applyFont="1" applyBorder="1" applyProtection="1"/>
    <xf numFmtId="49" fontId="3" fillId="0" borderId="11" xfId="0" applyNumberFormat="1" applyFont="1" applyBorder="1" applyAlignment="1" applyProtection="1">
      <alignment horizontal="left" vertical="center"/>
    </xf>
    <xf numFmtId="49" fontId="3" fillId="0" borderId="0" xfId="0" applyNumberFormat="1" applyFont="1" applyBorder="1" applyAlignment="1" applyProtection="1">
      <alignment horizontal="left" vertical="center"/>
    </xf>
    <xf numFmtId="0" fontId="4" fillId="0" borderId="0" xfId="0" applyFont="1" applyAlignment="1" applyProtection="1"/>
    <xf numFmtId="0" fontId="0" fillId="2" borderId="0" xfId="0" applyFont="1" applyFill="1" applyBorder="1" applyAlignment="1" applyProtection="1">
      <alignment horizontal="left" vertical="top"/>
      <protection locked="0"/>
    </xf>
    <xf numFmtId="0" fontId="0" fillId="0" borderId="0" xfId="0" applyFont="1" applyBorder="1" applyAlignment="1" applyProtection="1">
      <alignment horizontal="center" vertical="center"/>
      <protection locked="0"/>
    </xf>
    <xf numFmtId="0" fontId="0" fillId="2" borderId="0" xfId="0" applyFont="1" applyFill="1" applyBorder="1" applyAlignment="1" applyProtection="1">
      <protection locked="0"/>
    </xf>
    <xf numFmtId="0" fontId="0" fillId="2" borderId="12" xfId="0" applyFont="1" applyFill="1" applyBorder="1" applyAlignment="1" applyProtection="1">
      <protection locked="0"/>
    </xf>
    <xf numFmtId="49" fontId="3" fillId="0" borderId="11" xfId="0" applyNumberFormat="1" applyFont="1" applyBorder="1" applyAlignment="1" applyProtection="1">
      <alignment vertical="center"/>
    </xf>
    <xf numFmtId="49" fontId="3" fillId="0" borderId="0" xfId="0" applyNumberFormat="1" applyFont="1" applyBorder="1" applyAlignment="1" applyProtection="1">
      <alignment vertical="center"/>
    </xf>
    <xf numFmtId="0" fontId="0" fillId="2" borderId="15" xfId="0" applyFont="1" applyFill="1" applyBorder="1" applyAlignment="1" applyProtection="1">
      <alignment horizontal="left" vertical="top"/>
      <protection locked="0"/>
    </xf>
    <xf numFmtId="0" fontId="0" fillId="2" borderId="14" xfId="0" applyFont="1" applyFill="1" applyBorder="1" applyAlignment="1" applyProtection="1">
      <alignment horizontal="left" vertical="top"/>
      <protection locked="0"/>
    </xf>
    <xf numFmtId="0" fontId="0" fillId="0" borderId="16" xfId="0" applyFont="1" applyBorder="1" applyAlignment="1" applyProtection="1">
      <alignment horizontal="center" vertical="center"/>
      <protection locked="0"/>
    </xf>
    <xf numFmtId="0" fontId="0" fillId="2" borderId="15" xfId="0" applyFont="1" applyFill="1" applyBorder="1" applyAlignment="1" applyProtection="1">
      <protection locked="0"/>
    </xf>
    <xf numFmtId="0" fontId="0" fillId="0" borderId="11" xfId="0" applyFont="1" applyBorder="1" applyAlignment="1" applyProtection="1"/>
    <xf numFmtId="0" fontId="0" fillId="0" borderId="0" xfId="0" applyFont="1" applyBorder="1" applyProtection="1"/>
    <xf numFmtId="49" fontId="0" fillId="0" borderId="0" xfId="0" applyNumberFormat="1" applyFont="1" applyBorder="1" applyProtection="1"/>
    <xf numFmtId="0" fontId="0" fillId="0" borderId="14" xfId="0" applyFont="1" applyBorder="1" applyAlignment="1" applyProtection="1"/>
    <xf numFmtId="0" fontId="0" fillId="0" borderId="11" xfId="0" applyFont="1" applyBorder="1" applyAlignment="1">
      <alignment horizontal="center"/>
    </xf>
    <xf numFmtId="0" fontId="0" fillId="0" borderId="0" xfId="0" applyFont="1"/>
    <xf numFmtId="0" fontId="0" fillId="0" borderId="9" xfId="0" applyFont="1" applyBorder="1" applyAlignment="1">
      <alignment horizontal="justify" vertical="center"/>
    </xf>
    <xf numFmtId="0" fontId="0" fillId="0" borderId="9" xfId="0" applyFont="1" applyBorder="1" applyAlignment="1">
      <alignment horizontal="center" vertical="center"/>
    </xf>
    <xf numFmtId="0" fontId="0" fillId="0" borderId="0" xfId="0" applyFont="1" applyBorder="1" applyAlignment="1">
      <alignment horizontal="center" vertical="center"/>
    </xf>
    <xf numFmtId="0" fontId="0" fillId="0" borderId="12" xfId="0" applyFont="1" applyBorder="1"/>
    <xf numFmtId="0" fontId="5" fillId="0" borderId="0" xfId="0" applyFont="1" applyBorder="1" applyAlignment="1">
      <alignment vertical="center"/>
    </xf>
    <xf numFmtId="0" fontId="0" fillId="0" borderId="0" xfId="0" applyFont="1" applyBorder="1" applyAlignment="1">
      <alignment vertical="center" wrapText="1"/>
    </xf>
    <xf numFmtId="0" fontId="0" fillId="0" borderId="0" xfId="0" applyFont="1" applyAlignment="1">
      <alignment vertical="center" wrapText="1"/>
    </xf>
    <xf numFmtId="0" fontId="0" fillId="0" borderId="0" xfId="0" applyFont="1" applyBorder="1" applyAlignment="1">
      <alignment vertical="center"/>
    </xf>
    <xf numFmtId="0" fontId="0" fillId="0" borderId="0" xfId="0" applyFont="1" applyAlignment="1">
      <alignment vertical="center"/>
    </xf>
    <xf numFmtId="0" fontId="6" fillId="0" borderId="2" xfId="0" applyFont="1" applyBorder="1" applyAlignment="1">
      <alignment vertical="center" wrapText="1"/>
    </xf>
    <xf numFmtId="0" fontId="7" fillId="0" borderId="0" xfId="0" applyFont="1" applyBorder="1" applyAlignment="1">
      <alignment vertical="center"/>
    </xf>
    <xf numFmtId="0" fontId="0" fillId="0" borderId="12" xfId="0" applyFont="1" applyBorder="1" applyAlignment="1">
      <alignment vertical="center"/>
    </xf>
    <xf numFmtId="0" fontId="0" fillId="0" borderId="15" xfId="0" applyFont="1" applyBorder="1" applyAlignment="1">
      <alignment vertical="center"/>
    </xf>
    <xf numFmtId="0" fontId="0" fillId="0" borderId="17" xfId="0" applyFont="1" applyBorder="1" applyAlignment="1">
      <alignment vertical="center" textRotation="255"/>
    </xf>
    <xf numFmtId="0" fontId="0" fillId="0" borderId="10" xfId="0" applyFont="1" applyBorder="1" applyAlignment="1">
      <alignment vertical="center" textRotation="255"/>
    </xf>
    <xf numFmtId="0" fontId="0" fillId="0" borderId="18" xfId="0" applyFont="1" applyBorder="1" applyAlignment="1">
      <alignment vertical="center" textRotation="255"/>
    </xf>
    <xf numFmtId="0" fontId="0" fillId="3" borderId="3" xfId="0" applyFont="1" applyFill="1" applyBorder="1" applyAlignment="1" applyProtection="1">
      <alignment vertical="center" textRotation="255"/>
      <protection locked="0"/>
    </xf>
    <xf numFmtId="0" fontId="0" fillId="3" borderId="5" xfId="0" applyFont="1" applyFill="1" applyBorder="1" applyAlignment="1" applyProtection="1">
      <alignment vertical="center" textRotation="255"/>
      <protection locked="0"/>
    </xf>
    <xf numFmtId="0" fontId="2" fillId="0" borderId="0" xfId="0" applyFont="1" applyBorder="1" applyAlignment="1">
      <alignment vertical="center"/>
    </xf>
    <xf numFmtId="0" fontId="0" fillId="0" borderId="9" xfId="0" applyFont="1" applyBorder="1" applyAlignment="1">
      <alignment vertical="center"/>
    </xf>
    <xf numFmtId="0" fontId="0" fillId="0" borderId="9" xfId="0" applyFont="1" applyBorder="1" applyAlignment="1">
      <alignment vertical="center" wrapText="1"/>
    </xf>
    <xf numFmtId="49" fontId="0" fillId="0" borderId="11" xfId="0" applyNumberFormat="1" applyFont="1" applyBorder="1" applyAlignment="1" applyProtection="1">
      <alignment horizontal="center" vertical="center"/>
    </xf>
    <xf numFmtId="49" fontId="0" fillId="0" borderId="14" xfId="0" applyNumberFormat="1" applyFont="1" applyBorder="1" applyAlignment="1" applyProtection="1">
      <alignment horizontal="center" vertical="center"/>
    </xf>
    <xf numFmtId="0" fontId="5" fillId="0" borderId="0" xfId="0" applyFont="1" applyBorder="1" applyAlignment="1" applyProtection="1">
      <alignment vertical="center"/>
    </xf>
    <xf numFmtId="0" fontId="0" fillId="0" borderId="0" xfId="0" applyFont="1" applyBorder="1" applyProtection="1">
      <protection locked="0"/>
    </xf>
    <xf numFmtId="0" fontId="0" fillId="0" borderId="0" xfId="0" applyFont="1" applyAlignment="1" applyProtection="1">
      <alignment vertical="center"/>
    </xf>
    <xf numFmtId="0" fontId="0" fillId="0" borderId="12" xfId="0" applyFont="1" applyBorder="1" applyAlignment="1" applyProtection="1">
      <alignment vertical="center"/>
    </xf>
    <xf numFmtId="0" fontId="0" fillId="0" borderId="0" xfId="0" applyFont="1" applyBorder="1" applyAlignment="1" applyProtection="1">
      <alignment vertical="center" wrapText="1"/>
    </xf>
    <xf numFmtId="0" fontId="0" fillId="0" borderId="9" xfId="0" applyFont="1" applyBorder="1" applyAlignment="1" applyProtection="1">
      <alignment horizontal="center" vertical="center"/>
    </xf>
    <xf numFmtId="0" fontId="0" fillId="3" borderId="9" xfId="0" applyFont="1" applyFill="1" applyBorder="1" applyAlignment="1" applyProtection="1">
      <alignment horizontal="center" vertical="center"/>
      <protection locked="0"/>
    </xf>
    <xf numFmtId="0" fontId="0" fillId="0" borderId="0" xfId="0" applyFont="1" applyAlignment="1" applyProtection="1">
      <alignment vertical="center"/>
      <protection locked="0"/>
    </xf>
    <xf numFmtId="0" fontId="0" fillId="0" borderId="0" xfId="0" applyFont="1" applyAlignment="1" applyProtection="1">
      <alignment horizontal="center" vertical="center"/>
      <protection locked="0"/>
    </xf>
    <xf numFmtId="0" fontId="0" fillId="0" borderId="0" xfId="0" applyFont="1" applyAlignment="1" applyProtection="1">
      <alignment vertical="center" wrapText="1"/>
    </xf>
    <xf numFmtId="49" fontId="0" fillId="0" borderId="0" xfId="0" applyNumberFormat="1" applyFont="1" applyAlignment="1" applyProtection="1">
      <alignment horizontal="center" vertical="center"/>
    </xf>
    <xf numFmtId="49" fontId="0" fillId="0" borderId="0" xfId="0" applyNumberFormat="1" applyFont="1" applyBorder="1" applyAlignment="1" applyProtection="1">
      <alignment horizontal="center" vertical="center"/>
    </xf>
    <xf numFmtId="0" fontId="8" fillId="0" borderId="0" xfId="0" applyFont="1" applyProtection="1"/>
    <xf numFmtId="0" fontId="0" fillId="0" borderId="13" xfId="0" applyFont="1" applyBorder="1" applyAlignment="1">
      <alignment vertical="center"/>
    </xf>
    <xf numFmtId="0" fontId="0" fillId="0" borderId="11" xfId="0" applyFont="1" applyBorder="1" applyAlignment="1">
      <alignment horizontal="left" vertical="center" wrapText="1"/>
    </xf>
    <xf numFmtId="0" fontId="0" fillId="0" borderId="12" xfId="0" applyFont="1" applyBorder="1" applyAlignment="1">
      <alignment horizontal="left" vertical="center" wrapText="1"/>
    </xf>
    <xf numFmtId="0" fontId="0" fillId="0" borderId="3" xfId="0" applyFont="1" applyBorder="1" applyAlignment="1">
      <alignment vertical="center" wrapText="1"/>
    </xf>
    <xf numFmtId="0" fontId="0" fillId="0" borderId="5" xfId="0" applyFont="1" applyBorder="1" applyAlignment="1">
      <alignment vertical="center" wrapText="1"/>
    </xf>
    <xf numFmtId="0" fontId="6" fillId="0" borderId="0" xfId="0" applyFont="1" applyBorder="1" applyAlignment="1">
      <alignment vertical="center"/>
    </xf>
    <xf numFmtId="0" fontId="7" fillId="0" borderId="12" xfId="0" applyFont="1" applyBorder="1" applyAlignment="1">
      <alignment horizontal="left" vertical="center"/>
    </xf>
    <xf numFmtId="0" fontId="0" fillId="0" borderId="3" xfId="0" applyFont="1" applyBorder="1" applyAlignment="1">
      <alignment vertical="center"/>
    </xf>
    <xf numFmtId="0" fontId="0" fillId="3" borderId="9" xfId="0" applyFont="1" applyFill="1" applyBorder="1" applyAlignment="1" applyProtection="1">
      <alignment vertical="center"/>
      <protection locked="0"/>
    </xf>
    <xf numFmtId="0" fontId="0" fillId="0" borderId="6" xfId="0" applyFont="1" applyBorder="1" applyAlignment="1">
      <alignment vertical="center"/>
    </xf>
    <xf numFmtId="0" fontId="0" fillId="0" borderId="9" xfId="0" applyFont="1" applyBorder="1" applyAlignment="1">
      <alignment vertical="center" textRotation="255"/>
    </xf>
    <xf numFmtId="0" fontId="0" fillId="0" borderId="9" xfId="0" applyFont="1" applyBorder="1" applyAlignment="1" applyProtection="1">
      <alignment horizontal="center" vertical="center"/>
      <protection locked="0"/>
    </xf>
    <xf numFmtId="0" fontId="0" fillId="3" borderId="3" xfId="0" applyFont="1" applyFill="1" applyBorder="1" applyAlignment="1" applyProtection="1">
      <alignment vertical="center"/>
      <protection locked="0"/>
    </xf>
    <xf numFmtId="0" fontId="0" fillId="3" borderId="1" xfId="0" applyFont="1" applyFill="1" applyBorder="1" applyAlignment="1" applyProtection="1">
      <alignment vertical="center"/>
      <protection locked="0"/>
    </xf>
    <xf numFmtId="0" fontId="0" fillId="3" borderId="11" xfId="0" applyFont="1" applyFill="1" applyBorder="1" applyAlignment="1" applyProtection="1">
      <alignment vertical="center"/>
      <protection locked="0"/>
    </xf>
    <xf numFmtId="0" fontId="0" fillId="3" borderId="12" xfId="0" applyFont="1" applyFill="1" applyBorder="1" applyAlignment="1" applyProtection="1">
      <alignment vertical="center"/>
      <protection locked="0"/>
    </xf>
    <xf numFmtId="0" fontId="0" fillId="3" borderId="11" xfId="0" applyFont="1" applyFill="1" applyBorder="1" applyAlignment="1" applyProtection="1">
      <alignment vertical="center" textRotation="255"/>
      <protection locked="0"/>
    </xf>
    <xf numFmtId="0" fontId="0" fillId="3" borderId="12" xfId="0" applyFont="1" applyFill="1" applyBorder="1" applyAlignment="1" applyProtection="1">
      <alignment vertical="center" textRotation="255"/>
      <protection locked="0"/>
    </xf>
    <xf numFmtId="0" fontId="8" fillId="0" borderId="9" xfId="0" applyFont="1" applyBorder="1" applyAlignment="1">
      <alignment vertical="center" wrapText="1"/>
    </xf>
    <xf numFmtId="0" fontId="0" fillId="0" borderId="12" xfId="0" applyFont="1" applyBorder="1" applyAlignment="1">
      <alignment horizontal="center" vertical="center"/>
    </xf>
    <xf numFmtId="0" fontId="0" fillId="0" borderId="9" xfId="0" applyFont="1" applyBorder="1" applyAlignment="1" applyProtection="1">
      <alignment horizontal="center" vertical="center" wrapText="1"/>
    </xf>
    <xf numFmtId="0" fontId="0" fillId="3" borderId="9" xfId="0" applyFont="1" applyFill="1" applyBorder="1" applyAlignment="1" applyProtection="1">
      <alignment horizontal="center" vertical="center" wrapText="1"/>
      <protection locked="0"/>
    </xf>
    <xf numFmtId="0" fontId="0" fillId="0" borderId="9" xfId="0" applyFont="1" applyFill="1" applyBorder="1" applyAlignment="1" applyProtection="1">
      <alignment vertical="center" wrapText="1"/>
    </xf>
    <xf numFmtId="0" fontId="0" fillId="0" borderId="9" xfId="0" applyFont="1" applyBorder="1" applyAlignment="1" applyProtection="1">
      <alignment vertical="center"/>
    </xf>
    <xf numFmtId="0" fontId="0" fillId="0" borderId="6" xfId="0" applyFont="1" applyFill="1" applyBorder="1" applyAlignment="1" applyProtection="1">
      <alignment vertical="center"/>
    </xf>
    <xf numFmtId="0" fontId="9" fillId="0" borderId="0" xfId="0" applyFont="1" applyFill="1" applyBorder="1" applyAlignment="1" applyProtection="1">
      <alignment vertical="center"/>
    </xf>
    <xf numFmtId="0" fontId="10" fillId="0" borderId="0" xfId="0" applyFont="1" applyFill="1" applyBorder="1" applyAlignment="1" applyProtection="1">
      <alignment vertical="center"/>
    </xf>
    <xf numFmtId="0" fontId="8" fillId="0" borderId="9" xfId="0" applyFont="1" applyBorder="1" applyAlignment="1" applyProtection="1">
      <alignment horizontal="center" vertical="center"/>
    </xf>
    <xf numFmtId="0" fontId="0" fillId="3" borderId="6" xfId="0" applyFont="1" applyFill="1" applyBorder="1" applyAlignment="1" applyProtection="1">
      <alignment vertical="center"/>
      <protection locked="0"/>
    </xf>
    <xf numFmtId="0" fontId="0" fillId="3" borderId="5" xfId="0" applyFont="1" applyFill="1" applyBorder="1" applyAlignment="1" applyProtection="1">
      <alignment vertical="center"/>
      <protection locked="0"/>
    </xf>
    <xf numFmtId="0" fontId="11" fillId="0" borderId="9" xfId="0" applyFont="1" applyFill="1" applyBorder="1" applyAlignment="1" applyProtection="1">
      <alignment horizontal="center" vertical="center"/>
    </xf>
    <xf numFmtId="0" fontId="0" fillId="0" borderId="12" xfId="0" applyFont="1" applyBorder="1" applyAlignment="1" applyProtection="1">
      <alignment vertical="center" wrapText="1"/>
    </xf>
    <xf numFmtId="0" fontId="0" fillId="0" borderId="17" xfId="0" applyFont="1" applyBorder="1" applyAlignment="1" applyProtection="1">
      <alignment horizontal="center" vertical="center"/>
    </xf>
    <xf numFmtId="0" fontId="11" fillId="0" borderId="0" xfId="0" applyFont="1" applyBorder="1" applyAlignment="1" applyProtection="1">
      <alignment horizontal="center" vertical="center" wrapText="1"/>
    </xf>
    <xf numFmtId="0" fontId="0" fillId="0" borderId="13" xfId="0" applyFont="1" applyBorder="1" applyAlignment="1">
      <alignment vertical="center" wrapText="1"/>
    </xf>
    <xf numFmtId="0" fontId="0" fillId="0" borderId="11" xfId="0" applyFont="1" applyBorder="1" applyAlignment="1">
      <alignment vertical="center" wrapText="1"/>
    </xf>
    <xf numFmtId="0" fontId="0" fillId="0" borderId="12" xfId="0" applyFont="1" applyBorder="1" applyAlignment="1">
      <alignment vertical="center" wrapText="1"/>
    </xf>
    <xf numFmtId="0" fontId="0" fillId="0" borderId="11" xfId="0" applyFont="1" applyBorder="1" applyAlignment="1">
      <alignment vertical="center"/>
    </xf>
    <xf numFmtId="0" fontId="0" fillId="3" borderId="0" xfId="0" applyFont="1" applyFill="1" applyBorder="1" applyAlignment="1" applyProtection="1">
      <alignment vertical="center"/>
      <protection locked="0"/>
    </xf>
    <xf numFmtId="0" fontId="0" fillId="0" borderId="13" xfId="0" applyFont="1" applyBorder="1" applyAlignment="1" applyProtection="1">
      <alignment vertical="center"/>
    </xf>
    <xf numFmtId="0" fontId="0" fillId="3" borderId="9" xfId="0" applyFont="1" applyFill="1" applyBorder="1" applyAlignment="1" applyProtection="1">
      <alignment vertical="center"/>
    </xf>
    <xf numFmtId="0" fontId="0" fillId="0" borderId="12" xfId="0" applyFont="1" applyBorder="1" applyProtection="1">
      <protection locked="0"/>
    </xf>
    <xf numFmtId="0" fontId="0" fillId="3" borderId="13" xfId="0" applyFont="1" applyFill="1" applyBorder="1" applyAlignment="1" applyProtection="1">
      <alignment vertical="center"/>
      <protection locked="0"/>
    </xf>
    <xf numFmtId="0" fontId="0" fillId="0" borderId="19" xfId="0" applyFont="1" applyBorder="1" applyAlignment="1">
      <alignment vertical="center"/>
    </xf>
    <xf numFmtId="0" fontId="0" fillId="0" borderId="20" xfId="0" applyFont="1" applyBorder="1" applyAlignment="1" applyProtection="1">
      <alignment horizontal="center" vertical="center"/>
    </xf>
    <xf numFmtId="0" fontId="0" fillId="0" borderId="2" xfId="0" applyFont="1" applyBorder="1" applyAlignment="1" applyProtection="1">
      <alignment horizontal="center" vertical="center"/>
    </xf>
    <xf numFmtId="0" fontId="0" fillId="0" borderId="21" xfId="0" applyFont="1" applyBorder="1" applyAlignment="1" applyProtection="1">
      <alignment horizontal="center" vertical="center"/>
    </xf>
    <xf numFmtId="0" fontId="0" fillId="0" borderId="19" xfId="0" applyFont="1" applyBorder="1" applyAlignment="1" applyProtection="1">
      <alignment horizontal="center" vertical="center"/>
    </xf>
    <xf numFmtId="0" fontId="0" fillId="0" borderId="20" xfId="0" applyBorder="1" applyAlignment="1">
      <alignment horizontal="center" vertical="center" wrapText="1"/>
    </xf>
    <xf numFmtId="0" fontId="0" fillId="0" borderId="2" xfId="0" applyBorder="1" applyAlignment="1">
      <alignment horizontal="center" vertical="center" wrapText="1"/>
    </xf>
    <xf numFmtId="0" fontId="0" fillId="0" borderId="21" xfId="0" applyBorder="1" applyAlignment="1">
      <alignment horizontal="center" vertical="center" wrapText="1"/>
    </xf>
    <xf numFmtId="0" fontId="0" fillId="0" borderId="20" xfId="0" applyFont="1" applyBorder="1" applyAlignment="1">
      <alignment vertical="center"/>
    </xf>
    <xf numFmtId="0" fontId="0" fillId="0" borderId="21" xfId="0" applyFont="1" applyBorder="1" applyAlignment="1">
      <alignment vertical="center"/>
    </xf>
    <xf numFmtId="0" fontId="0" fillId="0" borderId="3" xfId="0" applyFont="1" applyBorder="1" applyAlignment="1" applyProtection="1">
      <alignment horizontal="center" vertical="center"/>
      <protection locked="0"/>
    </xf>
    <xf numFmtId="0" fontId="0" fillId="2" borderId="1" xfId="0" applyFont="1" applyFill="1" applyBorder="1" applyAlignment="1" applyProtection="1">
      <alignment horizontal="center" vertical="center"/>
      <protection locked="0"/>
    </xf>
    <xf numFmtId="0" fontId="0" fillId="0" borderId="5" xfId="0" applyFont="1" applyBorder="1" applyAlignment="1" applyProtection="1">
      <alignment horizontal="right" vertical="center"/>
      <protection locked="0"/>
    </xf>
    <xf numFmtId="0" fontId="0" fillId="0" borderId="11" xfId="0" applyFont="1" applyBorder="1" applyAlignment="1" applyProtection="1">
      <alignment horizontal="center" vertical="center"/>
      <protection locked="0"/>
    </xf>
    <xf numFmtId="0" fontId="0" fillId="2" borderId="1" xfId="0" applyFont="1" applyFill="1" applyBorder="1" applyAlignment="1" applyProtection="1">
      <alignment vertical="center"/>
      <protection locked="0"/>
    </xf>
    <xf numFmtId="0" fontId="0" fillId="2" borderId="5" xfId="0" applyFont="1" applyFill="1" applyBorder="1" applyAlignment="1" applyProtection="1">
      <alignment vertical="center"/>
      <protection locked="0"/>
    </xf>
    <xf numFmtId="0" fontId="0" fillId="2" borderId="9" xfId="0" applyFont="1" applyFill="1" applyBorder="1" applyAlignment="1" applyProtection="1">
      <alignment horizontal="center" vertical="center"/>
      <protection locked="0"/>
    </xf>
    <xf numFmtId="0" fontId="0" fillId="4" borderId="3" xfId="0" applyFont="1" applyFill="1" applyBorder="1" applyAlignment="1" applyProtection="1">
      <alignment horizontal="center" vertical="center"/>
      <protection locked="0"/>
    </xf>
    <xf numFmtId="0" fontId="0" fillId="4" borderId="5" xfId="0" applyFont="1" applyFill="1" applyBorder="1" applyAlignment="1" applyProtection="1">
      <alignment horizontal="center" vertical="center"/>
      <protection locked="0"/>
    </xf>
    <xf numFmtId="0" fontId="0" fillId="2" borderId="3" xfId="0" applyFont="1" applyFill="1" applyBorder="1" applyAlignment="1" applyProtection="1">
      <alignment horizontal="center" vertical="center"/>
      <protection locked="0"/>
    </xf>
    <xf numFmtId="0" fontId="0" fillId="2" borderId="5" xfId="0" applyFont="1" applyFill="1" applyBorder="1" applyAlignment="1" applyProtection="1">
      <alignment horizontal="center" vertical="center"/>
      <protection locked="0"/>
    </xf>
    <xf numFmtId="0" fontId="0" fillId="0" borderId="3"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protection locked="0"/>
    </xf>
    <xf numFmtId="0" fontId="0" fillId="0" borderId="5" xfId="0" applyFont="1" applyBorder="1" applyAlignment="1" applyProtection="1">
      <alignment horizontal="center" vertical="center"/>
      <protection locked="0"/>
    </xf>
    <xf numFmtId="0" fontId="0" fillId="0" borderId="0" xfId="0" applyFont="1" applyBorder="1" applyAlignment="1" applyProtection="1">
      <protection locked="0"/>
    </xf>
    <xf numFmtId="0" fontId="0" fillId="0" borderId="16" xfId="0" applyFont="1" applyBorder="1" applyAlignment="1" applyProtection="1">
      <protection locked="0"/>
    </xf>
    <xf numFmtId="0" fontId="0" fillId="3" borderId="19" xfId="0" applyFont="1" applyFill="1" applyBorder="1" applyAlignment="1" applyProtection="1">
      <alignment vertical="center"/>
      <protection locked="0"/>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0" fillId="2" borderId="11"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0" borderId="12" xfId="0" applyFont="1" applyBorder="1" applyAlignment="1" applyProtection="1">
      <alignment horizontal="right" vertical="center"/>
      <protection locked="0"/>
    </xf>
    <xf numFmtId="0" fontId="0" fillId="2" borderId="12" xfId="0" applyFont="1" applyFill="1" applyBorder="1" applyAlignment="1" applyProtection="1">
      <alignment vertical="center"/>
      <protection locked="0"/>
    </xf>
    <xf numFmtId="0" fontId="0" fillId="2" borderId="0" xfId="0" applyFont="1" applyFill="1" applyAlignment="1" applyProtection="1">
      <alignment vertical="center"/>
      <protection locked="0"/>
    </xf>
    <xf numFmtId="0" fontId="0" fillId="4" borderId="11"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2" borderId="12" xfId="0" applyFont="1" applyFill="1" applyBorder="1" applyAlignment="1" applyProtection="1">
      <alignment horizontal="center" vertical="center"/>
      <protection locked="0"/>
    </xf>
    <xf numFmtId="0" fontId="0" fillId="0" borderId="11" xfId="0" applyFont="1" applyBorder="1" applyAlignment="1" applyProtection="1">
      <alignment horizontal="center" vertical="center" wrapText="1"/>
      <protection locked="0"/>
    </xf>
    <xf numFmtId="0" fontId="9" fillId="0" borderId="11"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11" fillId="0" borderId="13" xfId="0" applyFont="1" applyBorder="1" applyAlignment="1" applyProtection="1">
      <alignment horizontal="center" vertical="center"/>
      <protection locked="0"/>
    </xf>
    <xf numFmtId="0" fontId="0" fillId="0" borderId="12" xfId="0" applyFont="1" applyBorder="1" applyAlignment="1" applyProtection="1">
      <alignment horizontal="center" vertical="center"/>
      <protection locked="0"/>
    </xf>
    <xf numFmtId="0" fontId="12" fillId="0" borderId="0" xfId="0" applyFont="1" applyBorder="1" applyAlignment="1">
      <alignment horizontal="left" vertical="center"/>
    </xf>
    <xf numFmtId="0" fontId="0" fillId="0" borderId="22" xfId="0" applyFont="1" applyBorder="1" applyAlignment="1">
      <alignment vertical="center"/>
    </xf>
    <xf numFmtId="0" fontId="0" fillId="3" borderId="20" xfId="0" applyFont="1" applyFill="1" applyBorder="1" applyAlignment="1" applyProtection="1">
      <alignment vertical="center"/>
      <protection locked="0"/>
    </xf>
    <xf numFmtId="0" fontId="0" fillId="3" borderId="2" xfId="0" applyFont="1" applyFill="1" applyBorder="1" applyAlignment="1" applyProtection="1">
      <alignment vertical="center"/>
      <protection locked="0"/>
    </xf>
    <xf numFmtId="0" fontId="0" fillId="3" borderId="21" xfId="0" applyFont="1" applyFill="1" applyBorder="1" applyAlignment="1" applyProtection="1">
      <alignment vertical="center"/>
      <protection locked="0"/>
    </xf>
    <xf numFmtId="0" fontId="0" fillId="3" borderId="20" xfId="0" applyFont="1" applyFill="1" applyBorder="1" applyAlignment="1" applyProtection="1">
      <alignment vertical="center" textRotation="255"/>
      <protection locked="0"/>
    </xf>
    <xf numFmtId="0" fontId="0" fillId="3" borderId="21" xfId="0" applyFont="1" applyFill="1" applyBorder="1" applyAlignment="1" applyProtection="1">
      <alignment vertical="center" textRotation="255"/>
      <protection locked="0"/>
    </xf>
    <xf numFmtId="0" fontId="0" fillId="0" borderId="17" xfId="0" applyFont="1" applyBorder="1" applyAlignment="1">
      <alignment vertical="center"/>
    </xf>
    <xf numFmtId="0" fontId="0" fillId="0" borderId="18" xfId="0" applyFont="1" applyBorder="1" applyAlignment="1">
      <alignment vertical="center"/>
    </xf>
    <xf numFmtId="0" fontId="7" fillId="0" borderId="23" xfId="0" applyFont="1" applyFill="1" applyBorder="1" applyAlignment="1" applyProtection="1">
      <alignment vertical="center"/>
    </xf>
    <xf numFmtId="0" fontId="0" fillId="0" borderId="23" xfId="0" applyFont="1" applyFill="1" applyBorder="1" applyAlignment="1" applyProtection="1">
      <alignment vertical="center"/>
    </xf>
    <xf numFmtId="0" fontId="0" fillId="0" borderId="20" xfId="0" applyFont="1" applyBorder="1" applyAlignment="1" applyProtection="1">
      <alignment horizontal="center" vertical="center"/>
      <protection locked="0"/>
    </xf>
    <xf numFmtId="0" fontId="0" fillId="0" borderId="21" xfId="0" applyFont="1" applyBorder="1" applyAlignment="1" applyProtection="1">
      <alignment horizontal="center" vertical="center"/>
      <protection locked="0"/>
    </xf>
    <xf numFmtId="0" fontId="0" fillId="0" borderId="2" xfId="0" applyFont="1" applyBorder="1" applyAlignment="1">
      <alignment vertical="center"/>
    </xf>
    <xf numFmtId="0" fontId="0" fillId="3" borderId="18" xfId="0" applyFont="1" applyFill="1" applyBorder="1" applyAlignment="1" applyProtection="1">
      <alignment vertical="center"/>
      <protection locked="0"/>
    </xf>
    <xf numFmtId="0" fontId="8" fillId="0" borderId="9" xfId="0" applyFont="1" applyBorder="1" applyAlignment="1">
      <alignment vertical="center"/>
    </xf>
    <xf numFmtId="0" fontId="7" fillId="0" borderId="24" xfId="0" applyFont="1" applyFill="1" applyBorder="1" applyAlignment="1" applyProtection="1">
      <alignment vertical="center"/>
    </xf>
    <xf numFmtId="0" fontId="0" fillId="0" borderId="24" xfId="0" applyFont="1" applyFill="1" applyBorder="1" applyAlignment="1" applyProtection="1">
      <alignment vertical="center"/>
    </xf>
    <xf numFmtId="0" fontId="0" fillId="0" borderId="13" xfId="0" applyFont="1" applyBorder="1" applyAlignment="1" applyProtection="1">
      <alignment horizontal="center" vertical="center"/>
      <protection locked="0"/>
    </xf>
    <xf numFmtId="0" fontId="0" fillId="0" borderId="19" xfId="0" applyFont="1" applyFill="1" applyBorder="1" applyAlignment="1" applyProtection="1">
      <alignment vertical="center"/>
    </xf>
    <xf numFmtId="49" fontId="0" fillId="3" borderId="11" xfId="0" applyNumberFormat="1" applyFont="1" applyFill="1" applyBorder="1" applyAlignment="1" applyProtection="1">
      <alignment horizontal="center" vertical="center"/>
      <protection locked="0"/>
    </xf>
    <xf numFmtId="49" fontId="0" fillId="3" borderId="12" xfId="0" applyNumberFormat="1" applyFont="1" applyFill="1" applyBorder="1" applyAlignment="1" applyProtection="1">
      <alignment horizontal="center" vertical="center"/>
      <protection locked="0"/>
    </xf>
    <xf numFmtId="0" fontId="8" fillId="0" borderId="19" xfId="0" applyFont="1" applyBorder="1" applyAlignment="1" applyProtection="1">
      <alignment horizontal="center" vertical="center" wrapText="1"/>
      <protection locked="0"/>
    </xf>
    <xf numFmtId="0" fontId="11" fillId="0" borderId="9" xfId="0" applyFont="1" applyBorder="1" applyAlignment="1" applyProtection="1">
      <alignment vertical="center"/>
    </xf>
    <xf numFmtId="0" fontId="11" fillId="0" borderId="0" xfId="0" applyFont="1" applyBorder="1" applyAlignment="1" applyProtection="1">
      <alignment vertical="center"/>
    </xf>
    <xf numFmtId="49" fontId="0" fillId="3" borderId="20" xfId="0" applyNumberFormat="1" applyFont="1" applyFill="1" applyBorder="1" applyAlignment="1" applyProtection="1">
      <alignment horizontal="center" vertical="center"/>
      <protection locked="0"/>
    </xf>
    <xf numFmtId="49" fontId="0" fillId="3" borderId="21" xfId="0" applyNumberFormat="1" applyFont="1" applyFill="1" applyBorder="1" applyAlignment="1" applyProtection="1">
      <alignment horizontal="center" vertical="center"/>
      <protection locked="0"/>
    </xf>
    <xf numFmtId="0" fontId="0" fillId="3" borderId="3" xfId="0" applyFont="1" applyFill="1" applyBorder="1" applyAlignment="1" applyProtection="1">
      <alignment horizontal="center" vertical="center" wrapText="1"/>
      <protection locked="0"/>
    </xf>
    <xf numFmtId="0" fontId="0" fillId="2" borderId="2" xfId="0" applyFont="1" applyFill="1" applyBorder="1" applyAlignment="1" applyProtection="1">
      <alignment horizontal="left" vertical="top"/>
      <protection locked="0"/>
    </xf>
    <xf numFmtId="0" fontId="0" fillId="0" borderId="2" xfId="0" applyFont="1" applyBorder="1" applyAlignment="1" applyProtection="1">
      <protection locked="0"/>
    </xf>
    <xf numFmtId="0" fontId="0" fillId="2" borderId="2" xfId="0" applyFont="1" applyFill="1" applyBorder="1" applyAlignment="1" applyProtection="1">
      <protection locked="0"/>
    </xf>
    <xf numFmtId="0" fontId="0" fillId="2" borderId="21" xfId="0" applyFont="1" applyFill="1" applyBorder="1" applyAlignment="1" applyProtection="1">
      <protection locked="0"/>
    </xf>
    <xf numFmtId="0" fontId="0" fillId="0" borderId="20" xfId="0" applyFont="1" applyBorder="1" applyAlignment="1">
      <alignment vertical="center" wrapText="1"/>
    </xf>
    <xf numFmtId="0" fontId="0" fillId="0" borderId="21" xfId="0" applyFont="1" applyBorder="1" applyAlignment="1">
      <alignment vertical="center" wrapText="1"/>
    </xf>
    <xf numFmtId="0" fontId="0" fillId="0" borderId="10" xfId="0" applyFont="1" applyBorder="1" applyAlignment="1">
      <alignment vertical="center"/>
    </xf>
    <xf numFmtId="0" fontId="0" fillId="0" borderId="9" xfId="0" applyFont="1" applyFill="1" applyBorder="1" applyProtection="1">
      <protection locked="0"/>
    </xf>
    <xf numFmtId="0" fontId="7" fillId="0" borderId="0" xfId="0" applyFont="1" applyBorder="1" applyAlignment="1" applyProtection="1">
      <alignment vertical="center"/>
    </xf>
    <xf numFmtId="0" fontId="0" fillId="0" borderId="3" xfId="0" applyFont="1" applyBorder="1" applyAlignment="1" applyProtection="1">
      <alignment vertical="center"/>
    </xf>
    <xf numFmtId="0" fontId="0" fillId="0" borderId="20" xfId="0" applyFont="1" applyBorder="1" applyAlignment="1" applyProtection="1">
      <alignment horizontal="center" vertical="center" wrapText="1"/>
      <protection locked="0"/>
    </xf>
    <xf numFmtId="0" fontId="9" fillId="0" borderId="20" xfId="0" applyFont="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protection locked="0"/>
    </xf>
    <xf numFmtId="0" fontId="11" fillId="0" borderId="19" xfId="0" applyFont="1" applyBorder="1" applyAlignment="1" applyProtection="1">
      <alignment horizontal="center" vertical="center"/>
      <protection locked="0"/>
    </xf>
    <xf numFmtId="0" fontId="7" fillId="0" borderId="25" xfId="0" applyFont="1" applyFill="1" applyBorder="1" applyAlignment="1" applyProtection="1">
      <alignment vertical="center"/>
    </xf>
    <xf numFmtId="0" fontId="0" fillId="0" borderId="25" xfId="0" applyFont="1" applyFill="1" applyBorder="1" applyAlignment="1" applyProtection="1">
      <alignment vertical="center"/>
    </xf>
    <xf numFmtId="0" fontId="0" fillId="0" borderId="13" xfId="0" applyFont="1" applyBorder="1" applyAlignment="1" applyProtection="1">
      <alignment vertical="center"/>
      <protection locked="0"/>
    </xf>
    <xf numFmtId="0" fontId="0" fillId="0" borderId="11" xfId="0" applyFont="1" applyBorder="1" applyAlignment="1" applyProtection="1">
      <alignment vertical="center"/>
    </xf>
    <xf numFmtId="0" fontId="0" fillId="3" borderId="20" xfId="0" applyFont="1" applyFill="1" applyBorder="1" applyAlignment="1" applyProtection="1">
      <alignment horizontal="center" vertical="center" wrapText="1"/>
      <protection locked="0"/>
    </xf>
    <xf numFmtId="0" fontId="0" fillId="3" borderId="13" xfId="0" applyFont="1" applyFill="1" applyBorder="1" applyAlignment="1" applyProtection="1">
      <alignment horizontal="center" vertical="center"/>
      <protection locked="0"/>
    </xf>
    <xf numFmtId="0" fontId="7" fillId="0" borderId="23" xfId="0" applyFont="1" applyBorder="1" applyAlignment="1">
      <alignment vertical="center"/>
    </xf>
    <xf numFmtId="0" fontId="0" fillId="0" borderId="23" xfId="0" applyFont="1" applyBorder="1" applyAlignment="1">
      <alignment vertical="center"/>
    </xf>
    <xf numFmtId="0" fontId="7" fillId="3" borderId="3" xfId="0" applyFont="1" applyFill="1" applyBorder="1" applyAlignment="1" applyProtection="1">
      <alignment vertical="center"/>
      <protection locked="0"/>
    </xf>
    <xf numFmtId="0" fontId="7" fillId="3" borderId="5" xfId="0" applyFont="1" applyFill="1" applyBorder="1" applyAlignment="1" applyProtection="1">
      <alignment vertical="center"/>
      <protection locked="0"/>
    </xf>
    <xf numFmtId="0" fontId="11" fillId="0" borderId="9" xfId="0" applyFont="1" applyBorder="1" applyAlignment="1" applyProtection="1">
      <alignment horizontal="center" vertical="center" wrapText="1"/>
    </xf>
    <xf numFmtId="0" fontId="0" fillId="3" borderId="9" xfId="0" applyFont="1" applyFill="1" applyBorder="1" applyProtection="1">
      <protection locked="0"/>
    </xf>
    <xf numFmtId="0" fontId="0" fillId="0" borderId="18" xfId="0" applyFont="1" applyBorder="1" applyAlignment="1" applyProtection="1">
      <alignment horizontal="center" vertical="center"/>
      <protection locked="0"/>
    </xf>
    <xf numFmtId="0" fontId="0" fillId="0" borderId="26" xfId="0" applyFont="1" applyBorder="1" applyAlignment="1" applyProtection="1"/>
    <xf numFmtId="0" fontId="0" fillId="0" borderId="26" xfId="0" applyFont="1" applyBorder="1" applyProtection="1"/>
    <xf numFmtId="0" fontId="11" fillId="0" borderId="26" xfId="0" applyFont="1" applyBorder="1" applyAlignment="1" applyProtection="1">
      <alignment horizontal="center" vertical="center" wrapText="1"/>
    </xf>
    <xf numFmtId="0" fontId="0" fillId="0" borderId="27" xfId="0" applyFont="1" applyBorder="1" applyAlignment="1" applyProtection="1"/>
    <xf numFmtId="0" fontId="0" fillId="0" borderId="9" xfId="0" applyFont="1" applyBorder="1" applyAlignment="1">
      <alignment horizontal="center" wrapText="1"/>
    </xf>
    <xf numFmtId="0" fontId="0" fillId="3" borderId="3" xfId="0" applyFont="1" applyFill="1" applyBorder="1" applyAlignment="1" applyProtection="1">
      <alignment vertical="center" wrapText="1"/>
      <protection locked="0"/>
    </xf>
    <xf numFmtId="0" fontId="0" fillId="3" borderId="5" xfId="0" applyFont="1" applyFill="1" applyBorder="1" applyAlignment="1" applyProtection="1">
      <alignment vertical="center" wrapText="1"/>
      <protection locked="0"/>
    </xf>
    <xf numFmtId="0" fontId="0" fillId="0" borderId="0" xfId="0" applyFont="1" applyBorder="1" applyAlignment="1" applyProtection="1">
      <alignment vertical="center"/>
      <protection locked="0"/>
    </xf>
    <xf numFmtId="0" fontId="7" fillId="0" borderId="24" xfId="0" applyFont="1" applyBorder="1" applyAlignment="1">
      <alignment vertical="center"/>
    </xf>
    <xf numFmtId="0" fontId="0" fillId="0" borderId="24" xfId="0" applyFont="1" applyBorder="1" applyAlignment="1">
      <alignment vertical="center"/>
    </xf>
    <xf numFmtId="0" fontId="7" fillId="3" borderId="11" xfId="0" applyFont="1" applyFill="1" applyBorder="1" applyAlignment="1" applyProtection="1">
      <alignment vertical="center"/>
      <protection locked="0"/>
    </xf>
    <xf numFmtId="0" fontId="7" fillId="3" borderId="12" xfId="0" applyFont="1" applyFill="1" applyBorder="1" applyAlignment="1" applyProtection="1">
      <alignment vertical="center"/>
      <protection locked="0"/>
    </xf>
    <xf numFmtId="0" fontId="0" fillId="2" borderId="18" xfId="0" applyFont="1" applyFill="1" applyBorder="1" applyAlignment="1" applyProtection="1">
      <alignment horizontal="center" vertical="center"/>
      <protection locked="0"/>
    </xf>
    <xf numFmtId="0" fontId="0" fillId="0" borderId="3"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3" xfId="0" applyFont="1" applyBorder="1" applyAlignment="1" applyProtection="1">
      <alignment horizontal="center"/>
    </xf>
    <xf numFmtId="0" fontId="0" fillId="0" borderId="1" xfId="0" applyFont="1" applyBorder="1" applyAlignment="1" applyProtection="1">
      <alignment horizontal="center"/>
    </xf>
    <xf numFmtId="0" fontId="0" fillId="0" borderId="28" xfId="0" applyFont="1" applyBorder="1" applyAlignment="1" applyProtection="1">
      <alignment horizontal="center" vertical="center" wrapText="1"/>
    </xf>
    <xf numFmtId="0" fontId="0" fillId="0" borderId="28" xfId="0" applyFont="1" applyBorder="1" applyAlignment="1" applyProtection="1">
      <alignment horizontal="center" vertical="center"/>
    </xf>
    <xf numFmtId="0" fontId="0" fillId="0" borderId="0" xfId="0" applyFont="1" applyBorder="1" applyAlignment="1" applyProtection="1">
      <alignment horizontal="center" vertical="center" wrapText="1"/>
    </xf>
    <xf numFmtId="0" fontId="0" fillId="0" borderId="0" xfId="0" applyFont="1" applyBorder="1" applyAlignment="1" applyProtection="1">
      <alignment horizontal="center"/>
    </xf>
    <xf numFmtId="0" fontId="0" fillId="0" borderId="28" xfId="0" applyFont="1" applyBorder="1" applyAlignment="1" applyProtection="1">
      <alignment horizontal="center"/>
    </xf>
    <xf numFmtId="0" fontId="0" fillId="0" borderId="14" xfId="0" applyFont="1" applyBorder="1" applyAlignment="1" applyProtection="1">
      <alignment horizontal="center"/>
    </xf>
    <xf numFmtId="0" fontId="0" fillId="3" borderId="20" xfId="0" applyFont="1" applyFill="1" applyBorder="1" applyAlignment="1" applyProtection="1">
      <alignment vertical="center" wrapText="1"/>
      <protection locked="0"/>
    </xf>
    <xf numFmtId="0" fontId="0" fillId="3" borderId="21" xfId="0" applyFont="1" applyFill="1" applyBorder="1" applyAlignment="1" applyProtection="1">
      <alignment vertical="center" wrapText="1"/>
      <protection locked="0"/>
    </xf>
    <xf numFmtId="0" fontId="0" fillId="0" borderId="9" xfId="0" applyFont="1" applyBorder="1" applyAlignment="1" applyProtection="1">
      <alignment horizontal="center"/>
      <protection locked="0"/>
    </xf>
    <xf numFmtId="0" fontId="0" fillId="0" borderId="9" xfId="0" applyFont="1" applyBorder="1" applyAlignment="1" applyProtection="1">
      <alignment horizontal="center" wrapText="1"/>
      <protection locked="0"/>
    </xf>
    <xf numFmtId="0" fontId="8" fillId="0" borderId="9" xfId="0" applyFont="1" applyFill="1" applyBorder="1" applyAlignment="1" applyProtection="1">
      <alignment horizontal="center" vertical="center" wrapText="1"/>
    </xf>
    <xf numFmtId="0" fontId="0" fillId="0" borderId="20" xfId="0" applyFont="1" applyBorder="1" applyAlignment="1" applyProtection="1">
      <alignment horizontal="center" vertical="center" shrinkToFit="1"/>
    </xf>
    <xf numFmtId="0" fontId="0" fillId="0" borderId="2" xfId="0" applyFont="1" applyBorder="1" applyAlignment="1" applyProtection="1">
      <alignment horizontal="center" vertical="center" shrinkToFit="1"/>
    </xf>
    <xf numFmtId="0" fontId="0" fillId="0" borderId="20" xfId="0" applyFont="1" applyBorder="1" applyAlignment="1" applyProtection="1">
      <alignment horizontal="center"/>
    </xf>
    <xf numFmtId="0" fontId="0" fillId="0" borderId="2" xfId="0" applyFont="1" applyBorder="1" applyAlignment="1" applyProtection="1">
      <alignment horizontal="center"/>
    </xf>
    <xf numFmtId="0" fontId="0" fillId="0" borderId="26" xfId="0" applyFont="1" applyBorder="1" applyAlignment="1" applyProtection="1">
      <alignment horizontal="center" vertical="center"/>
    </xf>
    <xf numFmtId="0" fontId="0" fillId="0" borderId="26" xfId="0" applyFont="1" applyBorder="1" applyAlignment="1" applyProtection="1">
      <alignment horizontal="center" vertical="center" wrapText="1"/>
    </xf>
    <xf numFmtId="0" fontId="0" fillId="0" borderId="26" xfId="0" applyFont="1" applyBorder="1" applyAlignment="1" applyProtection="1">
      <alignment horizontal="center"/>
    </xf>
    <xf numFmtId="0" fontId="0" fillId="0" borderId="27" xfId="0" applyFont="1" applyBorder="1" applyAlignment="1" applyProtection="1">
      <alignment horizontal="center"/>
    </xf>
    <xf numFmtId="0" fontId="0" fillId="0" borderId="1" xfId="0" applyFont="1" applyBorder="1" applyAlignment="1">
      <alignment horizontal="center" vertical="center"/>
    </xf>
    <xf numFmtId="0" fontId="2" fillId="0" borderId="0" xfId="0" applyFont="1" applyBorder="1" applyAlignment="1" applyProtection="1">
      <alignment vertical="center"/>
    </xf>
    <xf numFmtId="0" fontId="0" fillId="3" borderId="19" xfId="0" applyFont="1" applyFill="1" applyBorder="1" applyAlignment="1" applyProtection="1">
      <alignment horizontal="center" vertical="center"/>
      <protection locked="0"/>
    </xf>
    <xf numFmtId="0" fontId="13" fillId="0" borderId="0" xfId="0" applyFont="1" applyBorder="1" applyAlignment="1">
      <alignment horizontal="center"/>
    </xf>
    <xf numFmtId="0" fontId="0" fillId="0" borderId="2" xfId="0" applyFont="1" applyBorder="1" applyAlignment="1">
      <alignment horizontal="center" vertical="center"/>
    </xf>
    <xf numFmtId="0" fontId="11" fillId="0" borderId="9" xfId="0" applyFont="1" applyBorder="1" applyAlignment="1">
      <alignment horizontal="center" vertical="center"/>
    </xf>
    <xf numFmtId="0" fontId="7" fillId="0" borderId="25" xfId="0" applyFont="1" applyBorder="1" applyAlignment="1">
      <alignment vertical="center"/>
    </xf>
    <xf numFmtId="0" fontId="0" fillId="0" borderId="25" xfId="0" applyFont="1" applyBorder="1" applyAlignment="1">
      <alignment vertical="center"/>
    </xf>
    <xf numFmtId="0" fontId="7" fillId="3" borderId="20" xfId="0" applyFont="1" applyFill="1" applyBorder="1" applyAlignment="1" applyProtection="1">
      <alignment vertical="center"/>
      <protection locked="0"/>
    </xf>
    <xf numFmtId="0" fontId="7" fillId="3" borderId="21" xfId="0" applyFont="1" applyFill="1" applyBorder="1" applyAlignment="1" applyProtection="1">
      <alignment vertical="center"/>
      <protection locked="0"/>
    </xf>
    <xf numFmtId="0" fontId="0" fillId="3" borderId="6" xfId="0" applyFont="1" applyFill="1" applyBorder="1" applyProtection="1">
      <protection locked="0"/>
    </xf>
    <xf numFmtId="0" fontId="7" fillId="0" borderId="12" xfId="0" applyFont="1" applyBorder="1" applyAlignment="1" applyProtection="1">
      <alignment horizontal="center" vertical="center"/>
      <protection locked="0"/>
    </xf>
    <xf numFmtId="0" fontId="0" fillId="0" borderId="11" xfId="0" applyFont="1" applyFill="1" applyBorder="1" applyAlignment="1" applyProtection="1">
      <protection locked="0"/>
    </xf>
    <xf numFmtId="0" fontId="0" fillId="2" borderId="20" xfId="0" applyFont="1" applyFill="1" applyBorder="1" applyAlignment="1" applyProtection="1">
      <alignment horizontal="center" vertical="center"/>
      <protection locked="0"/>
    </xf>
    <xf numFmtId="0" fontId="0" fillId="2" borderId="21" xfId="0" applyFont="1" applyFill="1" applyBorder="1" applyAlignment="1" applyProtection="1">
      <alignment horizontal="center" vertical="center"/>
      <protection locked="0"/>
    </xf>
    <xf numFmtId="0" fontId="0" fillId="0" borderId="19" xfId="0" applyFont="1" applyBorder="1" applyAlignment="1" applyProtection="1">
      <alignment horizontal="center" vertical="center"/>
      <protection locked="0"/>
    </xf>
    <xf numFmtId="0" fontId="0" fillId="0" borderId="6"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0" fillId="0" borderId="5" xfId="0" applyFont="1" applyBorder="1" applyAlignment="1">
      <alignment horizontal="center" vertical="center"/>
    </xf>
    <xf numFmtId="0" fontId="0" fillId="3" borderId="17" xfId="0" applyFont="1" applyFill="1" applyBorder="1" applyAlignment="1" applyProtection="1">
      <alignment vertical="center"/>
      <protection locked="0"/>
    </xf>
    <xf numFmtId="0" fontId="11" fillId="0" borderId="3" xfId="0" applyFont="1" applyBorder="1" applyAlignment="1" applyProtection="1">
      <alignment horizontal="center" vertical="center" wrapText="1"/>
    </xf>
    <xf numFmtId="0" fontId="11" fillId="0" borderId="5" xfId="0" applyFont="1" applyBorder="1" applyAlignment="1" applyProtection="1">
      <alignment horizontal="center" vertical="center"/>
    </xf>
    <xf numFmtId="0" fontId="0" fillId="3" borderId="13" xfId="0" applyFont="1" applyFill="1" applyBorder="1" applyProtection="1">
      <protection locked="0"/>
    </xf>
    <xf numFmtId="0" fontId="7" fillId="0" borderId="12" xfId="0" applyFont="1" applyBorder="1" applyAlignment="1" applyProtection="1">
      <alignment vertical="center"/>
    </xf>
    <xf numFmtId="0" fontId="0" fillId="3" borderId="12" xfId="0" applyFont="1" applyFill="1" applyBorder="1" applyAlignment="1" applyProtection="1">
      <alignment vertical="center" wrapText="1"/>
      <protection locked="0"/>
    </xf>
    <xf numFmtId="0" fontId="7" fillId="0" borderId="11" xfId="0" applyFont="1" applyBorder="1" applyAlignment="1" applyProtection="1">
      <alignment vertical="center"/>
    </xf>
    <xf numFmtId="0" fontId="7" fillId="3" borderId="9" xfId="0" applyFont="1" applyFill="1" applyBorder="1" applyAlignment="1" applyProtection="1">
      <alignment vertical="center"/>
      <protection locked="0"/>
    </xf>
    <xf numFmtId="0" fontId="0" fillId="0" borderId="0" xfId="0" applyFont="1" applyBorder="1" applyAlignment="1" applyProtection="1">
      <alignment horizontal="left" vertical="center"/>
      <protection locked="0"/>
    </xf>
    <xf numFmtId="0" fontId="0" fillId="0" borderId="5"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protection locked="0"/>
    </xf>
    <xf numFmtId="0" fontId="0" fillId="0" borderId="29" xfId="0" applyFont="1" applyBorder="1" applyAlignment="1" applyProtection="1">
      <alignment horizontal="center" vertical="center"/>
      <protection locked="0"/>
    </xf>
    <xf numFmtId="0" fontId="9" fillId="0" borderId="6" xfId="0" applyFont="1" applyBorder="1" applyAlignment="1" applyProtection="1">
      <alignment horizontal="center" vertical="center" wrapText="1"/>
      <protection locked="0"/>
    </xf>
    <xf numFmtId="0" fontId="0" fillId="0" borderId="6" xfId="0" applyFont="1" applyBorder="1" applyProtection="1">
      <protection locked="0"/>
    </xf>
    <xf numFmtId="0" fontId="0" fillId="0" borderId="1" xfId="0" applyFont="1" applyBorder="1" applyAlignment="1">
      <alignment vertical="center" wrapText="1"/>
    </xf>
    <xf numFmtId="0" fontId="0" fillId="0" borderId="0" xfId="0" applyFont="1" applyBorder="1" applyAlignment="1">
      <alignment horizontal="left" vertical="top" wrapText="1"/>
    </xf>
    <xf numFmtId="0" fontId="0" fillId="0" borderId="10" xfId="0" applyFont="1" applyBorder="1"/>
    <xf numFmtId="0" fontId="0" fillId="0" borderId="18" xfId="0" applyFont="1" applyBorder="1"/>
    <xf numFmtId="0" fontId="11" fillId="0" borderId="11" xfId="0" applyFont="1" applyBorder="1" applyAlignment="1" applyProtection="1">
      <alignment horizontal="center" vertical="center"/>
    </xf>
    <xf numFmtId="0" fontId="11" fillId="0" borderId="12" xfId="0" applyFont="1" applyBorder="1" applyAlignment="1" applyProtection="1">
      <alignment horizontal="center" vertical="center"/>
    </xf>
    <xf numFmtId="0" fontId="0" fillId="3" borderId="6" xfId="0" applyFont="1" applyFill="1" applyBorder="1" applyAlignment="1" applyProtection="1">
      <alignment vertical="center"/>
    </xf>
    <xf numFmtId="0" fontId="0" fillId="3" borderId="19" xfId="0" applyFont="1" applyFill="1" applyBorder="1" applyProtection="1">
      <protection locked="0"/>
    </xf>
    <xf numFmtId="0" fontId="0" fillId="0" borderId="12" xfId="0" applyFont="1" applyBorder="1" applyAlignment="1" applyProtection="1">
      <alignment horizontal="center" vertical="center" wrapText="1"/>
      <protection locked="0"/>
    </xf>
    <xf numFmtId="0" fontId="9" fillId="0" borderId="13" xfId="0" applyFont="1" applyBorder="1" applyAlignment="1" applyProtection="1">
      <alignment horizontal="center" vertical="center"/>
      <protection locked="0"/>
    </xf>
    <xf numFmtId="0" fontId="0" fillId="0" borderId="30" xfId="0" applyFont="1" applyBorder="1" applyAlignment="1" applyProtection="1">
      <alignment horizontal="center" vertical="center"/>
      <protection locked="0"/>
    </xf>
    <xf numFmtId="0" fontId="9" fillId="0" borderId="13" xfId="0" applyFont="1" applyBorder="1" applyAlignment="1" applyProtection="1">
      <alignment horizontal="center" vertical="center" wrapText="1"/>
      <protection locked="0"/>
    </xf>
    <xf numFmtId="0" fontId="8" fillId="0" borderId="9" xfId="0" applyFont="1" applyBorder="1" applyAlignment="1">
      <alignment vertical="center" textRotation="255" wrapText="1"/>
    </xf>
    <xf numFmtId="0" fontId="11" fillId="0" borderId="17" xfId="0" applyFont="1" applyBorder="1" applyAlignment="1">
      <alignment horizontal="center" vertical="center"/>
    </xf>
    <xf numFmtId="0" fontId="14" fillId="3" borderId="6" xfId="0" applyFont="1" applyFill="1" applyBorder="1" applyAlignment="1" applyProtection="1">
      <alignment vertical="center"/>
      <protection locked="0"/>
    </xf>
    <xf numFmtId="0" fontId="9" fillId="0" borderId="19" xfId="0" applyFont="1" applyBorder="1" applyAlignment="1" applyProtection="1">
      <alignment horizontal="center" vertical="center"/>
      <protection locked="0"/>
    </xf>
    <xf numFmtId="0" fontId="9" fillId="0" borderId="19" xfId="0" applyFont="1" applyBorder="1" applyAlignment="1" applyProtection="1">
      <alignment horizontal="center" vertical="center" wrapText="1"/>
      <protection locked="0"/>
    </xf>
    <xf numFmtId="0" fontId="8" fillId="0" borderId="9" xfId="0" applyFont="1" applyBorder="1" applyAlignment="1">
      <alignment horizontal="center" vertical="center"/>
    </xf>
    <xf numFmtId="49" fontId="0" fillId="3" borderId="9" xfId="0" applyNumberFormat="1" applyFont="1" applyFill="1" applyBorder="1" applyAlignment="1" applyProtection="1">
      <alignment vertical="center"/>
      <protection locked="0"/>
    </xf>
    <xf numFmtId="0" fontId="0" fillId="3" borderId="12" xfId="0" applyFont="1" applyFill="1" applyBorder="1" applyProtection="1">
      <protection locked="0"/>
    </xf>
    <xf numFmtId="0" fontId="14" fillId="3" borderId="19" xfId="0" applyFont="1" applyFill="1" applyBorder="1" applyAlignment="1" applyProtection="1">
      <alignment vertical="center"/>
      <protection locked="0"/>
    </xf>
    <xf numFmtId="0" fontId="0" fillId="0" borderId="0" xfId="0" applyFont="1" applyBorder="1" applyAlignment="1">
      <alignment horizontal="centerContinuous" vertical="center"/>
    </xf>
    <xf numFmtId="0" fontId="0" fillId="0" borderId="12" xfId="0" applyFont="1" applyBorder="1" applyAlignment="1">
      <alignment horizontal="centerContinuous" vertical="center"/>
    </xf>
    <xf numFmtId="0" fontId="15" fillId="0" borderId="9" xfId="0" applyFont="1" applyBorder="1" applyAlignment="1">
      <alignment vertical="center"/>
    </xf>
    <xf numFmtId="0" fontId="15" fillId="0" borderId="18" xfId="0" applyFont="1" applyBorder="1" applyAlignment="1">
      <alignment vertical="center"/>
    </xf>
    <xf numFmtId="0" fontId="0" fillId="4" borderId="9" xfId="0" applyFont="1" applyFill="1" applyBorder="1" applyAlignment="1" applyProtection="1">
      <alignment horizontal="center" vertical="center"/>
      <protection locked="0"/>
    </xf>
    <xf numFmtId="0" fontId="0" fillId="0" borderId="1" xfId="0" applyFont="1" applyBorder="1" applyAlignment="1" applyProtection="1">
      <protection locked="0"/>
    </xf>
    <xf numFmtId="0" fontId="8" fillId="0" borderId="6" xfId="0" applyFont="1" applyBorder="1" applyAlignment="1">
      <alignment vertical="center"/>
    </xf>
    <xf numFmtId="0" fontId="0" fillId="3" borderId="31" xfId="0" applyFont="1" applyFill="1" applyBorder="1" applyAlignment="1" applyProtection="1">
      <alignment vertical="center"/>
      <protection locked="0"/>
    </xf>
    <xf numFmtId="0" fontId="0" fillId="3" borderId="3" xfId="0" applyFont="1" applyFill="1" applyBorder="1" applyAlignment="1" applyProtection="1">
      <alignment horizontal="center" vertical="center"/>
      <protection locked="0"/>
    </xf>
    <xf numFmtId="0" fontId="0" fillId="3" borderId="5" xfId="0" applyFont="1" applyFill="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49" fontId="0" fillId="0" borderId="6" xfId="0" applyNumberFormat="1" applyFont="1" applyBorder="1" applyAlignment="1" applyProtection="1">
      <alignment horizontal="center" vertical="center"/>
    </xf>
    <xf numFmtId="0" fontId="15" fillId="0" borderId="17" xfId="0" applyFont="1" applyBorder="1" applyAlignment="1">
      <alignment vertical="center"/>
    </xf>
    <xf numFmtId="0" fontId="15" fillId="0" borderId="10" xfId="0" applyFont="1" applyBorder="1" applyAlignment="1">
      <alignment vertical="center"/>
    </xf>
    <xf numFmtId="0" fontId="8" fillId="3" borderId="9" xfId="0" applyFont="1" applyFill="1" applyBorder="1" applyAlignment="1" applyProtection="1">
      <alignment vertical="center"/>
      <protection locked="0"/>
    </xf>
    <xf numFmtId="0" fontId="0" fillId="0" borderId="26" xfId="0" applyFont="1" applyBorder="1" applyAlignment="1">
      <alignment vertical="center"/>
    </xf>
    <xf numFmtId="0" fontId="0" fillId="0" borderId="32" xfId="0" applyFont="1" applyBorder="1" applyAlignment="1">
      <alignment vertical="center"/>
    </xf>
    <xf numFmtId="0" fontId="0" fillId="0" borderId="26" xfId="0" applyFont="1" applyBorder="1" applyAlignment="1">
      <alignment vertical="center" wrapText="1"/>
    </xf>
    <xf numFmtId="0" fontId="0" fillId="0" borderId="26" xfId="0" applyFont="1" applyBorder="1" applyAlignment="1">
      <alignment horizontal="center" vertical="center"/>
    </xf>
    <xf numFmtId="0" fontId="0" fillId="0" borderId="32" xfId="0" applyFont="1" applyBorder="1" applyAlignment="1">
      <alignment horizontal="center" vertical="center"/>
    </xf>
    <xf numFmtId="49" fontId="0" fillId="0" borderId="33" xfId="0" applyNumberFormat="1" applyFont="1" applyBorder="1" applyAlignment="1" applyProtection="1">
      <alignment horizontal="center" vertical="center"/>
    </xf>
    <xf numFmtId="49" fontId="0" fillId="0" borderId="27" xfId="0" applyNumberFormat="1" applyFont="1" applyBorder="1" applyAlignment="1" applyProtection="1">
      <alignment horizontal="center" vertical="center"/>
    </xf>
    <xf numFmtId="0" fontId="0" fillId="0" borderId="26" xfId="0" applyFont="1" applyBorder="1" applyAlignment="1" applyProtection="1">
      <alignment vertical="center"/>
    </xf>
    <xf numFmtId="0" fontId="0" fillId="0" borderId="32" xfId="0" applyFont="1" applyBorder="1" applyAlignment="1" applyProtection="1">
      <alignment vertical="center"/>
    </xf>
    <xf numFmtId="0" fontId="0" fillId="0" borderId="26" xfId="0" applyFont="1" applyBorder="1" applyAlignment="1" applyProtection="1">
      <alignment vertical="center" wrapText="1"/>
    </xf>
    <xf numFmtId="49" fontId="0" fillId="0" borderId="26" xfId="0" applyNumberFormat="1" applyFont="1" applyBorder="1" applyAlignment="1" applyProtection="1">
      <alignment horizontal="center" vertical="center"/>
    </xf>
    <xf numFmtId="0" fontId="0" fillId="0" borderId="32" xfId="0" applyFont="1" applyBorder="1" applyAlignment="1" applyProtection="1">
      <alignment vertical="center" wrapText="1"/>
    </xf>
    <xf numFmtId="0" fontId="2" fillId="0" borderId="26" xfId="0" applyFont="1" applyBorder="1" applyAlignment="1" applyProtection="1">
      <alignment vertical="center"/>
    </xf>
    <xf numFmtId="0" fontId="0" fillId="0" borderId="26" xfId="0" applyFont="1" applyBorder="1" applyProtection="1">
      <protection locked="0"/>
    </xf>
    <xf numFmtId="0" fontId="7" fillId="0" borderId="26" xfId="0" applyFont="1" applyBorder="1" applyAlignment="1" applyProtection="1">
      <alignment vertical="center"/>
    </xf>
    <xf numFmtId="0" fontId="0" fillId="2" borderId="9" xfId="0" applyFont="1" applyFill="1" applyBorder="1" applyAlignment="1" applyProtection="1">
      <protection locked="0"/>
    </xf>
    <xf numFmtId="0" fontId="0" fillId="3" borderId="11" xfId="0" applyFont="1" applyFill="1" applyBorder="1" applyAlignment="1" applyProtection="1">
      <alignment horizontal="center" vertical="center"/>
      <protection locked="0"/>
    </xf>
    <xf numFmtId="0" fontId="0" fillId="3" borderId="12" xfId="0" applyFont="1" applyFill="1" applyBorder="1" applyAlignment="1" applyProtection="1">
      <alignment horizontal="center" vertical="center"/>
      <protection locked="0"/>
    </xf>
    <xf numFmtId="0" fontId="0" fillId="0" borderId="22" xfId="0" applyFont="1" applyBorder="1" applyAlignment="1" applyProtection="1">
      <alignment horizontal="center" vertical="center"/>
      <protection locked="0"/>
    </xf>
    <xf numFmtId="0" fontId="16" fillId="0" borderId="0" xfId="0" applyFont="1" applyBorder="1" applyAlignment="1">
      <alignment horizontal="justify"/>
    </xf>
    <xf numFmtId="0" fontId="0" fillId="0" borderId="9" xfId="0" applyFont="1" applyBorder="1"/>
    <xf numFmtId="0" fontId="7" fillId="0" borderId="0" xfId="0" applyFont="1" applyBorder="1"/>
    <xf numFmtId="0" fontId="8" fillId="0" borderId="9" xfId="0" applyFont="1" applyBorder="1" applyAlignment="1">
      <alignment horizontal="center" vertical="center" wrapText="1"/>
    </xf>
    <xf numFmtId="0" fontId="8" fillId="0" borderId="17" xfId="0" applyFont="1" applyBorder="1" applyAlignment="1">
      <alignment horizontal="center" vertical="center" wrapText="1"/>
    </xf>
    <xf numFmtId="0" fontId="0" fillId="0" borderId="15" xfId="0" applyFont="1" applyBorder="1"/>
    <xf numFmtId="0" fontId="8" fillId="0" borderId="28" xfId="0" applyFont="1" applyBorder="1" applyAlignment="1">
      <alignment vertical="center" wrapText="1"/>
    </xf>
    <xf numFmtId="0" fontId="11" fillId="0" borderId="28" xfId="0" applyFont="1" applyBorder="1" applyAlignment="1">
      <alignment vertical="center" wrapText="1"/>
    </xf>
    <xf numFmtId="0" fontId="11" fillId="0" borderId="28" xfId="0" applyFont="1" applyBorder="1" applyAlignment="1">
      <alignment vertical="top" wrapText="1"/>
    </xf>
    <xf numFmtId="0" fontId="0" fillId="0" borderId="0" xfId="0" applyFont="1" applyBorder="1" applyAlignment="1">
      <alignment wrapText="1"/>
    </xf>
    <xf numFmtId="0" fontId="0" fillId="0" borderId="12" xfId="0" applyFont="1" applyBorder="1" applyAlignment="1">
      <alignment wrapText="1"/>
    </xf>
    <xf numFmtId="0" fontId="0" fillId="0" borderId="0" xfId="0" applyFont="1" applyBorder="1" applyAlignment="1" applyProtection="1">
      <alignment wrapText="1"/>
    </xf>
    <xf numFmtId="0" fontId="0" fillId="0" borderId="28" xfId="0" applyFont="1" applyBorder="1" applyAlignment="1" applyProtection="1">
      <alignment vertical="center" wrapText="1"/>
    </xf>
    <xf numFmtId="0" fontId="0" fillId="0" borderId="0" xfId="0" applyFont="1" applyBorder="1" applyAlignment="1" applyProtection="1">
      <alignment vertical="top" wrapText="1"/>
    </xf>
    <xf numFmtId="0" fontId="0" fillId="0" borderId="0" xfId="0" applyFont="1" applyBorder="1" applyAlignment="1" applyProtection="1">
      <alignment vertical="top"/>
    </xf>
    <xf numFmtId="0" fontId="0" fillId="0" borderId="28" xfId="0" applyFont="1" applyBorder="1" applyAlignment="1">
      <alignment horizontal="left" vertical="top" wrapText="1"/>
    </xf>
    <xf numFmtId="0" fontId="0" fillId="0" borderId="28" xfId="0" applyFont="1" applyBorder="1" applyAlignment="1" applyProtection="1">
      <alignment vertical="center"/>
    </xf>
    <xf numFmtId="0" fontId="11" fillId="0" borderId="0" xfId="0" applyFont="1" applyBorder="1" applyAlignment="1" applyProtection="1">
      <alignment vertical="center" wrapText="1"/>
    </xf>
    <xf numFmtId="0" fontId="11" fillId="0" borderId="12" xfId="0" applyFont="1" applyBorder="1" applyAlignment="1" applyProtection="1">
      <alignment vertical="center"/>
    </xf>
    <xf numFmtId="0" fontId="11" fillId="0" borderId="1" xfId="0" applyFont="1" applyBorder="1" applyAlignment="1" applyProtection="1">
      <alignment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vertical="center"/>
    </xf>
    <xf numFmtId="0" fontId="17" fillId="0" borderId="1" xfId="0" applyNumberFormat="1" applyFont="1" applyBorder="1" applyAlignment="1" applyProtection="1">
      <alignment vertical="center" wrapText="1"/>
    </xf>
    <xf numFmtId="0" fontId="8" fillId="0" borderId="28" xfId="0" applyFont="1" applyBorder="1" applyAlignment="1" applyProtection="1">
      <alignment vertical="top" wrapText="1"/>
    </xf>
    <xf numFmtId="0" fontId="11" fillId="0" borderId="28" xfId="0" applyFont="1" applyFill="1" applyBorder="1" applyAlignment="1" applyProtection="1">
      <alignment vertical="center" wrapText="1"/>
    </xf>
    <xf numFmtId="0" fontId="11" fillId="0" borderId="0" xfId="0" applyFont="1" applyAlignment="1" applyProtection="1">
      <alignment vertical="center"/>
    </xf>
    <xf numFmtId="0" fontId="11" fillId="0" borderId="0" xfId="0" applyFont="1" applyFill="1" applyAlignment="1" applyProtection="1">
      <alignment vertical="center" wrapText="1"/>
    </xf>
    <xf numFmtId="0" fontId="11" fillId="0" borderId="28" xfId="0" applyFont="1" applyBorder="1" applyAlignment="1" applyProtection="1">
      <alignment wrapText="1"/>
      <protection locked="0"/>
    </xf>
    <xf numFmtId="0" fontId="11" fillId="0" borderId="34" xfId="0" applyFont="1" applyBorder="1" applyAlignment="1" applyProtection="1">
      <alignment vertical="center" wrapText="1"/>
    </xf>
    <xf numFmtId="0" fontId="18" fillId="0" borderId="0" xfId="0" applyFont="1" applyBorder="1" applyAlignment="1" applyProtection="1">
      <alignment vertical="center" wrapText="1"/>
    </xf>
    <xf numFmtId="0" fontId="0" fillId="0" borderId="35" xfId="0" applyFont="1" applyBorder="1" applyAlignment="1" applyProtection="1">
      <alignment horizontal="center" vertical="center"/>
    </xf>
    <xf numFmtId="0" fontId="11" fillId="0" borderId="12" xfId="0" applyFont="1" applyBorder="1" applyAlignment="1" applyProtection="1">
      <alignment vertical="center" wrapText="1"/>
    </xf>
    <xf numFmtId="0" fontId="11" fillId="0" borderId="0"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12" xfId="0" applyFont="1" applyBorder="1" applyAlignment="1" applyProtection="1">
      <alignment wrapText="1"/>
      <protection locked="0"/>
    </xf>
    <xf numFmtId="0" fontId="11" fillId="0" borderId="28" xfId="0" applyFont="1" applyBorder="1" applyAlignment="1" applyProtection="1">
      <alignment vertical="top" wrapText="1"/>
    </xf>
    <xf numFmtId="0" fontId="11" fillId="0" borderId="0" xfId="0" applyFont="1" applyBorder="1" applyAlignment="1" applyProtection="1">
      <alignment vertical="top" wrapText="1"/>
    </xf>
    <xf numFmtId="0" fontId="0" fillId="0" borderId="28" xfId="0" applyFont="1" applyBorder="1" applyAlignment="1" applyProtection="1">
      <alignment horizontal="left" vertical="top" wrapText="1"/>
    </xf>
    <xf numFmtId="0" fontId="7" fillId="0" borderId="28" xfId="0" applyFont="1" applyBorder="1" applyAlignment="1" applyProtection="1">
      <alignment horizontal="left" vertical="top" wrapText="1"/>
    </xf>
    <xf numFmtId="0" fontId="7" fillId="0" borderId="0" xfId="0" applyFont="1" applyBorder="1" applyAlignment="1" applyProtection="1">
      <alignment vertical="top" wrapText="1"/>
    </xf>
    <xf numFmtId="0" fontId="0" fillId="0" borderId="11" xfId="0" applyFont="1" applyBorder="1" applyAlignment="1" applyProtection="1">
      <alignment vertical="center" wrapText="1"/>
    </xf>
    <xf numFmtId="0" fontId="0" fillId="3" borderId="20" xfId="0" applyFont="1" applyFill="1" applyBorder="1" applyAlignment="1" applyProtection="1">
      <alignment horizontal="center" vertical="center"/>
      <protection locked="0"/>
    </xf>
    <xf numFmtId="0" fontId="0" fillId="3" borderId="21" xfId="0" applyFont="1" applyFill="1" applyBorder="1" applyAlignment="1" applyProtection="1">
      <alignment horizontal="center" vertical="center"/>
      <protection locked="0"/>
    </xf>
    <xf numFmtId="0" fontId="0" fillId="0" borderId="20" xfId="0" applyFont="1" applyBorder="1"/>
    <xf numFmtId="0" fontId="0" fillId="3" borderId="20" xfId="0" applyFont="1" applyFill="1" applyBorder="1" applyProtection="1">
      <protection locked="0"/>
    </xf>
    <xf numFmtId="0" fontId="0" fillId="3" borderId="18" xfId="0" applyFont="1" applyFill="1" applyBorder="1" applyProtection="1">
      <protection locked="0"/>
    </xf>
    <xf numFmtId="0" fontId="8" fillId="0" borderId="0" xfId="0" applyFont="1" applyBorder="1" applyAlignment="1">
      <alignment vertical="center" wrapText="1"/>
    </xf>
    <xf numFmtId="0" fontId="11" fillId="0" borderId="0" xfId="0" applyFont="1" applyBorder="1" applyAlignment="1">
      <alignment vertical="center" wrapText="1"/>
    </xf>
    <xf numFmtId="0" fontId="11" fillId="0" borderId="0" xfId="0" applyFont="1" applyBorder="1" applyAlignment="1">
      <alignment vertical="top" wrapText="1"/>
    </xf>
    <xf numFmtId="0" fontId="17" fillId="0" borderId="0" xfId="0" applyFont="1" applyBorder="1" applyAlignment="1" applyProtection="1">
      <alignment vertical="center" wrapText="1"/>
    </xf>
    <xf numFmtId="0" fontId="8" fillId="0" borderId="0" xfId="0" applyFont="1" applyBorder="1" applyAlignment="1" applyProtection="1">
      <alignment vertical="top" wrapText="1"/>
    </xf>
    <xf numFmtId="0" fontId="7" fillId="0" borderId="0" xfId="0" applyFont="1" applyBorder="1" applyAlignment="1" applyProtection="1">
      <alignment horizontal="left" vertical="top" wrapText="1"/>
    </xf>
    <xf numFmtId="0" fontId="0" fillId="0" borderId="17" xfId="0" applyFont="1" applyFill="1" applyBorder="1" applyAlignment="1" applyProtection="1">
      <protection locked="0"/>
    </xf>
    <xf numFmtId="0" fontId="0" fillId="0" borderId="10" xfId="0" applyFont="1" applyFill="1" applyBorder="1" applyAlignment="1" applyProtection="1">
      <protection locked="0"/>
    </xf>
    <xf numFmtId="0" fontId="4" fillId="4" borderId="0" xfId="0" applyFont="1" applyFill="1" applyAlignment="1" applyProtection="1">
      <protection locked="0"/>
    </xf>
    <xf numFmtId="0" fontId="0" fillId="0" borderId="19" xfId="0" applyFont="1" applyBorder="1" applyAlignment="1">
      <alignment vertical="center" wrapText="1"/>
    </xf>
    <xf numFmtId="0" fontId="0" fillId="0" borderId="2" xfId="0" applyFont="1" applyBorder="1" applyAlignment="1">
      <alignment vertical="center" wrapText="1"/>
    </xf>
    <xf numFmtId="0" fontId="0" fillId="0" borderId="9" xfId="0" applyFont="1" applyBorder="1" applyAlignment="1">
      <alignment horizontal="center"/>
    </xf>
    <xf numFmtId="0" fontId="0" fillId="0" borderId="3" xfId="0" applyFont="1" applyBorder="1"/>
    <xf numFmtId="0" fontId="0" fillId="0" borderId="5" xfId="0" applyFont="1" applyBorder="1"/>
    <xf numFmtId="0" fontId="0" fillId="2" borderId="17" xfId="0" applyFont="1" applyFill="1" applyBorder="1" applyAlignment="1" applyProtection="1">
      <protection locked="0"/>
    </xf>
    <xf numFmtId="0" fontId="11" fillId="0" borderId="0" xfId="0" applyFont="1" applyAlignment="1" applyProtection="1"/>
    <xf numFmtId="0" fontId="0" fillId="3" borderId="17" xfId="0" applyFont="1" applyFill="1" applyBorder="1" applyAlignment="1" applyProtection="1">
      <alignment horizontal="center" vertical="center"/>
      <protection locked="0"/>
    </xf>
    <xf numFmtId="0" fontId="0" fillId="3" borderId="18" xfId="0" applyFont="1" applyFill="1" applyBorder="1" applyAlignment="1" applyProtection="1">
      <alignment horizontal="center" vertical="center"/>
      <protection locked="0"/>
    </xf>
    <xf numFmtId="0" fontId="0" fillId="3" borderId="11" xfId="0" applyFont="1" applyFill="1" applyBorder="1" applyProtection="1">
      <protection locked="0"/>
    </xf>
    <xf numFmtId="0" fontId="0" fillId="0" borderId="17" xfId="0" applyFont="1" applyBorder="1"/>
    <xf numFmtId="0" fontId="0" fillId="0" borderId="9" xfId="0" applyFont="1" applyBorder="1" applyAlignment="1">
      <alignment horizontal="center" vertical="center" wrapText="1"/>
    </xf>
    <xf numFmtId="0" fontId="0" fillId="0" borderId="36" xfId="0" applyFont="1" applyBorder="1"/>
    <xf numFmtId="0" fontId="0" fillId="0" borderId="37" xfId="0" applyFont="1" applyBorder="1"/>
    <xf numFmtId="0" fontId="0" fillId="3" borderId="3" xfId="0" applyFont="1" applyFill="1" applyBorder="1" applyProtection="1">
      <protection locked="0"/>
    </xf>
    <xf numFmtId="0" fontId="0" fillId="3" borderId="1" xfId="0" applyFont="1" applyFill="1" applyBorder="1" applyProtection="1">
      <protection locked="0"/>
    </xf>
    <xf numFmtId="0" fontId="0" fillId="3" borderId="5" xfId="0" applyFont="1" applyFill="1" applyBorder="1" applyProtection="1">
      <protection locked="0"/>
    </xf>
    <xf numFmtId="0" fontId="11" fillId="0" borderId="20" xfId="0" applyFont="1" applyBorder="1" applyAlignment="1" applyProtection="1">
      <alignment horizontal="center" vertical="center"/>
    </xf>
    <xf numFmtId="0" fontId="11" fillId="0" borderId="21" xfId="0" applyFont="1" applyBorder="1" applyAlignment="1" applyProtection="1">
      <alignment horizontal="center" vertical="center"/>
    </xf>
    <xf numFmtId="0" fontId="8" fillId="0" borderId="9" xfId="0" applyFont="1" applyFill="1" applyBorder="1" applyAlignment="1" applyProtection="1">
      <alignment vertical="center"/>
    </xf>
    <xf numFmtId="0" fontId="11" fillId="4" borderId="0" xfId="0" applyFont="1" applyFill="1" applyAlignment="1" applyProtection="1">
      <protection locked="0"/>
    </xf>
    <xf numFmtId="0" fontId="0" fillId="0" borderId="38" xfId="0" applyFont="1" applyBorder="1"/>
    <xf numFmtId="0" fontId="0" fillId="0" borderId="39" xfId="0" applyFont="1" applyBorder="1"/>
    <xf numFmtId="0" fontId="0" fillId="3" borderId="0" xfId="0" applyFont="1" applyFill="1" applyBorder="1" applyProtection="1">
      <protection locked="0"/>
    </xf>
    <xf numFmtId="0" fontId="8" fillId="0" borderId="3" xfId="0" applyFont="1" applyBorder="1" applyAlignment="1" applyProtection="1">
      <alignment horizontal="center" vertical="center"/>
    </xf>
    <xf numFmtId="0" fontId="8" fillId="0" borderId="5" xfId="0" applyFont="1" applyBorder="1" applyAlignment="1" applyProtection="1">
      <alignment horizontal="center" vertical="center"/>
    </xf>
    <xf numFmtId="0" fontId="0" fillId="0" borderId="20" xfId="0" applyFont="1" applyBorder="1" applyAlignment="1" applyProtection="1">
      <alignment vertical="center" wrapText="1"/>
    </xf>
    <xf numFmtId="0" fontId="0" fillId="0" borderId="21" xfId="0" applyFont="1" applyBorder="1" applyAlignment="1" applyProtection="1">
      <alignment vertical="center" wrapText="1"/>
    </xf>
    <xf numFmtId="0" fontId="0" fillId="3" borderId="6" xfId="0" applyFont="1" applyFill="1" applyBorder="1" applyAlignment="1" applyProtection="1">
      <alignment horizontal="center"/>
      <protection locked="0"/>
    </xf>
    <xf numFmtId="0" fontId="8" fillId="0" borderId="11" xfId="0" applyFont="1" applyBorder="1" applyAlignment="1" applyProtection="1">
      <alignment horizontal="center" vertical="center"/>
    </xf>
    <xf numFmtId="0" fontId="8" fillId="0" borderId="12" xfId="0" applyFont="1" applyBorder="1" applyAlignment="1" applyProtection="1">
      <alignment horizontal="center" vertical="center"/>
    </xf>
    <xf numFmtId="0" fontId="0" fillId="0" borderId="33" xfId="0" applyFont="1" applyBorder="1" applyAlignment="1" applyProtection="1"/>
    <xf numFmtId="0" fontId="0" fillId="0" borderId="2" xfId="0" applyFont="1" applyBorder="1" applyAlignment="1" applyProtection="1"/>
    <xf numFmtId="0" fontId="0" fillId="0" borderId="11" xfId="0" applyFont="1" applyBorder="1"/>
    <xf numFmtId="0" fontId="0" fillId="3" borderId="19" xfId="0" applyFont="1" applyFill="1" applyBorder="1" applyAlignment="1" applyProtection="1">
      <alignment horizontal="center"/>
      <protection locked="0"/>
    </xf>
    <xf numFmtId="0" fontId="8" fillId="0" borderId="20" xfId="0" applyFont="1" applyBorder="1" applyAlignment="1" applyProtection="1">
      <alignment horizontal="center" vertical="center"/>
    </xf>
    <xf numFmtId="0" fontId="8" fillId="0" borderId="21" xfId="0" applyFont="1" applyBorder="1" applyAlignment="1" applyProtection="1">
      <alignment horizontal="center" vertical="center"/>
    </xf>
    <xf numFmtId="0" fontId="0" fillId="0" borderId="15" xfId="0" applyFont="1" applyBorder="1" applyProtection="1"/>
    <xf numFmtId="0" fontId="0" fillId="0" borderId="0" xfId="0" applyFont="1" applyBorder="1" applyAlignment="1" applyProtection="1">
      <alignment horizontal="right" vertical="center"/>
    </xf>
    <xf numFmtId="0" fontId="0" fillId="0" borderId="5" xfId="0" applyFont="1" applyBorder="1" applyAlignment="1" applyProtection="1">
      <alignment horizontal="center" vertical="center" shrinkToFit="1"/>
    </xf>
    <xf numFmtId="0" fontId="0" fillId="0" borderId="11" xfId="0" applyFont="1" applyBorder="1" applyAlignment="1" applyProtection="1">
      <alignment horizontal="center"/>
    </xf>
    <xf numFmtId="0" fontId="0" fillId="0" borderId="0" xfId="0" applyFont="1" applyAlignment="1" applyProtection="1">
      <alignment horizontal="center"/>
    </xf>
    <xf numFmtId="0" fontId="0" fillId="0" borderId="40" xfId="0" applyFont="1" applyBorder="1"/>
    <xf numFmtId="0" fontId="0" fillId="0" borderId="41" xfId="0" applyFont="1" applyBorder="1"/>
    <xf numFmtId="0" fontId="0" fillId="3" borderId="2" xfId="0" applyFont="1" applyFill="1" applyBorder="1" applyProtection="1">
      <protection locked="0"/>
    </xf>
    <xf numFmtId="0" fontId="0" fillId="3" borderId="21" xfId="0" applyFont="1" applyFill="1" applyBorder="1" applyProtection="1">
      <protection locked="0"/>
    </xf>
    <xf numFmtId="0" fontId="7" fillId="0" borderId="0" xfId="0" applyFont="1" applyBorder="1" applyAlignment="1" applyProtection="1">
      <alignment horizontal="center" vertical="center"/>
    </xf>
    <xf numFmtId="0" fontId="0" fillId="0" borderId="11" xfId="0" applyFont="1" applyBorder="1" applyProtection="1"/>
    <xf numFmtId="0" fontId="0" fillId="0" borderId="20" xfId="0" applyFont="1" applyBorder="1" applyProtection="1"/>
    <xf numFmtId="0" fontId="0" fillId="0" borderId="2" xfId="0" applyFont="1" applyBorder="1" applyProtection="1">
      <protection locked="0"/>
    </xf>
    <xf numFmtId="0" fontId="0" fillId="0" borderId="42" xfId="0" applyFont="1" applyBorder="1" applyProtection="1">
      <protection locked="0"/>
    </xf>
    <xf numFmtId="0" fontId="0" fillId="0" borderId="2" xfId="0" applyFont="1" applyBorder="1" applyAlignment="1" applyProtection="1">
      <alignment horizontal="center" vertical="center"/>
      <protection locked="0"/>
    </xf>
    <xf numFmtId="0" fontId="0" fillId="2" borderId="2" xfId="0" applyFont="1" applyFill="1" applyBorder="1" applyAlignment="1" applyProtection="1">
      <alignment horizontal="center" vertical="center"/>
      <protection locked="0"/>
    </xf>
    <xf numFmtId="0" fontId="0" fillId="0" borderId="20" xfId="0" applyFont="1" applyFill="1" applyBorder="1" applyAlignment="1" applyProtection="1">
      <protection locked="0"/>
    </xf>
    <xf numFmtId="0" fontId="0" fillId="2" borderId="2" xfId="0" applyFont="1" applyFill="1" applyBorder="1" applyAlignment="1" applyProtection="1">
      <alignment vertical="center"/>
      <protection locked="0"/>
    </xf>
    <xf numFmtId="0" fontId="0" fillId="2" borderId="21" xfId="0" applyFont="1" applyFill="1" applyBorder="1" applyAlignment="1" applyProtection="1">
      <alignment vertical="center"/>
      <protection locked="0"/>
    </xf>
    <xf numFmtId="0" fontId="0" fillId="4" borderId="20" xfId="0" applyFont="1" applyFill="1" applyBorder="1" applyAlignment="1" applyProtection="1">
      <alignment horizontal="center" vertical="center"/>
      <protection locked="0"/>
    </xf>
    <xf numFmtId="0" fontId="0" fillId="4" borderId="21" xfId="0" applyFont="1" applyFill="1" applyBorder="1" applyAlignment="1" applyProtection="1">
      <alignment horizontal="center" vertical="center"/>
      <protection locked="0"/>
    </xf>
    <xf numFmtId="0" fontId="0" fillId="0" borderId="43" xfId="0" applyFont="1" applyBorder="1" applyAlignment="1" applyProtection="1">
      <alignment horizontal="center" vertical="center"/>
      <protection locked="0"/>
    </xf>
    <xf numFmtId="0" fontId="0" fillId="0" borderId="42" xfId="0" applyFont="1" applyBorder="1" applyAlignment="1" applyProtection="1">
      <alignment horizontal="center" vertical="center"/>
      <protection locked="0"/>
    </xf>
    <xf numFmtId="0" fontId="0" fillId="0" borderId="21" xfId="0" applyFont="1" applyBorder="1" applyProtection="1"/>
    <xf numFmtId="49" fontId="3" fillId="0" borderId="20" xfId="0" applyNumberFormat="1" applyFont="1" applyBorder="1" applyAlignment="1" applyProtection="1">
      <alignment horizontal="left" vertical="center"/>
    </xf>
    <xf numFmtId="49" fontId="3" fillId="0" borderId="2" xfId="0" applyNumberFormat="1" applyFont="1" applyBorder="1" applyAlignment="1" applyProtection="1">
      <alignment horizontal="left" vertical="center"/>
    </xf>
    <xf numFmtId="49" fontId="3" fillId="0" borderId="20" xfId="0" applyNumberFormat="1" applyFont="1" applyBorder="1" applyAlignment="1" applyProtection="1">
      <alignment vertical="center"/>
    </xf>
    <xf numFmtId="49" fontId="3" fillId="0" borderId="2" xfId="0" applyNumberFormat="1" applyFont="1" applyBorder="1" applyAlignment="1" applyProtection="1">
      <alignment vertical="center"/>
    </xf>
    <xf numFmtId="0" fontId="0" fillId="2" borderId="44" xfId="0" applyFont="1" applyFill="1" applyBorder="1" applyAlignment="1" applyProtection="1">
      <alignment horizontal="left" vertical="top"/>
      <protection locked="0"/>
    </xf>
    <xf numFmtId="0" fontId="0" fillId="2" borderId="42" xfId="0" applyFont="1" applyFill="1" applyBorder="1" applyAlignment="1" applyProtection="1">
      <alignment horizontal="left" vertical="top"/>
      <protection locked="0"/>
    </xf>
    <xf numFmtId="0" fontId="0" fillId="0" borderId="45" xfId="0" applyFont="1" applyBorder="1" applyAlignment="1" applyProtection="1">
      <protection locked="0"/>
    </xf>
    <xf numFmtId="0" fontId="0" fillId="2" borderId="44" xfId="0" applyFont="1" applyFill="1" applyBorder="1" applyAlignment="1" applyProtection="1">
      <protection locked="0"/>
    </xf>
    <xf numFmtId="0" fontId="0" fillId="0" borderId="20" xfId="0" applyFont="1" applyBorder="1" applyAlignment="1" applyProtection="1"/>
    <xf numFmtId="0" fontId="0" fillId="0" borderId="21" xfId="0" applyFont="1" applyBorder="1" applyAlignment="1" applyProtection="1"/>
    <xf numFmtId="0" fontId="0" fillId="0" borderId="2" xfId="0" applyFont="1" applyBorder="1"/>
    <xf numFmtId="0" fontId="0" fillId="0" borderId="21" xfId="0" applyFont="1" applyBorder="1"/>
    <xf numFmtId="0" fontId="11" fillId="0" borderId="2" xfId="0" applyFont="1" applyBorder="1"/>
    <xf numFmtId="0" fontId="18" fillId="0" borderId="2" xfId="0" applyFont="1" applyBorder="1"/>
    <xf numFmtId="0" fontId="0" fillId="0" borderId="44" xfId="0" applyFont="1" applyBorder="1"/>
    <xf numFmtId="0" fontId="8" fillId="0" borderId="2" xfId="0" applyFont="1" applyBorder="1" applyAlignment="1">
      <alignment vertical="center" wrapText="1"/>
    </xf>
    <xf numFmtId="0" fontId="11" fillId="0" borderId="2" xfId="0" applyFont="1" applyBorder="1" applyAlignment="1">
      <alignment vertical="center" wrapText="1"/>
    </xf>
    <xf numFmtId="0" fontId="11" fillId="0" borderId="2" xfId="0" applyFont="1" applyBorder="1" applyAlignment="1">
      <alignment vertical="top" wrapText="1"/>
    </xf>
    <xf numFmtId="0" fontId="0" fillId="0" borderId="2" xfId="0" applyFont="1" applyBorder="1" applyAlignment="1">
      <alignment wrapText="1"/>
    </xf>
    <xf numFmtId="0" fontId="0" fillId="0" borderId="21" xfId="0" applyFont="1" applyBorder="1" applyAlignment="1">
      <alignment wrapText="1"/>
    </xf>
    <xf numFmtId="0" fontId="0" fillId="0" borderId="42" xfId="0" applyFont="1" applyBorder="1" applyAlignment="1" applyProtection="1">
      <alignment horizontal="center" vertical="center"/>
    </xf>
    <xf numFmtId="0" fontId="0" fillId="0" borderId="2" xfId="0" applyFont="1" applyBorder="1" applyAlignment="1" applyProtection="1">
      <alignment wrapText="1"/>
    </xf>
    <xf numFmtId="0" fontId="0" fillId="0" borderId="2" xfId="0" applyFont="1" applyBorder="1" applyAlignment="1" applyProtection="1">
      <alignment vertical="center" wrapText="1"/>
    </xf>
    <xf numFmtId="0" fontId="0" fillId="0" borderId="2" xfId="0" applyFont="1" applyBorder="1" applyAlignment="1" applyProtection="1">
      <alignment vertical="top"/>
    </xf>
    <xf numFmtId="0" fontId="0" fillId="0" borderId="2" xfId="0" applyFont="1" applyBorder="1" applyAlignment="1">
      <alignment horizontal="left" vertical="top" wrapText="1"/>
    </xf>
    <xf numFmtId="0" fontId="11" fillId="0" borderId="2" xfId="0" applyFont="1" applyBorder="1" applyAlignment="1" applyProtection="1">
      <alignment vertical="center"/>
    </xf>
    <xf numFmtId="0" fontId="11" fillId="0" borderId="2" xfId="0" applyFont="1" applyBorder="1" applyAlignment="1" applyProtection="1">
      <alignment vertical="center" wrapText="1"/>
    </xf>
    <xf numFmtId="0" fontId="11" fillId="0" borderId="21" xfId="0" applyFont="1" applyBorder="1" applyAlignment="1" applyProtection="1">
      <alignment vertical="center"/>
    </xf>
    <xf numFmtId="0" fontId="11" fillId="0" borderId="2" xfId="0" applyFont="1" applyBorder="1" applyAlignment="1" applyProtection="1">
      <alignment vertical="top" wrapText="1"/>
    </xf>
    <xf numFmtId="0" fontId="0" fillId="0" borderId="2" xfId="0" applyFont="1" applyBorder="1" applyAlignment="1" applyProtection="1">
      <alignment vertical="center"/>
    </xf>
    <xf numFmtId="0" fontId="17" fillId="0" borderId="2" xfId="0" applyNumberFormat="1" applyFont="1" applyBorder="1" applyAlignment="1" applyProtection="1">
      <alignment vertical="center" wrapText="1"/>
    </xf>
    <xf numFmtId="0" fontId="8" fillId="0" borderId="2" xfId="0" applyFont="1" applyBorder="1" applyAlignment="1" applyProtection="1">
      <alignment vertical="top" wrapText="1"/>
    </xf>
    <xf numFmtId="0" fontId="11" fillId="0" borderId="2" xfId="0" applyFont="1" applyBorder="1" applyAlignment="1" applyProtection="1">
      <alignment wrapText="1"/>
      <protection locked="0"/>
    </xf>
    <xf numFmtId="0" fontId="11" fillId="0" borderId="21" xfId="0" applyFont="1" applyBorder="1" applyAlignment="1" applyProtection="1">
      <alignment vertical="center" wrapText="1"/>
    </xf>
    <xf numFmtId="0" fontId="18" fillId="0" borderId="2" xfId="0" applyFont="1" applyBorder="1" applyAlignment="1" applyProtection="1">
      <alignment vertical="center" wrapText="1"/>
    </xf>
    <xf numFmtId="0" fontId="0" fillId="0" borderId="2" xfId="0" applyFont="1" applyBorder="1" applyAlignment="1" applyProtection="1">
      <alignment wrapText="1"/>
      <protection locked="0"/>
    </xf>
    <xf numFmtId="0" fontId="0" fillId="0" borderId="21" xfId="0" applyFont="1" applyBorder="1" applyAlignment="1" applyProtection="1">
      <alignment wrapText="1"/>
      <protection locked="0"/>
    </xf>
    <xf numFmtId="0" fontId="0" fillId="0" borderId="2" xfId="0" applyFont="1" applyBorder="1" applyAlignment="1" applyProtection="1">
      <alignment horizontal="left" vertical="top" wrapText="1"/>
    </xf>
    <xf numFmtId="0" fontId="7" fillId="0" borderId="2" xfId="0" applyFont="1" applyBorder="1" applyAlignment="1" applyProtection="1">
      <alignment horizontal="left" vertical="top" wrapText="1"/>
    </xf>
    <xf numFmtId="0" fontId="7" fillId="0" borderId="2" xfId="0" applyFont="1" applyBorder="1" applyAlignment="1" applyProtection="1">
      <alignment vertical="top" wrapText="1"/>
    </xf>
    <xf numFmtId="0" fontId="19" fillId="0" borderId="0" xfId="0" applyFont="1" applyFill="1" applyBorder="1" applyAlignment="1" applyProtection="1">
      <alignment horizontal="center" vertical="center"/>
    </xf>
    <xf numFmtId="0" fontId="0" fillId="0" borderId="9" xfId="0" applyFont="1" applyBorder="1" applyProtection="1"/>
    <xf numFmtId="0" fontId="14" fillId="0" borderId="0" xfId="0" applyFont="1" applyProtection="1">
      <protection locked="0"/>
    </xf>
    <xf numFmtId="0" fontId="0" fillId="0" borderId="0" xfId="0" applyFont="1" applyAlignment="1" applyProtection="1">
      <alignment horizontal="center"/>
      <protection locked="0"/>
    </xf>
    <xf numFmtId="49" fontId="0" fillId="0" borderId="1" xfId="0" applyNumberFormat="1" applyFont="1" applyBorder="1" applyProtection="1">
      <protection locked="0"/>
    </xf>
    <xf numFmtId="49" fontId="5" fillId="0" borderId="1" xfId="0" applyNumberFormat="1" applyFont="1" applyBorder="1" applyProtection="1"/>
    <xf numFmtId="0" fontId="5" fillId="0" borderId="0" xfId="0" applyFont="1" applyBorder="1" applyProtection="1"/>
    <xf numFmtId="0" fontId="20" fillId="0" borderId="0" xfId="0" applyFont="1" applyBorder="1" applyAlignment="1" applyProtection="1">
      <alignment horizontal="justify"/>
    </xf>
    <xf numFmtId="0" fontId="0" fillId="0" borderId="0" xfId="0" applyFont="1" applyBorder="1" applyAlignment="1" applyProtection="1">
      <alignment horizontal="center" vertical="center" textRotation="255"/>
    </xf>
    <xf numFmtId="0" fontId="0" fillId="0" borderId="0" xfId="0" applyFont="1" applyBorder="1" applyAlignment="1" applyProtection="1">
      <alignment horizontal="left" wrapText="1"/>
    </xf>
    <xf numFmtId="0" fontId="0" fillId="0" borderId="0" xfId="0" applyFont="1" applyAlignment="1" applyProtection="1">
      <alignment horizontal="left" wrapText="1"/>
    </xf>
    <xf numFmtId="0" fontId="0" fillId="0" borderId="12" xfId="0" applyFont="1" applyBorder="1" applyAlignment="1" applyProtection="1">
      <alignment horizontal="left" wrapText="1"/>
    </xf>
    <xf numFmtId="0" fontId="11" fillId="0" borderId="3" xfId="0" applyFont="1" applyBorder="1" applyAlignment="1" applyProtection="1">
      <alignment horizontal="center" vertical="center"/>
    </xf>
    <xf numFmtId="0" fontId="11" fillId="0" borderId="1" xfId="0" applyFont="1" applyBorder="1" applyAlignment="1" applyProtection="1">
      <alignment horizontal="center" vertical="center"/>
    </xf>
    <xf numFmtId="0" fontId="0" fillId="0" borderId="9" xfId="0" applyFont="1" applyBorder="1" applyAlignment="1" applyProtection="1">
      <alignment vertical="center" textRotation="255" wrapText="1"/>
    </xf>
    <xf numFmtId="0" fontId="0" fillId="0" borderId="9" xfId="0" applyFont="1" applyBorder="1" applyAlignment="1" applyProtection="1">
      <alignment vertical="center" textRotation="255"/>
    </xf>
    <xf numFmtId="0" fontId="0" fillId="0" borderId="17" xfId="0" applyFont="1" applyBorder="1" applyAlignment="1" applyProtection="1">
      <alignment vertical="center" textRotation="255"/>
    </xf>
    <xf numFmtId="0" fontId="11" fillId="0" borderId="3" xfId="0" applyFont="1" applyBorder="1" applyAlignment="1" applyProtection="1">
      <alignment horizontal="center" vertical="center" textRotation="255"/>
    </xf>
    <xf numFmtId="0" fontId="11" fillId="0" borderId="1" xfId="0" applyFont="1" applyBorder="1" applyAlignment="1" applyProtection="1">
      <alignment horizontal="center" vertical="center" textRotation="255"/>
    </xf>
    <xf numFmtId="0" fontId="11" fillId="0" borderId="3" xfId="0" applyFont="1" applyBorder="1" applyAlignment="1" applyProtection="1">
      <alignment vertical="center" textRotation="255"/>
    </xf>
    <xf numFmtId="0" fontId="11" fillId="0" borderId="1" xfId="0" applyFont="1" applyBorder="1" applyAlignment="1" applyProtection="1">
      <alignment vertical="center" textRotation="255"/>
    </xf>
    <xf numFmtId="0" fontId="11" fillId="0" borderId="5" xfId="0" applyFont="1" applyBorder="1" applyAlignment="1" applyProtection="1">
      <alignment vertical="center" textRotation="255"/>
    </xf>
    <xf numFmtId="0" fontId="0" fillId="0" borderId="3" xfId="0" applyFont="1" applyBorder="1" applyAlignment="1" applyProtection="1">
      <alignment vertical="center" textRotation="255"/>
    </xf>
    <xf numFmtId="0" fontId="0" fillId="0" borderId="1" xfId="0" applyFont="1" applyBorder="1" applyAlignment="1" applyProtection="1">
      <alignment vertical="center" textRotation="255"/>
    </xf>
    <xf numFmtId="0" fontId="0" fillId="0" borderId="5" xfId="0" applyFont="1" applyBorder="1" applyAlignment="1" applyProtection="1">
      <alignment vertical="center" textRotation="255"/>
    </xf>
    <xf numFmtId="0" fontId="8" fillId="0" borderId="3" xfId="0" applyFont="1" applyBorder="1" applyAlignment="1" applyProtection="1">
      <alignment vertical="center" textRotation="255" wrapText="1"/>
    </xf>
    <xf numFmtId="0" fontId="0" fillId="0" borderId="22" xfId="0" applyFont="1" applyBorder="1" applyProtection="1"/>
    <xf numFmtId="0" fontId="8" fillId="0" borderId="9" xfId="0" applyFont="1" applyBorder="1" applyAlignment="1" applyProtection="1">
      <alignment horizontal="left" vertical="center"/>
    </xf>
    <xf numFmtId="0" fontId="11" fillId="0" borderId="9" xfId="0" applyFont="1" applyBorder="1" applyAlignment="1" applyProtection="1">
      <alignment horizontal="left" vertical="center"/>
    </xf>
    <xf numFmtId="0" fontId="0" fillId="0" borderId="22" xfId="0" applyFont="1" applyBorder="1" applyAlignment="1" applyProtection="1">
      <alignment horizontal="center" vertical="center"/>
    </xf>
    <xf numFmtId="0" fontId="11" fillId="0" borderId="9" xfId="0" applyFont="1" applyBorder="1" applyAlignment="1" applyProtection="1">
      <alignment horizontal="center" vertical="center" textRotation="255"/>
    </xf>
    <xf numFmtId="0" fontId="8" fillId="0" borderId="9" xfId="0" applyFont="1" applyBorder="1" applyAlignment="1" applyProtection="1">
      <alignment horizontal="center" vertical="center" textRotation="255"/>
    </xf>
    <xf numFmtId="0" fontId="0" fillId="0" borderId="6" xfId="0" applyFont="1" applyBorder="1" applyProtection="1"/>
    <xf numFmtId="0" fontId="0" fillId="3" borderId="3" xfId="0" applyFont="1" applyFill="1" applyBorder="1" applyAlignment="1" applyProtection="1">
      <alignment vertical="top" wrapText="1"/>
      <protection locked="0"/>
    </xf>
    <xf numFmtId="0" fontId="0" fillId="3" borderId="1" xfId="0" applyFont="1" applyFill="1" applyBorder="1" applyAlignment="1" applyProtection="1">
      <alignment vertical="top" wrapText="1"/>
      <protection locked="0"/>
    </xf>
    <xf numFmtId="0" fontId="0" fillId="3" borderId="5" xfId="0" applyFont="1" applyFill="1" applyBorder="1" applyAlignment="1" applyProtection="1">
      <alignment vertical="top" wrapText="1"/>
      <protection locked="0"/>
    </xf>
    <xf numFmtId="0" fontId="0" fillId="0" borderId="46" xfId="0" applyFont="1" applyBorder="1" applyAlignment="1" applyProtection="1">
      <alignment horizontal="left" vertical="top"/>
    </xf>
    <xf numFmtId="0" fontId="0" fillId="0" borderId="46" xfId="0" applyFont="1" applyBorder="1" applyAlignment="1" applyProtection="1">
      <alignment horizontal="center" vertical="center"/>
    </xf>
    <xf numFmtId="0" fontId="8" fillId="0" borderId="46" xfId="0" applyFont="1" applyBorder="1" applyAlignment="1" applyProtection="1">
      <alignment horizontal="center" vertical="center"/>
    </xf>
    <xf numFmtId="0" fontId="0" fillId="0" borderId="9" xfId="0" applyFont="1" applyBorder="1" applyAlignment="1" applyProtection="1">
      <alignment vertical="center" textRotation="255" shrinkToFit="1"/>
    </xf>
    <xf numFmtId="0" fontId="21" fillId="0" borderId="0" xfId="0" applyFont="1" applyBorder="1" applyProtection="1"/>
    <xf numFmtId="0" fontId="0" fillId="0" borderId="3" xfId="0" applyFont="1" applyBorder="1" applyProtection="1"/>
    <xf numFmtId="0" fontId="11" fillId="0" borderId="6" xfId="0" applyFont="1" applyFill="1" applyBorder="1" applyAlignment="1" applyProtection="1">
      <alignment horizontal="center" vertical="center"/>
    </xf>
    <xf numFmtId="0" fontId="0" fillId="0" borderId="3" xfId="0" applyFont="1" applyBorder="1" applyAlignment="1" applyProtection="1">
      <alignment horizontal="center" vertical="center" wrapText="1"/>
    </xf>
    <xf numFmtId="0" fontId="0" fillId="0" borderId="5" xfId="0" applyFont="1" applyBorder="1" applyAlignment="1" applyProtection="1">
      <alignment horizontal="center" vertical="center" wrapText="1"/>
    </xf>
    <xf numFmtId="0" fontId="22" fillId="0" borderId="0" xfId="0" applyFont="1" applyBorder="1" applyProtection="1"/>
    <xf numFmtId="0" fontId="11" fillId="0" borderId="0" xfId="0" applyFont="1" applyBorder="1" applyAlignment="1" applyProtection="1">
      <alignment horizontal="center" vertical="center"/>
    </xf>
    <xf numFmtId="0" fontId="11" fillId="0" borderId="11" xfId="0" applyFont="1" applyBorder="1" applyAlignment="1" applyProtection="1">
      <alignment vertical="top" textRotation="255"/>
    </xf>
    <xf numFmtId="0" fontId="11" fillId="0" borderId="0" xfId="0" applyFont="1" applyBorder="1" applyAlignment="1" applyProtection="1">
      <alignment vertical="top" textRotation="255"/>
    </xf>
    <xf numFmtId="0" fontId="11" fillId="0" borderId="12" xfId="0" applyFont="1" applyBorder="1" applyAlignment="1" applyProtection="1">
      <alignment vertical="top" textRotation="255"/>
    </xf>
    <xf numFmtId="0" fontId="11" fillId="0" borderId="11" xfId="0" applyFont="1" applyBorder="1" applyAlignment="1" applyProtection="1">
      <alignment vertical="center" textRotation="255"/>
    </xf>
    <xf numFmtId="0" fontId="11" fillId="0" borderId="0" xfId="0" applyFont="1" applyAlignment="1" applyProtection="1">
      <alignment vertical="center" textRotation="255"/>
    </xf>
    <xf numFmtId="0" fontId="11" fillId="0" borderId="0" xfId="0" applyFont="1" applyBorder="1" applyAlignment="1" applyProtection="1">
      <alignment vertical="center" textRotation="255"/>
    </xf>
    <xf numFmtId="0" fontId="11" fillId="0" borderId="12" xfId="0" applyFont="1" applyBorder="1" applyAlignment="1" applyProtection="1">
      <alignment vertical="center" textRotation="255"/>
    </xf>
    <xf numFmtId="0" fontId="0" fillId="0" borderId="11" xfId="0" applyFont="1" applyBorder="1" applyAlignment="1" applyProtection="1">
      <alignment vertical="center" textRotation="255"/>
    </xf>
    <xf numFmtId="0" fontId="0" fillId="0" borderId="0" xfId="0" applyFont="1" applyBorder="1" applyAlignment="1" applyProtection="1">
      <alignment vertical="center" textRotation="255"/>
    </xf>
    <xf numFmtId="0" fontId="0" fillId="0" borderId="12" xfId="0" applyFont="1" applyBorder="1" applyAlignment="1" applyProtection="1">
      <alignment vertical="center" textRotation="255"/>
    </xf>
    <xf numFmtId="0" fontId="0" fillId="0" borderId="9" xfId="0" applyFont="1" applyBorder="1" applyAlignment="1" applyProtection="1">
      <alignment horizontal="center"/>
    </xf>
    <xf numFmtId="0" fontId="23" fillId="0" borderId="0" xfId="0" applyFont="1" applyFill="1" applyBorder="1" applyProtection="1"/>
    <xf numFmtId="0" fontId="0" fillId="0" borderId="3" xfId="0" applyFont="1" applyBorder="1" applyAlignment="1" applyProtection="1">
      <alignment horizontal="center" vertical="center" textRotation="255"/>
    </xf>
    <xf numFmtId="0" fontId="0" fillId="0" borderId="1" xfId="0" applyFont="1" applyBorder="1" applyAlignment="1" applyProtection="1">
      <alignment horizontal="center" vertical="center" textRotation="255"/>
    </xf>
    <xf numFmtId="0" fontId="0" fillId="0" borderId="5" xfId="0" applyFont="1" applyBorder="1" applyAlignment="1" applyProtection="1">
      <alignment horizontal="center" vertical="center" textRotation="255"/>
    </xf>
    <xf numFmtId="0" fontId="0" fillId="0" borderId="9" xfId="0" applyFont="1" applyBorder="1" applyAlignment="1" applyProtection="1">
      <alignment horizontal="center" vertical="center" textRotation="255"/>
    </xf>
    <xf numFmtId="0" fontId="0" fillId="0" borderId="9" xfId="0" applyFont="1" applyBorder="1" applyAlignment="1" applyProtection="1">
      <alignment horizontal="center" vertical="center" textRotation="255" wrapText="1"/>
    </xf>
    <xf numFmtId="0" fontId="0" fillId="0" borderId="13" xfId="0" applyFont="1" applyBorder="1" applyProtection="1"/>
    <xf numFmtId="0" fontId="0" fillId="3" borderId="11" xfId="0" applyFont="1" applyFill="1" applyBorder="1" applyAlignment="1" applyProtection="1">
      <alignment vertical="top" wrapText="1"/>
      <protection locked="0"/>
    </xf>
    <xf numFmtId="0" fontId="0" fillId="3" borderId="0" xfId="0" applyFont="1" applyFill="1" applyBorder="1" applyAlignment="1" applyProtection="1">
      <alignment vertical="top" wrapText="1"/>
      <protection locked="0"/>
    </xf>
    <xf numFmtId="0" fontId="0" fillId="3" borderId="12" xfId="0" applyFont="1" applyFill="1" applyBorder="1" applyAlignment="1" applyProtection="1">
      <alignment vertical="top" wrapText="1"/>
      <protection locked="0"/>
    </xf>
    <xf numFmtId="0" fontId="0" fillId="0" borderId="16" xfId="0" applyFont="1" applyBorder="1" applyAlignment="1" applyProtection="1">
      <alignment horizontal="left" vertical="top"/>
    </xf>
    <xf numFmtId="0" fontId="0" fillId="0" borderId="16" xfId="0" applyFont="1" applyBorder="1" applyAlignment="1" applyProtection="1">
      <alignment horizontal="center" vertical="center"/>
    </xf>
    <xf numFmtId="0" fontId="8" fillId="0" borderId="16" xfId="0" applyFont="1" applyBorder="1" applyAlignment="1" applyProtection="1">
      <alignment horizontal="center" vertical="center"/>
    </xf>
    <xf numFmtId="0" fontId="0" fillId="0" borderId="9" xfId="0" applyFont="1" applyBorder="1" applyAlignment="1" applyProtection="1">
      <alignment wrapText="1"/>
      <protection locked="0"/>
    </xf>
    <xf numFmtId="0" fontId="0" fillId="0" borderId="9" xfId="0" applyFont="1" applyBorder="1" applyAlignment="1" applyProtection="1">
      <alignment horizontal="center" vertical="center" textRotation="255"/>
      <protection locked="0"/>
    </xf>
    <xf numFmtId="0" fontId="0" fillId="0" borderId="9" xfId="0" applyFont="1" applyBorder="1" applyAlignment="1" applyProtection="1">
      <alignment wrapText="1"/>
    </xf>
    <xf numFmtId="0" fontId="0" fillId="0" borderId="12" xfId="0" applyFont="1" applyBorder="1" applyAlignment="1" applyProtection="1">
      <alignment horizontal="center" vertical="center" textRotation="255"/>
    </xf>
    <xf numFmtId="0" fontId="11" fillId="0" borderId="13" xfId="0" applyFont="1" applyFill="1" applyBorder="1" applyAlignment="1" applyProtection="1">
      <alignment horizontal="center" vertical="center"/>
    </xf>
    <xf numFmtId="0" fontId="0" fillId="0" borderId="11" xfId="0" applyFont="1" applyBorder="1" applyAlignment="1" applyProtection="1">
      <alignment horizontal="center" vertical="center" wrapText="1"/>
    </xf>
    <xf numFmtId="0" fontId="0" fillId="0" borderId="12" xfId="0" applyFont="1" applyBorder="1" applyAlignment="1" applyProtection="1">
      <alignment horizontal="center" vertical="center" wrapText="1"/>
    </xf>
    <xf numFmtId="0" fontId="0" fillId="0" borderId="6" xfId="0" applyFont="1" applyBorder="1" applyAlignment="1" applyProtection="1">
      <alignment vertical="center" textRotation="255"/>
    </xf>
    <xf numFmtId="0" fontId="0" fillId="0" borderId="20" xfId="0" applyFont="1" applyBorder="1" applyAlignment="1" applyProtection="1">
      <alignment vertical="center" textRotation="255"/>
    </xf>
    <xf numFmtId="0" fontId="0" fillId="0" borderId="2" xfId="0" applyFont="1" applyBorder="1" applyAlignment="1" applyProtection="1">
      <alignment vertical="center" textRotation="255"/>
    </xf>
    <xf numFmtId="0" fontId="0" fillId="0" borderId="21" xfId="0" applyFont="1" applyBorder="1" applyAlignment="1" applyProtection="1">
      <alignment vertical="center" textRotation="255"/>
    </xf>
    <xf numFmtId="0" fontId="11" fillId="0" borderId="20" xfId="0" applyFont="1" applyBorder="1" applyAlignment="1" applyProtection="1">
      <alignment vertical="center" textRotation="255"/>
    </xf>
    <xf numFmtId="0" fontId="11" fillId="0" borderId="2" xfId="0" applyFont="1" applyBorder="1" applyAlignment="1" applyProtection="1">
      <alignment vertical="center" textRotation="255"/>
    </xf>
    <xf numFmtId="0" fontId="11" fillId="0" borderId="21" xfId="0" applyFont="1" applyBorder="1" applyAlignment="1" applyProtection="1">
      <alignment vertical="center" textRotation="255"/>
    </xf>
    <xf numFmtId="0" fontId="0" fillId="0" borderId="20" xfId="0" applyFont="1" applyBorder="1" applyAlignment="1" applyProtection="1">
      <alignment horizontal="center" vertical="center" textRotation="255"/>
    </xf>
    <xf numFmtId="0" fontId="0" fillId="0" borderId="2" xfId="0" applyFont="1" applyBorder="1" applyAlignment="1" applyProtection="1">
      <alignment horizontal="center" vertical="center" textRotation="255"/>
    </xf>
    <xf numFmtId="0" fontId="0" fillId="0" borderId="21" xfId="0" applyFont="1" applyBorder="1" applyAlignment="1" applyProtection="1">
      <alignment horizontal="center" vertical="center" textRotation="255"/>
    </xf>
    <xf numFmtId="0" fontId="0" fillId="0" borderId="19" xfId="0" applyFont="1" applyBorder="1" applyProtection="1"/>
    <xf numFmtId="0" fontId="11" fillId="0" borderId="2" xfId="0" applyFont="1" applyBorder="1" applyAlignment="1" applyProtection="1">
      <alignment horizontal="center" vertical="center"/>
    </xf>
    <xf numFmtId="0" fontId="0" fillId="0" borderId="3" xfId="0" applyFont="1" applyFill="1" applyBorder="1" applyProtection="1">
      <protection locked="0"/>
    </xf>
    <xf numFmtId="0" fontId="0" fillId="0" borderId="47" xfId="0" applyFont="1" applyBorder="1" applyProtection="1">
      <protection locked="0"/>
    </xf>
    <xf numFmtId="0" fontId="0" fillId="3" borderId="48" xfId="0" applyFont="1" applyFill="1" applyBorder="1" applyProtection="1">
      <protection locked="0"/>
    </xf>
    <xf numFmtId="0" fontId="0" fillId="3" borderId="49" xfId="0" applyFont="1" applyFill="1" applyBorder="1" applyProtection="1">
      <protection locked="0"/>
    </xf>
    <xf numFmtId="0" fontId="0" fillId="3" borderId="50" xfId="0" applyFont="1" applyFill="1" applyBorder="1" applyProtection="1">
      <protection locked="0"/>
    </xf>
    <xf numFmtId="0" fontId="0" fillId="0" borderId="47" xfId="0" applyFont="1" applyBorder="1" applyProtection="1"/>
    <xf numFmtId="0" fontId="0" fillId="0" borderId="48" xfId="0" applyFont="1" applyBorder="1" applyProtection="1"/>
    <xf numFmtId="0" fontId="0" fillId="0" borderId="49" xfId="0" applyFont="1" applyBorder="1" applyProtection="1"/>
    <xf numFmtId="0" fontId="0" fillId="0" borderId="50" xfId="0" applyFont="1" applyBorder="1" applyProtection="1"/>
    <xf numFmtId="0" fontId="0" fillId="0" borderId="51" xfId="0" applyFont="1" applyBorder="1" applyProtection="1"/>
    <xf numFmtId="0" fontId="0" fillId="5" borderId="52" xfId="0" applyFont="1" applyFill="1" applyBorder="1" applyProtection="1"/>
    <xf numFmtId="0" fontId="0" fillId="5" borderId="50" xfId="0" applyFont="1" applyFill="1" applyBorder="1" applyProtection="1"/>
    <xf numFmtId="0" fontId="0" fillId="0" borderId="12" xfId="0" applyFont="1" applyBorder="1" applyAlignment="1" applyProtection="1"/>
    <xf numFmtId="0" fontId="9" fillId="0" borderId="3" xfId="0" applyFont="1" applyBorder="1" applyAlignment="1" applyProtection="1">
      <alignment horizontal="center" vertical="center" wrapText="1"/>
    </xf>
    <xf numFmtId="0" fontId="9" fillId="0" borderId="5" xfId="0" applyFont="1" applyBorder="1" applyAlignment="1" applyProtection="1">
      <alignment horizontal="center" vertical="center" wrapText="1"/>
    </xf>
    <xf numFmtId="0" fontId="11" fillId="0" borderId="9" xfId="0" applyFont="1" applyBorder="1" applyAlignment="1" applyProtection="1">
      <alignment horizontal="left" vertical="center" wrapText="1"/>
    </xf>
    <xf numFmtId="0" fontId="11" fillId="0" borderId="3" xfId="0" applyFont="1" applyBorder="1" applyAlignment="1" applyProtection="1">
      <alignment vertical="center" wrapText="1"/>
    </xf>
    <xf numFmtId="0" fontId="11" fillId="0" borderId="5" xfId="0" applyFont="1" applyBorder="1" applyAlignment="1" applyProtection="1">
      <alignment vertical="center" wrapText="1"/>
    </xf>
    <xf numFmtId="0" fontId="0" fillId="0" borderId="11" xfId="0" applyFont="1" applyFill="1" applyBorder="1" applyProtection="1">
      <protection locked="0"/>
    </xf>
    <xf numFmtId="0" fontId="9" fillId="0" borderId="0" xfId="0" applyFont="1" applyBorder="1" applyProtection="1"/>
    <xf numFmtId="0" fontId="0" fillId="0" borderId="53" xfId="0" applyFont="1" applyBorder="1" applyAlignment="1" applyProtection="1">
      <alignment horizontal="left" vertical="top"/>
    </xf>
    <xf numFmtId="0" fontId="0" fillId="0" borderId="53" xfId="0" applyFont="1" applyBorder="1" applyAlignment="1" applyProtection="1">
      <alignment horizontal="center" vertical="center"/>
    </xf>
    <xf numFmtId="0" fontId="8" fillId="0" borderId="53" xfId="0" applyFont="1" applyBorder="1" applyAlignment="1" applyProtection="1">
      <alignment horizontal="center" vertical="center"/>
    </xf>
    <xf numFmtId="0" fontId="0" fillId="0" borderId="13" xfId="0" applyFont="1" applyBorder="1" applyProtection="1">
      <protection locked="0"/>
    </xf>
    <xf numFmtId="0" fontId="0" fillId="0" borderId="54" xfId="0" applyFont="1" applyBorder="1" applyProtection="1">
      <protection locked="0"/>
    </xf>
    <xf numFmtId="0" fontId="0" fillId="3" borderId="55" xfId="0" applyFont="1" applyFill="1" applyBorder="1" applyProtection="1">
      <protection locked="0"/>
    </xf>
    <xf numFmtId="0" fontId="0" fillId="3" borderId="56" xfId="0" applyFont="1" applyFill="1" applyBorder="1" applyProtection="1">
      <protection locked="0"/>
    </xf>
    <xf numFmtId="0" fontId="0" fillId="3" borderId="57" xfId="0" applyFont="1" applyFill="1" applyBorder="1" applyProtection="1">
      <protection locked="0"/>
    </xf>
    <xf numFmtId="0" fontId="0" fillId="0" borderId="54" xfId="0" applyFont="1" applyBorder="1" applyProtection="1"/>
    <xf numFmtId="0" fontId="0" fillId="0" borderId="55" xfId="0" applyFont="1" applyBorder="1" applyProtection="1"/>
    <xf numFmtId="0" fontId="0" fillId="0" borderId="56" xfId="0" applyFont="1" applyBorder="1" applyProtection="1"/>
    <xf numFmtId="0" fontId="0" fillId="0" borderId="57" xfId="0" applyFont="1" applyBorder="1" applyProtection="1"/>
    <xf numFmtId="0" fontId="0" fillId="0" borderId="58" xfId="0" applyFont="1" applyBorder="1" applyProtection="1"/>
    <xf numFmtId="0" fontId="0" fillId="5" borderId="59" xfId="0" applyFont="1" applyFill="1" applyBorder="1" applyProtection="1"/>
    <xf numFmtId="0" fontId="0" fillId="5" borderId="57" xfId="0" applyFont="1" applyFill="1" applyBorder="1" applyProtection="1"/>
    <xf numFmtId="0" fontId="0" fillId="0" borderId="20" xfId="0" applyFont="1" applyBorder="1" applyAlignment="1" applyProtection="1">
      <alignment horizontal="center" vertical="center" wrapText="1"/>
    </xf>
    <xf numFmtId="0" fontId="0" fillId="0" borderId="21" xfId="0" applyFont="1" applyBorder="1" applyAlignment="1" applyProtection="1">
      <alignment horizontal="center" vertical="center" wrapText="1"/>
    </xf>
    <xf numFmtId="0" fontId="9" fillId="0" borderId="11" xfId="0" applyFont="1" applyBorder="1" applyAlignment="1" applyProtection="1">
      <alignment horizontal="center" vertical="center" wrapText="1"/>
    </xf>
    <xf numFmtId="0" fontId="9" fillId="0" borderId="12" xfId="0" applyFont="1" applyBorder="1" applyAlignment="1" applyProtection="1">
      <alignment horizontal="center" vertical="center" wrapText="1"/>
    </xf>
    <xf numFmtId="0" fontId="11" fillId="0" borderId="11" xfId="0" applyFont="1" applyBorder="1" applyAlignment="1" applyProtection="1">
      <alignment vertical="center" wrapText="1"/>
    </xf>
    <xf numFmtId="0" fontId="0" fillId="3" borderId="46" xfId="0" applyFont="1" applyFill="1" applyBorder="1" applyAlignment="1" applyProtection="1">
      <alignment horizontal="center" vertical="center"/>
      <protection locked="0"/>
    </xf>
    <xf numFmtId="0" fontId="0" fillId="0" borderId="10" xfId="0" applyFont="1" applyBorder="1" applyAlignment="1" applyProtection="1">
      <alignment vertical="center" textRotation="255"/>
    </xf>
    <xf numFmtId="0" fontId="0" fillId="0" borderId="18" xfId="0" applyFont="1" applyBorder="1" applyAlignment="1" applyProtection="1">
      <alignment vertical="center" textRotation="255"/>
    </xf>
    <xf numFmtId="0" fontId="0" fillId="0" borderId="18" xfId="0" applyFont="1" applyBorder="1" applyAlignment="1" applyProtection="1">
      <alignment horizontal="center" vertical="center"/>
    </xf>
    <xf numFmtId="0" fontId="0" fillId="0" borderId="17" xfId="0" applyFont="1" applyBorder="1" applyProtection="1"/>
    <xf numFmtId="0" fontId="0" fillId="0" borderId="18" xfId="0" applyFont="1" applyBorder="1" applyProtection="1"/>
    <xf numFmtId="0" fontId="0" fillId="3" borderId="17" xfId="0" applyFont="1" applyFill="1" applyBorder="1" applyProtection="1">
      <protection locked="0"/>
    </xf>
    <xf numFmtId="0" fontId="0" fillId="3" borderId="16" xfId="0" applyFont="1" applyFill="1" applyBorder="1" applyAlignment="1" applyProtection="1">
      <alignment horizontal="center" vertical="center"/>
      <protection locked="0"/>
    </xf>
    <xf numFmtId="0" fontId="0" fillId="0" borderId="60" xfId="0" applyFont="1" applyFill="1" applyBorder="1" applyProtection="1"/>
    <xf numFmtId="0" fontId="0" fillId="0" borderId="61" xfId="0" applyFont="1" applyFill="1" applyBorder="1" applyProtection="1"/>
    <xf numFmtId="0" fontId="9" fillId="0" borderId="20" xfId="0" applyFont="1" applyBorder="1" applyAlignment="1" applyProtection="1">
      <alignment horizontal="center" vertical="center" wrapText="1"/>
    </xf>
    <xf numFmtId="0" fontId="9" fillId="0" borderId="21" xfId="0" applyFont="1" applyBorder="1" applyAlignment="1" applyProtection="1">
      <alignment horizontal="center" vertical="center" wrapText="1"/>
    </xf>
    <xf numFmtId="0" fontId="11" fillId="0" borderId="0" xfId="0" applyFont="1" applyBorder="1" applyAlignment="1" applyProtection="1">
      <alignment wrapText="1"/>
    </xf>
    <xf numFmtId="0" fontId="11" fillId="3" borderId="9" xfId="0" applyFont="1" applyFill="1" applyBorder="1" applyAlignment="1" applyProtection="1">
      <protection locked="0"/>
    </xf>
    <xf numFmtId="0" fontId="0" fillId="0" borderId="59" xfId="0" applyFont="1" applyBorder="1" applyProtection="1"/>
    <xf numFmtId="0" fontId="0" fillId="0" borderId="3" xfId="0" applyFont="1" applyBorder="1" applyAlignment="1" applyProtection="1">
      <alignment horizontal="left" vertical="center" wrapText="1"/>
    </xf>
    <xf numFmtId="0" fontId="0" fillId="0" borderId="1" xfId="0" applyFont="1" applyBorder="1" applyAlignment="1" applyProtection="1">
      <alignment horizontal="left" vertical="center" wrapText="1"/>
    </xf>
    <xf numFmtId="0" fontId="11" fillId="0" borderId="0" xfId="0" applyFont="1" applyBorder="1" applyAlignment="1" applyProtection="1"/>
    <xf numFmtId="0" fontId="0" fillId="3" borderId="53" xfId="0" applyFont="1" applyFill="1" applyBorder="1" applyAlignment="1" applyProtection="1">
      <alignment horizontal="center" vertical="center"/>
      <protection locked="0"/>
    </xf>
    <xf numFmtId="0" fontId="11" fillId="0" borderId="3" xfId="0" applyFont="1" applyBorder="1" applyProtection="1"/>
    <xf numFmtId="0" fontId="9" fillId="0" borderId="5" xfId="0" applyFont="1" applyBorder="1" applyProtection="1"/>
    <xf numFmtId="0" fontId="0" fillId="0" borderId="11" xfId="0" applyFont="1" applyBorder="1" applyAlignment="1" applyProtection="1">
      <alignment horizontal="left" vertical="center" wrapText="1"/>
    </xf>
    <xf numFmtId="0" fontId="0" fillId="0" borderId="0" xfId="0" applyFont="1" applyBorder="1" applyAlignment="1" applyProtection="1">
      <alignment horizontal="left" vertical="center" wrapText="1"/>
    </xf>
    <xf numFmtId="0" fontId="11" fillId="0" borderId="1" xfId="0" applyFont="1" applyBorder="1" applyProtection="1"/>
    <xf numFmtId="0" fontId="9" fillId="0" borderId="12" xfId="0" applyFont="1" applyBorder="1" applyProtection="1"/>
    <xf numFmtId="0" fontId="8" fillId="0" borderId="1" xfId="0" applyFont="1" applyBorder="1" applyAlignment="1" applyProtection="1">
      <alignment vertical="center" textRotation="255" wrapText="1"/>
    </xf>
    <xf numFmtId="0" fontId="8" fillId="0" borderId="5" xfId="0" applyFont="1" applyBorder="1" applyAlignment="1" applyProtection="1">
      <alignment vertical="center" textRotation="255" wrapText="1"/>
    </xf>
    <xf numFmtId="0" fontId="0" fillId="0" borderId="62" xfId="0" applyFont="1" applyBorder="1" applyProtection="1"/>
    <xf numFmtId="0" fontId="8" fillId="0" borderId="11" xfId="0" applyFont="1" applyBorder="1" applyAlignment="1" applyProtection="1">
      <alignment vertical="center" textRotation="255" wrapText="1"/>
    </xf>
    <xf numFmtId="0" fontId="8" fillId="0" borderId="0" xfId="0" applyFont="1" applyBorder="1" applyAlignment="1" applyProtection="1">
      <alignment vertical="center" textRotation="255" wrapText="1"/>
    </xf>
    <xf numFmtId="0" fontId="8" fillId="0" borderId="12" xfId="0" applyFont="1" applyBorder="1" applyAlignment="1" applyProtection="1">
      <alignment vertical="center" textRotation="255" wrapText="1"/>
    </xf>
    <xf numFmtId="0" fontId="0" fillId="0" borderId="17" xfId="0" applyFont="1" applyBorder="1" applyAlignment="1" applyProtection="1">
      <alignment vertical="center" textRotation="255"/>
      <protection locked="0"/>
    </xf>
    <xf numFmtId="0" fontId="0" fillId="0" borderId="10" xfId="0" applyFont="1" applyBorder="1" applyAlignment="1" applyProtection="1">
      <alignment vertical="center" textRotation="255"/>
      <protection locked="0"/>
    </xf>
    <xf numFmtId="0" fontId="0" fillId="0" borderId="18" xfId="0" applyFont="1" applyBorder="1" applyAlignment="1" applyProtection="1">
      <alignment vertical="center" textRotation="255"/>
      <protection locked="0"/>
    </xf>
    <xf numFmtId="0" fontId="0" fillId="0" borderId="63" xfId="0" applyFont="1" applyBorder="1" applyProtection="1">
      <protection locked="0"/>
    </xf>
    <xf numFmtId="0" fontId="0" fillId="0" borderId="64" xfId="0" applyFont="1" applyBorder="1" applyProtection="1">
      <protection locked="0"/>
    </xf>
    <xf numFmtId="0" fontId="0" fillId="0" borderId="15" xfId="0" applyFont="1" applyBorder="1" applyAlignment="1" applyProtection="1"/>
    <xf numFmtId="0" fontId="0" fillId="0" borderId="63" xfId="0" applyFont="1" applyBorder="1" applyProtection="1"/>
    <xf numFmtId="0" fontId="0" fillId="0" borderId="64" xfId="0" applyFont="1" applyBorder="1" applyProtection="1"/>
    <xf numFmtId="0" fontId="8" fillId="0" borderId="20" xfId="0" applyFont="1" applyBorder="1" applyAlignment="1" applyProtection="1">
      <alignment vertical="center" textRotation="255" wrapText="1"/>
    </xf>
    <xf numFmtId="0" fontId="8" fillId="0" borderId="2" xfId="0" applyFont="1" applyBorder="1" applyAlignment="1" applyProtection="1">
      <alignment vertical="center" textRotation="255" wrapText="1"/>
    </xf>
    <xf numFmtId="0" fontId="8" fillId="0" borderId="21" xfId="0" applyFont="1" applyBorder="1" applyAlignment="1" applyProtection="1">
      <alignment vertical="center" textRotation="255" wrapText="1"/>
    </xf>
    <xf numFmtId="0" fontId="11" fillId="0" borderId="0" xfId="0" applyFont="1" applyAlignment="1" applyProtection="1">
      <alignment wrapText="1"/>
    </xf>
    <xf numFmtId="0" fontId="0" fillId="3" borderId="65" xfId="0" applyFont="1" applyFill="1" applyBorder="1" applyProtection="1">
      <protection locked="0"/>
    </xf>
    <xf numFmtId="0" fontId="0" fillId="3" borderId="66" xfId="0" applyFont="1" applyFill="1" applyBorder="1" applyProtection="1">
      <protection locked="0"/>
    </xf>
    <xf numFmtId="0" fontId="0" fillId="3" borderId="67" xfId="0" applyFont="1" applyFill="1" applyBorder="1" applyProtection="1">
      <protection locked="0"/>
    </xf>
    <xf numFmtId="0" fontId="0" fillId="6" borderId="0" xfId="0" applyFont="1" applyFill="1" applyBorder="1" applyAlignment="1" applyProtection="1"/>
    <xf numFmtId="0" fontId="0" fillId="0" borderId="68" xfId="0" applyFont="1" applyBorder="1" applyProtection="1"/>
    <xf numFmtId="0" fontId="0" fillId="6" borderId="66" xfId="0" applyFont="1" applyFill="1" applyBorder="1" applyProtection="1"/>
    <xf numFmtId="0" fontId="0" fillId="0" borderId="67" xfId="0" applyFont="1" applyBorder="1" applyProtection="1"/>
    <xf numFmtId="0" fontId="0" fillId="0" borderId="65" xfId="0" applyFont="1" applyBorder="1" applyProtection="1"/>
    <xf numFmtId="0" fontId="0" fillId="0" borderId="69" xfId="0" applyFont="1" applyBorder="1" applyProtection="1"/>
    <xf numFmtId="0" fontId="0" fillId="0" borderId="66" xfId="0" applyFont="1" applyBorder="1" applyProtection="1"/>
    <xf numFmtId="0" fontId="0" fillId="0" borderId="14" xfId="0" applyFont="1" applyBorder="1" applyProtection="1"/>
    <xf numFmtId="0" fontId="0" fillId="6" borderId="62" xfId="0" applyFont="1" applyFill="1" applyBorder="1" applyProtection="1"/>
    <xf numFmtId="0" fontId="9" fillId="3" borderId="9" xfId="0" applyFont="1" applyFill="1" applyBorder="1" applyAlignment="1" applyProtection="1">
      <alignment horizontal="left" vertical="center" wrapText="1"/>
      <protection locked="0"/>
    </xf>
    <xf numFmtId="0" fontId="9" fillId="3" borderId="9" xfId="0" applyFont="1" applyFill="1" applyBorder="1" applyAlignment="1" applyProtection="1">
      <alignment horizontal="left" vertical="center"/>
      <protection locked="0"/>
    </xf>
    <xf numFmtId="0" fontId="8" fillId="0" borderId="17" xfId="0" applyFont="1" applyBorder="1" applyAlignment="1" applyProtection="1">
      <alignment horizontal="center" vertical="center"/>
    </xf>
    <xf numFmtId="0" fontId="8" fillId="0" borderId="18" xfId="0" applyFont="1" applyBorder="1" applyAlignment="1" applyProtection="1">
      <alignment horizontal="center" vertical="center"/>
    </xf>
    <xf numFmtId="0" fontId="0" fillId="0" borderId="29" xfId="0" applyFont="1" applyBorder="1" applyProtection="1"/>
    <xf numFmtId="0" fontId="9" fillId="0" borderId="11" xfId="0" applyFont="1" applyBorder="1" applyProtection="1"/>
    <xf numFmtId="0" fontId="11" fillId="0" borderId="11" xfId="0" applyFont="1" applyBorder="1" applyProtection="1"/>
    <xf numFmtId="0" fontId="0" fillId="3" borderId="17" xfId="0" applyFont="1" applyFill="1" applyBorder="1" applyAlignment="1" applyProtection="1">
      <alignment vertical="center" textRotation="255"/>
      <protection locked="0"/>
    </xf>
    <xf numFmtId="0" fontId="0" fillId="3" borderId="10" xfId="0" applyFont="1" applyFill="1" applyBorder="1" applyAlignment="1" applyProtection="1">
      <alignment vertical="center" textRotation="255"/>
      <protection locked="0"/>
    </xf>
    <xf numFmtId="0" fontId="0" fillId="3" borderId="18" xfId="0" applyFont="1" applyFill="1" applyBorder="1" applyAlignment="1" applyProtection="1">
      <alignment vertical="center" textRotation="255"/>
      <protection locked="0"/>
    </xf>
    <xf numFmtId="0" fontId="0" fillId="0" borderId="30" xfId="0" applyFont="1" applyBorder="1" applyProtection="1"/>
    <xf numFmtId="0" fontId="8" fillId="0" borderId="18" xfId="0" applyFont="1" applyBorder="1" applyAlignment="1" applyProtection="1">
      <alignment horizontal="center" vertical="center" wrapText="1"/>
    </xf>
    <xf numFmtId="0" fontId="0" fillId="0" borderId="70" xfId="0" applyFont="1" applyBorder="1" applyAlignment="1" applyProtection="1">
      <alignment horizontal="center" vertical="center"/>
    </xf>
    <xf numFmtId="0" fontId="0" fillId="3" borderId="20" xfId="0" applyFont="1" applyFill="1" applyBorder="1" applyAlignment="1" applyProtection="1">
      <alignment vertical="top" wrapText="1"/>
      <protection locked="0"/>
    </xf>
    <xf numFmtId="0" fontId="0" fillId="3" borderId="2" xfId="0" applyFont="1" applyFill="1" applyBorder="1" applyAlignment="1" applyProtection="1">
      <alignment vertical="top" wrapText="1"/>
      <protection locked="0"/>
    </xf>
    <xf numFmtId="0" fontId="0" fillId="3" borderId="21" xfId="0" applyFont="1" applyFill="1" applyBorder="1" applyAlignment="1" applyProtection="1">
      <alignment vertical="top" wrapText="1"/>
      <protection locked="0"/>
    </xf>
    <xf numFmtId="0" fontId="9" fillId="0" borderId="71" xfId="0" applyFont="1" applyBorder="1" applyAlignment="1" applyProtection="1">
      <alignment horizontal="center" vertical="center" wrapText="1"/>
    </xf>
    <xf numFmtId="0" fontId="0" fillId="5" borderId="0" xfId="0" applyFont="1" applyFill="1" applyBorder="1" applyAlignment="1" applyProtection="1"/>
    <xf numFmtId="0" fontId="0" fillId="0" borderId="72" xfId="0" applyFont="1" applyBorder="1" applyProtection="1"/>
    <xf numFmtId="0" fontId="0" fillId="3" borderId="6" xfId="0" applyFont="1" applyFill="1" applyBorder="1" applyAlignment="1" applyProtection="1">
      <protection locked="0"/>
    </xf>
    <xf numFmtId="0" fontId="0" fillId="0" borderId="26" xfId="0" applyFont="1" applyBorder="1" applyAlignment="1" applyProtection="1">
      <alignment wrapText="1"/>
    </xf>
    <xf numFmtId="0" fontId="0" fillId="0" borderId="26" xfId="0" applyFont="1" applyBorder="1" applyAlignment="1" applyProtection="1">
      <alignment vertical="top" wrapText="1"/>
    </xf>
    <xf numFmtId="0" fontId="0" fillId="0" borderId="32" xfId="0" applyFont="1" applyBorder="1" applyProtection="1"/>
    <xf numFmtId="0" fontId="11" fillId="0" borderId="1" xfId="0" applyFont="1" applyBorder="1" applyAlignment="1" applyProtection="1">
      <alignment horizontal="left" vertical="top" wrapText="1"/>
    </xf>
    <xf numFmtId="0" fontId="11" fillId="0" borderId="1" xfId="0" applyFont="1" applyBorder="1" applyAlignment="1" applyProtection="1">
      <alignment horizontal="left" vertical="center" wrapText="1"/>
    </xf>
    <xf numFmtId="49" fontId="0" fillId="3" borderId="11" xfId="0" applyNumberFormat="1" applyFont="1" applyFill="1" applyBorder="1" applyProtection="1">
      <protection locked="0"/>
    </xf>
    <xf numFmtId="0" fontId="0" fillId="3" borderId="19" xfId="0" applyFont="1" applyFill="1" applyBorder="1" applyAlignment="1" applyProtection="1">
      <protection locked="0"/>
    </xf>
    <xf numFmtId="0" fontId="8" fillId="0" borderId="0" xfId="0" applyFont="1" applyBorder="1" applyAlignment="1" applyProtection="1">
      <alignment wrapText="1"/>
    </xf>
    <xf numFmtId="0" fontId="8" fillId="0" borderId="12" xfId="0" applyFont="1" applyBorder="1" applyAlignment="1" applyProtection="1">
      <alignment wrapText="1"/>
    </xf>
    <xf numFmtId="0" fontId="11" fillId="0" borderId="0" xfId="0" applyFont="1" applyBorder="1" applyProtection="1"/>
    <xf numFmtId="0" fontId="11" fillId="0" borderId="28" xfId="0" applyFont="1" applyBorder="1" applyAlignment="1" applyProtection="1">
      <alignment wrapText="1"/>
    </xf>
    <xf numFmtId="0" fontId="8" fillId="0" borderId="0" xfId="0" applyFont="1" applyBorder="1" applyAlignment="1" applyProtection="1">
      <alignment vertical="center" wrapText="1"/>
    </xf>
    <xf numFmtId="0" fontId="11" fillId="0" borderId="12" xfId="0" applyFont="1" applyBorder="1" applyAlignment="1" applyProtection="1">
      <alignment wrapText="1"/>
    </xf>
    <xf numFmtId="0" fontId="11" fillId="0" borderId="19" xfId="0" applyFont="1" applyBorder="1" applyAlignment="1" applyProtection="1">
      <alignment horizontal="center" vertical="center" wrapText="1"/>
    </xf>
    <xf numFmtId="0" fontId="11" fillId="0" borderId="12" xfId="0" applyFont="1" applyBorder="1" applyAlignment="1" applyProtection="1">
      <alignment vertical="top" wrapText="1"/>
    </xf>
    <xf numFmtId="0" fontId="8" fillId="0" borderId="0" xfId="0" applyFont="1" applyBorder="1" applyAlignment="1" applyProtection="1"/>
    <xf numFmtId="0" fontId="11" fillId="0" borderId="0" xfId="0" applyFont="1" applyBorder="1" applyAlignment="1" applyProtection="1">
      <alignment horizontal="left" vertical="center" wrapText="1"/>
    </xf>
    <xf numFmtId="0" fontId="11" fillId="0" borderId="12" xfId="0" applyFont="1" applyBorder="1" applyProtection="1"/>
    <xf numFmtId="0" fontId="11" fillId="0" borderId="1" xfId="0" applyFont="1" applyBorder="1" applyAlignment="1" applyProtection="1">
      <alignment wrapText="1"/>
    </xf>
    <xf numFmtId="0" fontId="11" fillId="0" borderId="9" xfId="0" applyFont="1" applyBorder="1" applyProtection="1"/>
    <xf numFmtId="0" fontId="0" fillId="0" borderId="5" xfId="0" applyFont="1" applyBorder="1" applyProtection="1">
      <protection locked="0"/>
    </xf>
    <xf numFmtId="0" fontId="8" fillId="0" borderId="28" xfId="0" applyFont="1" applyBorder="1" applyAlignment="1" applyProtection="1">
      <alignment horizontal="left" wrapText="1"/>
    </xf>
    <xf numFmtId="0" fontId="11" fillId="0" borderId="0" xfId="0" applyFont="1" applyBorder="1" applyAlignment="1" applyProtection="1">
      <alignment horizontal="left" vertical="top" wrapText="1"/>
    </xf>
    <xf numFmtId="49" fontId="0" fillId="3" borderId="12" xfId="0" applyNumberFormat="1" applyFont="1" applyFill="1" applyBorder="1" applyProtection="1">
      <protection locked="0"/>
    </xf>
    <xf numFmtId="0" fontId="0" fillId="6" borderId="72" xfId="0" applyFont="1" applyFill="1" applyBorder="1" applyProtection="1"/>
    <xf numFmtId="0" fontId="0" fillId="0" borderId="71" xfId="0" applyFont="1" applyBorder="1" applyAlignment="1" applyProtection="1">
      <alignment horizontal="center" vertical="center" wrapText="1"/>
    </xf>
    <xf numFmtId="0" fontId="8" fillId="0" borderId="0" xfId="0" applyFont="1" applyBorder="1" applyAlignment="1" applyProtection="1">
      <alignment horizontal="left" wrapText="1"/>
    </xf>
    <xf numFmtId="0" fontId="0" fillId="6" borderId="57" xfId="0" applyFont="1" applyFill="1" applyBorder="1" applyProtection="1"/>
    <xf numFmtId="0" fontId="0" fillId="3" borderId="9" xfId="0" applyFont="1" applyFill="1" applyBorder="1" applyAlignment="1" applyProtection="1">
      <protection locked="0"/>
    </xf>
    <xf numFmtId="0" fontId="0" fillId="0" borderId="0" xfId="0" applyFont="1" applyBorder="1" applyAlignment="1" applyProtection="1">
      <alignment horizontal="left" vertical="top"/>
    </xf>
    <xf numFmtId="0" fontId="0" fillId="0" borderId="43" xfId="0" applyFont="1" applyBorder="1" applyProtection="1"/>
    <xf numFmtId="0" fontId="0" fillId="0" borderId="14" xfId="0" applyFont="1" applyBorder="1" applyProtection="1">
      <protection locked="0"/>
    </xf>
    <xf numFmtId="0" fontId="8" fillId="0" borderId="9" xfId="0" applyFont="1" applyBorder="1" applyAlignment="1" applyProtection="1">
      <alignment horizontal="left" vertical="center" wrapText="1"/>
    </xf>
    <xf numFmtId="49" fontId="8" fillId="0" borderId="9" xfId="0" applyNumberFormat="1" applyFont="1" applyFill="1" applyBorder="1" applyProtection="1"/>
    <xf numFmtId="0" fontId="0" fillId="5" borderId="72" xfId="0" applyFont="1" applyFill="1" applyBorder="1" applyProtection="1"/>
    <xf numFmtId="0" fontId="8" fillId="0" borderId="9" xfId="0" applyFont="1" applyFill="1" applyBorder="1" applyProtection="1"/>
    <xf numFmtId="0" fontId="0" fillId="0" borderId="9" xfId="0" applyFont="1" applyBorder="1" applyAlignment="1" applyProtection="1">
      <alignment horizontal="left"/>
    </xf>
    <xf numFmtId="0" fontId="0" fillId="0" borderId="19" xfId="0" applyFont="1" applyBorder="1" applyProtection="1">
      <protection locked="0"/>
    </xf>
    <xf numFmtId="0" fontId="0" fillId="5" borderId="45" xfId="0" applyFont="1" applyFill="1" applyBorder="1" applyProtection="1"/>
    <xf numFmtId="0" fontId="0" fillId="5" borderId="21" xfId="0" applyFont="1" applyFill="1" applyBorder="1" applyProtection="1"/>
    <xf numFmtId="0" fontId="24" fillId="0" borderId="0" xfId="0" applyFont="1" applyBorder="1" applyAlignment="1" applyProtection="1">
      <alignment horizontal="left" vertical="center" wrapText="1"/>
    </xf>
    <xf numFmtId="0" fontId="11" fillId="0" borderId="20" xfId="0" applyFont="1" applyBorder="1" applyAlignment="1" applyProtection="1">
      <alignment vertical="center" wrapText="1"/>
    </xf>
    <xf numFmtId="0" fontId="0" fillId="0" borderId="20" xfId="0" applyFont="1" applyBorder="1" applyAlignment="1" applyProtection="1">
      <alignment horizontal="left" vertical="center" wrapText="1"/>
    </xf>
    <xf numFmtId="0" fontId="0" fillId="0" borderId="2" xfId="0" applyFont="1" applyBorder="1" applyAlignment="1" applyProtection="1">
      <alignment horizontal="left" vertical="center" wrapText="1"/>
    </xf>
    <xf numFmtId="0" fontId="11" fillId="0" borderId="2" xfId="0" applyFont="1" applyBorder="1" applyAlignment="1" applyProtection="1">
      <alignment horizontal="left" vertical="top" wrapText="1"/>
    </xf>
    <xf numFmtId="0" fontId="11" fillId="0" borderId="2" xfId="0" applyFont="1" applyBorder="1" applyAlignment="1" applyProtection="1">
      <alignment horizontal="left" vertical="center" wrapText="1"/>
    </xf>
    <xf numFmtId="0" fontId="24" fillId="0" borderId="2" xfId="0" applyFont="1" applyBorder="1" applyAlignment="1" applyProtection="1">
      <alignment horizontal="left" vertical="center" wrapText="1"/>
    </xf>
    <xf numFmtId="0" fontId="11" fillId="0" borderId="2" xfId="0" applyFont="1" applyBorder="1" applyAlignment="1" applyProtection="1">
      <alignment wrapText="1"/>
    </xf>
    <xf numFmtId="0" fontId="8" fillId="0" borderId="2" xfId="0" applyFont="1" applyBorder="1" applyAlignment="1" applyProtection="1">
      <alignment wrapText="1"/>
    </xf>
    <xf numFmtId="0" fontId="8" fillId="0" borderId="21" xfId="0" applyFont="1" applyBorder="1" applyAlignment="1" applyProtection="1">
      <alignment wrapText="1"/>
    </xf>
    <xf numFmtId="0" fontId="11" fillId="0" borderId="2" xfId="0" applyFont="1" applyBorder="1" applyProtection="1"/>
    <xf numFmtId="0" fontId="8" fillId="0" borderId="2" xfId="0" applyFont="1" applyBorder="1" applyAlignment="1" applyProtection="1">
      <alignment vertical="center" wrapText="1"/>
    </xf>
    <xf numFmtId="0" fontId="11" fillId="0" borderId="21" xfId="0" applyFont="1" applyBorder="1" applyAlignment="1" applyProtection="1">
      <alignment wrapText="1"/>
    </xf>
    <xf numFmtId="0" fontId="11" fillId="0" borderId="21" xfId="0" applyFont="1" applyBorder="1" applyAlignment="1" applyProtection="1">
      <alignment vertical="top" wrapText="1"/>
    </xf>
    <xf numFmtId="0" fontId="11" fillId="0" borderId="2" xfId="0" applyFont="1" applyBorder="1" applyAlignment="1" applyProtection="1"/>
    <xf numFmtId="0" fontId="8" fillId="0" borderId="2" xfId="0" applyFont="1" applyBorder="1" applyAlignment="1" applyProtection="1"/>
    <xf numFmtId="0" fontId="11" fillId="0" borderId="21" xfId="0" applyFont="1" applyBorder="1" applyProtection="1"/>
    <xf numFmtId="0" fontId="0" fillId="0" borderId="21" xfId="0" applyFont="1" applyBorder="1" applyProtection="1">
      <protection locked="0"/>
    </xf>
    <xf numFmtId="0" fontId="8" fillId="0" borderId="2" xfId="0" applyFont="1" applyBorder="1" applyAlignment="1" applyProtection="1">
      <alignment horizontal="left" wrapText="1"/>
    </xf>
    <xf numFmtId="0" fontId="8" fillId="0" borderId="0" xfId="0" applyFont="1"/>
    <xf numFmtId="0" fontId="8" fillId="0" borderId="17" xfId="0" applyFont="1" applyBorder="1"/>
    <xf numFmtId="0" fontId="8" fillId="0" borderId="10" xfId="0" applyFont="1" applyBorder="1"/>
    <xf numFmtId="0" fontId="8" fillId="0" borderId="18" xfId="0" applyFont="1" applyBorder="1"/>
    <xf numFmtId="0" fontId="9" fillId="0" borderId="17" xfId="0" applyFont="1" applyBorder="1" applyAlignment="1">
      <alignment horizontal="center" vertical="center"/>
    </xf>
    <xf numFmtId="0" fontId="9" fillId="0" borderId="10" xfId="0" applyFont="1" applyBorder="1" applyAlignment="1">
      <alignment horizontal="center" vertical="center"/>
    </xf>
    <xf numFmtId="0" fontId="9" fillId="0" borderId="18" xfId="0" applyFont="1" applyBorder="1" applyAlignment="1">
      <alignment horizontal="center" vertical="center"/>
    </xf>
    <xf numFmtId="0" fontId="9" fillId="0" borderId="17" xfId="0" applyFont="1" applyBorder="1"/>
    <xf numFmtId="0" fontId="9" fillId="0" borderId="10" xfId="0" applyFont="1" applyBorder="1" applyAlignment="1">
      <alignment horizontal="center"/>
    </xf>
    <xf numFmtId="0" fontId="9" fillId="0" borderId="18" xfId="0" applyFont="1" applyBorder="1" applyAlignment="1">
      <alignment horizontal="center"/>
    </xf>
    <xf numFmtId="0" fontId="9" fillId="3" borderId="17" xfId="0" applyFont="1" applyFill="1" applyBorder="1" applyAlignment="1" applyProtection="1">
      <alignment horizontal="center" vertical="center" wrapText="1"/>
      <protection locked="0"/>
    </xf>
    <xf numFmtId="0" fontId="9" fillId="3" borderId="10" xfId="0" applyFont="1" applyFill="1" applyBorder="1" applyAlignment="1" applyProtection="1">
      <alignment horizontal="center" vertical="center" wrapText="1"/>
      <protection locked="0"/>
    </xf>
    <xf numFmtId="0" fontId="9" fillId="3" borderId="18" xfId="0" applyFont="1" applyFill="1" applyBorder="1" applyAlignment="1" applyProtection="1">
      <alignment horizontal="center" vertical="center" wrapText="1"/>
      <protection locked="0"/>
    </xf>
    <xf numFmtId="0" fontId="9" fillId="3" borderId="17" xfId="0" applyFont="1" applyFill="1" applyBorder="1" applyProtection="1">
      <protection locked="0"/>
    </xf>
    <xf numFmtId="0" fontId="9" fillId="3" borderId="10" xfId="0" applyFont="1" applyFill="1" applyBorder="1" applyProtection="1">
      <protection locked="0"/>
    </xf>
    <xf numFmtId="0" fontId="9" fillId="3" borderId="18" xfId="0" applyFont="1" applyFill="1" applyBorder="1" applyProtection="1">
      <protection locked="0"/>
    </xf>
    <xf numFmtId="0" fontId="8" fillId="0" borderId="9" xfId="0" applyFont="1" applyBorder="1"/>
    <xf numFmtId="0" fontId="8" fillId="0" borderId="9" xfId="0" applyFont="1" applyBorder="1" applyAlignment="1">
      <alignment horizontal="center"/>
    </xf>
    <xf numFmtId="0" fontId="9" fillId="0" borderId="17"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18" xfId="0" applyFont="1" applyBorder="1" applyAlignment="1">
      <alignment horizontal="center" vertical="center" wrapText="1"/>
    </xf>
    <xf numFmtId="0" fontId="9" fillId="0" borderId="3" xfId="0" applyFont="1" applyBorder="1" applyAlignment="1">
      <alignment horizontal="center" vertical="center" wrapText="1"/>
    </xf>
    <xf numFmtId="0" fontId="8" fillId="0" borderId="9" xfId="0" applyFont="1" applyBorder="1" applyAlignment="1">
      <alignment horizontal="center" vertical="center" shrinkToFit="1"/>
    </xf>
    <xf numFmtId="0" fontId="9" fillId="0" borderId="19" xfId="0" applyFont="1" applyBorder="1"/>
    <xf numFmtId="0" fontId="9" fillId="0" borderId="20" xfId="0" applyFont="1" applyBorder="1"/>
    <xf numFmtId="0" fontId="9" fillId="0" borderId="2" xfId="0" applyFont="1" applyBorder="1" applyAlignment="1">
      <alignment horizontal="center"/>
    </xf>
    <xf numFmtId="0" fontId="9" fillId="0" borderId="18" xfId="0" applyFont="1" applyBorder="1"/>
    <xf numFmtId="0" fontId="9" fillId="3" borderId="17" xfId="0" applyFont="1" applyFill="1" applyBorder="1" applyAlignment="1" applyProtection="1">
      <alignment horizontal="center" vertical="center"/>
      <protection locked="0"/>
    </xf>
    <xf numFmtId="0" fontId="9" fillId="3" borderId="10" xfId="0" applyFont="1" applyFill="1" applyBorder="1" applyAlignment="1" applyProtection="1">
      <alignment horizontal="center" vertical="center"/>
      <protection locked="0"/>
    </xf>
    <xf numFmtId="0" fontId="9" fillId="3" borderId="18" xfId="0" applyFont="1" applyFill="1" applyBorder="1" applyAlignment="1" applyProtection="1">
      <alignment horizontal="center" vertical="center"/>
      <protection locked="0"/>
    </xf>
    <xf numFmtId="0" fontId="9" fillId="0" borderId="73" xfId="0" applyFont="1" applyFill="1" applyBorder="1" applyAlignment="1">
      <alignment horizontal="center" vertical="center" wrapText="1"/>
    </xf>
    <xf numFmtId="0" fontId="9" fillId="0" borderId="74" xfId="0" applyFont="1" applyBorder="1" applyAlignment="1">
      <alignment horizontal="center" vertical="center"/>
    </xf>
    <xf numFmtId="0" fontId="9" fillId="3" borderId="17" xfId="0" applyFont="1" applyFill="1" applyBorder="1" applyAlignment="1" applyProtection="1">
      <alignment horizontal="center"/>
      <protection locked="0"/>
    </xf>
    <xf numFmtId="0" fontId="9" fillId="3" borderId="10" xfId="0" applyFont="1" applyFill="1" applyBorder="1" applyAlignment="1" applyProtection="1">
      <alignment horizontal="center"/>
      <protection locked="0"/>
    </xf>
    <xf numFmtId="0" fontId="9" fillId="3" borderId="18" xfId="0" applyFont="1" applyFill="1" applyBorder="1" applyAlignment="1" applyProtection="1">
      <alignment horizontal="center"/>
      <protection locked="0"/>
    </xf>
    <xf numFmtId="0" fontId="9" fillId="0" borderId="75" xfId="0" applyFont="1" applyFill="1" applyBorder="1" applyAlignment="1">
      <alignment horizontal="center" vertical="center" wrapText="1"/>
    </xf>
    <xf numFmtId="0" fontId="9" fillId="0" borderId="10" xfId="0" applyFont="1" applyBorder="1" applyAlignment="1">
      <alignment horizontal="center" vertical="center" wrapText="1"/>
    </xf>
    <xf numFmtId="0" fontId="9" fillId="0" borderId="18" xfId="0" applyFont="1" applyBorder="1" applyAlignment="1">
      <alignment horizontal="center" vertical="center" wrapText="1"/>
    </xf>
    <xf numFmtId="0" fontId="3" fillId="3" borderId="17" xfId="0" applyFont="1" applyFill="1" applyBorder="1" applyAlignment="1" applyProtection="1">
      <alignment horizontal="center" vertical="center"/>
      <protection locked="0"/>
    </xf>
    <xf numFmtId="0" fontId="3" fillId="3" borderId="10" xfId="0" applyFont="1" applyFill="1" applyBorder="1" applyAlignment="1" applyProtection="1">
      <alignment horizontal="center" vertical="center"/>
      <protection locked="0"/>
    </xf>
    <xf numFmtId="0" fontId="3" fillId="3" borderId="18" xfId="0" applyFont="1" applyFill="1" applyBorder="1" applyAlignment="1" applyProtection="1">
      <alignment horizontal="center" vertical="center"/>
      <protection locked="0"/>
    </xf>
    <xf numFmtId="0" fontId="9" fillId="0" borderId="76" xfId="0" applyFont="1" applyFill="1" applyBorder="1" applyAlignment="1">
      <alignment horizontal="center" vertical="center" wrapText="1"/>
    </xf>
    <xf numFmtId="0" fontId="3" fillId="3" borderId="17" xfId="0"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3" fillId="3" borderId="18" xfId="0" applyFont="1" applyFill="1" applyBorder="1" applyAlignment="1" applyProtection="1">
      <alignment horizontal="center" vertical="center" wrapText="1"/>
      <protection locked="0"/>
    </xf>
    <xf numFmtId="0" fontId="8" fillId="0" borderId="0" xfId="0" applyFont="1" applyFill="1" applyBorder="1" applyAlignment="1">
      <alignment horizontal="left" vertical="center" shrinkToFit="1"/>
    </xf>
    <xf numFmtId="0" fontId="0" fillId="0" borderId="0" xfId="0" applyFont="1" applyFill="1" applyBorder="1" applyAlignment="1">
      <alignment horizontal="left"/>
    </xf>
    <xf numFmtId="0" fontId="9" fillId="0" borderId="0" xfId="0" applyFont="1"/>
    <xf numFmtId="0" fontId="9" fillId="0" borderId="0" xfId="0" applyFont="1" applyBorder="1" applyAlignment="1">
      <alignment horizontal="center" vertical="center"/>
    </xf>
    <xf numFmtId="0" fontId="9" fillId="0" borderId="0" xfId="0" applyFont="1" applyBorder="1" applyAlignment="1">
      <alignment horizontal="center" vertical="center" wrapText="1"/>
    </xf>
    <xf numFmtId="0" fontId="9" fillId="0" borderId="0" xfId="0" applyFont="1" applyAlignment="1">
      <alignment horizontal="center" vertical="center" wrapText="1"/>
    </xf>
    <xf numFmtId="0" fontId="9" fillId="0" borderId="0" xfId="0" applyFont="1" applyBorder="1" applyAlignment="1">
      <alignment horizontal="center"/>
    </xf>
    <xf numFmtId="0" fontId="9" fillId="0" borderId="0" xfId="0" applyFont="1" applyAlignment="1">
      <alignment horizontal="center"/>
    </xf>
    <xf numFmtId="0" fontId="8" fillId="0" borderId="0" xfId="0" applyFont="1" applyBorder="1" applyAlignment="1">
      <alignment horizontal="center"/>
    </xf>
    <xf numFmtId="0" fontId="0" fillId="0" borderId="0" xfId="0" applyFont="1" applyAlignment="1">
      <alignment horizontal="center" vertical="center"/>
    </xf>
    <xf numFmtId="0" fontId="8" fillId="0" borderId="0" xfId="0" applyFont="1" applyBorder="1" applyAlignment="1">
      <alignment vertical="center" shrinkToFit="1"/>
    </xf>
    <xf numFmtId="0" fontId="26" fillId="0" borderId="0" xfId="0" applyFont="1" applyProtection="1">
      <protection locked="0"/>
    </xf>
    <xf numFmtId="0" fontId="0" fillId="0" borderId="17" xfId="0" applyFont="1" applyFill="1" applyBorder="1" applyAlignment="1" applyProtection="1">
      <alignment vertical="center" shrinkToFit="1"/>
      <protection locked="0"/>
    </xf>
    <xf numFmtId="0" fontId="0" fillId="0" borderId="10" xfId="0" applyFont="1" applyFill="1" applyBorder="1" applyAlignment="1" applyProtection="1">
      <alignment vertical="center" shrinkToFit="1"/>
      <protection locked="0"/>
    </xf>
    <xf numFmtId="0" fontId="0" fillId="0" borderId="10" xfId="0" applyFont="1" applyFill="1" applyBorder="1" applyAlignment="1" applyProtection="1">
      <alignment horizontal="center" vertical="center" textRotation="255"/>
      <protection locked="0"/>
    </xf>
    <xf numFmtId="0" fontId="0" fillId="0" borderId="3" xfId="0" applyFont="1" applyFill="1" applyBorder="1" applyAlignment="1" applyProtection="1">
      <alignment vertical="center" shrinkToFit="1"/>
      <protection locked="0"/>
    </xf>
    <xf numFmtId="0" fontId="0" fillId="0" borderId="18" xfId="0" applyFont="1" applyFill="1" applyBorder="1" applyAlignment="1" applyProtection="1">
      <alignment horizontal="center" vertical="center" textRotation="255"/>
      <protection locked="0"/>
    </xf>
    <xf numFmtId="0" fontId="0" fillId="0" borderId="0" xfId="0" applyFont="1" applyFill="1" applyBorder="1" applyAlignment="1" applyProtection="1">
      <alignment horizontal="center" vertical="center" textRotation="255"/>
      <protection locked="0"/>
    </xf>
    <xf numFmtId="0" fontId="0" fillId="0" borderId="0" xfId="0" applyFont="1" applyFill="1" applyBorder="1" applyAlignment="1" applyProtection="1">
      <alignment horizontal="right" vertical="center" textRotation="255"/>
      <protection locked="0"/>
    </xf>
    <xf numFmtId="0" fontId="0" fillId="0" borderId="0" xfId="0" applyFont="1" applyAlignment="1" applyProtection="1">
      <alignment horizontal="right"/>
      <protection locked="0"/>
    </xf>
    <xf numFmtId="0" fontId="0" fillId="0" borderId="6" xfId="0" applyFont="1" applyFill="1" applyBorder="1" applyAlignment="1" applyProtection="1">
      <alignment vertical="center" shrinkToFit="1"/>
      <protection locked="0"/>
    </xf>
    <xf numFmtId="0" fontId="0" fillId="0" borderId="9" xfId="0" applyFont="1" applyFill="1" applyBorder="1" applyAlignment="1" applyProtection="1">
      <alignment vertical="center" shrinkToFit="1"/>
      <protection locked="0"/>
    </xf>
    <xf numFmtId="0" fontId="0" fillId="0" borderId="19" xfId="0" applyFont="1" applyFill="1" applyBorder="1" applyAlignment="1" applyProtection="1">
      <alignment vertical="center" shrinkToFit="1"/>
      <protection locked="0"/>
    </xf>
    <xf numFmtId="0" fontId="0" fillId="0" borderId="18" xfId="0" applyFont="1" applyFill="1" applyBorder="1" applyAlignment="1" applyProtection="1">
      <alignment vertical="center" shrinkToFit="1"/>
      <protection locked="0"/>
    </xf>
    <xf numFmtId="0" fontId="0" fillId="0" borderId="0" xfId="0" applyFont="1" applyFill="1" applyBorder="1" applyAlignment="1" applyProtection="1">
      <alignment vertical="center" shrinkToFit="1"/>
      <protection locked="0"/>
    </xf>
    <xf numFmtId="0" fontId="12" fillId="0" borderId="0" xfId="0" applyFont="1" applyFill="1" applyBorder="1" applyAlignment="1" applyProtection="1">
      <protection locked="0"/>
    </xf>
    <xf numFmtId="0" fontId="0" fillId="0" borderId="19" xfId="0" applyFont="1" applyBorder="1" applyAlignment="1" applyProtection="1">
      <alignment vertical="center"/>
      <protection locked="0"/>
    </xf>
    <xf numFmtId="176" fontId="0" fillId="7" borderId="6" xfId="0" applyNumberFormat="1" applyFont="1" applyFill="1" applyBorder="1" applyAlignment="1" applyProtection="1"/>
    <xf numFmtId="176" fontId="0" fillId="0" borderId="6" xfId="0" applyNumberFormat="1" applyFont="1" applyBorder="1" applyAlignment="1" applyProtection="1">
      <protection locked="0"/>
    </xf>
    <xf numFmtId="0" fontId="0" fillId="0" borderId="23" xfId="0" applyFont="1" applyBorder="1" applyAlignment="1" applyProtection="1">
      <protection locked="0"/>
    </xf>
    <xf numFmtId="0" fontId="27" fillId="0" borderId="0" xfId="0" applyFont="1" applyFill="1" applyBorder="1" applyAlignment="1" applyProtection="1">
      <protection locked="0"/>
    </xf>
    <xf numFmtId="0" fontId="2" fillId="0" borderId="0" xfId="0" applyFont="1" applyBorder="1" applyProtection="1">
      <protection locked="0"/>
    </xf>
    <xf numFmtId="176" fontId="0" fillId="0" borderId="6" xfId="0" applyNumberFormat="1" applyFont="1" applyBorder="1" applyAlignment="1" applyProtection="1">
      <alignment horizontal="right"/>
      <protection locked="0"/>
    </xf>
    <xf numFmtId="176" fontId="0" fillId="7" borderId="19" xfId="0" applyNumberFormat="1" applyFont="1" applyFill="1" applyBorder="1" applyAlignment="1" applyProtection="1"/>
    <xf numFmtId="0" fontId="0" fillId="0" borderId="25" xfId="0" applyFont="1" applyBorder="1" applyAlignment="1" applyProtection="1">
      <protection locked="0"/>
    </xf>
    <xf numFmtId="176" fontId="0" fillId="0" borderId="19" xfId="0" applyNumberFormat="1" applyFont="1" applyBorder="1" applyAlignment="1" applyProtection="1">
      <protection locked="0"/>
    </xf>
    <xf numFmtId="176" fontId="0" fillId="0" borderId="19" xfId="0" applyNumberFormat="1" applyFont="1" applyBorder="1" applyAlignment="1" applyProtection="1">
      <alignment horizontal="right"/>
      <protection locked="0"/>
    </xf>
    <xf numFmtId="0" fontId="0" fillId="0" borderId="22" xfId="0" quotePrefix="1" applyFont="1" applyBorder="1" applyProtection="1">
      <protection locked="0"/>
    </xf>
    <xf numFmtId="0" fontId="0" fillId="0" borderId="9" xfId="0" quotePrefix="1" applyFont="1" applyBorder="1" applyProtection="1">
      <protection locked="0"/>
    </xf>
    <xf numFmtId="0" fontId="0" fillId="0" borderId="9" xfId="0" applyFont="1" applyBorder="1" applyAlignment="1" applyProtection="1">
      <protection locked="0"/>
    </xf>
    <xf numFmtId="0" fontId="0" fillId="0" borderId="22" xfId="0" applyFont="1" applyBorder="1" applyAlignment="1" applyProtection="1">
      <alignment horizontal="left"/>
      <protection locked="0"/>
    </xf>
    <xf numFmtId="0" fontId="0" fillId="0" borderId="0" xfId="0" applyFont="1" applyAlignment="1" applyProtection="1">
      <alignment horizontal="left"/>
      <protection locked="0"/>
    </xf>
    <xf numFmtId="0" fontId="2" fillId="0" borderId="0" xfId="0" applyFont="1" applyProtection="1">
      <protection locked="0"/>
    </xf>
    <xf numFmtId="0" fontId="0" fillId="0" borderId="22" xfId="0" applyFont="1" applyBorder="1" applyProtection="1">
      <protection locked="0"/>
    </xf>
    <xf numFmtId="176" fontId="0" fillId="7" borderId="9" xfId="0" applyNumberFormat="1" applyFont="1" applyFill="1" applyBorder="1" applyProtection="1"/>
    <xf numFmtId="0" fontId="0" fillId="0" borderId="77" xfId="0" applyFont="1" applyBorder="1" applyProtection="1">
      <protection locked="0"/>
    </xf>
    <xf numFmtId="0" fontId="0" fillId="0" borderId="6" xfId="0" applyFont="1" applyBorder="1" applyAlignment="1" applyProtection="1">
      <alignment vertical="center"/>
      <protection locked="0"/>
    </xf>
    <xf numFmtId="0" fontId="27" fillId="0" borderId="0" xfId="0" applyFont="1" applyBorder="1" applyAlignment="1" applyProtection="1">
      <alignment vertical="center"/>
      <protection locked="0"/>
    </xf>
    <xf numFmtId="0" fontId="27" fillId="0" borderId="0" xfId="0" applyFont="1" applyBorder="1" applyAlignment="1" applyProtection="1">
      <alignment horizontal="left" vertical="top"/>
      <protection locked="0"/>
    </xf>
    <xf numFmtId="0" fontId="0" fillId="7" borderId="9" xfId="0" applyFont="1" applyFill="1" applyBorder="1" applyProtection="1"/>
    <xf numFmtId="0" fontId="9" fillId="0" borderId="78" xfId="0" applyFont="1" applyBorder="1"/>
    <xf numFmtId="0" fontId="9" fillId="0" borderId="79" xfId="0" applyFont="1" applyBorder="1" applyAlignment="1">
      <alignment horizontal="center"/>
    </xf>
    <xf numFmtId="0" fontId="9" fillId="0" borderId="80" xfId="0" applyFont="1" applyBorder="1"/>
    <xf numFmtId="0" fontId="9" fillId="0" borderId="81" xfId="0" applyFont="1" applyBorder="1"/>
    <xf numFmtId="0" fontId="9" fillId="0" borderId="82" xfId="0" applyFont="1" applyBorder="1"/>
    <xf numFmtId="0" fontId="9" fillId="0" borderId="83" xfId="0" applyFont="1" applyBorder="1"/>
    <xf numFmtId="0" fontId="3" fillId="0" borderId="0" xfId="0" applyFont="1" applyAlignment="1">
      <alignment horizontal="center" vertical="center"/>
    </xf>
    <xf numFmtId="0" fontId="9" fillId="0" borderId="84" xfId="0" applyFont="1" applyBorder="1"/>
    <xf numFmtId="0" fontId="9" fillId="0" borderId="85" xfId="0" applyFont="1" applyBorder="1"/>
    <xf numFmtId="0" fontId="9" fillId="0" borderId="9" xfId="0" applyFont="1" applyBorder="1"/>
    <xf numFmtId="0" fontId="9" fillId="0" borderId="86" xfId="0" applyFont="1" applyBorder="1"/>
    <xf numFmtId="0" fontId="9" fillId="0" borderId="87"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horizontal="center" vertical="center"/>
    </xf>
    <xf numFmtId="0" fontId="9" fillId="0" borderId="88" xfId="0" applyFont="1" applyBorder="1" applyAlignment="1">
      <alignment horizontal="center" vertical="center"/>
    </xf>
    <xf numFmtId="0" fontId="5" fillId="0" borderId="0" xfId="0" applyFont="1"/>
    <xf numFmtId="0" fontId="9" fillId="0" borderId="89" xfId="0" applyFont="1" applyBorder="1" applyAlignment="1">
      <alignment horizontal="center" vertical="center"/>
    </xf>
    <xf numFmtId="0" fontId="9" fillId="0" borderId="6" xfId="0" applyFont="1" applyBorder="1" applyAlignment="1">
      <alignment horizontal="center" vertical="center"/>
    </xf>
    <xf numFmtId="0" fontId="9" fillId="0" borderId="9" xfId="0" applyFont="1" applyBorder="1" applyAlignment="1">
      <alignment horizontal="center" vertical="center"/>
    </xf>
    <xf numFmtId="0" fontId="0" fillId="0" borderId="86" xfId="0" applyFont="1" applyBorder="1"/>
    <xf numFmtId="0" fontId="9" fillId="0" borderId="13" xfId="0" applyFont="1" applyBorder="1" applyAlignment="1">
      <alignment horizontal="center" vertical="center"/>
    </xf>
    <xf numFmtId="0" fontId="9" fillId="0" borderId="86" xfId="0" applyFont="1" applyBorder="1" applyAlignment="1">
      <alignment horizontal="center" vertical="center"/>
    </xf>
    <xf numFmtId="0" fontId="9" fillId="0" borderId="19" xfId="0" applyFont="1" applyBorder="1" applyAlignment="1">
      <alignment horizontal="center" vertical="center"/>
    </xf>
    <xf numFmtId="0" fontId="9" fillId="0" borderId="86" xfId="0" applyFont="1" applyBorder="1" applyAlignment="1">
      <alignment vertical="top" wrapText="1"/>
    </xf>
    <xf numFmtId="0" fontId="9" fillId="0" borderId="90" xfId="0" applyFont="1" applyBorder="1" applyAlignment="1">
      <alignment horizontal="center" vertical="center"/>
    </xf>
    <xf numFmtId="0" fontId="9" fillId="0" borderId="91" xfId="0" applyFont="1" applyBorder="1" applyAlignment="1">
      <alignment horizontal="center" vertical="center"/>
    </xf>
    <xf numFmtId="0" fontId="9" fillId="0" borderId="92" xfId="0" applyFont="1" applyBorder="1"/>
    <xf numFmtId="0" fontId="9" fillId="0" borderId="93" xfId="0" applyFont="1" applyBorder="1"/>
    <xf numFmtId="0" fontId="9" fillId="0" borderId="94" xfId="0" applyFont="1" applyBorder="1"/>
    <xf numFmtId="0" fontId="9" fillId="0" borderId="89" xfId="0" quotePrefix="1" applyFont="1" applyBorder="1" applyAlignment="1">
      <alignment horizontal="center"/>
    </xf>
    <xf numFmtId="0" fontId="9" fillId="0" borderId="77" xfId="0" applyFont="1" applyBorder="1"/>
    <xf numFmtId="0" fontId="9" fillId="0" borderId="21" xfId="0" applyFont="1" applyBorder="1"/>
    <xf numFmtId="0" fontId="9" fillId="0" borderId="95" xfId="0" applyFont="1" applyBorder="1"/>
    <xf numFmtId="0" fontId="9" fillId="0" borderId="96" xfId="0" quotePrefix="1" applyFont="1" applyBorder="1" applyAlignment="1">
      <alignment horizontal="center"/>
    </xf>
    <xf numFmtId="0" fontId="9" fillId="0" borderId="10" xfId="0" applyFont="1" applyBorder="1"/>
    <xf numFmtId="0" fontId="9" fillId="0" borderId="97" xfId="0" quotePrefix="1" applyFont="1" applyBorder="1" applyAlignment="1">
      <alignment horizontal="center"/>
    </xf>
    <xf numFmtId="0" fontId="9" fillId="0" borderId="98" xfId="0" applyFont="1" applyBorder="1"/>
    <xf numFmtId="0" fontId="9" fillId="0" borderId="99" xfId="0" applyFont="1" applyBorder="1"/>
    <xf numFmtId="0" fontId="9" fillId="0" borderId="97" xfId="0" applyFont="1" applyBorder="1"/>
  </cellXfs>
  <cellStyles count="1">
    <cellStyle name="標準" xfId="0" builtinId="0"/>
  </cellStyles>
  <dxfs count="25">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s>
  <tableStyles count="0" defaultTableStyle="TableStyleMedium2" defaultPivotStyle="PivotStyleLight16"/>
  <colors>
    <mruColors>
      <color rgb="FFFFFFBE"/>
      <color rgb="FFFFFF99"/>
      <color rgb="FFFFFFA0"/>
      <color rgb="FFFFFF57"/>
      <color rgb="FFFFC057"/>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s>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BL1923"/>
  <sheetViews>
    <sheetView view="pageBreakPreview" topLeftCell="A519" zoomScale="85" zoomScaleSheetLayoutView="85" workbookViewId="0">
      <selection activeCell="BM672" sqref="BM672"/>
    </sheetView>
  </sheetViews>
  <sheetFormatPr defaultRowHeight="13.2"/>
  <cols>
    <col min="1" max="1" width="2.875" style="1" customWidth="1"/>
    <col min="2" max="9" width="2.75" style="2" customWidth="1"/>
    <col min="10" max="10" width="3.125" style="2" customWidth="1"/>
    <col min="11" max="15" width="2.75" style="2" customWidth="1"/>
    <col min="16" max="16" width="3" style="2" customWidth="1"/>
    <col min="17" max="25" width="2.75" style="2" customWidth="1"/>
    <col min="26" max="26" width="2.5" style="2" customWidth="1"/>
    <col min="27" max="30" width="2.75" style="2" customWidth="1"/>
    <col min="31" max="31" width="2.625" style="2" customWidth="1"/>
    <col min="32" max="32" width="2.75" style="2" customWidth="1"/>
    <col min="33" max="33" width="3.25" style="3" customWidth="1"/>
    <col min="34" max="34" width="2.75" style="4" hidden="1" customWidth="1"/>
    <col min="35" max="35" width="5.75" style="4" hidden="1" customWidth="1"/>
    <col min="36" max="36" width="13" style="4" hidden="1" customWidth="1"/>
    <col min="37" max="37" width="15.125" style="4" hidden="1" customWidth="1"/>
    <col min="38" max="59" width="2.75" style="4" hidden="1" customWidth="1"/>
    <col min="60" max="60" width="9" style="4" hidden="1" customWidth="1"/>
    <col min="61" max="16384" width="9" style="4" customWidth="1"/>
  </cols>
  <sheetData>
    <row r="1" spans="1:34" ht="15" customHeight="1">
      <c r="A1" s="5"/>
      <c r="B1" s="62" t="s">
        <v>1305</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503"/>
      <c r="AH1" s="50"/>
    </row>
    <row r="2" spans="1:34" ht="15" customHeight="1">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H2" s="50"/>
    </row>
    <row r="3" spans="1:34" ht="15" customHeight="1">
      <c r="B3" s="64"/>
      <c r="C3" s="64"/>
      <c r="D3" s="64"/>
      <c r="E3" s="64"/>
      <c r="F3" s="64"/>
      <c r="G3" s="65"/>
      <c r="H3" s="65"/>
      <c r="I3" s="65"/>
      <c r="J3" s="65"/>
      <c r="K3" s="65"/>
      <c r="L3" s="65"/>
      <c r="M3" s="65"/>
      <c r="N3" s="65"/>
      <c r="O3" s="65"/>
      <c r="P3" s="65"/>
      <c r="Q3" s="65"/>
      <c r="R3" s="64"/>
      <c r="S3" s="64"/>
      <c r="T3" s="64"/>
      <c r="U3" s="64"/>
      <c r="V3" s="64"/>
      <c r="W3" s="64"/>
      <c r="X3" s="64"/>
      <c r="Y3" s="64"/>
      <c r="Z3" s="64"/>
      <c r="AA3" s="64"/>
      <c r="AB3" s="64"/>
      <c r="AC3" s="64"/>
      <c r="AD3" s="64"/>
      <c r="AE3" s="64"/>
      <c r="AF3" s="64"/>
      <c r="AH3" s="50"/>
    </row>
    <row r="4" spans="1:34" ht="15" customHeight="1">
      <c r="B4" s="65"/>
      <c r="C4" s="66"/>
      <c r="D4" s="66"/>
      <c r="E4" s="65"/>
      <c r="F4" s="65"/>
      <c r="G4" s="81"/>
      <c r="H4" s="81"/>
      <c r="I4" s="81"/>
      <c r="J4" s="81"/>
      <c r="K4" s="81"/>
      <c r="L4" s="81"/>
      <c r="M4" s="81"/>
      <c r="N4" s="81"/>
      <c r="O4" s="81"/>
      <c r="P4" s="81"/>
      <c r="Q4" s="81"/>
      <c r="R4" s="81"/>
      <c r="S4" s="339" t="s">
        <v>159</v>
      </c>
      <c r="T4" s="81"/>
      <c r="U4" s="207"/>
      <c r="V4" s="207"/>
      <c r="W4" s="81" t="s">
        <v>11</v>
      </c>
      <c r="X4" s="207"/>
      <c r="Y4" s="207"/>
      <c r="Z4" s="81" t="s">
        <v>24</v>
      </c>
      <c r="AA4" s="207"/>
      <c r="AB4" s="207"/>
      <c r="AC4" s="339" t="s">
        <v>228</v>
      </c>
      <c r="AD4" s="81"/>
      <c r="AE4" s="81"/>
      <c r="AF4" s="81"/>
      <c r="AG4" s="504"/>
      <c r="AH4" s="50"/>
    </row>
    <row r="5" spans="1:34" ht="15" customHeight="1">
      <c r="A5" s="6"/>
      <c r="B5" s="66"/>
      <c r="C5" s="66"/>
      <c r="D5" s="66"/>
      <c r="E5" s="65"/>
      <c r="F5" s="65"/>
      <c r="G5" s="81"/>
      <c r="H5" s="81"/>
      <c r="I5" s="81"/>
      <c r="J5" s="81"/>
      <c r="K5" s="81"/>
      <c r="L5" s="81"/>
      <c r="M5" s="81"/>
      <c r="N5" s="81"/>
      <c r="O5" s="81"/>
      <c r="P5" s="81"/>
      <c r="Q5" s="81"/>
      <c r="R5" s="81"/>
      <c r="S5" s="81"/>
      <c r="T5" s="81"/>
      <c r="U5" s="81"/>
      <c r="V5" s="81"/>
      <c r="W5" s="81"/>
      <c r="X5" s="81"/>
      <c r="Y5" s="81"/>
      <c r="Z5" s="81"/>
      <c r="AA5" s="81"/>
      <c r="AB5" s="81"/>
      <c r="AC5" s="81"/>
      <c r="AD5" s="81"/>
      <c r="AE5" s="81"/>
      <c r="AF5" s="81"/>
      <c r="AG5" s="505"/>
      <c r="AH5" s="50"/>
    </row>
    <row r="6" spans="1:34" ht="15" customHeight="1">
      <c r="A6" s="7" t="s">
        <v>1162</v>
      </c>
      <c r="B6" s="67"/>
      <c r="C6" s="67"/>
      <c r="D6" s="67"/>
      <c r="E6" s="67"/>
      <c r="F6" s="176"/>
      <c r="G6" s="185" t="s">
        <v>18</v>
      </c>
      <c r="H6" s="206"/>
      <c r="I6" s="206"/>
      <c r="J6" s="206"/>
      <c r="K6" s="206"/>
      <c r="L6" s="206"/>
      <c r="M6" s="206"/>
      <c r="N6" s="206"/>
      <c r="O6" s="206"/>
      <c r="P6" s="206"/>
      <c r="Q6" s="206"/>
      <c r="R6" s="206"/>
      <c r="S6" s="206"/>
      <c r="T6" s="206"/>
      <c r="U6" s="206"/>
      <c r="V6" s="206"/>
      <c r="W6" s="206"/>
      <c r="X6" s="206"/>
      <c r="Y6" s="206"/>
      <c r="Z6" s="206"/>
      <c r="AA6" s="206"/>
      <c r="AB6" s="206"/>
      <c r="AC6" s="206"/>
      <c r="AD6" s="206"/>
      <c r="AE6" s="206"/>
      <c r="AF6" s="206"/>
      <c r="AG6" s="506" t="s">
        <v>2</v>
      </c>
      <c r="AH6" s="50"/>
    </row>
    <row r="7" spans="1:34" ht="15" customHeight="1">
      <c r="A7" s="8"/>
      <c r="B7" s="68"/>
      <c r="C7" s="68"/>
      <c r="D7" s="68"/>
      <c r="E7" s="68"/>
      <c r="F7" s="177"/>
      <c r="G7" s="18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507"/>
      <c r="AH7" s="50"/>
    </row>
    <row r="8" spans="1:34" ht="15" customHeight="1">
      <c r="A8" s="9"/>
      <c r="B8" s="69"/>
      <c r="C8" s="69"/>
      <c r="D8" s="69"/>
      <c r="E8" s="69"/>
      <c r="F8" s="178"/>
      <c r="G8" s="187" t="s">
        <v>524</v>
      </c>
      <c r="H8" s="208"/>
      <c r="I8" s="208"/>
      <c r="J8" s="208"/>
      <c r="K8" s="208"/>
      <c r="L8" s="208"/>
      <c r="M8" s="208"/>
      <c r="N8" s="208"/>
      <c r="O8" s="208"/>
      <c r="P8" s="208"/>
      <c r="Q8" s="208"/>
      <c r="R8" s="208"/>
      <c r="S8" s="208"/>
      <c r="T8" s="208"/>
      <c r="U8" s="208"/>
      <c r="V8" s="208"/>
      <c r="W8" s="218" t="s">
        <v>18</v>
      </c>
      <c r="X8" s="212"/>
      <c r="Y8" s="212"/>
      <c r="Z8" s="212"/>
      <c r="AA8" s="212"/>
      <c r="AB8" s="212"/>
      <c r="AC8" s="212"/>
      <c r="AD8" s="212"/>
      <c r="AE8" s="212"/>
      <c r="AF8" s="212"/>
      <c r="AG8" s="506" t="s">
        <v>2</v>
      </c>
      <c r="AH8" s="50"/>
    </row>
    <row r="9" spans="1:34" ht="15" customHeight="1">
      <c r="A9" s="10" t="s">
        <v>5</v>
      </c>
      <c r="B9" s="67"/>
      <c r="C9" s="67"/>
      <c r="D9" s="67"/>
      <c r="E9" s="67"/>
      <c r="F9" s="176"/>
      <c r="G9" s="188"/>
      <c r="H9" s="188" t="s">
        <v>42</v>
      </c>
      <c r="I9" s="206"/>
      <c r="J9" s="206"/>
      <c r="K9" s="206"/>
      <c r="L9" s="188" t="s">
        <v>45</v>
      </c>
      <c r="M9" s="206"/>
      <c r="N9" s="206"/>
      <c r="O9" s="206"/>
      <c r="P9" s="206"/>
      <c r="Q9" s="188"/>
      <c r="R9" s="322"/>
      <c r="S9" s="322"/>
      <c r="T9" s="322"/>
      <c r="U9" s="322"/>
      <c r="V9" s="322"/>
      <c r="W9" s="322"/>
      <c r="X9" s="322"/>
      <c r="Y9" s="322"/>
      <c r="Z9" s="322"/>
      <c r="AA9" s="322"/>
      <c r="AB9" s="322"/>
      <c r="AC9" s="322"/>
      <c r="AD9" s="322"/>
      <c r="AE9" s="322"/>
      <c r="AF9" s="322"/>
      <c r="AG9" s="508"/>
      <c r="AH9" s="50"/>
    </row>
    <row r="10" spans="1:34" ht="15" customHeight="1">
      <c r="A10" s="8"/>
      <c r="B10" s="68"/>
      <c r="C10" s="68"/>
      <c r="D10" s="68"/>
      <c r="E10" s="68"/>
      <c r="F10" s="177"/>
      <c r="G10" s="189"/>
      <c r="H10" s="210"/>
      <c r="I10" s="210"/>
      <c r="J10" s="210"/>
      <c r="K10" s="210"/>
      <c r="L10" s="210"/>
      <c r="M10" s="210"/>
      <c r="N10" s="210"/>
      <c r="O10" s="210"/>
      <c r="P10" s="210"/>
      <c r="Q10" s="210"/>
      <c r="R10" s="210"/>
      <c r="S10" s="210"/>
      <c r="T10" s="210"/>
      <c r="U10" s="210"/>
      <c r="V10" s="210"/>
      <c r="W10" s="210"/>
      <c r="X10" s="210"/>
      <c r="Y10" s="210"/>
      <c r="Z10" s="210"/>
      <c r="AA10" s="210"/>
      <c r="AB10" s="210"/>
      <c r="AC10" s="210"/>
      <c r="AD10" s="210"/>
      <c r="AE10" s="210"/>
      <c r="AF10" s="210"/>
      <c r="AG10" s="509"/>
      <c r="AH10" s="50"/>
    </row>
    <row r="11" spans="1:34" ht="15" customHeight="1">
      <c r="A11" s="9"/>
      <c r="B11" s="69"/>
      <c r="C11" s="69"/>
      <c r="D11" s="69"/>
      <c r="E11" s="69"/>
      <c r="F11" s="178"/>
      <c r="G11" s="190"/>
      <c r="H11" s="209"/>
      <c r="I11" s="209"/>
      <c r="J11" s="209"/>
      <c r="K11" s="209"/>
      <c r="L11" s="209"/>
      <c r="M11" s="209"/>
      <c r="N11" s="209"/>
      <c r="O11" s="209"/>
      <c r="P11" s="209"/>
      <c r="Q11" s="209"/>
      <c r="R11" s="209"/>
      <c r="S11" s="209"/>
      <c r="T11" s="209"/>
      <c r="U11" s="209"/>
      <c r="V11" s="209"/>
      <c r="W11" s="209"/>
      <c r="X11" s="209"/>
      <c r="Y11" s="209"/>
      <c r="Z11" s="209"/>
      <c r="AA11" s="209"/>
      <c r="AB11" s="209"/>
      <c r="AC11" s="209"/>
      <c r="AD11" s="209"/>
      <c r="AE11" s="209"/>
      <c r="AF11" s="209"/>
      <c r="AG11" s="510"/>
      <c r="AH11" s="50"/>
    </row>
    <row r="12" spans="1:34" ht="15" customHeight="1">
      <c r="A12" s="11" t="s">
        <v>49</v>
      </c>
      <c r="B12" s="70"/>
      <c r="C12" s="70"/>
      <c r="D12" s="70"/>
      <c r="E12" s="70"/>
      <c r="F12" s="179"/>
      <c r="G12" s="191"/>
      <c r="H12" s="191"/>
      <c r="I12" s="191"/>
      <c r="J12" s="191"/>
      <c r="K12" s="191"/>
      <c r="L12" s="191"/>
      <c r="M12" s="191"/>
      <c r="N12" s="191"/>
      <c r="O12" s="191"/>
      <c r="P12" s="191"/>
      <c r="Q12" s="191"/>
      <c r="R12" s="191"/>
      <c r="S12" s="143" t="s">
        <v>20</v>
      </c>
      <c r="T12" s="143"/>
      <c r="U12" s="143"/>
      <c r="V12" s="143"/>
      <c r="W12" s="143"/>
      <c r="X12" s="143"/>
      <c r="Y12" s="191"/>
      <c r="Z12" s="191"/>
      <c r="AA12" s="191"/>
      <c r="AB12" s="191"/>
      <c r="AC12" s="191"/>
      <c r="AD12" s="191"/>
      <c r="AE12" s="191"/>
      <c r="AF12" s="191"/>
      <c r="AG12" s="191"/>
      <c r="AH12" s="50"/>
    </row>
    <row r="13" spans="1:34" ht="15" customHeight="1">
      <c r="A13" s="11" t="s">
        <v>679</v>
      </c>
      <c r="B13" s="70"/>
      <c r="C13" s="70"/>
      <c r="D13" s="70"/>
      <c r="E13" s="70"/>
      <c r="F13" s="179"/>
      <c r="G13" s="191"/>
      <c r="H13" s="191"/>
      <c r="I13" s="191"/>
      <c r="J13" s="191"/>
      <c r="K13" s="191"/>
      <c r="L13" s="191"/>
      <c r="M13" s="191"/>
      <c r="N13" s="191"/>
      <c r="O13" s="191"/>
      <c r="P13" s="191"/>
      <c r="Q13" s="191"/>
      <c r="R13" s="191"/>
      <c r="S13" s="143" t="s">
        <v>27</v>
      </c>
      <c r="T13" s="143"/>
      <c r="U13" s="143"/>
      <c r="V13" s="143"/>
      <c r="W13" s="143"/>
      <c r="X13" s="143"/>
      <c r="Y13" s="396"/>
      <c r="Z13" s="396"/>
      <c r="AA13" s="396"/>
      <c r="AB13" s="396"/>
      <c r="AC13" s="396"/>
      <c r="AD13" s="396"/>
      <c r="AE13" s="396"/>
      <c r="AF13" s="396"/>
      <c r="AG13" s="396"/>
      <c r="AH13" s="50"/>
    </row>
    <row r="14" spans="1:34" ht="15" customHeight="1">
      <c r="A14" s="10" t="s">
        <v>32</v>
      </c>
      <c r="B14" s="67"/>
      <c r="C14" s="67"/>
      <c r="D14" s="67"/>
      <c r="E14" s="67"/>
      <c r="F14" s="176"/>
      <c r="G14" s="192"/>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511"/>
      <c r="AH14" s="50"/>
    </row>
    <row r="15" spans="1:34" ht="15" customHeight="1">
      <c r="A15" s="8"/>
      <c r="B15" s="68"/>
      <c r="C15" s="68"/>
      <c r="D15" s="68"/>
      <c r="E15" s="68"/>
      <c r="F15" s="177"/>
      <c r="G15" s="193"/>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512"/>
      <c r="AH15" s="50"/>
    </row>
    <row r="16" spans="1:34" ht="15" customHeight="1">
      <c r="A16" s="10" t="s">
        <v>680</v>
      </c>
      <c r="B16" s="67"/>
      <c r="C16" s="67"/>
      <c r="D16" s="67"/>
      <c r="E16" s="67"/>
      <c r="F16" s="176"/>
      <c r="G16" s="194"/>
      <c r="H16" s="206"/>
      <c r="I16" s="206"/>
      <c r="J16" s="206"/>
      <c r="K16" s="206"/>
      <c r="L16" s="206"/>
      <c r="M16" s="206"/>
      <c r="N16" s="206"/>
      <c r="O16" s="206"/>
      <c r="P16" s="206"/>
      <c r="Q16" s="206"/>
      <c r="R16" s="323"/>
      <c r="S16" s="196" t="s">
        <v>171</v>
      </c>
      <c r="T16" s="214"/>
      <c r="U16" s="214"/>
      <c r="V16" s="214"/>
      <c r="W16" s="214"/>
      <c r="X16" s="374"/>
      <c r="Y16" s="397"/>
      <c r="Z16" s="441"/>
      <c r="AA16" s="452" t="s">
        <v>11</v>
      </c>
      <c r="AB16" s="396"/>
      <c r="AC16" s="396"/>
      <c r="AD16" s="452" t="s">
        <v>24</v>
      </c>
      <c r="AE16" s="396"/>
      <c r="AF16" s="396"/>
      <c r="AG16" s="452" t="s">
        <v>416</v>
      </c>
      <c r="AH16" s="50"/>
    </row>
    <row r="17" spans="1:37" ht="15" customHeight="1">
      <c r="A17" s="9"/>
      <c r="B17" s="69"/>
      <c r="C17" s="69"/>
      <c r="D17" s="69"/>
      <c r="E17" s="69"/>
      <c r="F17" s="178"/>
      <c r="G17" s="195"/>
      <c r="H17" s="213"/>
      <c r="I17" s="213"/>
      <c r="J17" s="213"/>
      <c r="K17" s="213"/>
      <c r="L17" s="213"/>
      <c r="M17" s="213"/>
      <c r="N17" s="213"/>
      <c r="O17" s="213"/>
      <c r="P17" s="213"/>
      <c r="Q17" s="213"/>
      <c r="R17" s="324"/>
      <c r="S17" s="340"/>
      <c r="T17" s="353"/>
      <c r="U17" s="353"/>
      <c r="V17" s="353"/>
      <c r="W17" s="353"/>
      <c r="X17" s="375"/>
      <c r="Y17" s="398"/>
      <c r="Z17" s="442"/>
      <c r="AA17" s="453"/>
      <c r="AB17" s="460"/>
      <c r="AC17" s="460"/>
      <c r="AD17" s="453"/>
      <c r="AE17" s="460"/>
      <c r="AF17" s="460"/>
      <c r="AG17" s="453"/>
      <c r="AH17" s="50"/>
    </row>
    <row r="18" spans="1:37" ht="22.5" customHeight="1">
      <c r="A18" s="12" t="s">
        <v>331</v>
      </c>
      <c r="B18" s="71"/>
      <c r="C18" s="71"/>
      <c r="D18" s="71"/>
      <c r="E18" s="71"/>
      <c r="F18" s="180"/>
      <c r="G18" s="196" t="s">
        <v>44</v>
      </c>
      <c r="H18" s="214"/>
      <c r="I18" s="214"/>
      <c r="J18" s="214"/>
      <c r="K18" s="214"/>
      <c r="L18" s="257"/>
      <c r="M18" s="191"/>
      <c r="N18" s="191"/>
      <c r="O18" s="191"/>
      <c r="P18" s="191"/>
      <c r="Q18" s="191"/>
      <c r="R18" s="325" t="s">
        <v>106</v>
      </c>
      <c r="S18" s="198" t="s">
        <v>1282</v>
      </c>
      <c r="T18" s="216"/>
      <c r="U18" s="241"/>
      <c r="V18" s="143" t="s">
        <v>4</v>
      </c>
      <c r="W18" s="370"/>
      <c r="X18" s="143" t="s">
        <v>106</v>
      </c>
      <c r="Y18" s="399"/>
      <c r="Z18" s="143" t="s">
        <v>431</v>
      </c>
      <c r="AA18" s="370"/>
      <c r="AB18" s="143" t="s">
        <v>106</v>
      </c>
      <c r="AC18" s="399"/>
      <c r="AD18" s="143" t="s">
        <v>395</v>
      </c>
      <c r="AE18" s="370"/>
      <c r="AF18" s="370"/>
      <c r="AG18" s="143" t="s">
        <v>106</v>
      </c>
      <c r="AH18" s="293"/>
      <c r="AI18" s="293"/>
      <c r="AJ18" s="293"/>
    </row>
    <row r="19" spans="1:37" ht="24.75" customHeight="1">
      <c r="A19" s="13"/>
      <c r="B19" s="72"/>
      <c r="C19" s="72"/>
      <c r="D19" s="72"/>
      <c r="E19" s="72"/>
      <c r="F19" s="181"/>
      <c r="G19" s="197" t="s">
        <v>1213</v>
      </c>
      <c r="H19" s="215"/>
      <c r="I19" s="215"/>
      <c r="J19" s="215"/>
      <c r="K19" s="215"/>
      <c r="L19" s="258"/>
      <c r="M19" s="191"/>
      <c r="N19" s="191"/>
      <c r="O19" s="191"/>
      <c r="P19" s="191"/>
      <c r="Q19" s="191"/>
      <c r="R19" s="230" t="s">
        <v>106</v>
      </c>
      <c r="S19" s="341" t="s">
        <v>370</v>
      </c>
      <c r="T19" s="354"/>
      <c r="U19" s="360"/>
      <c r="V19" s="143" t="s">
        <v>4</v>
      </c>
      <c r="W19" s="370"/>
      <c r="X19" s="143" t="s">
        <v>106</v>
      </c>
      <c r="Y19" s="399"/>
      <c r="Z19" s="143" t="s">
        <v>431</v>
      </c>
      <c r="AA19" s="370"/>
      <c r="AB19" s="143" t="s">
        <v>106</v>
      </c>
      <c r="AC19" s="399"/>
      <c r="AD19" s="143" t="s">
        <v>395</v>
      </c>
      <c r="AE19" s="370"/>
      <c r="AF19" s="370"/>
      <c r="AG19" s="143" t="s">
        <v>106</v>
      </c>
      <c r="AH19" s="293"/>
      <c r="AI19" s="293"/>
      <c r="AJ19" s="293"/>
    </row>
    <row r="20" spans="1:37" ht="24.75" customHeight="1">
      <c r="A20" s="13"/>
      <c r="B20" s="72"/>
      <c r="C20" s="72"/>
      <c r="D20" s="72"/>
      <c r="E20" s="72"/>
      <c r="F20" s="181"/>
      <c r="G20" s="198" t="s">
        <v>102</v>
      </c>
      <c r="H20" s="216"/>
      <c r="I20" s="216"/>
      <c r="J20" s="241"/>
      <c r="K20" s="246"/>
      <c r="L20" s="259"/>
      <c r="M20" s="265"/>
      <c r="N20" s="143" t="s">
        <v>11</v>
      </c>
      <c r="O20" s="191"/>
      <c r="P20" s="143" t="s">
        <v>151</v>
      </c>
      <c r="Q20" s="191"/>
      <c r="R20" s="143" t="s">
        <v>167</v>
      </c>
      <c r="S20" s="342"/>
      <c r="T20" s="355"/>
      <c r="U20" s="355"/>
      <c r="V20" s="355"/>
      <c r="W20" s="355"/>
      <c r="X20" s="355"/>
      <c r="Y20" s="355"/>
      <c r="Z20" s="355"/>
      <c r="AA20" s="355"/>
      <c r="AB20" s="355"/>
      <c r="AC20" s="355"/>
      <c r="AD20" s="355"/>
      <c r="AE20" s="355"/>
      <c r="AF20" s="355"/>
      <c r="AG20" s="513"/>
      <c r="AH20" s="293"/>
      <c r="AI20" s="293"/>
      <c r="AJ20" s="293"/>
    </row>
    <row r="21" spans="1:37" ht="24" customHeight="1">
      <c r="A21" s="13"/>
      <c r="B21" s="72"/>
      <c r="C21" s="72"/>
      <c r="D21" s="72"/>
      <c r="E21" s="72"/>
      <c r="F21" s="181"/>
      <c r="G21" s="199" t="s">
        <v>17</v>
      </c>
      <c r="H21" s="217"/>
      <c r="I21" s="217"/>
      <c r="J21" s="217"/>
      <c r="K21" s="217"/>
      <c r="L21" s="260"/>
      <c r="M21" s="266"/>
      <c r="N21" s="266"/>
      <c r="O21" s="266"/>
      <c r="P21" s="266"/>
      <c r="Q21" s="312"/>
      <c r="R21" s="230" t="s">
        <v>106</v>
      </c>
      <c r="S21" s="343" t="s">
        <v>977</v>
      </c>
      <c r="T21" s="356"/>
      <c r="U21" s="361"/>
      <c r="V21" s="143" t="s">
        <v>4</v>
      </c>
      <c r="W21" s="370"/>
      <c r="X21" s="143" t="s">
        <v>106</v>
      </c>
      <c r="Y21" s="399"/>
      <c r="Z21" s="143" t="s">
        <v>431</v>
      </c>
      <c r="AA21" s="370"/>
      <c r="AB21" s="143" t="s">
        <v>106</v>
      </c>
      <c r="AC21" s="399"/>
      <c r="AD21" s="143" t="s">
        <v>395</v>
      </c>
      <c r="AE21" s="370"/>
      <c r="AF21" s="370"/>
      <c r="AG21" s="143" t="s">
        <v>106</v>
      </c>
      <c r="AH21" s="293"/>
      <c r="AI21" s="293"/>
      <c r="AJ21" s="293"/>
    </row>
    <row r="22" spans="1:37" ht="23.25" customHeight="1">
      <c r="A22" s="14"/>
      <c r="B22" s="73"/>
      <c r="C22" s="73"/>
      <c r="D22" s="73"/>
      <c r="E22" s="73"/>
      <c r="F22" s="182"/>
      <c r="G22" s="198" t="s">
        <v>102</v>
      </c>
      <c r="H22" s="216"/>
      <c r="I22" s="216"/>
      <c r="J22" s="241"/>
      <c r="K22" s="246"/>
      <c r="L22" s="259"/>
      <c r="M22" s="265"/>
      <c r="N22" s="273" t="s">
        <v>11</v>
      </c>
      <c r="O22" s="286"/>
      <c r="P22" s="273" t="s">
        <v>151</v>
      </c>
      <c r="Q22" s="286"/>
      <c r="R22" s="230" t="s">
        <v>167</v>
      </c>
      <c r="S22" s="342"/>
      <c r="T22" s="355"/>
      <c r="U22" s="355"/>
      <c r="V22" s="355"/>
      <c r="W22" s="355"/>
      <c r="X22" s="355"/>
      <c r="Y22" s="355"/>
      <c r="Z22" s="355"/>
      <c r="AA22" s="355"/>
      <c r="AB22" s="355"/>
      <c r="AC22" s="355"/>
      <c r="AD22" s="355"/>
      <c r="AE22" s="355"/>
      <c r="AF22" s="355"/>
      <c r="AG22" s="513"/>
      <c r="AH22" s="293"/>
      <c r="AI22" s="293"/>
      <c r="AJ22" s="293"/>
      <c r="AK22" s="120"/>
    </row>
    <row r="23" spans="1:37" ht="15" customHeight="1">
      <c r="A23" s="10" t="s">
        <v>156</v>
      </c>
      <c r="B23" s="67"/>
      <c r="C23" s="67"/>
      <c r="D23" s="67"/>
      <c r="E23" s="67"/>
      <c r="F23" s="176"/>
      <c r="G23" s="185" t="s">
        <v>238</v>
      </c>
      <c r="H23" s="188"/>
      <c r="I23" s="230"/>
      <c r="J23" s="206"/>
      <c r="K23" s="206"/>
      <c r="L23" s="206"/>
      <c r="M23" s="206"/>
      <c r="N23" s="206"/>
      <c r="O23" s="206"/>
      <c r="P23" s="206"/>
      <c r="Q23" s="206"/>
      <c r="R23" s="323"/>
      <c r="S23" s="185" t="s">
        <v>85</v>
      </c>
      <c r="T23" s="188"/>
      <c r="U23" s="188"/>
      <c r="V23" s="81"/>
      <c r="W23" s="81"/>
      <c r="X23" s="376"/>
      <c r="Y23" s="81"/>
      <c r="Z23" s="81"/>
      <c r="AA23" s="81"/>
      <c r="AB23" s="81"/>
      <c r="AC23" s="81"/>
      <c r="AD23" s="81"/>
      <c r="AE23" s="81"/>
      <c r="AF23" s="81"/>
      <c r="AG23" s="506"/>
      <c r="AH23" s="50"/>
      <c r="AJ23" s="120"/>
      <c r="AK23" s="120"/>
    </row>
    <row r="24" spans="1:37" ht="15" customHeight="1">
      <c r="A24" s="15"/>
      <c r="B24" s="74"/>
      <c r="C24" s="69"/>
      <c r="D24" s="69"/>
      <c r="E24" s="69"/>
      <c r="F24" s="178"/>
      <c r="G24" s="200"/>
      <c r="H24" s="218"/>
      <c r="I24" s="231"/>
      <c r="J24" s="213"/>
      <c r="K24" s="213"/>
      <c r="L24" s="213"/>
      <c r="M24" s="213"/>
      <c r="N24" s="213"/>
      <c r="O24" s="213"/>
      <c r="P24" s="213"/>
      <c r="Q24" s="213"/>
      <c r="R24" s="324"/>
      <c r="S24" s="200"/>
      <c r="T24" s="218"/>
      <c r="U24" s="218"/>
      <c r="V24" s="218"/>
      <c r="W24" s="218"/>
      <c r="X24" s="218"/>
      <c r="Y24" s="218"/>
      <c r="Z24" s="218"/>
      <c r="AA24" s="218"/>
      <c r="AB24" s="218"/>
      <c r="AC24" s="218"/>
      <c r="AD24" s="218"/>
      <c r="AE24" s="218"/>
      <c r="AF24" s="81"/>
      <c r="AG24" s="514"/>
      <c r="AH24" s="50"/>
    </row>
    <row r="25" spans="1:37" ht="15" customHeight="1">
      <c r="AF25" s="492"/>
      <c r="AH25" s="50"/>
    </row>
    <row r="26" spans="1:37" ht="15" customHeight="1">
      <c r="AH26" s="50"/>
    </row>
    <row r="27" spans="1:37" ht="15" customHeight="1">
      <c r="A27" s="1" t="s">
        <v>368</v>
      </c>
      <c r="AH27" s="50"/>
    </row>
    <row r="28" spans="1:37" s="4" customFormat="1" ht="15" customHeight="1">
      <c r="A28" s="1" t="s">
        <v>1230</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3"/>
      <c r="AH28" s="50"/>
      <c r="AI28" s="4"/>
      <c r="AJ28" s="4"/>
      <c r="AK28" s="4"/>
    </row>
    <row r="29" spans="1:37" ht="15" customHeight="1">
      <c r="A29" s="1" t="s">
        <v>481</v>
      </c>
      <c r="AH29" s="50"/>
    </row>
    <row r="30" spans="1:37" ht="15" customHeight="1">
      <c r="A30" s="16" t="s">
        <v>1190</v>
      </c>
      <c r="AH30" s="50"/>
    </row>
    <row r="31" spans="1:37" s="4" customFormat="1" ht="15" customHeight="1">
      <c r="A31" s="1"/>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3"/>
      <c r="AH31" s="50"/>
      <c r="AI31" s="4"/>
      <c r="AJ31" s="4"/>
      <c r="AK31" s="4"/>
    </row>
    <row r="32" spans="1:37" ht="15" customHeight="1">
      <c r="AH32" s="50"/>
    </row>
    <row r="33" spans="1:34" ht="15" customHeight="1">
      <c r="A33" s="1" t="s">
        <v>682</v>
      </c>
      <c r="AH33" s="50"/>
    </row>
    <row r="34" spans="1:34" ht="15" customHeight="1">
      <c r="A34" s="1" t="s">
        <v>669</v>
      </c>
      <c r="AH34" s="50"/>
    </row>
    <row r="35" spans="1:34" ht="15" customHeight="1">
      <c r="A35" s="1" t="s">
        <v>684</v>
      </c>
      <c r="AH35" s="50"/>
    </row>
    <row r="36" spans="1:34" ht="15" customHeight="1">
      <c r="A36" s="1" t="s">
        <v>528</v>
      </c>
      <c r="AH36" s="50"/>
    </row>
    <row r="37" spans="1:34" ht="15" customHeight="1">
      <c r="A37" s="1" t="s">
        <v>643</v>
      </c>
      <c r="C37" s="131"/>
      <c r="D37" s="131"/>
      <c r="E37" s="131"/>
      <c r="F37" s="131"/>
      <c r="G37" s="131"/>
      <c r="AH37" s="50"/>
    </row>
    <row r="38" spans="1:34" ht="15" customHeight="1">
      <c r="A38" s="1" t="s">
        <v>687</v>
      </c>
      <c r="AH38" s="50"/>
    </row>
    <row r="39" spans="1:34" ht="15" customHeight="1">
      <c r="A39" s="1" t="s">
        <v>471</v>
      </c>
      <c r="AH39" s="50"/>
    </row>
    <row r="40" spans="1:34" ht="15" customHeight="1">
      <c r="A40" s="1" t="s">
        <v>93</v>
      </c>
      <c r="B40" s="75"/>
      <c r="C40" s="75"/>
      <c r="D40" s="75"/>
      <c r="E40" s="75"/>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H40" s="50"/>
    </row>
    <row r="41" spans="1:34" ht="15" customHeight="1">
      <c r="A41" s="1" t="s">
        <v>497</v>
      </c>
      <c r="B41" s="7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H41" s="50"/>
    </row>
    <row r="42" spans="1:34" ht="15" customHeight="1">
      <c r="A42" s="1" t="s">
        <v>690</v>
      </c>
      <c r="B42" s="75"/>
      <c r="C42" s="75"/>
      <c r="D42" s="75"/>
      <c r="E42" s="75"/>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H42" s="50"/>
    </row>
    <row r="43" spans="1:34" ht="15" customHeight="1">
      <c r="A43" s="1" t="s">
        <v>409</v>
      </c>
      <c r="B43" s="75"/>
      <c r="C43" s="75"/>
      <c r="D43" s="75"/>
      <c r="E43" s="75"/>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H43" s="50"/>
    </row>
    <row r="44" spans="1:34" ht="15" customHeight="1">
      <c r="AH44" s="50"/>
    </row>
    <row r="45" spans="1:34" ht="15" customHeight="1">
      <c r="AH45" s="50"/>
    </row>
    <row r="46" spans="1:34" ht="15" customHeight="1">
      <c r="AH46" s="50"/>
    </row>
    <row r="47" spans="1:34" ht="15" customHeight="1">
      <c r="AH47" s="50"/>
    </row>
    <row r="48" spans="1:34" ht="15" customHeight="1">
      <c r="AH48" s="50"/>
    </row>
    <row r="49" spans="1:34" s="4" customFormat="1" ht="15" customHeight="1">
      <c r="A49" s="1"/>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3"/>
      <c r="AH49" s="50"/>
    </row>
    <row r="50" spans="1:34" s="4" customFormat="1" ht="15" customHeight="1">
      <c r="A50" s="1"/>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3"/>
      <c r="AH50" s="50"/>
    </row>
    <row r="51" spans="1:34" s="4" customFormat="1" ht="15" customHeight="1">
      <c r="A51" s="1"/>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3"/>
      <c r="AH51" s="50"/>
    </row>
    <row r="52" spans="1:34" ht="15" customHeight="1">
      <c r="A52" s="17"/>
      <c r="B52" s="76"/>
      <c r="C52" s="76"/>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515"/>
      <c r="AH52" s="50"/>
    </row>
    <row r="53" spans="1:34" s="4" customFormat="1">
      <c r="A53" s="18" t="s">
        <v>59</v>
      </c>
      <c r="B53" s="77"/>
      <c r="C53" s="77"/>
      <c r="D53" s="77"/>
      <c r="E53" s="77"/>
      <c r="F53" s="77"/>
      <c r="G53" s="77"/>
      <c r="H53" s="77"/>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516"/>
      <c r="AH53" s="50"/>
    </row>
    <row r="54" spans="1:34" s="4" customFormat="1">
      <c r="A54" s="19"/>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517"/>
      <c r="AH54" s="50"/>
    </row>
    <row r="55" spans="1:34" s="4" customFormat="1" ht="19.2">
      <c r="A55" s="20"/>
      <c r="B55" s="79"/>
      <c r="C55" s="79"/>
      <c r="D55" s="79"/>
      <c r="E55" s="79"/>
      <c r="F55" s="79"/>
      <c r="G55" s="79"/>
      <c r="H55" s="79"/>
      <c r="I55" s="79"/>
      <c r="J55" s="79"/>
      <c r="K55" s="79"/>
      <c r="L55" s="79"/>
      <c r="M55" s="79"/>
      <c r="N55" s="79"/>
      <c r="O55" s="79"/>
      <c r="P55" s="79"/>
      <c r="Q55" s="313" t="s">
        <v>581</v>
      </c>
      <c r="R55" s="313"/>
      <c r="S55" s="313"/>
      <c r="T55" s="313"/>
      <c r="U55" s="313"/>
      <c r="V55" s="313"/>
      <c r="W55" s="313"/>
      <c r="X55" s="313"/>
      <c r="Y55" s="400" t="s">
        <v>337</v>
      </c>
      <c r="Z55" s="400"/>
      <c r="AA55" s="454"/>
      <c r="AB55" s="461" t="s">
        <v>11</v>
      </c>
      <c r="AC55" s="475"/>
      <c r="AD55" s="461" t="s">
        <v>151</v>
      </c>
      <c r="AE55" s="475"/>
      <c r="AF55" s="461" t="s">
        <v>167</v>
      </c>
      <c r="AG55" s="487" t="s">
        <v>2</v>
      </c>
      <c r="AH55" s="50"/>
    </row>
    <row r="56" spans="1:34" s="4" customFormat="1">
      <c r="A56" s="21"/>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487"/>
      <c r="AH56" s="50"/>
    </row>
    <row r="57" spans="1:34" s="4" customFormat="1">
      <c r="A57" s="21"/>
      <c r="B57" s="65"/>
      <c r="C57" s="66"/>
      <c r="D57" s="66"/>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493"/>
      <c r="AG57" s="487"/>
      <c r="AH57" s="50"/>
    </row>
    <row r="58" spans="1:34" s="4" customFormat="1">
      <c r="A58" s="21"/>
      <c r="B58" s="66"/>
      <c r="C58" s="66"/>
      <c r="D58" s="66"/>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487"/>
      <c r="AH58" s="50"/>
    </row>
    <row r="59" spans="1:34" s="4" customFormat="1">
      <c r="A59" s="10" t="s">
        <v>142</v>
      </c>
      <c r="B59" s="67"/>
      <c r="C59" s="67"/>
      <c r="D59" s="67"/>
      <c r="E59" s="67"/>
      <c r="F59" s="67"/>
      <c r="G59" s="67"/>
      <c r="H59" s="67"/>
      <c r="I59" s="67"/>
      <c r="J59" s="67"/>
      <c r="K59" s="176"/>
      <c r="L59" s="10" t="s">
        <v>71</v>
      </c>
      <c r="M59" s="67"/>
      <c r="N59" s="67"/>
      <c r="O59" s="67"/>
      <c r="P59" s="67"/>
      <c r="Q59" s="67"/>
      <c r="R59" s="67"/>
      <c r="S59" s="67"/>
      <c r="T59" s="67"/>
      <c r="U59" s="67"/>
      <c r="V59" s="176"/>
      <c r="W59" s="10" t="s">
        <v>663</v>
      </c>
      <c r="X59" s="67"/>
      <c r="Y59" s="67"/>
      <c r="Z59" s="67"/>
      <c r="AA59" s="67"/>
      <c r="AB59" s="67"/>
      <c r="AC59" s="67"/>
      <c r="AD59" s="67"/>
      <c r="AE59" s="67"/>
      <c r="AF59" s="67"/>
      <c r="AG59" s="176"/>
      <c r="AH59" s="50"/>
    </row>
    <row r="60" spans="1:34" s="4" customFormat="1">
      <c r="A60" s="9"/>
      <c r="B60" s="69"/>
      <c r="C60" s="69"/>
      <c r="D60" s="69"/>
      <c r="E60" s="69"/>
      <c r="F60" s="69"/>
      <c r="G60" s="69"/>
      <c r="H60" s="69"/>
      <c r="I60" s="69"/>
      <c r="J60" s="69"/>
      <c r="K60" s="178"/>
      <c r="L60" s="9"/>
      <c r="M60" s="69"/>
      <c r="N60" s="69"/>
      <c r="O60" s="69"/>
      <c r="P60" s="69"/>
      <c r="Q60" s="69"/>
      <c r="R60" s="69"/>
      <c r="S60" s="69"/>
      <c r="T60" s="69"/>
      <c r="U60" s="69"/>
      <c r="V60" s="178"/>
      <c r="W60" s="9"/>
      <c r="X60" s="69"/>
      <c r="Y60" s="69"/>
      <c r="Z60" s="69"/>
      <c r="AA60" s="69"/>
      <c r="AB60" s="69"/>
      <c r="AC60" s="69"/>
      <c r="AD60" s="69"/>
      <c r="AE60" s="69"/>
      <c r="AF60" s="69"/>
      <c r="AG60" s="178"/>
      <c r="AH60" s="50"/>
    </row>
    <row r="61" spans="1:34" s="4" customFormat="1">
      <c r="A61" s="22" t="s">
        <v>74</v>
      </c>
      <c r="B61" s="67"/>
      <c r="C61" s="67"/>
      <c r="D61" s="67"/>
      <c r="E61" s="67"/>
      <c r="F61" s="67"/>
      <c r="G61" s="67"/>
      <c r="H61" s="67"/>
      <c r="I61" s="67"/>
      <c r="J61" s="67"/>
      <c r="K61" s="176"/>
      <c r="L61" s="10"/>
      <c r="M61" s="67"/>
      <c r="N61" s="67"/>
      <c r="O61" s="67"/>
      <c r="P61" s="67"/>
      <c r="Q61" s="67"/>
      <c r="R61" s="67"/>
      <c r="S61" s="67"/>
      <c r="T61" s="67"/>
      <c r="U61" s="67"/>
      <c r="V61" s="176"/>
      <c r="W61" s="10"/>
      <c r="X61" s="67"/>
      <c r="Y61" s="67"/>
      <c r="Z61" s="67"/>
      <c r="AA61" s="67"/>
      <c r="AB61" s="67"/>
      <c r="AC61" s="67"/>
      <c r="AD61" s="67"/>
      <c r="AE61" s="67"/>
      <c r="AF61" s="67"/>
      <c r="AG61" s="176"/>
      <c r="AH61" s="50"/>
    </row>
    <row r="62" spans="1:34" s="4" customFormat="1">
      <c r="A62" s="23"/>
      <c r="B62" s="80"/>
      <c r="C62" s="80"/>
      <c r="D62" s="80"/>
      <c r="E62" s="80"/>
      <c r="F62" s="80"/>
      <c r="G62" s="80"/>
      <c r="H62" s="80"/>
      <c r="I62" s="80"/>
      <c r="J62" s="80"/>
      <c r="K62" s="247"/>
      <c r="L62" s="23" t="s">
        <v>338</v>
      </c>
      <c r="M62" s="80"/>
      <c r="N62" s="80"/>
      <c r="O62" s="80"/>
      <c r="P62" s="80"/>
      <c r="Q62" s="80"/>
      <c r="R62" s="80"/>
      <c r="S62" s="80"/>
      <c r="T62" s="80"/>
      <c r="U62" s="80"/>
      <c r="V62" s="247"/>
      <c r="W62" s="23"/>
      <c r="X62" s="80"/>
      <c r="Y62" s="80"/>
      <c r="Z62" s="80"/>
      <c r="AA62" s="80"/>
      <c r="AB62" s="80"/>
      <c r="AC62" s="80"/>
      <c r="AD62" s="80"/>
      <c r="AE62" s="80"/>
      <c r="AF62" s="80"/>
      <c r="AG62" s="247"/>
      <c r="AH62" s="50"/>
    </row>
    <row r="63" spans="1:34" s="4" customFormat="1">
      <c r="A63" s="23"/>
      <c r="B63" s="80"/>
      <c r="C63" s="80"/>
      <c r="D63" s="80"/>
      <c r="E63" s="80"/>
      <c r="F63" s="80"/>
      <c r="G63" s="80"/>
      <c r="H63" s="80"/>
      <c r="I63" s="80"/>
      <c r="J63" s="80"/>
      <c r="K63" s="247"/>
      <c r="L63" s="23"/>
      <c r="M63" s="80"/>
      <c r="N63" s="80"/>
      <c r="O63" s="80"/>
      <c r="P63" s="80"/>
      <c r="Q63" s="80"/>
      <c r="R63" s="80"/>
      <c r="S63" s="80"/>
      <c r="T63" s="80"/>
      <c r="U63" s="80"/>
      <c r="V63" s="247"/>
      <c r="W63" s="23"/>
      <c r="X63" s="80"/>
      <c r="Y63" s="80"/>
      <c r="Z63" s="80"/>
      <c r="AA63" s="80"/>
      <c r="AB63" s="80"/>
      <c r="AC63" s="80"/>
      <c r="AD63" s="80"/>
      <c r="AE63" s="80"/>
      <c r="AF63" s="80"/>
      <c r="AG63" s="247"/>
      <c r="AH63" s="50"/>
    </row>
    <row r="64" spans="1:34" s="4" customFormat="1">
      <c r="A64" s="23"/>
      <c r="B64" s="80"/>
      <c r="C64" s="80"/>
      <c r="D64" s="80"/>
      <c r="E64" s="80"/>
      <c r="F64" s="80"/>
      <c r="G64" s="80"/>
      <c r="H64" s="80"/>
      <c r="I64" s="80"/>
      <c r="J64" s="80"/>
      <c r="K64" s="247"/>
      <c r="L64" s="23"/>
      <c r="M64" s="80"/>
      <c r="N64" s="80"/>
      <c r="O64" s="80"/>
      <c r="P64" s="80"/>
      <c r="Q64" s="80"/>
      <c r="R64" s="80"/>
      <c r="S64" s="80"/>
      <c r="T64" s="80"/>
      <c r="U64" s="80"/>
      <c r="V64" s="247"/>
      <c r="W64" s="23"/>
      <c r="X64" s="80"/>
      <c r="Y64" s="80"/>
      <c r="Z64" s="80"/>
      <c r="AA64" s="80"/>
      <c r="AB64" s="80"/>
      <c r="AC64" s="80"/>
      <c r="AD64" s="80"/>
      <c r="AE64" s="80"/>
      <c r="AF64" s="80"/>
      <c r="AG64" s="247"/>
      <c r="AH64" s="50"/>
    </row>
    <row r="65" spans="1:34" s="4" customFormat="1">
      <c r="A65" s="23"/>
      <c r="B65" s="80"/>
      <c r="C65" s="80"/>
      <c r="D65" s="80"/>
      <c r="E65" s="80"/>
      <c r="F65" s="80"/>
      <c r="G65" s="80"/>
      <c r="H65" s="80"/>
      <c r="I65" s="80"/>
      <c r="J65" s="80"/>
      <c r="K65" s="247"/>
      <c r="L65" s="23"/>
      <c r="M65" s="80"/>
      <c r="N65" s="80"/>
      <c r="O65" s="80"/>
      <c r="P65" s="80"/>
      <c r="Q65" s="80"/>
      <c r="R65" s="80"/>
      <c r="S65" s="80"/>
      <c r="T65" s="80"/>
      <c r="U65" s="80"/>
      <c r="V65" s="247"/>
      <c r="W65" s="23"/>
      <c r="X65" s="80"/>
      <c r="Y65" s="80"/>
      <c r="Z65" s="80"/>
      <c r="AA65" s="80"/>
      <c r="AB65" s="80"/>
      <c r="AC65" s="80"/>
      <c r="AD65" s="80"/>
      <c r="AE65" s="80"/>
      <c r="AF65" s="80"/>
      <c r="AG65" s="247"/>
      <c r="AH65" s="50"/>
    </row>
    <row r="66" spans="1:34" s="4" customFormat="1">
      <c r="A66" s="23"/>
      <c r="B66" s="80"/>
      <c r="C66" s="80"/>
      <c r="D66" s="80"/>
      <c r="E66" s="80"/>
      <c r="F66" s="80"/>
      <c r="G66" s="80"/>
      <c r="H66" s="80"/>
      <c r="I66" s="80"/>
      <c r="J66" s="80"/>
      <c r="K66" s="247"/>
      <c r="L66" s="23"/>
      <c r="M66" s="80"/>
      <c r="N66" s="80"/>
      <c r="O66" s="80"/>
      <c r="P66" s="80"/>
      <c r="Q66" s="80"/>
      <c r="R66" s="80"/>
      <c r="S66" s="80"/>
      <c r="T66" s="80"/>
      <c r="U66" s="80"/>
      <c r="V66" s="247"/>
      <c r="W66" s="23"/>
      <c r="X66" s="80"/>
      <c r="Y66" s="80"/>
      <c r="Z66" s="80"/>
      <c r="AA66" s="80"/>
      <c r="AB66" s="80"/>
      <c r="AC66" s="80"/>
      <c r="AD66" s="80"/>
      <c r="AE66" s="80"/>
      <c r="AF66" s="80"/>
      <c r="AG66" s="247"/>
      <c r="AH66" s="50"/>
    </row>
    <row r="67" spans="1:34" s="4" customFormat="1">
      <c r="A67" s="23"/>
      <c r="B67" s="80"/>
      <c r="C67" s="80"/>
      <c r="D67" s="80"/>
      <c r="E67" s="80"/>
      <c r="F67" s="80"/>
      <c r="G67" s="80"/>
      <c r="H67" s="80"/>
      <c r="I67" s="80"/>
      <c r="J67" s="80"/>
      <c r="K67" s="247"/>
      <c r="L67" s="23"/>
      <c r="M67" s="80"/>
      <c r="N67" s="80"/>
      <c r="O67" s="80"/>
      <c r="P67" s="80"/>
      <c r="Q67" s="80"/>
      <c r="R67" s="80"/>
      <c r="S67" s="80"/>
      <c r="T67" s="80"/>
      <c r="U67" s="80"/>
      <c r="V67" s="247"/>
      <c r="W67" s="23"/>
      <c r="X67" s="80"/>
      <c r="Y67" s="80"/>
      <c r="Z67" s="80"/>
      <c r="AA67" s="80"/>
      <c r="AB67" s="80"/>
      <c r="AC67" s="80"/>
      <c r="AD67" s="80"/>
      <c r="AE67" s="80"/>
      <c r="AF67" s="80"/>
      <c r="AG67" s="247"/>
      <c r="AH67" s="50"/>
    </row>
    <row r="68" spans="1:34" s="4" customFormat="1">
      <c r="A68" s="23"/>
      <c r="B68" s="80"/>
      <c r="C68" s="80"/>
      <c r="D68" s="80"/>
      <c r="E68" s="80"/>
      <c r="F68" s="80"/>
      <c r="G68" s="80"/>
      <c r="H68" s="80"/>
      <c r="I68" s="80"/>
      <c r="J68" s="80"/>
      <c r="K68" s="247"/>
      <c r="L68" s="23"/>
      <c r="M68" s="80"/>
      <c r="N68" s="80"/>
      <c r="O68" s="80"/>
      <c r="P68" s="80"/>
      <c r="Q68" s="80"/>
      <c r="R68" s="80"/>
      <c r="S68" s="80"/>
      <c r="T68" s="80"/>
      <c r="U68" s="80"/>
      <c r="V68" s="247"/>
      <c r="W68" s="23"/>
      <c r="X68" s="80"/>
      <c r="Y68" s="80"/>
      <c r="Z68" s="80"/>
      <c r="AA68" s="80"/>
      <c r="AB68" s="80"/>
      <c r="AC68" s="80"/>
      <c r="AD68" s="80"/>
      <c r="AE68" s="80"/>
      <c r="AF68" s="80"/>
      <c r="AG68" s="247"/>
      <c r="AH68" s="50"/>
    </row>
    <row r="69" spans="1:34" s="4" customFormat="1">
      <c r="A69" s="23"/>
      <c r="B69" s="80"/>
      <c r="C69" s="80"/>
      <c r="D69" s="80"/>
      <c r="E69" s="80"/>
      <c r="F69" s="80"/>
      <c r="G69" s="80"/>
      <c r="H69" s="80"/>
      <c r="I69" s="80"/>
      <c r="J69" s="80"/>
      <c r="K69" s="247"/>
      <c r="L69" s="23"/>
      <c r="M69" s="80"/>
      <c r="N69" s="80"/>
      <c r="O69" s="80"/>
      <c r="P69" s="80"/>
      <c r="Q69" s="80"/>
      <c r="R69" s="80"/>
      <c r="S69" s="80"/>
      <c r="T69" s="80"/>
      <c r="U69" s="80"/>
      <c r="V69" s="247"/>
      <c r="W69" s="23"/>
      <c r="X69" s="80"/>
      <c r="Y69" s="80"/>
      <c r="Z69" s="80"/>
      <c r="AA69" s="80"/>
      <c r="AB69" s="80"/>
      <c r="AC69" s="80"/>
      <c r="AD69" s="80"/>
      <c r="AE69" s="80"/>
      <c r="AF69" s="80"/>
      <c r="AG69" s="247"/>
      <c r="AH69" s="50"/>
    </row>
    <row r="70" spans="1:34" s="4" customFormat="1">
      <c r="A70" s="23"/>
      <c r="B70" s="80"/>
      <c r="C70" s="80"/>
      <c r="D70" s="80"/>
      <c r="E70" s="80"/>
      <c r="F70" s="80"/>
      <c r="G70" s="80"/>
      <c r="H70" s="80"/>
      <c r="I70" s="80"/>
      <c r="J70" s="80"/>
      <c r="K70" s="247"/>
      <c r="L70" s="23"/>
      <c r="M70" s="80"/>
      <c r="N70" s="80"/>
      <c r="O70" s="80"/>
      <c r="P70" s="80"/>
      <c r="Q70" s="80"/>
      <c r="R70" s="80"/>
      <c r="S70" s="80"/>
      <c r="T70" s="80"/>
      <c r="U70" s="80"/>
      <c r="V70" s="247"/>
      <c r="W70" s="23"/>
      <c r="X70" s="80"/>
      <c r="Y70" s="80"/>
      <c r="Z70" s="80"/>
      <c r="AA70" s="80"/>
      <c r="AB70" s="80"/>
      <c r="AC70" s="80"/>
      <c r="AD70" s="80"/>
      <c r="AE70" s="80"/>
      <c r="AF70" s="80"/>
      <c r="AG70" s="247"/>
      <c r="AH70" s="50"/>
    </row>
    <row r="71" spans="1:34" s="4" customFormat="1">
      <c r="A71" s="23"/>
      <c r="B71" s="80"/>
      <c r="C71" s="80"/>
      <c r="D71" s="80"/>
      <c r="E71" s="80"/>
      <c r="F71" s="80"/>
      <c r="G71" s="80"/>
      <c r="H71" s="80"/>
      <c r="I71" s="80"/>
      <c r="J71" s="80"/>
      <c r="K71" s="247"/>
      <c r="L71" s="23"/>
      <c r="M71" s="80"/>
      <c r="N71" s="80"/>
      <c r="O71" s="80"/>
      <c r="P71" s="80"/>
      <c r="Q71" s="80"/>
      <c r="R71" s="80"/>
      <c r="S71" s="80"/>
      <c r="T71" s="80"/>
      <c r="U71" s="80"/>
      <c r="V71" s="247"/>
      <c r="W71" s="23"/>
      <c r="X71" s="80"/>
      <c r="Y71" s="80"/>
      <c r="Z71" s="80"/>
      <c r="AA71" s="80"/>
      <c r="AB71" s="80"/>
      <c r="AC71" s="80"/>
      <c r="AD71" s="80"/>
      <c r="AE71" s="80"/>
      <c r="AF71" s="80"/>
      <c r="AG71" s="247"/>
      <c r="AH71" s="50"/>
    </row>
    <row r="72" spans="1:34" s="4" customFormat="1">
      <c r="A72" s="23"/>
      <c r="B72" s="80"/>
      <c r="C72" s="80"/>
      <c r="D72" s="80"/>
      <c r="E72" s="80"/>
      <c r="F72" s="80"/>
      <c r="G72" s="80"/>
      <c r="H72" s="80"/>
      <c r="I72" s="80"/>
      <c r="J72" s="80"/>
      <c r="K72" s="247"/>
      <c r="L72" s="23"/>
      <c r="M72" s="80"/>
      <c r="N72" s="80"/>
      <c r="O72" s="80"/>
      <c r="P72" s="80"/>
      <c r="Q72" s="80"/>
      <c r="R72" s="80"/>
      <c r="S72" s="80"/>
      <c r="T72" s="80"/>
      <c r="U72" s="80"/>
      <c r="V72" s="247"/>
      <c r="W72" s="23"/>
      <c r="X72" s="80"/>
      <c r="Y72" s="80"/>
      <c r="Z72" s="80"/>
      <c r="AA72" s="80"/>
      <c r="AB72" s="80"/>
      <c r="AC72" s="80"/>
      <c r="AD72" s="80"/>
      <c r="AE72" s="80"/>
      <c r="AF72" s="80"/>
      <c r="AG72" s="247"/>
      <c r="AH72" s="50"/>
    </row>
    <row r="73" spans="1:34" s="4" customFormat="1">
      <c r="A73" s="23"/>
      <c r="B73" s="80"/>
      <c r="C73" s="80"/>
      <c r="D73" s="80"/>
      <c r="E73" s="80"/>
      <c r="F73" s="80"/>
      <c r="G73" s="80"/>
      <c r="H73" s="80"/>
      <c r="I73" s="80"/>
      <c r="J73" s="80"/>
      <c r="K73" s="247"/>
      <c r="L73" s="23"/>
      <c r="M73" s="80"/>
      <c r="N73" s="80"/>
      <c r="O73" s="80"/>
      <c r="P73" s="80"/>
      <c r="Q73" s="80"/>
      <c r="R73" s="80"/>
      <c r="S73" s="80"/>
      <c r="T73" s="80"/>
      <c r="U73" s="80"/>
      <c r="V73" s="247"/>
      <c r="W73" s="23"/>
      <c r="X73" s="80"/>
      <c r="Y73" s="80"/>
      <c r="Z73" s="80"/>
      <c r="AA73" s="80"/>
      <c r="AB73" s="80"/>
      <c r="AC73" s="80"/>
      <c r="AD73" s="80"/>
      <c r="AE73" s="80"/>
      <c r="AF73" s="80"/>
      <c r="AG73" s="247"/>
      <c r="AH73" s="50"/>
    </row>
    <row r="74" spans="1:34" s="4" customFormat="1">
      <c r="A74" s="23"/>
      <c r="B74" s="80"/>
      <c r="C74" s="80"/>
      <c r="D74" s="80"/>
      <c r="E74" s="80"/>
      <c r="F74" s="80"/>
      <c r="G74" s="80"/>
      <c r="H74" s="80"/>
      <c r="I74" s="80"/>
      <c r="J74" s="80"/>
      <c r="K74" s="247"/>
      <c r="L74" s="23"/>
      <c r="M74" s="80"/>
      <c r="N74" s="80"/>
      <c r="O74" s="80"/>
      <c r="P74" s="80"/>
      <c r="Q74" s="80"/>
      <c r="R74" s="80"/>
      <c r="S74" s="80"/>
      <c r="T74" s="80"/>
      <c r="U74" s="80"/>
      <c r="V74" s="247"/>
      <c r="W74" s="23"/>
      <c r="X74" s="80"/>
      <c r="Y74" s="80"/>
      <c r="Z74" s="80"/>
      <c r="AA74" s="80"/>
      <c r="AB74" s="80"/>
      <c r="AC74" s="80"/>
      <c r="AD74" s="80"/>
      <c r="AE74" s="80"/>
      <c r="AF74" s="80"/>
      <c r="AG74" s="247"/>
      <c r="AH74" s="50"/>
    </row>
    <row r="75" spans="1:34" s="4" customFormat="1">
      <c r="A75" s="23"/>
      <c r="B75" s="80"/>
      <c r="C75" s="80"/>
      <c r="D75" s="80"/>
      <c r="E75" s="80"/>
      <c r="F75" s="80"/>
      <c r="G75" s="80"/>
      <c r="H75" s="80"/>
      <c r="I75" s="80"/>
      <c r="J75" s="80"/>
      <c r="K75" s="247"/>
      <c r="L75" s="23"/>
      <c r="M75" s="80"/>
      <c r="N75" s="80"/>
      <c r="O75" s="80"/>
      <c r="P75" s="80"/>
      <c r="Q75" s="80"/>
      <c r="R75" s="80"/>
      <c r="S75" s="80"/>
      <c r="T75" s="80"/>
      <c r="U75" s="80"/>
      <c r="V75" s="247"/>
      <c r="W75" s="23"/>
      <c r="X75" s="80"/>
      <c r="Y75" s="80"/>
      <c r="Z75" s="80"/>
      <c r="AA75" s="80"/>
      <c r="AB75" s="80"/>
      <c r="AC75" s="80"/>
      <c r="AD75" s="80"/>
      <c r="AE75" s="80"/>
      <c r="AF75" s="80"/>
      <c r="AG75" s="247"/>
      <c r="AH75" s="50"/>
    </row>
    <row r="76" spans="1:34" s="4" customFormat="1">
      <c r="A76" s="23"/>
      <c r="B76" s="80"/>
      <c r="C76" s="80"/>
      <c r="D76" s="80"/>
      <c r="E76" s="80"/>
      <c r="F76" s="80"/>
      <c r="G76" s="80"/>
      <c r="H76" s="80"/>
      <c r="I76" s="80"/>
      <c r="J76" s="80"/>
      <c r="K76" s="247"/>
      <c r="L76" s="23"/>
      <c r="M76" s="80"/>
      <c r="N76" s="80"/>
      <c r="O76" s="80"/>
      <c r="P76" s="80"/>
      <c r="Q76" s="80"/>
      <c r="R76" s="80"/>
      <c r="S76" s="80"/>
      <c r="T76" s="80"/>
      <c r="U76" s="80"/>
      <c r="V76" s="247"/>
      <c r="W76" s="23"/>
      <c r="X76" s="80"/>
      <c r="Y76" s="80"/>
      <c r="Z76" s="80"/>
      <c r="AA76" s="80"/>
      <c r="AB76" s="80"/>
      <c r="AC76" s="80"/>
      <c r="AD76" s="80"/>
      <c r="AE76" s="80"/>
      <c r="AF76" s="80"/>
      <c r="AG76" s="247"/>
      <c r="AH76" s="50"/>
    </row>
    <row r="77" spans="1:34" s="4" customFormat="1">
      <c r="A77" s="23"/>
      <c r="B77" s="80"/>
      <c r="C77" s="80"/>
      <c r="D77" s="80"/>
      <c r="E77" s="80"/>
      <c r="F77" s="80"/>
      <c r="G77" s="80"/>
      <c r="H77" s="80"/>
      <c r="I77" s="80"/>
      <c r="J77" s="80"/>
      <c r="K77" s="247"/>
      <c r="L77" s="23"/>
      <c r="M77" s="80"/>
      <c r="N77" s="80"/>
      <c r="O77" s="80"/>
      <c r="P77" s="80"/>
      <c r="Q77" s="80"/>
      <c r="R77" s="80"/>
      <c r="S77" s="80"/>
      <c r="T77" s="80"/>
      <c r="U77" s="80"/>
      <c r="V77" s="247"/>
      <c r="W77" s="23"/>
      <c r="X77" s="80"/>
      <c r="Y77" s="80"/>
      <c r="Z77" s="80"/>
      <c r="AA77" s="80"/>
      <c r="AB77" s="80"/>
      <c r="AC77" s="80"/>
      <c r="AD77" s="80"/>
      <c r="AE77" s="80"/>
      <c r="AF77" s="80"/>
      <c r="AG77" s="247"/>
      <c r="AH77" s="50"/>
    </row>
    <row r="78" spans="1:34" s="4" customFormat="1">
      <c r="A78" s="23"/>
      <c r="B78" s="80"/>
      <c r="C78" s="80"/>
      <c r="D78" s="80"/>
      <c r="E78" s="80"/>
      <c r="F78" s="80"/>
      <c r="G78" s="80"/>
      <c r="H78" s="80"/>
      <c r="I78" s="80"/>
      <c r="J78" s="80"/>
      <c r="K78" s="247"/>
      <c r="L78" s="23"/>
      <c r="M78" s="80"/>
      <c r="N78" s="80"/>
      <c r="O78" s="80"/>
      <c r="P78" s="80"/>
      <c r="Q78" s="80"/>
      <c r="R78" s="80"/>
      <c r="S78" s="80"/>
      <c r="T78" s="80"/>
      <c r="U78" s="80"/>
      <c r="V78" s="247"/>
      <c r="W78" s="23"/>
      <c r="X78" s="80"/>
      <c r="Y78" s="80"/>
      <c r="Z78" s="80"/>
      <c r="AA78" s="80"/>
      <c r="AB78" s="80"/>
      <c r="AC78" s="80"/>
      <c r="AD78" s="80"/>
      <c r="AE78" s="80"/>
      <c r="AF78" s="80"/>
      <c r="AG78" s="247"/>
      <c r="AH78" s="50"/>
    </row>
    <row r="79" spans="1:34" s="4" customFormat="1">
      <c r="A79" s="23"/>
      <c r="B79" s="80"/>
      <c r="C79" s="80"/>
      <c r="D79" s="80"/>
      <c r="E79" s="80"/>
      <c r="F79" s="80"/>
      <c r="G79" s="80"/>
      <c r="H79" s="80"/>
      <c r="I79" s="80"/>
      <c r="J79" s="80"/>
      <c r="K79" s="247"/>
      <c r="L79" s="23"/>
      <c r="M79" s="80"/>
      <c r="N79" s="80"/>
      <c r="O79" s="80"/>
      <c r="P79" s="80"/>
      <c r="Q79" s="80"/>
      <c r="R79" s="80"/>
      <c r="S79" s="80"/>
      <c r="T79" s="80"/>
      <c r="U79" s="80"/>
      <c r="V79" s="247"/>
      <c r="W79" s="23"/>
      <c r="X79" s="80"/>
      <c r="Y79" s="80"/>
      <c r="Z79" s="80"/>
      <c r="AA79" s="80"/>
      <c r="AB79" s="80"/>
      <c r="AC79" s="80"/>
      <c r="AD79" s="80"/>
      <c r="AE79" s="80"/>
      <c r="AF79" s="80"/>
      <c r="AG79" s="247"/>
      <c r="AH79" s="50"/>
    </row>
    <row r="80" spans="1:34" s="4" customFormat="1">
      <c r="A80" s="23"/>
      <c r="B80" s="80"/>
      <c r="C80" s="80"/>
      <c r="D80" s="80"/>
      <c r="E80" s="80"/>
      <c r="F80" s="80"/>
      <c r="G80" s="80"/>
      <c r="H80" s="80"/>
      <c r="I80" s="80"/>
      <c r="J80" s="80"/>
      <c r="K80" s="247"/>
      <c r="L80" s="23"/>
      <c r="M80" s="80"/>
      <c r="N80" s="80"/>
      <c r="O80" s="80"/>
      <c r="P80" s="80"/>
      <c r="Q80" s="80"/>
      <c r="R80" s="80"/>
      <c r="S80" s="80"/>
      <c r="T80" s="80"/>
      <c r="U80" s="80"/>
      <c r="V80" s="247"/>
      <c r="W80" s="23"/>
      <c r="X80" s="80"/>
      <c r="Y80" s="80"/>
      <c r="Z80" s="80"/>
      <c r="AA80" s="80"/>
      <c r="AB80" s="80"/>
      <c r="AC80" s="80"/>
      <c r="AD80" s="80"/>
      <c r="AE80" s="80"/>
      <c r="AF80" s="80"/>
      <c r="AG80" s="247"/>
      <c r="AH80" s="50"/>
    </row>
    <row r="81" spans="1:34" s="4" customFormat="1">
      <c r="A81" s="23"/>
      <c r="B81" s="80"/>
      <c r="C81" s="80"/>
      <c r="D81" s="80"/>
      <c r="E81" s="80"/>
      <c r="F81" s="80"/>
      <c r="G81" s="80"/>
      <c r="H81" s="80"/>
      <c r="I81" s="80"/>
      <c r="J81" s="80"/>
      <c r="K81" s="247"/>
      <c r="L81" s="23"/>
      <c r="M81" s="80"/>
      <c r="N81" s="80"/>
      <c r="O81" s="80"/>
      <c r="P81" s="80"/>
      <c r="Q81" s="80"/>
      <c r="R81" s="80"/>
      <c r="S81" s="80"/>
      <c r="T81" s="80"/>
      <c r="U81" s="80"/>
      <c r="V81" s="247"/>
      <c r="W81" s="23"/>
      <c r="X81" s="80"/>
      <c r="Y81" s="80"/>
      <c r="Z81" s="80"/>
      <c r="AA81" s="80"/>
      <c r="AB81" s="80"/>
      <c r="AC81" s="80"/>
      <c r="AD81" s="80"/>
      <c r="AE81" s="80"/>
      <c r="AF81" s="80"/>
      <c r="AG81" s="247"/>
      <c r="AH81" s="50"/>
    </row>
    <row r="82" spans="1:34" s="4" customFormat="1">
      <c r="A82" s="23"/>
      <c r="B82" s="80"/>
      <c r="C82" s="80"/>
      <c r="D82" s="80"/>
      <c r="E82" s="80"/>
      <c r="F82" s="80"/>
      <c r="G82" s="80"/>
      <c r="H82" s="80"/>
      <c r="I82" s="80"/>
      <c r="J82" s="80"/>
      <c r="K82" s="247"/>
      <c r="L82" s="23"/>
      <c r="M82" s="80"/>
      <c r="N82" s="80"/>
      <c r="O82" s="80"/>
      <c r="P82" s="80"/>
      <c r="Q82" s="80"/>
      <c r="R82" s="80"/>
      <c r="S82" s="80"/>
      <c r="T82" s="80"/>
      <c r="U82" s="80"/>
      <c r="V82" s="247"/>
      <c r="W82" s="23"/>
      <c r="X82" s="80"/>
      <c r="Y82" s="80"/>
      <c r="Z82" s="80"/>
      <c r="AA82" s="80"/>
      <c r="AB82" s="80"/>
      <c r="AC82" s="80"/>
      <c r="AD82" s="80"/>
      <c r="AE82" s="80"/>
      <c r="AF82" s="80"/>
      <c r="AG82" s="247"/>
      <c r="AH82" s="50"/>
    </row>
    <row r="83" spans="1:34" s="4" customFormat="1">
      <c r="A83" s="23"/>
      <c r="B83" s="80"/>
      <c r="C83" s="80"/>
      <c r="D83" s="80"/>
      <c r="E83" s="80"/>
      <c r="F83" s="80"/>
      <c r="G83" s="80"/>
      <c r="H83" s="80"/>
      <c r="I83" s="80"/>
      <c r="J83" s="80"/>
      <c r="K83" s="247"/>
      <c r="L83" s="23"/>
      <c r="M83" s="80"/>
      <c r="N83" s="80"/>
      <c r="O83" s="80"/>
      <c r="P83" s="80"/>
      <c r="Q83" s="80"/>
      <c r="R83" s="80"/>
      <c r="S83" s="80"/>
      <c r="T83" s="80"/>
      <c r="U83" s="80"/>
      <c r="V83" s="247"/>
      <c r="W83" s="23"/>
      <c r="X83" s="80"/>
      <c r="Y83" s="80"/>
      <c r="Z83" s="80"/>
      <c r="AA83" s="80"/>
      <c r="AB83" s="80"/>
      <c r="AC83" s="80"/>
      <c r="AD83" s="80"/>
      <c r="AE83" s="80"/>
      <c r="AF83" s="80"/>
      <c r="AG83" s="247"/>
      <c r="AH83" s="50"/>
    </row>
    <row r="84" spans="1:34" s="4" customFormat="1">
      <c r="A84" s="24" t="s">
        <v>36</v>
      </c>
      <c r="B84" s="81"/>
      <c r="C84" s="81"/>
      <c r="D84" s="81"/>
      <c r="E84" s="81"/>
      <c r="F84" s="81"/>
      <c r="G84" s="201"/>
      <c r="H84" s="201"/>
      <c r="I84" s="201"/>
      <c r="J84" s="201"/>
      <c r="K84" s="248"/>
      <c r="L84" s="201"/>
      <c r="M84" s="201"/>
      <c r="N84" s="201"/>
      <c r="O84" s="201"/>
      <c r="P84" s="201"/>
      <c r="Q84" s="201"/>
      <c r="R84" s="201"/>
      <c r="S84" s="201"/>
      <c r="T84" s="201"/>
      <c r="U84" s="201"/>
      <c r="V84" s="201"/>
      <c r="W84" s="371"/>
      <c r="X84" s="201"/>
      <c r="Y84" s="201"/>
      <c r="Z84" s="201"/>
      <c r="AA84" s="201"/>
      <c r="AB84" s="201"/>
      <c r="AC84" s="201"/>
      <c r="AD84" s="201"/>
      <c r="AE84" s="201"/>
      <c r="AF84" s="201"/>
      <c r="AG84" s="248"/>
      <c r="AH84" s="50"/>
    </row>
    <row r="85" spans="1:34" s="4" customFormat="1">
      <c r="A85" s="25"/>
      <c r="B85" s="82"/>
      <c r="C85" s="82"/>
      <c r="D85" s="82"/>
      <c r="E85" s="82"/>
      <c r="F85" s="82"/>
      <c r="G85" s="82"/>
      <c r="H85" s="82"/>
      <c r="I85" s="82"/>
      <c r="J85" s="82"/>
      <c r="K85" s="249"/>
      <c r="L85" s="25"/>
      <c r="M85" s="82"/>
      <c r="N85" s="82"/>
      <c r="O85" s="82"/>
      <c r="P85" s="82"/>
      <c r="Q85" s="82"/>
      <c r="R85" s="82"/>
      <c r="S85" s="82"/>
      <c r="T85" s="82"/>
      <c r="U85" s="82"/>
      <c r="V85" s="249"/>
      <c r="W85" s="25"/>
      <c r="X85" s="82"/>
      <c r="Y85" s="82"/>
      <c r="Z85" s="82"/>
      <c r="AA85" s="82"/>
      <c r="AB85" s="82"/>
      <c r="AC85" s="82"/>
      <c r="AD85" s="82"/>
      <c r="AE85" s="82"/>
      <c r="AF85" s="82"/>
      <c r="AG85" s="249"/>
      <c r="AH85" s="50"/>
    </row>
    <row r="86" spans="1:34" s="4" customFormat="1">
      <c r="A86" s="25"/>
      <c r="B86" s="82"/>
      <c r="C86" s="82"/>
      <c r="D86" s="82"/>
      <c r="E86" s="82"/>
      <c r="F86" s="82"/>
      <c r="G86" s="82"/>
      <c r="H86" s="82"/>
      <c r="I86" s="82"/>
      <c r="J86" s="82"/>
      <c r="K86" s="249"/>
      <c r="L86" s="25"/>
      <c r="M86" s="82"/>
      <c r="N86" s="82"/>
      <c r="O86" s="82"/>
      <c r="P86" s="82"/>
      <c r="Q86" s="82"/>
      <c r="R86" s="82"/>
      <c r="S86" s="82"/>
      <c r="T86" s="82"/>
      <c r="U86" s="82"/>
      <c r="V86" s="249"/>
      <c r="W86" s="25"/>
      <c r="X86" s="82"/>
      <c r="Y86" s="82"/>
      <c r="Z86" s="82"/>
      <c r="AA86" s="82"/>
      <c r="AB86" s="82"/>
      <c r="AC86" s="82"/>
      <c r="AD86" s="82"/>
      <c r="AE86" s="82"/>
      <c r="AF86" s="82"/>
      <c r="AG86" s="249"/>
      <c r="AH86" s="50"/>
    </row>
    <row r="87" spans="1:34" s="4" customFormat="1">
      <c r="A87" s="25"/>
      <c r="B87" s="82"/>
      <c r="C87" s="82"/>
      <c r="D87" s="82"/>
      <c r="E87" s="82"/>
      <c r="F87" s="82"/>
      <c r="G87" s="82"/>
      <c r="H87" s="82"/>
      <c r="I87" s="82"/>
      <c r="J87" s="82"/>
      <c r="K87" s="249"/>
      <c r="L87" s="25"/>
      <c r="M87" s="82"/>
      <c r="N87" s="82"/>
      <c r="O87" s="82"/>
      <c r="P87" s="82"/>
      <c r="Q87" s="82"/>
      <c r="R87" s="82"/>
      <c r="S87" s="82"/>
      <c r="T87" s="82"/>
      <c r="U87" s="82"/>
      <c r="V87" s="249"/>
      <c r="W87" s="25"/>
      <c r="X87" s="82"/>
      <c r="Y87" s="82"/>
      <c r="Z87" s="82"/>
      <c r="AA87" s="82"/>
      <c r="AB87" s="82"/>
      <c r="AC87" s="82"/>
      <c r="AD87" s="82"/>
      <c r="AE87" s="82"/>
      <c r="AF87" s="82"/>
      <c r="AG87" s="249"/>
      <c r="AH87" s="50"/>
    </row>
    <row r="88" spans="1:34" s="4" customFormat="1">
      <c r="A88" s="25"/>
      <c r="B88" s="82"/>
      <c r="C88" s="82"/>
      <c r="D88" s="82"/>
      <c r="E88" s="82"/>
      <c r="F88" s="82"/>
      <c r="G88" s="82"/>
      <c r="H88" s="82"/>
      <c r="I88" s="82"/>
      <c r="J88" s="82"/>
      <c r="K88" s="249"/>
      <c r="L88" s="25"/>
      <c r="M88" s="82"/>
      <c r="N88" s="82"/>
      <c r="O88" s="82"/>
      <c r="P88" s="82"/>
      <c r="Q88" s="82"/>
      <c r="R88" s="82"/>
      <c r="S88" s="82"/>
      <c r="T88" s="82"/>
      <c r="U88" s="82"/>
      <c r="V88" s="249"/>
      <c r="W88" s="25"/>
      <c r="X88" s="82"/>
      <c r="Y88" s="82"/>
      <c r="Z88" s="82"/>
      <c r="AA88" s="82"/>
      <c r="AB88" s="82"/>
      <c r="AC88" s="82"/>
      <c r="AD88" s="82"/>
      <c r="AE88" s="82"/>
      <c r="AF88" s="82"/>
      <c r="AG88" s="249"/>
      <c r="AH88" s="50"/>
    </row>
    <row r="89" spans="1:34" s="4" customFormat="1">
      <c r="A89" s="25"/>
      <c r="B89" s="82"/>
      <c r="C89" s="82"/>
      <c r="D89" s="82"/>
      <c r="E89" s="82"/>
      <c r="F89" s="82"/>
      <c r="G89" s="82"/>
      <c r="H89" s="82"/>
      <c r="I89" s="82"/>
      <c r="J89" s="82"/>
      <c r="K89" s="249"/>
      <c r="L89" s="25"/>
      <c r="M89" s="82"/>
      <c r="N89" s="82"/>
      <c r="O89" s="82"/>
      <c r="P89" s="82"/>
      <c r="Q89" s="82"/>
      <c r="R89" s="82"/>
      <c r="S89" s="82"/>
      <c r="T89" s="82"/>
      <c r="U89" s="82"/>
      <c r="V89" s="249"/>
      <c r="W89" s="25"/>
      <c r="X89" s="82"/>
      <c r="Y89" s="82"/>
      <c r="Z89" s="82"/>
      <c r="AA89" s="82"/>
      <c r="AB89" s="82"/>
      <c r="AC89" s="82"/>
      <c r="AD89" s="82"/>
      <c r="AE89" s="82"/>
      <c r="AF89" s="82"/>
      <c r="AG89" s="249"/>
      <c r="AH89" s="50"/>
    </row>
    <row r="90" spans="1:34" s="4" customFormat="1">
      <c r="A90" s="25"/>
      <c r="B90" s="82"/>
      <c r="C90" s="82"/>
      <c r="D90" s="82"/>
      <c r="E90" s="82"/>
      <c r="F90" s="82"/>
      <c r="G90" s="82"/>
      <c r="H90" s="82"/>
      <c r="I90" s="82"/>
      <c r="J90" s="82"/>
      <c r="K90" s="249"/>
      <c r="L90" s="25"/>
      <c r="M90" s="82"/>
      <c r="N90" s="82"/>
      <c r="O90" s="82"/>
      <c r="P90" s="82"/>
      <c r="Q90" s="82"/>
      <c r="R90" s="82"/>
      <c r="S90" s="82"/>
      <c r="T90" s="82"/>
      <c r="U90" s="82"/>
      <c r="V90" s="249"/>
      <c r="W90" s="25"/>
      <c r="X90" s="82"/>
      <c r="Y90" s="82"/>
      <c r="Z90" s="82"/>
      <c r="AA90" s="82"/>
      <c r="AB90" s="82"/>
      <c r="AC90" s="82"/>
      <c r="AD90" s="82"/>
      <c r="AE90" s="82"/>
      <c r="AF90" s="82"/>
      <c r="AG90" s="249"/>
      <c r="AH90" s="50"/>
    </row>
    <row r="91" spans="1:34" s="4" customFormat="1">
      <c r="A91" s="25"/>
      <c r="B91" s="82"/>
      <c r="C91" s="82"/>
      <c r="D91" s="82"/>
      <c r="E91" s="82"/>
      <c r="F91" s="82"/>
      <c r="G91" s="82"/>
      <c r="H91" s="82"/>
      <c r="I91" s="82"/>
      <c r="J91" s="82"/>
      <c r="K91" s="249"/>
      <c r="L91" s="25"/>
      <c r="M91" s="82"/>
      <c r="N91" s="82"/>
      <c r="O91" s="82"/>
      <c r="P91" s="82"/>
      <c r="Q91" s="82"/>
      <c r="R91" s="82"/>
      <c r="S91" s="82"/>
      <c r="T91" s="82"/>
      <c r="U91" s="82"/>
      <c r="V91" s="249"/>
      <c r="W91" s="25"/>
      <c r="X91" s="82"/>
      <c r="Y91" s="82"/>
      <c r="Z91" s="82"/>
      <c r="AA91" s="82"/>
      <c r="AB91" s="82"/>
      <c r="AC91" s="82"/>
      <c r="AD91" s="82"/>
      <c r="AE91" s="82"/>
      <c r="AF91" s="82"/>
      <c r="AG91" s="249"/>
      <c r="AH91" s="50"/>
    </row>
    <row r="92" spans="1:34" s="4" customFormat="1">
      <c r="A92" s="25"/>
      <c r="B92" s="82"/>
      <c r="C92" s="82"/>
      <c r="D92" s="82"/>
      <c r="E92" s="82"/>
      <c r="F92" s="82"/>
      <c r="G92" s="82"/>
      <c r="H92" s="82"/>
      <c r="I92" s="82"/>
      <c r="J92" s="82"/>
      <c r="K92" s="249"/>
      <c r="L92" s="25"/>
      <c r="M92" s="82"/>
      <c r="N92" s="82"/>
      <c r="O92" s="82"/>
      <c r="P92" s="82"/>
      <c r="Q92" s="82"/>
      <c r="R92" s="82"/>
      <c r="S92" s="82"/>
      <c r="T92" s="82"/>
      <c r="U92" s="82"/>
      <c r="V92" s="249"/>
      <c r="W92" s="25"/>
      <c r="X92" s="82"/>
      <c r="Y92" s="82"/>
      <c r="Z92" s="82"/>
      <c r="AA92" s="82"/>
      <c r="AB92" s="82"/>
      <c r="AC92" s="82"/>
      <c r="AD92" s="82"/>
      <c r="AE92" s="82"/>
      <c r="AF92" s="82"/>
      <c r="AG92" s="249"/>
      <c r="AH92" s="50"/>
    </row>
    <row r="93" spans="1:34" s="4" customFormat="1">
      <c r="A93" s="25"/>
      <c r="B93" s="82"/>
      <c r="C93" s="82"/>
      <c r="D93" s="82"/>
      <c r="E93" s="82"/>
      <c r="F93" s="82"/>
      <c r="G93" s="82"/>
      <c r="H93" s="82"/>
      <c r="I93" s="82"/>
      <c r="J93" s="82"/>
      <c r="K93" s="249"/>
      <c r="L93" s="25"/>
      <c r="M93" s="82"/>
      <c r="N93" s="82"/>
      <c r="O93" s="82"/>
      <c r="P93" s="82"/>
      <c r="Q93" s="82"/>
      <c r="R93" s="82"/>
      <c r="S93" s="82"/>
      <c r="T93" s="82"/>
      <c r="U93" s="82"/>
      <c r="V93" s="249"/>
      <c r="W93" s="25"/>
      <c r="X93" s="82"/>
      <c r="Y93" s="82"/>
      <c r="Z93" s="82"/>
      <c r="AA93" s="82"/>
      <c r="AB93" s="82"/>
      <c r="AC93" s="82"/>
      <c r="AD93" s="82"/>
      <c r="AE93" s="82"/>
      <c r="AF93" s="82"/>
      <c r="AG93" s="249"/>
      <c r="AH93" s="50"/>
    </row>
    <row r="94" spans="1:34" s="4" customFormat="1">
      <c r="A94" s="25"/>
      <c r="B94" s="82"/>
      <c r="C94" s="82"/>
      <c r="D94" s="82"/>
      <c r="E94" s="82"/>
      <c r="F94" s="82"/>
      <c r="G94" s="82"/>
      <c r="H94" s="82"/>
      <c r="I94" s="82"/>
      <c r="J94" s="82"/>
      <c r="K94" s="249"/>
      <c r="L94" s="25"/>
      <c r="M94" s="82"/>
      <c r="N94" s="82"/>
      <c r="O94" s="82"/>
      <c r="P94" s="82"/>
      <c r="Q94" s="82"/>
      <c r="R94" s="82"/>
      <c r="S94" s="82"/>
      <c r="T94" s="82"/>
      <c r="U94" s="82"/>
      <c r="V94" s="249"/>
      <c r="W94" s="25"/>
      <c r="X94" s="82"/>
      <c r="Y94" s="82"/>
      <c r="Z94" s="82"/>
      <c r="AA94" s="82"/>
      <c r="AB94" s="82"/>
      <c r="AC94" s="82"/>
      <c r="AD94" s="82"/>
      <c r="AE94" s="82"/>
      <c r="AF94" s="82"/>
      <c r="AG94" s="249"/>
      <c r="AH94" s="50"/>
    </row>
    <row r="95" spans="1:34" s="4" customFormat="1">
      <c r="A95" s="25"/>
      <c r="B95" s="82"/>
      <c r="C95" s="82"/>
      <c r="D95" s="82"/>
      <c r="E95" s="82"/>
      <c r="F95" s="82"/>
      <c r="G95" s="82"/>
      <c r="H95" s="82"/>
      <c r="I95" s="82"/>
      <c r="J95" s="82"/>
      <c r="K95" s="249"/>
      <c r="L95" s="25"/>
      <c r="M95" s="82"/>
      <c r="N95" s="82"/>
      <c r="O95" s="82"/>
      <c r="P95" s="82"/>
      <c r="Q95" s="82"/>
      <c r="R95" s="82"/>
      <c r="S95" s="82"/>
      <c r="T95" s="82"/>
      <c r="U95" s="82"/>
      <c r="V95" s="249"/>
      <c r="W95" s="25"/>
      <c r="X95" s="82"/>
      <c r="Y95" s="82"/>
      <c r="Z95" s="82"/>
      <c r="AA95" s="82"/>
      <c r="AB95" s="82"/>
      <c r="AC95" s="82"/>
      <c r="AD95" s="82"/>
      <c r="AE95" s="82"/>
      <c r="AF95" s="82"/>
      <c r="AG95" s="249"/>
      <c r="AH95" s="50"/>
    </row>
    <row r="96" spans="1:34" s="4" customFormat="1">
      <c r="A96" s="25"/>
      <c r="B96" s="82"/>
      <c r="C96" s="82"/>
      <c r="D96" s="82"/>
      <c r="E96" s="82"/>
      <c r="F96" s="82"/>
      <c r="G96" s="82"/>
      <c r="H96" s="82"/>
      <c r="I96" s="82"/>
      <c r="J96" s="82"/>
      <c r="K96" s="249"/>
      <c r="L96" s="25"/>
      <c r="M96" s="82"/>
      <c r="N96" s="82"/>
      <c r="O96" s="82"/>
      <c r="P96" s="82"/>
      <c r="Q96" s="82"/>
      <c r="R96" s="82"/>
      <c r="S96" s="82"/>
      <c r="T96" s="82"/>
      <c r="U96" s="82"/>
      <c r="V96" s="249"/>
      <c r="W96" s="25"/>
      <c r="X96" s="82"/>
      <c r="Y96" s="82"/>
      <c r="Z96" s="82"/>
      <c r="AA96" s="82"/>
      <c r="AB96" s="82"/>
      <c r="AC96" s="82"/>
      <c r="AD96" s="82"/>
      <c r="AE96" s="82"/>
      <c r="AF96" s="82"/>
      <c r="AG96" s="249"/>
      <c r="AH96" s="50"/>
    </row>
    <row r="97" spans="1:34" s="4" customFormat="1">
      <c r="A97" s="25"/>
      <c r="B97" s="82"/>
      <c r="C97" s="82"/>
      <c r="D97" s="82"/>
      <c r="E97" s="82"/>
      <c r="F97" s="82"/>
      <c r="G97" s="82"/>
      <c r="H97" s="82"/>
      <c r="I97" s="82"/>
      <c r="J97" s="82"/>
      <c r="K97" s="249"/>
      <c r="L97" s="25"/>
      <c r="M97" s="82"/>
      <c r="N97" s="82"/>
      <c r="O97" s="82"/>
      <c r="P97" s="82"/>
      <c r="Q97" s="82"/>
      <c r="R97" s="82"/>
      <c r="S97" s="82"/>
      <c r="T97" s="82"/>
      <c r="U97" s="82"/>
      <c r="V97" s="249"/>
      <c r="W97" s="25"/>
      <c r="X97" s="82"/>
      <c r="Y97" s="82"/>
      <c r="Z97" s="82"/>
      <c r="AA97" s="82"/>
      <c r="AB97" s="82"/>
      <c r="AC97" s="82"/>
      <c r="AD97" s="82"/>
      <c r="AE97" s="82"/>
      <c r="AF97" s="82"/>
      <c r="AG97" s="249"/>
      <c r="AH97" s="50"/>
    </row>
    <row r="98" spans="1:34" s="4" customFormat="1">
      <c r="A98" s="25"/>
      <c r="B98" s="82"/>
      <c r="C98" s="82"/>
      <c r="D98" s="82"/>
      <c r="E98" s="82"/>
      <c r="F98" s="82"/>
      <c r="G98" s="82"/>
      <c r="H98" s="82"/>
      <c r="I98" s="82"/>
      <c r="J98" s="82"/>
      <c r="K98" s="249"/>
      <c r="L98" s="25"/>
      <c r="M98" s="82"/>
      <c r="N98" s="82"/>
      <c r="O98" s="82"/>
      <c r="P98" s="82"/>
      <c r="Q98" s="82"/>
      <c r="R98" s="82"/>
      <c r="S98" s="82"/>
      <c r="T98" s="82"/>
      <c r="U98" s="82"/>
      <c r="V98" s="249"/>
      <c r="W98" s="25"/>
      <c r="X98" s="82"/>
      <c r="Y98" s="82"/>
      <c r="Z98" s="82"/>
      <c r="AA98" s="82"/>
      <c r="AB98" s="82"/>
      <c r="AC98" s="82"/>
      <c r="AD98" s="82"/>
      <c r="AE98" s="82"/>
      <c r="AF98" s="82"/>
      <c r="AG98" s="249"/>
      <c r="AH98" s="50"/>
    </row>
    <row r="99" spans="1:34" s="4" customFormat="1">
      <c r="A99" s="25"/>
      <c r="B99" s="82"/>
      <c r="C99" s="82"/>
      <c r="D99" s="82"/>
      <c r="E99" s="82"/>
      <c r="F99" s="82"/>
      <c r="G99" s="82"/>
      <c r="H99" s="82"/>
      <c r="I99" s="82"/>
      <c r="J99" s="82"/>
      <c r="K99" s="249"/>
      <c r="L99" s="25"/>
      <c r="M99" s="82"/>
      <c r="N99" s="82"/>
      <c r="O99" s="82"/>
      <c r="P99" s="82"/>
      <c r="Q99" s="82"/>
      <c r="R99" s="82"/>
      <c r="S99" s="82"/>
      <c r="T99" s="82"/>
      <c r="U99" s="82"/>
      <c r="V99" s="249"/>
      <c r="W99" s="25"/>
      <c r="X99" s="82"/>
      <c r="Y99" s="82"/>
      <c r="Z99" s="82"/>
      <c r="AA99" s="82"/>
      <c r="AB99" s="82"/>
      <c r="AC99" s="82"/>
      <c r="AD99" s="82"/>
      <c r="AE99" s="82"/>
      <c r="AF99" s="82"/>
      <c r="AG99" s="249"/>
      <c r="AH99" s="50"/>
    </row>
    <row r="100" spans="1:34" s="4" customFormat="1">
      <c r="A100" s="25"/>
      <c r="B100" s="82"/>
      <c r="C100" s="82"/>
      <c r="D100" s="82"/>
      <c r="E100" s="82"/>
      <c r="F100" s="82"/>
      <c r="G100" s="82"/>
      <c r="H100" s="82"/>
      <c r="I100" s="82"/>
      <c r="J100" s="82"/>
      <c r="K100" s="249"/>
      <c r="L100" s="25"/>
      <c r="M100" s="82"/>
      <c r="N100" s="82"/>
      <c r="O100" s="82"/>
      <c r="P100" s="82"/>
      <c r="Q100" s="82"/>
      <c r="R100" s="82"/>
      <c r="S100" s="82"/>
      <c r="T100" s="82"/>
      <c r="U100" s="82"/>
      <c r="V100" s="249"/>
      <c r="W100" s="25"/>
      <c r="X100" s="82"/>
      <c r="Y100" s="82"/>
      <c r="Z100" s="82"/>
      <c r="AA100" s="82"/>
      <c r="AB100" s="82"/>
      <c r="AC100" s="82"/>
      <c r="AD100" s="82"/>
      <c r="AE100" s="82"/>
      <c r="AF100" s="82"/>
      <c r="AG100" s="249"/>
      <c r="AH100" s="50"/>
    </row>
    <row r="101" spans="1:34" s="4" customFormat="1">
      <c r="A101" s="25"/>
      <c r="B101" s="82"/>
      <c r="C101" s="82"/>
      <c r="D101" s="82"/>
      <c r="E101" s="82"/>
      <c r="F101" s="82"/>
      <c r="G101" s="82"/>
      <c r="H101" s="82"/>
      <c r="I101" s="82"/>
      <c r="J101" s="82"/>
      <c r="K101" s="249"/>
      <c r="L101" s="25"/>
      <c r="M101" s="82"/>
      <c r="N101" s="82"/>
      <c r="O101" s="82"/>
      <c r="P101" s="82"/>
      <c r="Q101" s="82"/>
      <c r="R101" s="82"/>
      <c r="S101" s="82"/>
      <c r="T101" s="82"/>
      <c r="U101" s="82"/>
      <c r="V101" s="249"/>
      <c r="W101" s="25"/>
      <c r="X101" s="82"/>
      <c r="Y101" s="82"/>
      <c r="Z101" s="82"/>
      <c r="AA101" s="82"/>
      <c r="AB101" s="82"/>
      <c r="AC101" s="82"/>
      <c r="AD101" s="82"/>
      <c r="AE101" s="82"/>
      <c r="AF101" s="82"/>
      <c r="AG101" s="249"/>
      <c r="AH101" s="50"/>
    </row>
    <row r="102" spans="1:34" s="4" customFormat="1">
      <c r="A102" s="25"/>
      <c r="B102" s="82"/>
      <c r="C102" s="82"/>
      <c r="D102" s="82"/>
      <c r="E102" s="82"/>
      <c r="F102" s="82"/>
      <c r="G102" s="82"/>
      <c r="H102" s="82"/>
      <c r="I102" s="82"/>
      <c r="J102" s="82"/>
      <c r="K102" s="249"/>
      <c r="L102" s="25"/>
      <c r="M102" s="82"/>
      <c r="N102" s="82"/>
      <c r="O102" s="82"/>
      <c r="P102" s="82"/>
      <c r="Q102" s="82"/>
      <c r="R102" s="82"/>
      <c r="S102" s="82"/>
      <c r="T102" s="82"/>
      <c r="U102" s="82"/>
      <c r="V102" s="249"/>
      <c r="W102" s="25"/>
      <c r="X102" s="82"/>
      <c r="Y102" s="82"/>
      <c r="Z102" s="82"/>
      <c r="AA102" s="82"/>
      <c r="AB102" s="82"/>
      <c r="AC102" s="82"/>
      <c r="AD102" s="82"/>
      <c r="AE102" s="82"/>
      <c r="AF102" s="82"/>
      <c r="AG102" s="249"/>
      <c r="AH102" s="50"/>
    </row>
    <row r="103" spans="1:34" s="4" customFormat="1">
      <c r="A103" s="25"/>
      <c r="B103" s="82"/>
      <c r="C103" s="82"/>
      <c r="D103" s="82"/>
      <c r="E103" s="82"/>
      <c r="F103" s="82"/>
      <c r="G103" s="82"/>
      <c r="H103" s="82"/>
      <c r="I103" s="82"/>
      <c r="J103" s="82"/>
      <c r="K103" s="249"/>
      <c r="L103" s="25"/>
      <c r="M103" s="82"/>
      <c r="N103" s="82"/>
      <c r="O103" s="82"/>
      <c r="P103" s="82"/>
      <c r="Q103" s="82"/>
      <c r="R103" s="82"/>
      <c r="S103" s="82"/>
      <c r="T103" s="82"/>
      <c r="U103" s="82"/>
      <c r="V103" s="249"/>
      <c r="W103" s="25"/>
      <c r="X103" s="82"/>
      <c r="Y103" s="82"/>
      <c r="Z103" s="82"/>
      <c r="AA103" s="82"/>
      <c r="AB103" s="82"/>
      <c r="AC103" s="82"/>
      <c r="AD103" s="82"/>
      <c r="AE103" s="82"/>
      <c r="AF103" s="82"/>
      <c r="AG103" s="249"/>
      <c r="AH103" s="50"/>
    </row>
    <row r="104" spans="1:34" s="4" customFormat="1">
      <c r="A104" s="25"/>
      <c r="B104" s="82"/>
      <c r="C104" s="82"/>
      <c r="D104" s="82"/>
      <c r="E104" s="82"/>
      <c r="F104" s="82"/>
      <c r="G104" s="82"/>
      <c r="H104" s="82"/>
      <c r="I104" s="82"/>
      <c r="J104" s="82"/>
      <c r="K104" s="249"/>
      <c r="L104" s="25"/>
      <c r="M104" s="82"/>
      <c r="N104" s="82"/>
      <c r="O104" s="82"/>
      <c r="P104" s="82"/>
      <c r="Q104" s="82"/>
      <c r="R104" s="82"/>
      <c r="S104" s="82"/>
      <c r="T104" s="82"/>
      <c r="U104" s="82"/>
      <c r="V104" s="249"/>
      <c r="W104" s="25"/>
      <c r="X104" s="82"/>
      <c r="Y104" s="82"/>
      <c r="Z104" s="82"/>
      <c r="AA104" s="82"/>
      <c r="AB104" s="82"/>
      <c r="AC104" s="82"/>
      <c r="AD104" s="82"/>
      <c r="AE104" s="82"/>
      <c r="AF104" s="82"/>
      <c r="AG104" s="249"/>
      <c r="AH104" s="50"/>
    </row>
    <row r="105" spans="1:34" s="4" customFormat="1">
      <c r="A105" s="25"/>
      <c r="B105" s="82"/>
      <c r="C105" s="82"/>
      <c r="D105" s="82"/>
      <c r="E105" s="82"/>
      <c r="F105" s="82"/>
      <c r="G105" s="82"/>
      <c r="H105" s="82"/>
      <c r="I105" s="82"/>
      <c r="J105" s="82"/>
      <c r="K105" s="249"/>
      <c r="L105" s="25"/>
      <c r="M105" s="82"/>
      <c r="N105" s="82"/>
      <c r="O105" s="82"/>
      <c r="P105" s="82"/>
      <c r="Q105" s="82"/>
      <c r="R105" s="82"/>
      <c r="S105" s="82"/>
      <c r="T105" s="82"/>
      <c r="U105" s="82"/>
      <c r="V105" s="249"/>
      <c r="W105" s="25"/>
      <c r="X105" s="82"/>
      <c r="Y105" s="82"/>
      <c r="Z105" s="82"/>
      <c r="AA105" s="82"/>
      <c r="AB105" s="82"/>
      <c r="AC105" s="82"/>
      <c r="AD105" s="82"/>
      <c r="AE105" s="82"/>
      <c r="AF105" s="82"/>
      <c r="AG105" s="249"/>
      <c r="AH105" s="50"/>
    </row>
    <row r="106" spans="1:34" s="4" customFormat="1">
      <c r="A106" s="26"/>
      <c r="B106" s="83"/>
      <c r="C106" s="83"/>
      <c r="D106" s="83"/>
      <c r="E106" s="83"/>
      <c r="F106" s="83"/>
      <c r="G106" s="83"/>
      <c r="H106" s="83"/>
      <c r="I106" s="83"/>
      <c r="J106" s="83"/>
      <c r="K106" s="250"/>
      <c r="L106" s="26"/>
      <c r="M106" s="83"/>
      <c r="N106" s="83"/>
      <c r="O106" s="83"/>
      <c r="P106" s="83"/>
      <c r="Q106" s="83"/>
      <c r="R106" s="83"/>
      <c r="S106" s="83"/>
      <c r="T106" s="83"/>
      <c r="U106" s="83"/>
      <c r="V106" s="250"/>
      <c r="W106" s="26"/>
      <c r="X106" s="83"/>
      <c r="Y106" s="83"/>
      <c r="Z106" s="83"/>
      <c r="AA106" s="83"/>
      <c r="AB106" s="83"/>
      <c r="AC106" s="83"/>
      <c r="AD106" s="83"/>
      <c r="AE106" s="83"/>
      <c r="AF106" s="83"/>
      <c r="AG106" s="250"/>
      <c r="AH106" s="50"/>
    </row>
    <row r="107" spans="1:34" s="4" customFormat="1">
      <c r="A107" s="1"/>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3"/>
      <c r="AH107" s="50"/>
    </row>
    <row r="108" spans="1:34" s="4" customFormat="1">
      <c r="A108" s="1"/>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3"/>
      <c r="AH108" s="50"/>
    </row>
    <row r="109" spans="1:34" s="4" customFormat="1">
      <c r="A109" s="1"/>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3"/>
      <c r="AH109" s="50"/>
    </row>
    <row r="110" spans="1:34" s="4" customFormat="1">
      <c r="A110" s="1"/>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3"/>
      <c r="AH110" s="50"/>
    </row>
    <row r="111" spans="1:34" s="4" customFormat="1">
      <c r="A111" s="1"/>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3"/>
      <c r="AH111" s="50"/>
    </row>
    <row r="112" spans="1:34" s="4" customFormat="1">
      <c r="A112" s="1"/>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3"/>
      <c r="AH112" s="50"/>
    </row>
    <row r="113" spans="1:34" s="4" customFormat="1">
      <c r="A113" s="17"/>
      <c r="B113" s="76"/>
      <c r="C113" s="76"/>
      <c r="D113" s="76"/>
      <c r="E113" s="76"/>
      <c r="F113" s="76"/>
      <c r="G113" s="76"/>
      <c r="H113" s="76"/>
      <c r="I113" s="76"/>
      <c r="J113" s="76"/>
      <c r="K113" s="76"/>
      <c r="L113" s="76"/>
      <c r="M113" s="76"/>
      <c r="N113" s="76"/>
      <c r="O113" s="76"/>
      <c r="P113" s="76"/>
      <c r="Q113" s="76"/>
      <c r="R113" s="76"/>
      <c r="S113" s="76"/>
      <c r="T113" s="76"/>
      <c r="U113" s="76"/>
      <c r="V113" s="76"/>
      <c r="W113" s="76"/>
      <c r="X113" s="76"/>
      <c r="Y113" s="76"/>
      <c r="Z113" s="76"/>
      <c r="AA113" s="76"/>
      <c r="AB113" s="76"/>
      <c r="AC113" s="76"/>
      <c r="AD113" s="76"/>
      <c r="AE113" s="76"/>
      <c r="AF113" s="76"/>
      <c r="AG113" s="515"/>
      <c r="AH113" s="50"/>
    </row>
    <row r="114" spans="1:34" s="4" customFormat="1">
      <c r="A114" s="27" t="s">
        <v>172</v>
      </c>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518"/>
      <c r="AH114" s="50"/>
    </row>
    <row r="115" spans="1:34" s="4" customFormat="1">
      <c r="A115" s="28"/>
      <c r="B115" s="85"/>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519"/>
      <c r="AH115" s="50"/>
    </row>
    <row r="116" spans="1:34" s="4" customFormat="1">
      <c r="A116" s="29"/>
      <c r="B116" s="6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177"/>
      <c r="AH116" s="50"/>
    </row>
    <row r="117" spans="1:34" s="4" customFormat="1">
      <c r="A117" s="22" t="s">
        <v>83</v>
      </c>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176"/>
      <c r="AH117" s="50"/>
    </row>
    <row r="118" spans="1:34" s="4" customFormat="1">
      <c r="A118" s="30"/>
      <c r="B118" s="86"/>
      <c r="C118" s="86"/>
      <c r="D118" s="86"/>
      <c r="E118" s="86"/>
      <c r="F118" s="86"/>
      <c r="G118" s="86"/>
      <c r="H118" s="86"/>
      <c r="I118" s="86"/>
      <c r="J118" s="86"/>
      <c r="K118" s="86"/>
      <c r="L118" s="86"/>
      <c r="M118" s="86"/>
      <c r="N118" s="86"/>
      <c r="O118" s="86"/>
      <c r="P118" s="86"/>
      <c r="Q118" s="86"/>
      <c r="R118" s="86"/>
      <c r="S118" s="86"/>
      <c r="T118" s="86"/>
      <c r="U118" s="86"/>
      <c r="V118" s="86"/>
      <c r="W118" s="86"/>
      <c r="X118" s="86"/>
      <c r="Y118" s="86"/>
      <c r="Z118" s="86"/>
      <c r="AA118" s="86"/>
      <c r="AB118" s="86"/>
      <c r="AC118" s="86"/>
      <c r="AD118" s="86"/>
      <c r="AE118" s="86"/>
      <c r="AF118" s="86"/>
      <c r="AG118" s="520"/>
      <c r="AH118" s="50"/>
    </row>
    <row r="119" spans="1:34" s="4" customFormat="1">
      <c r="A119" s="23"/>
      <c r="B119" s="80"/>
      <c r="C119" s="80"/>
      <c r="D119" s="80"/>
      <c r="E119" s="80"/>
      <c r="F119" s="80"/>
      <c r="G119" s="80"/>
      <c r="H119" s="80"/>
      <c r="I119" s="80"/>
      <c r="J119" s="80"/>
      <c r="K119" s="80"/>
      <c r="L119" s="80"/>
      <c r="M119" s="80"/>
      <c r="N119" s="80"/>
      <c r="O119" s="80"/>
      <c r="P119" s="80"/>
      <c r="Q119" s="80"/>
      <c r="R119" s="80"/>
      <c r="S119" s="80"/>
      <c r="T119" s="80"/>
      <c r="U119" s="80"/>
      <c r="V119" s="80"/>
      <c r="W119" s="80"/>
      <c r="X119" s="80"/>
      <c r="Y119" s="80"/>
      <c r="Z119" s="80"/>
      <c r="AA119" s="80"/>
      <c r="AB119" s="80"/>
      <c r="AC119" s="80"/>
      <c r="AD119" s="80"/>
      <c r="AE119" s="80"/>
      <c r="AF119" s="80"/>
      <c r="AG119" s="247"/>
      <c r="AH119" s="50"/>
    </row>
    <row r="120" spans="1:34" s="4" customFormat="1">
      <c r="A120" s="23"/>
      <c r="B120" s="80"/>
      <c r="C120" s="80"/>
      <c r="D120" s="80"/>
      <c r="E120" s="80"/>
      <c r="F120" s="80"/>
      <c r="G120" s="80"/>
      <c r="H120" s="80"/>
      <c r="I120" s="80"/>
      <c r="J120" s="80"/>
      <c r="K120" s="80"/>
      <c r="L120" s="80"/>
      <c r="M120" s="80"/>
      <c r="N120" s="80"/>
      <c r="O120" s="80"/>
      <c r="P120" s="80"/>
      <c r="Q120" s="80"/>
      <c r="R120" s="80"/>
      <c r="S120" s="80"/>
      <c r="T120" s="80"/>
      <c r="U120" s="80"/>
      <c r="V120" s="80"/>
      <c r="W120" s="80"/>
      <c r="X120" s="80"/>
      <c r="Y120" s="80"/>
      <c r="Z120" s="80"/>
      <c r="AA120" s="80"/>
      <c r="AB120" s="80"/>
      <c r="AC120" s="80"/>
      <c r="AD120" s="80"/>
      <c r="AE120" s="80"/>
      <c r="AF120" s="80"/>
      <c r="AG120" s="247"/>
      <c r="AH120" s="50"/>
    </row>
    <row r="121" spans="1:34" s="4" customFormat="1">
      <c r="A121" s="23"/>
      <c r="B121" s="80"/>
      <c r="C121" s="80"/>
      <c r="D121" s="80"/>
      <c r="E121" s="80"/>
      <c r="F121" s="80"/>
      <c r="G121" s="80"/>
      <c r="H121" s="80"/>
      <c r="I121" s="80"/>
      <c r="J121" s="80"/>
      <c r="K121" s="80"/>
      <c r="L121" s="80"/>
      <c r="M121" s="80"/>
      <c r="N121" s="80"/>
      <c r="O121" s="80"/>
      <c r="P121" s="80"/>
      <c r="Q121" s="80"/>
      <c r="R121" s="80"/>
      <c r="S121" s="80"/>
      <c r="T121" s="80"/>
      <c r="U121" s="80"/>
      <c r="V121" s="80"/>
      <c r="W121" s="80"/>
      <c r="X121" s="80"/>
      <c r="Y121" s="80"/>
      <c r="Z121" s="80"/>
      <c r="AA121" s="80"/>
      <c r="AB121" s="80"/>
      <c r="AC121" s="80"/>
      <c r="AD121" s="80"/>
      <c r="AE121" s="80"/>
      <c r="AF121" s="80"/>
      <c r="AG121" s="247"/>
      <c r="AH121" s="50"/>
    </row>
    <row r="122" spans="1:34" s="4" customFormat="1">
      <c r="A122" s="23"/>
      <c r="B122" s="80"/>
      <c r="C122" s="80"/>
      <c r="D122" s="80"/>
      <c r="E122" s="80"/>
      <c r="F122" s="80"/>
      <c r="G122" s="80"/>
      <c r="H122" s="80"/>
      <c r="I122" s="80"/>
      <c r="J122" s="80"/>
      <c r="K122" s="80"/>
      <c r="L122" s="80"/>
      <c r="M122" s="80"/>
      <c r="N122" s="80"/>
      <c r="O122" s="80"/>
      <c r="P122" s="80"/>
      <c r="Q122" s="80"/>
      <c r="R122" s="80"/>
      <c r="S122" s="80"/>
      <c r="T122" s="80"/>
      <c r="U122" s="80"/>
      <c r="V122" s="80"/>
      <c r="W122" s="80"/>
      <c r="X122" s="80"/>
      <c r="Y122" s="80"/>
      <c r="Z122" s="80"/>
      <c r="AA122" s="80"/>
      <c r="AB122" s="80"/>
      <c r="AC122" s="80"/>
      <c r="AD122" s="80"/>
      <c r="AE122" s="80"/>
      <c r="AF122" s="80"/>
      <c r="AG122" s="247"/>
      <c r="AH122" s="50"/>
    </row>
    <row r="123" spans="1:34" s="4" customFormat="1">
      <c r="A123" s="23"/>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247"/>
      <c r="AH123" s="50"/>
    </row>
    <row r="124" spans="1:34" s="4" customFormat="1">
      <c r="A124" s="23"/>
      <c r="B124" s="80"/>
      <c r="C124" s="80"/>
      <c r="D124" s="80"/>
      <c r="E124" s="80"/>
      <c r="F124" s="80"/>
      <c r="G124" s="80"/>
      <c r="H124" s="80"/>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247"/>
      <c r="AH124" s="50"/>
    </row>
    <row r="125" spans="1:34" s="4" customFormat="1">
      <c r="A125" s="23"/>
      <c r="B125" s="80"/>
      <c r="C125" s="80"/>
      <c r="D125" s="80"/>
      <c r="E125" s="80"/>
      <c r="F125" s="80"/>
      <c r="G125" s="80"/>
      <c r="H125" s="80"/>
      <c r="I125" s="80"/>
      <c r="J125" s="80"/>
      <c r="K125" s="80"/>
      <c r="L125" s="80"/>
      <c r="M125" s="80"/>
      <c r="N125" s="80"/>
      <c r="O125" s="80"/>
      <c r="P125" s="80"/>
      <c r="Q125" s="80"/>
      <c r="R125" s="80"/>
      <c r="S125" s="80"/>
      <c r="T125" s="80"/>
      <c r="U125" s="80"/>
      <c r="V125" s="80"/>
      <c r="W125" s="80"/>
      <c r="X125" s="80"/>
      <c r="Y125" s="80"/>
      <c r="Z125" s="80"/>
      <c r="AA125" s="80"/>
      <c r="AB125" s="80"/>
      <c r="AC125" s="80"/>
      <c r="AD125" s="80"/>
      <c r="AE125" s="80"/>
      <c r="AF125" s="80"/>
      <c r="AG125" s="247"/>
      <c r="AH125" s="50"/>
    </row>
    <row r="126" spans="1:34" s="4" customFormat="1">
      <c r="A126" s="23"/>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247"/>
      <c r="AH126" s="50"/>
    </row>
    <row r="127" spans="1:34" s="4" customFormat="1">
      <c r="A127" s="23"/>
      <c r="B127" s="80"/>
      <c r="C127" s="80"/>
      <c r="D127" s="80"/>
      <c r="E127" s="80"/>
      <c r="F127" s="80"/>
      <c r="G127" s="80"/>
      <c r="H127" s="80"/>
      <c r="I127" s="80"/>
      <c r="J127" s="80"/>
      <c r="K127" s="80"/>
      <c r="L127" s="80"/>
      <c r="M127" s="80"/>
      <c r="N127" s="80"/>
      <c r="O127" s="80"/>
      <c r="P127" s="80"/>
      <c r="Q127" s="80"/>
      <c r="R127" s="80"/>
      <c r="S127" s="80"/>
      <c r="T127" s="80"/>
      <c r="U127" s="80"/>
      <c r="V127" s="80"/>
      <c r="W127" s="80"/>
      <c r="X127" s="80"/>
      <c r="Y127" s="80"/>
      <c r="Z127" s="80"/>
      <c r="AA127" s="80"/>
      <c r="AB127" s="80"/>
      <c r="AC127" s="80"/>
      <c r="AD127" s="80"/>
      <c r="AE127" s="80"/>
      <c r="AF127" s="80"/>
      <c r="AG127" s="247"/>
      <c r="AH127" s="50"/>
    </row>
    <row r="128" spans="1:34" s="4" customFormat="1">
      <c r="A128" s="23"/>
      <c r="B128" s="80"/>
      <c r="C128" s="80"/>
      <c r="D128" s="80"/>
      <c r="E128" s="80"/>
      <c r="F128" s="80"/>
      <c r="G128" s="80"/>
      <c r="H128" s="80"/>
      <c r="I128" s="80"/>
      <c r="J128" s="80"/>
      <c r="K128" s="80"/>
      <c r="L128" s="80"/>
      <c r="M128" s="80"/>
      <c r="N128" s="80"/>
      <c r="O128" s="80"/>
      <c r="P128" s="80"/>
      <c r="Q128" s="80"/>
      <c r="R128" s="80"/>
      <c r="S128" s="80"/>
      <c r="T128" s="80"/>
      <c r="U128" s="80"/>
      <c r="V128" s="80"/>
      <c r="W128" s="80"/>
      <c r="X128" s="80"/>
      <c r="Y128" s="80"/>
      <c r="Z128" s="80"/>
      <c r="AA128" s="80"/>
      <c r="AB128" s="80"/>
      <c r="AC128" s="80"/>
      <c r="AD128" s="80"/>
      <c r="AE128" s="80"/>
      <c r="AF128" s="80"/>
      <c r="AG128" s="247"/>
      <c r="AH128" s="50"/>
    </row>
    <row r="129" spans="1:34" s="4" customFormat="1">
      <c r="A129" s="23"/>
      <c r="B129" s="80"/>
      <c r="C129" s="80"/>
      <c r="D129" s="80"/>
      <c r="E129" s="80"/>
      <c r="F129" s="80"/>
      <c r="G129" s="80"/>
      <c r="H129" s="80"/>
      <c r="I129" s="80"/>
      <c r="J129" s="80"/>
      <c r="K129" s="80"/>
      <c r="L129" s="80"/>
      <c r="M129" s="80"/>
      <c r="N129" s="80"/>
      <c r="O129" s="80"/>
      <c r="P129" s="80"/>
      <c r="Q129" s="80"/>
      <c r="R129" s="80"/>
      <c r="S129" s="80"/>
      <c r="T129" s="80"/>
      <c r="U129" s="80"/>
      <c r="V129" s="80"/>
      <c r="W129" s="80"/>
      <c r="X129" s="80"/>
      <c r="Y129" s="80"/>
      <c r="Z129" s="80"/>
      <c r="AA129" s="80"/>
      <c r="AB129" s="80"/>
      <c r="AC129" s="80"/>
      <c r="AD129" s="80"/>
      <c r="AE129" s="80"/>
      <c r="AF129" s="80"/>
      <c r="AG129" s="247"/>
      <c r="AH129" s="50"/>
    </row>
    <row r="130" spans="1:34" s="4" customFormat="1">
      <c r="A130" s="23"/>
      <c r="B130" s="80"/>
      <c r="C130" s="80"/>
      <c r="D130" s="80"/>
      <c r="E130" s="80"/>
      <c r="F130" s="80"/>
      <c r="G130" s="80"/>
      <c r="H130" s="80"/>
      <c r="I130" s="80"/>
      <c r="J130" s="80"/>
      <c r="K130" s="80"/>
      <c r="L130" s="80"/>
      <c r="M130" s="80"/>
      <c r="N130" s="80"/>
      <c r="O130" s="80"/>
      <c r="P130" s="80"/>
      <c r="Q130" s="80"/>
      <c r="R130" s="80"/>
      <c r="S130" s="80"/>
      <c r="T130" s="80"/>
      <c r="U130" s="80"/>
      <c r="V130" s="80"/>
      <c r="W130" s="80"/>
      <c r="X130" s="80"/>
      <c r="Y130" s="80"/>
      <c r="Z130" s="80"/>
      <c r="AA130" s="80"/>
      <c r="AB130" s="80"/>
      <c r="AC130" s="80"/>
      <c r="AD130" s="80"/>
      <c r="AE130" s="80"/>
      <c r="AF130" s="80"/>
      <c r="AG130" s="247"/>
      <c r="AH130" s="50"/>
    </row>
    <row r="131" spans="1:34" s="4" customFormat="1">
      <c r="A131" s="23"/>
      <c r="B131" s="80"/>
      <c r="C131" s="80"/>
      <c r="D131" s="80"/>
      <c r="E131" s="80"/>
      <c r="F131" s="80"/>
      <c r="G131" s="80"/>
      <c r="H131" s="80"/>
      <c r="I131" s="80"/>
      <c r="J131" s="80"/>
      <c r="K131" s="80"/>
      <c r="L131" s="80"/>
      <c r="M131" s="80"/>
      <c r="N131" s="80"/>
      <c r="O131" s="80"/>
      <c r="P131" s="80"/>
      <c r="Q131" s="80"/>
      <c r="R131" s="80"/>
      <c r="S131" s="80"/>
      <c r="T131" s="80"/>
      <c r="U131" s="80"/>
      <c r="V131" s="80"/>
      <c r="W131" s="80"/>
      <c r="X131" s="80"/>
      <c r="Y131" s="80"/>
      <c r="Z131" s="80"/>
      <c r="AA131" s="80"/>
      <c r="AB131" s="80"/>
      <c r="AC131" s="80"/>
      <c r="AD131" s="80"/>
      <c r="AE131" s="80"/>
      <c r="AF131" s="80"/>
      <c r="AG131" s="247"/>
      <c r="AH131" s="50"/>
    </row>
    <row r="132" spans="1:34" s="4" customFormat="1">
      <c r="A132" s="23"/>
      <c r="B132" s="80"/>
      <c r="C132" s="80"/>
      <c r="D132" s="80"/>
      <c r="E132" s="80"/>
      <c r="F132" s="80"/>
      <c r="G132" s="80"/>
      <c r="H132" s="80"/>
      <c r="I132" s="80"/>
      <c r="J132" s="80"/>
      <c r="K132" s="80"/>
      <c r="L132" s="80"/>
      <c r="M132" s="80"/>
      <c r="N132" s="80"/>
      <c r="O132" s="80"/>
      <c r="P132" s="80"/>
      <c r="Q132" s="80"/>
      <c r="R132" s="80"/>
      <c r="S132" s="80"/>
      <c r="T132" s="80"/>
      <c r="U132" s="80"/>
      <c r="V132" s="80"/>
      <c r="W132" s="80"/>
      <c r="X132" s="80"/>
      <c r="Y132" s="80"/>
      <c r="Z132" s="80"/>
      <c r="AA132" s="80"/>
      <c r="AB132" s="80"/>
      <c r="AC132" s="80"/>
      <c r="AD132" s="80"/>
      <c r="AE132" s="80"/>
      <c r="AF132" s="80"/>
      <c r="AG132" s="247"/>
      <c r="AH132" s="50"/>
    </row>
    <row r="133" spans="1:34" s="4" customFormat="1">
      <c r="A133" s="23"/>
      <c r="B133" s="80"/>
      <c r="C133" s="80"/>
      <c r="D133" s="80"/>
      <c r="E133" s="80"/>
      <c r="F133" s="80"/>
      <c r="G133" s="80"/>
      <c r="H133" s="80"/>
      <c r="I133" s="80"/>
      <c r="J133" s="80"/>
      <c r="K133" s="80"/>
      <c r="L133" s="80"/>
      <c r="M133" s="80"/>
      <c r="N133" s="80"/>
      <c r="O133" s="80"/>
      <c r="P133" s="80"/>
      <c r="Q133" s="80"/>
      <c r="R133" s="80"/>
      <c r="S133" s="80"/>
      <c r="T133" s="80"/>
      <c r="U133" s="80"/>
      <c r="V133" s="80"/>
      <c r="W133" s="80"/>
      <c r="X133" s="80"/>
      <c r="Y133" s="80"/>
      <c r="Z133" s="80"/>
      <c r="AA133" s="80"/>
      <c r="AB133" s="80"/>
      <c r="AC133" s="80"/>
      <c r="AD133" s="80"/>
      <c r="AE133" s="80"/>
      <c r="AF133" s="80"/>
      <c r="AG133" s="247"/>
      <c r="AH133" s="50"/>
    </row>
    <row r="134" spans="1:34" s="4" customFormat="1">
      <c r="A134" s="23"/>
      <c r="B134" s="80"/>
      <c r="C134" s="80"/>
      <c r="D134" s="80"/>
      <c r="E134" s="80"/>
      <c r="F134" s="80"/>
      <c r="G134" s="80"/>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247"/>
      <c r="AH134" s="50"/>
    </row>
    <row r="135" spans="1:34" s="4" customFormat="1">
      <c r="A135" s="23"/>
      <c r="B135" s="80"/>
      <c r="C135" s="80"/>
      <c r="D135" s="80"/>
      <c r="E135" s="80"/>
      <c r="F135" s="80"/>
      <c r="G135" s="80"/>
      <c r="H135" s="80"/>
      <c r="I135" s="80"/>
      <c r="J135" s="80"/>
      <c r="K135" s="80"/>
      <c r="L135" s="80"/>
      <c r="M135" s="80"/>
      <c r="N135" s="80"/>
      <c r="O135" s="80"/>
      <c r="P135" s="80"/>
      <c r="Q135" s="80"/>
      <c r="R135" s="80"/>
      <c r="S135" s="80"/>
      <c r="T135" s="80"/>
      <c r="U135" s="80"/>
      <c r="V135" s="80"/>
      <c r="W135" s="80"/>
      <c r="X135" s="80"/>
      <c r="Y135" s="80"/>
      <c r="Z135" s="80"/>
      <c r="AA135" s="80"/>
      <c r="AB135" s="80"/>
      <c r="AC135" s="80"/>
      <c r="AD135" s="80"/>
      <c r="AE135" s="80"/>
      <c r="AF135" s="80"/>
      <c r="AG135" s="247"/>
      <c r="AH135" s="50"/>
    </row>
    <row r="136" spans="1:34" s="4" customFormat="1">
      <c r="A136" s="23"/>
      <c r="B136" s="80"/>
      <c r="C136" s="80"/>
      <c r="D136" s="80"/>
      <c r="E136" s="80"/>
      <c r="F136" s="80"/>
      <c r="G136" s="80"/>
      <c r="H136" s="80"/>
      <c r="I136" s="80"/>
      <c r="J136" s="80"/>
      <c r="K136" s="80"/>
      <c r="L136" s="80"/>
      <c r="M136" s="80"/>
      <c r="N136" s="80"/>
      <c r="O136" s="80"/>
      <c r="P136" s="80"/>
      <c r="Q136" s="80"/>
      <c r="R136" s="80"/>
      <c r="S136" s="80"/>
      <c r="T136" s="80"/>
      <c r="U136" s="80"/>
      <c r="V136" s="80"/>
      <c r="W136" s="80"/>
      <c r="X136" s="80"/>
      <c r="Y136" s="80"/>
      <c r="Z136" s="80"/>
      <c r="AA136" s="80"/>
      <c r="AB136" s="80"/>
      <c r="AC136" s="80"/>
      <c r="AD136" s="80"/>
      <c r="AE136" s="80"/>
      <c r="AF136" s="80"/>
      <c r="AG136" s="247"/>
      <c r="AH136" s="50"/>
    </row>
    <row r="137" spans="1:34" s="4" customFormat="1">
      <c r="A137" s="23"/>
      <c r="B137" s="80"/>
      <c r="C137" s="80"/>
      <c r="D137" s="80"/>
      <c r="E137" s="80"/>
      <c r="F137" s="80"/>
      <c r="G137" s="80"/>
      <c r="H137" s="80"/>
      <c r="I137" s="80"/>
      <c r="J137" s="80"/>
      <c r="K137" s="80"/>
      <c r="L137" s="80"/>
      <c r="M137" s="80"/>
      <c r="N137" s="80"/>
      <c r="O137" s="80"/>
      <c r="P137" s="80"/>
      <c r="Q137" s="80"/>
      <c r="R137" s="80"/>
      <c r="S137" s="80"/>
      <c r="T137" s="80"/>
      <c r="U137" s="80"/>
      <c r="V137" s="80"/>
      <c r="W137" s="80"/>
      <c r="X137" s="80"/>
      <c r="Y137" s="80"/>
      <c r="Z137" s="80"/>
      <c r="AA137" s="80"/>
      <c r="AB137" s="80"/>
      <c r="AC137" s="80"/>
      <c r="AD137" s="80"/>
      <c r="AE137" s="80"/>
      <c r="AF137" s="80"/>
      <c r="AG137" s="247"/>
      <c r="AH137" s="50"/>
    </row>
    <row r="138" spans="1:34" s="4" customFormat="1">
      <c r="A138" s="23"/>
      <c r="B138" s="80"/>
      <c r="C138" s="80"/>
      <c r="D138" s="80"/>
      <c r="E138" s="80"/>
      <c r="F138" s="80"/>
      <c r="G138" s="80"/>
      <c r="H138" s="80"/>
      <c r="I138" s="80"/>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247"/>
      <c r="AH138" s="50"/>
    </row>
    <row r="139" spans="1:34" s="4" customFormat="1">
      <c r="A139" s="31"/>
      <c r="B139" s="8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c r="AA139" s="87"/>
      <c r="AB139" s="87"/>
      <c r="AC139" s="87"/>
      <c r="AD139" s="87"/>
      <c r="AE139" s="87"/>
      <c r="AF139" s="87"/>
      <c r="AG139" s="521"/>
      <c r="AH139" s="50"/>
    </row>
    <row r="140" spans="1:34" s="4" customFormat="1">
      <c r="A140" s="32" t="s">
        <v>225</v>
      </c>
      <c r="B140" s="88"/>
      <c r="C140" s="88"/>
      <c r="D140" s="88"/>
      <c r="E140" s="88"/>
      <c r="F140" s="88"/>
      <c r="G140" s="202"/>
      <c r="H140" s="202"/>
      <c r="I140" s="202"/>
      <c r="J140" s="202"/>
      <c r="K140" s="202"/>
      <c r="L140" s="202"/>
      <c r="M140" s="202"/>
      <c r="N140" s="202"/>
      <c r="O140" s="202"/>
      <c r="P140" s="202"/>
      <c r="Q140" s="202"/>
      <c r="R140" s="202"/>
      <c r="S140" s="202"/>
      <c r="T140" s="202"/>
      <c r="U140" s="202"/>
      <c r="V140" s="202"/>
      <c r="W140" s="202"/>
      <c r="X140" s="202"/>
      <c r="Y140" s="202"/>
      <c r="Z140" s="202"/>
      <c r="AA140" s="202"/>
      <c r="AB140" s="202"/>
      <c r="AC140" s="202"/>
      <c r="AD140" s="202"/>
      <c r="AE140" s="202"/>
      <c r="AF140" s="202"/>
      <c r="AG140" s="522"/>
      <c r="AH140" s="50"/>
    </row>
    <row r="141" spans="1:34" s="4" customFormat="1">
      <c r="A141" s="33"/>
      <c r="B141" s="89"/>
      <c r="C141" s="89"/>
      <c r="D141" s="89"/>
      <c r="E141" s="89"/>
      <c r="F141" s="89"/>
      <c r="G141" s="89"/>
      <c r="H141" s="89"/>
      <c r="I141" s="89"/>
      <c r="J141" s="89"/>
      <c r="K141" s="89"/>
      <c r="L141" s="89"/>
      <c r="M141" s="89"/>
      <c r="N141" s="89"/>
      <c r="O141" s="89"/>
      <c r="P141" s="89"/>
      <c r="Q141" s="89"/>
      <c r="R141" s="89"/>
      <c r="S141" s="89"/>
      <c r="T141" s="89"/>
      <c r="U141" s="89"/>
      <c r="V141" s="89"/>
      <c r="W141" s="89"/>
      <c r="X141" s="89"/>
      <c r="Y141" s="89"/>
      <c r="Z141" s="89"/>
      <c r="AA141" s="89"/>
      <c r="AB141" s="89"/>
      <c r="AC141" s="89"/>
      <c r="AD141" s="89"/>
      <c r="AE141" s="89"/>
      <c r="AF141" s="89"/>
      <c r="AG141" s="523"/>
      <c r="AH141" s="50"/>
    </row>
    <row r="142" spans="1:34" s="4" customFormat="1">
      <c r="A142" s="25"/>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249"/>
      <c r="AH142" s="50"/>
    </row>
    <row r="143" spans="1:34" s="4" customFormat="1">
      <c r="A143" s="25"/>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249"/>
      <c r="AH143" s="50"/>
    </row>
    <row r="144" spans="1:34" s="4" customFormat="1">
      <c r="A144" s="25"/>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249"/>
      <c r="AH144" s="50"/>
    </row>
    <row r="145" spans="1:34" s="4" customFormat="1">
      <c r="A145" s="25"/>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249"/>
      <c r="AH145" s="50"/>
    </row>
    <row r="146" spans="1:34" s="4" customFormat="1">
      <c r="A146" s="25"/>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249"/>
      <c r="AH146" s="50"/>
    </row>
    <row r="147" spans="1:34" s="4" customFormat="1">
      <c r="A147" s="25"/>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249"/>
      <c r="AH147" s="50"/>
    </row>
    <row r="148" spans="1:34" s="4" customFormat="1">
      <c r="A148" s="25"/>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249"/>
      <c r="AH148" s="50"/>
    </row>
    <row r="149" spans="1:34" s="4" customFormat="1">
      <c r="A149" s="25"/>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249"/>
      <c r="AH149" s="50"/>
    </row>
    <row r="150" spans="1:34" s="4" customFormat="1">
      <c r="A150" s="25"/>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249"/>
      <c r="AH150" s="50"/>
    </row>
    <row r="151" spans="1:34" s="4" customFormat="1">
      <c r="A151" s="25"/>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249"/>
      <c r="AH151" s="50"/>
    </row>
    <row r="152" spans="1:34" s="4" customFormat="1">
      <c r="A152" s="25"/>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249"/>
      <c r="AH152" s="50"/>
    </row>
    <row r="153" spans="1:34" s="4" customFormat="1">
      <c r="A153" s="25"/>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249"/>
      <c r="AH153" s="50"/>
    </row>
    <row r="154" spans="1:34" s="4" customFormat="1">
      <c r="A154" s="25"/>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249"/>
      <c r="AH154" s="50"/>
    </row>
    <row r="155" spans="1:34" s="4" customFormat="1">
      <c r="A155" s="25"/>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249"/>
      <c r="AH155" s="50"/>
    </row>
    <row r="156" spans="1:34" s="4" customFormat="1">
      <c r="A156" s="25"/>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249"/>
      <c r="AH156" s="50"/>
    </row>
    <row r="157" spans="1:34" s="4" customFormat="1">
      <c r="A157" s="25"/>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249"/>
      <c r="AH157" s="50"/>
    </row>
    <row r="158" spans="1:34" s="4" customFormat="1">
      <c r="A158" s="25"/>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249"/>
      <c r="AH158" s="50"/>
    </row>
    <row r="159" spans="1:34" s="4" customFormat="1">
      <c r="A159" s="25"/>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249"/>
      <c r="AH159" s="50"/>
    </row>
    <row r="160" spans="1:34" s="4" customFormat="1">
      <c r="A160" s="25"/>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249"/>
      <c r="AH160" s="50"/>
    </row>
    <row r="161" spans="1:34" s="4" customFormat="1">
      <c r="A161" s="25"/>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249"/>
      <c r="AH161" s="50"/>
    </row>
    <row r="162" spans="1:34" s="4" customFormat="1">
      <c r="A162" s="26"/>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250"/>
      <c r="AH162" s="50"/>
    </row>
    <row r="163" spans="1:34" s="4" customFormat="1">
      <c r="A163" s="1"/>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3"/>
      <c r="AH163" s="50"/>
    </row>
    <row r="164" spans="1:34" s="4" customFormat="1">
      <c r="A164" s="1"/>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3"/>
      <c r="AH164" s="50"/>
    </row>
    <row r="165" spans="1:34" s="4" customFormat="1">
      <c r="A165" s="1"/>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3"/>
      <c r="AH165" s="50"/>
    </row>
    <row r="166" spans="1:34" s="4" customFormat="1">
      <c r="A166" s="1"/>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3"/>
      <c r="AH166" s="50"/>
    </row>
    <row r="167" spans="1:34" s="4" customFormat="1">
      <c r="A167" s="1"/>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3"/>
      <c r="AH167" s="50"/>
    </row>
    <row r="168" spans="1:34" s="4" customFormat="1">
      <c r="A168" s="1"/>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3"/>
      <c r="AH168" s="50"/>
    </row>
    <row r="169" spans="1:34" s="4" customFormat="1">
      <c r="A169" s="1"/>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3"/>
      <c r="AH169" s="50"/>
    </row>
    <row r="170" spans="1:34" s="4" customFormat="1">
      <c r="A170" s="1"/>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3"/>
      <c r="AH170" s="50"/>
    </row>
    <row r="171" spans="1:34" s="4" customFormat="1">
      <c r="A171" s="1"/>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3"/>
      <c r="AH171" s="50"/>
    </row>
    <row r="172" spans="1:34" s="4" customFormat="1">
      <c r="A172" s="1"/>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3"/>
      <c r="AH172" s="50"/>
    </row>
    <row r="173" spans="1:34" s="4" customForma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3"/>
      <c r="AH173" s="50"/>
    </row>
    <row r="174" spans="1:34" s="4" customFormat="1">
      <c r="A174" s="17"/>
      <c r="B174" s="76"/>
      <c r="C174" s="76"/>
      <c r="D174" s="76"/>
      <c r="E174" s="76"/>
      <c r="F174" s="76"/>
      <c r="G174" s="76"/>
      <c r="H174" s="76"/>
      <c r="I174" s="76"/>
      <c r="J174" s="76"/>
      <c r="K174" s="76"/>
      <c r="L174" s="76"/>
      <c r="M174" s="76"/>
      <c r="N174" s="76"/>
      <c r="O174" s="76"/>
      <c r="P174" s="76"/>
      <c r="Q174" s="76"/>
      <c r="R174" s="76"/>
      <c r="S174" s="76"/>
      <c r="T174" s="76"/>
      <c r="U174" s="76"/>
      <c r="V174" s="76"/>
      <c r="W174" s="76"/>
      <c r="X174" s="76"/>
      <c r="Y174" s="76"/>
      <c r="Z174" s="76"/>
      <c r="AA174" s="76"/>
      <c r="AB174" s="76"/>
      <c r="AC174" s="76"/>
      <c r="AD174" s="76"/>
      <c r="AE174" s="76"/>
      <c r="AF174" s="76"/>
      <c r="AG174" s="515"/>
      <c r="AH174" s="50"/>
    </row>
    <row r="175" spans="1:34" s="4" customFormat="1">
      <c r="A175" s="34" t="s">
        <v>286</v>
      </c>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c r="AE175" s="34"/>
      <c r="AF175" s="34"/>
      <c r="AG175" s="34"/>
      <c r="AH175" s="50"/>
    </row>
    <row r="176" spans="1:34" s="4" customForma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c r="AE176" s="34"/>
      <c r="AF176" s="34"/>
      <c r="AG176" s="34"/>
      <c r="AH176" s="50"/>
    </row>
    <row r="177" spans="1:34" s="4" customFormat="1">
      <c r="A177" s="35"/>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c r="AG177" s="487"/>
      <c r="AH177" s="50"/>
    </row>
    <row r="178" spans="1:34" s="4" customFormat="1">
      <c r="A178" s="10" t="s">
        <v>146</v>
      </c>
      <c r="B178" s="67"/>
      <c r="C178" s="67"/>
      <c r="D178" s="67"/>
      <c r="E178" s="67"/>
      <c r="F178" s="67"/>
      <c r="G178" s="67"/>
      <c r="H178" s="67"/>
      <c r="I178" s="67"/>
      <c r="J178" s="67"/>
      <c r="K178" s="67"/>
      <c r="L178" s="67"/>
      <c r="M178" s="67"/>
      <c r="N178" s="67"/>
      <c r="O178" s="287" t="s">
        <v>124</v>
      </c>
      <c r="P178" s="302"/>
      <c r="Q178" s="64"/>
      <c r="R178" s="10" t="s">
        <v>146</v>
      </c>
      <c r="S178" s="67"/>
      <c r="T178" s="67"/>
      <c r="U178" s="67"/>
      <c r="V178" s="67"/>
      <c r="W178" s="67"/>
      <c r="X178" s="67"/>
      <c r="Y178" s="67"/>
      <c r="Z178" s="67"/>
      <c r="AA178" s="67"/>
      <c r="AB178" s="67"/>
      <c r="AC178" s="67"/>
      <c r="AD178" s="67"/>
      <c r="AE178" s="176"/>
      <c r="AF178" s="287" t="s">
        <v>124</v>
      </c>
      <c r="AG178" s="524"/>
      <c r="AH178" s="50"/>
    </row>
    <row r="179" spans="1:34" s="4" customFormat="1">
      <c r="A179" s="9"/>
      <c r="B179" s="69"/>
      <c r="C179" s="69"/>
      <c r="D179" s="69"/>
      <c r="E179" s="69"/>
      <c r="F179" s="69"/>
      <c r="G179" s="69"/>
      <c r="H179" s="69"/>
      <c r="I179" s="69"/>
      <c r="J179" s="69"/>
      <c r="K179" s="69"/>
      <c r="L179" s="69"/>
      <c r="M179" s="69"/>
      <c r="N179" s="69"/>
      <c r="O179" s="288"/>
      <c r="P179" s="303"/>
      <c r="Q179" s="64"/>
      <c r="R179" s="9"/>
      <c r="S179" s="69"/>
      <c r="T179" s="69"/>
      <c r="U179" s="69"/>
      <c r="V179" s="69"/>
      <c r="W179" s="69"/>
      <c r="X179" s="69"/>
      <c r="Y179" s="69"/>
      <c r="Z179" s="69"/>
      <c r="AA179" s="69"/>
      <c r="AB179" s="69"/>
      <c r="AC179" s="69"/>
      <c r="AD179" s="69"/>
      <c r="AE179" s="178"/>
      <c r="AF179" s="494"/>
      <c r="AG179" s="525"/>
      <c r="AH179" s="50"/>
    </row>
    <row r="180" spans="1:34" s="4" customFormat="1">
      <c r="A180" s="36"/>
      <c r="B180" s="90"/>
      <c r="C180" s="90"/>
      <c r="D180" s="90"/>
      <c r="E180" s="90"/>
      <c r="F180" s="90"/>
      <c r="G180" s="90"/>
      <c r="H180" s="90"/>
      <c r="I180" s="90"/>
      <c r="J180" s="90"/>
      <c r="K180" s="90"/>
      <c r="L180" s="90"/>
      <c r="M180" s="90"/>
      <c r="N180" s="90"/>
      <c r="O180" s="289"/>
      <c r="P180" s="304"/>
      <c r="Q180" s="64"/>
      <c r="R180" s="36"/>
      <c r="S180" s="90"/>
      <c r="T180" s="90"/>
      <c r="U180" s="90"/>
      <c r="V180" s="90"/>
      <c r="W180" s="90"/>
      <c r="X180" s="90"/>
      <c r="Y180" s="90"/>
      <c r="Z180" s="90"/>
      <c r="AA180" s="90"/>
      <c r="AB180" s="90"/>
      <c r="AC180" s="90"/>
      <c r="AD180" s="90"/>
      <c r="AE180" s="486"/>
      <c r="AF180" s="495"/>
      <c r="AG180" s="304"/>
      <c r="AH180" s="50"/>
    </row>
    <row r="181" spans="1:34" s="4" customFormat="1">
      <c r="A181" s="35" t="s">
        <v>626</v>
      </c>
      <c r="B181" s="64"/>
      <c r="C181" s="64"/>
      <c r="D181" s="64"/>
      <c r="E181" s="64"/>
      <c r="F181" s="64"/>
      <c r="G181" s="64"/>
      <c r="H181" s="64"/>
      <c r="I181" s="64"/>
      <c r="J181" s="64"/>
      <c r="K181" s="64"/>
      <c r="L181" s="64"/>
      <c r="M181" s="64"/>
      <c r="N181" s="64"/>
      <c r="O181" s="290">
        <v>1</v>
      </c>
      <c r="P181" s="305"/>
      <c r="Q181" s="274"/>
      <c r="R181" s="2" t="s">
        <v>631</v>
      </c>
      <c r="S181" s="2"/>
      <c r="T181" s="2"/>
      <c r="U181" s="2"/>
      <c r="V181" s="2"/>
      <c r="W181" s="2"/>
      <c r="X181" s="2"/>
      <c r="Y181" s="2"/>
      <c r="Z181" s="2"/>
      <c r="AA181" s="2"/>
      <c r="AB181" s="2"/>
      <c r="AC181" s="2"/>
      <c r="AD181" s="2"/>
      <c r="AE181" s="275"/>
      <c r="AF181" s="496"/>
      <c r="AG181" s="305"/>
      <c r="AH181" s="50"/>
    </row>
    <row r="182" spans="1:34" s="4" customFormat="1">
      <c r="A182" s="35"/>
      <c r="B182" s="64"/>
      <c r="C182" s="64"/>
      <c r="D182" s="64"/>
      <c r="E182" s="64"/>
      <c r="F182" s="64"/>
      <c r="G182" s="64"/>
      <c r="H182" s="64"/>
      <c r="I182" s="64"/>
      <c r="J182" s="64"/>
      <c r="K182" s="64"/>
      <c r="L182" s="64"/>
      <c r="M182" s="64"/>
      <c r="N182" s="64"/>
      <c r="O182" s="290"/>
      <c r="P182" s="305"/>
      <c r="Q182" s="274"/>
      <c r="R182" s="2" t="s">
        <v>325</v>
      </c>
      <c r="S182" s="2"/>
      <c r="T182" s="2"/>
      <c r="U182" s="2"/>
      <c r="V182" s="2"/>
      <c r="W182" s="2"/>
      <c r="X182" s="2"/>
      <c r="Y182" s="2"/>
      <c r="Z182" s="2"/>
      <c r="AA182" s="2"/>
      <c r="AB182" s="2"/>
      <c r="AC182" s="2"/>
      <c r="AD182" s="2"/>
      <c r="AE182" s="275"/>
      <c r="AF182" s="295">
        <v>25</v>
      </c>
      <c r="AG182" s="305"/>
      <c r="AH182" s="50"/>
    </row>
    <row r="183" spans="1:34" s="4" customFormat="1">
      <c r="A183" s="35" t="s">
        <v>404</v>
      </c>
      <c r="B183" s="64"/>
      <c r="C183" s="64"/>
      <c r="D183" s="64"/>
      <c r="E183" s="64"/>
      <c r="F183" s="64"/>
      <c r="G183" s="64"/>
      <c r="H183" s="64"/>
      <c r="I183" s="64"/>
      <c r="J183" s="64"/>
      <c r="K183" s="64"/>
      <c r="L183" s="64"/>
      <c r="M183" s="64"/>
      <c r="N183" s="64"/>
      <c r="O183" s="290">
        <v>2</v>
      </c>
      <c r="P183" s="305"/>
      <c r="Q183" s="274"/>
      <c r="R183" s="2" t="s">
        <v>702</v>
      </c>
      <c r="S183" s="2"/>
      <c r="T183" s="2"/>
      <c r="U183" s="2"/>
      <c r="V183" s="2"/>
      <c r="W183" s="2"/>
      <c r="X183" s="2"/>
      <c r="Y183" s="2"/>
      <c r="Z183" s="2"/>
      <c r="AA183" s="2"/>
      <c r="AB183" s="2"/>
      <c r="AC183" s="2"/>
      <c r="AD183" s="2"/>
      <c r="AE183" s="275"/>
      <c r="AF183" s="295">
        <v>29</v>
      </c>
      <c r="AG183" s="305"/>
      <c r="AH183" s="50"/>
    </row>
    <row r="184" spans="1:34" s="4" customFormat="1">
      <c r="A184" s="35"/>
      <c r="B184" s="64"/>
      <c r="C184" s="64"/>
      <c r="D184" s="64"/>
      <c r="E184" s="64"/>
      <c r="F184" s="64"/>
      <c r="G184" s="64"/>
      <c r="H184" s="64"/>
      <c r="I184" s="64"/>
      <c r="J184" s="64"/>
      <c r="K184" s="64"/>
      <c r="L184" s="64"/>
      <c r="M184" s="64"/>
      <c r="N184" s="64"/>
      <c r="O184" s="290"/>
      <c r="P184" s="305"/>
      <c r="Q184" s="274"/>
      <c r="R184" s="2" t="s">
        <v>428</v>
      </c>
      <c r="S184" s="2"/>
      <c r="T184" s="2"/>
      <c r="U184" s="2"/>
      <c r="V184" s="2"/>
      <c r="W184" s="2"/>
      <c r="X184" s="2"/>
      <c r="Y184" s="2"/>
      <c r="Z184" s="2"/>
      <c r="AA184" s="2"/>
      <c r="AB184" s="2"/>
      <c r="AC184" s="2"/>
      <c r="AD184" s="2"/>
      <c r="AE184" s="275"/>
      <c r="AF184" s="295">
        <v>29</v>
      </c>
      <c r="AG184" s="305"/>
      <c r="AH184" s="50"/>
    </row>
    <row r="185" spans="1:34" s="4" customFormat="1">
      <c r="A185" s="35" t="s">
        <v>410</v>
      </c>
      <c r="B185" s="64"/>
      <c r="C185" s="64"/>
      <c r="D185" s="64"/>
      <c r="E185" s="64"/>
      <c r="F185" s="64"/>
      <c r="G185" s="64"/>
      <c r="H185" s="64"/>
      <c r="I185" s="64"/>
      <c r="J185" s="64"/>
      <c r="K185" s="64"/>
      <c r="L185" s="64"/>
      <c r="M185" s="64"/>
      <c r="N185" s="64"/>
      <c r="O185" s="290">
        <v>3</v>
      </c>
      <c r="P185" s="305"/>
      <c r="Q185" s="274"/>
      <c r="R185" s="2" t="s">
        <v>563</v>
      </c>
      <c r="S185" s="2"/>
      <c r="T185" s="2"/>
      <c r="U185" s="2"/>
      <c r="V185" s="2"/>
      <c r="W185" s="2"/>
      <c r="X185" s="2"/>
      <c r="Y185" s="2"/>
      <c r="Z185" s="2"/>
      <c r="AA185" s="2"/>
      <c r="AB185" s="2"/>
      <c r="AC185" s="2"/>
      <c r="AD185" s="2"/>
      <c r="AE185" s="275"/>
      <c r="AF185" s="295">
        <v>30</v>
      </c>
      <c r="AG185" s="305"/>
      <c r="AH185" s="50"/>
    </row>
    <row r="186" spans="1:34" s="4" customFormat="1">
      <c r="A186" s="35"/>
      <c r="B186" s="64"/>
      <c r="C186" s="64"/>
      <c r="D186" s="64"/>
      <c r="E186" s="64"/>
      <c r="F186" s="64"/>
      <c r="G186" s="64"/>
      <c r="H186" s="64"/>
      <c r="I186" s="64"/>
      <c r="J186" s="64"/>
      <c r="K186" s="64"/>
      <c r="L186" s="64"/>
      <c r="M186" s="64"/>
      <c r="N186" s="64"/>
      <c r="O186" s="290"/>
      <c r="P186" s="305"/>
      <c r="Q186" s="274"/>
      <c r="R186" s="2" t="s">
        <v>153</v>
      </c>
      <c r="S186" s="2"/>
      <c r="T186" s="2"/>
      <c r="U186" s="2"/>
      <c r="V186" s="2"/>
      <c r="W186" s="2"/>
      <c r="X186" s="2"/>
      <c r="Y186" s="2"/>
      <c r="Z186" s="2"/>
      <c r="AA186" s="2"/>
      <c r="AB186" s="2"/>
      <c r="AC186" s="2"/>
      <c r="AD186" s="2"/>
      <c r="AE186" s="275"/>
      <c r="AF186" s="295">
        <v>33</v>
      </c>
      <c r="AG186" s="305"/>
      <c r="AH186" s="50"/>
    </row>
    <row r="187" spans="1:34" s="4" customFormat="1">
      <c r="A187" s="35" t="s">
        <v>207</v>
      </c>
      <c r="B187" s="64"/>
      <c r="C187" s="64"/>
      <c r="D187" s="64"/>
      <c r="E187" s="64"/>
      <c r="F187" s="64"/>
      <c r="G187" s="64"/>
      <c r="H187" s="64"/>
      <c r="I187" s="64"/>
      <c r="J187" s="64"/>
      <c r="K187" s="64"/>
      <c r="L187" s="64"/>
      <c r="M187" s="64"/>
      <c r="N187" s="64"/>
      <c r="O187" s="290">
        <v>4</v>
      </c>
      <c r="P187" s="305"/>
      <c r="Q187" s="274"/>
      <c r="R187" s="2" t="s">
        <v>703</v>
      </c>
      <c r="S187" s="2"/>
      <c r="T187" s="2"/>
      <c r="U187" s="2"/>
      <c r="V187" s="2"/>
      <c r="W187" s="2"/>
      <c r="X187" s="2"/>
      <c r="Y187" s="2"/>
      <c r="Z187" s="2"/>
      <c r="AA187" s="2"/>
      <c r="AB187" s="2"/>
      <c r="AC187" s="2"/>
      <c r="AD187" s="2"/>
      <c r="AE187" s="275"/>
      <c r="AF187" s="295">
        <v>33</v>
      </c>
      <c r="AG187" s="305"/>
      <c r="AH187" s="50"/>
    </row>
    <row r="188" spans="1:34" s="4" customFormat="1">
      <c r="A188" s="35"/>
      <c r="B188" s="64"/>
      <c r="C188" s="64"/>
      <c r="D188" s="64"/>
      <c r="E188" s="64"/>
      <c r="F188" s="64"/>
      <c r="G188" s="64"/>
      <c r="H188" s="64"/>
      <c r="I188" s="64"/>
      <c r="J188" s="64"/>
      <c r="K188" s="64"/>
      <c r="L188" s="64"/>
      <c r="M188" s="64"/>
      <c r="N188" s="64"/>
      <c r="O188" s="290"/>
      <c r="P188" s="305"/>
      <c r="Q188" s="274"/>
      <c r="R188" s="2" t="s">
        <v>592</v>
      </c>
      <c r="S188" s="2"/>
      <c r="T188" s="2"/>
      <c r="U188" s="2"/>
      <c r="V188" s="2"/>
      <c r="W188" s="2"/>
      <c r="X188" s="2"/>
      <c r="Y188" s="2"/>
      <c r="Z188" s="2"/>
      <c r="AA188" s="2"/>
      <c r="AB188" s="2"/>
      <c r="AC188" s="2"/>
      <c r="AD188" s="2"/>
      <c r="AE188" s="275"/>
      <c r="AF188" s="292">
        <v>36</v>
      </c>
      <c r="AG188" s="177"/>
      <c r="AH188" s="50"/>
    </row>
    <row r="189" spans="1:34" s="4" customFormat="1">
      <c r="A189" s="35" t="s">
        <v>692</v>
      </c>
      <c r="B189" s="64"/>
      <c r="C189" s="64"/>
      <c r="D189" s="64"/>
      <c r="E189" s="64"/>
      <c r="F189" s="64"/>
      <c r="G189" s="64"/>
      <c r="H189" s="64"/>
      <c r="I189" s="64"/>
      <c r="J189" s="64"/>
      <c r="K189" s="64"/>
      <c r="L189" s="64"/>
      <c r="M189" s="64"/>
      <c r="N189" s="64"/>
      <c r="O189" s="290">
        <v>5</v>
      </c>
      <c r="P189" s="305"/>
      <c r="Q189" s="274"/>
      <c r="R189" s="2"/>
      <c r="S189" s="2"/>
      <c r="T189" s="2"/>
      <c r="U189" s="2"/>
      <c r="V189" s="2"/>
      <c r="W189" s="2"/>
      <c r="X189" s="2"/>
      <c r="Y189" s="2"/>
      <c r="Z189" s="2"/>
      <c r="AA189" s="2"/>
      <c r="AB189" s="2"/>
      <c r="AC189" s="2"/>
      <c r="AD189" s="2"/>
      <c r="AE189" s="275"/>
      <c r="AF189" s="292"/>
      <c r="AG189" s="177"/>
      <c r="AH189" s="50"/>
    </row>
    <row r="190" spans="1:34" s="4" customFormat="1">
      <c r="A190" s="35"/>
      <c r="B190" s="64"/>
      <c r="C190" s="64"/>
      <c r="D190" s="64"/>
      <c r="E190" s="64"/>
      <c r="F190" s="64"/>
      <c r="G190" s="64"/>
      <c r="H190" s="64"/>
      <c r="I190" s="64"/>
      <c r="J190" s="64"/>
      <c r="K190" s="64"/>
      <c r="L190" s="64"/>
      <c r="M190" s="64"/>
      <c r="N190" s="64"/>
      <c r="O190" s="290"/>
      <c r="P190" s="305"/>
      <c r="Q190" s="274"/>
      <c r="R190" s="2"/>
      <c r="S190" s="2"/>
      <c r="T190" s="2"/>
      <c r="U190" s="2"/>
      <c r="V190" s="2"/>
      <c r="W190" s="2"/>
      <c r="X190" s="2"/>
      <c r="Y190" s="2"/>
      <c r="Z190" s="2"/>
      <c r="AA190" s="2"/>
      <c r="AB190" s="2"/>
      <c r="AC190" s="2"/>
      <c r="AD190" s="2"/>
      <c r="AE190" s="275"/>
      <c r="AF190" s="65"/>
      <c r="AG190" s="177"/>
      <c r="AH190" s="50"/>
    </row>
    <row r="191" spans="1:34" s="4" customFormat="1">
      <c r="A191" s="35" t="s">
        <v>629</v>
      </c>
      <c r="B191" s="64"/>
      <c r="C191" s="64"/>
      <c r="D191" s="64"/>
      <c r="E191" s="64"/>
      <c r="F191" s="64"/>
      <c r="G191" s="64"/>
      <c r="H191" s="64"/>
      <c r="I191" s="64"/>
      <c r="J191" s="64"/>
      <c r="K191" s="64"/>
      <c r="L191" s="64"/>
      <c r="M191" s="64"/>
      <c r="N191" s="64"/>
      <c r="O191" s="290"/>
      <c r="P191" s="305"/>
      <c r="Q191" s="274"/>
      <c r="R191" s="2" t="s">
        <v>55</v>
      </c>
      <c r="S191" s="2"/>
      <c r="T191" s="2"/>
      <c r="U191" s="2"/>
      <c r="V191" s="2"/>
      <c r="W191" s="2"/>
      <c r="X191" s="2"/>
      <c r="Y191" s="2"/>
      <c r="Z191" s="2"/>
      <c r="AA191" s="2"/>
      <c r="AB191" s="2"/>
      <c r="AC191" s="2"/>
      <c r="AD191" s="2"/>
      <c r="AE191" s="275"/>
      <c r="AF191" s="292">
        <v>39</v>
      </c>
      <c r="AG191" s="177"/>
      <c r="AH191" s="50"/>
    </row>
    <row r="192" spans="1:34" s="4" customFormat="1">
      <c r="A192" s="35" t="s">
        <v>435</v>
      </c>
      <c r="B192" s="64"/>
      <c r="C192" s="64"/>
      <c r="D192" s="64"/>
      <c r="E192" s="64"/>
      <c r="F192" s="64"/>
      <c r="G192" s="64"/>
      <c r="H192" s="64"/>
      <c r="I192" s="64"/>
      <c r="J192" s="64"/>
      <c r="K192" s="64"/>
      <c r="L192" s="64"/>
      <c r="M192" s="64"/>
      <c r="N192" s="274"/>
      <c r="O192" s="65">
        <v>6</v>
      </c>
      <c r="P192" s="306"/>
      <c r="Q192" s="274"/>
      <c r="R192" s="2"/>
      <c r="S192" s="2"/>
      <c r="T192" s="2"/>
      <c r="U192" s="2"/>
      <c r="V192" s="2"/>
      <c r="W192" s="2"/>
      <c r="X192" s="2"/>
      <c r="Y192" s="2"/>
      <c r="Z192" s="2"/>
      <c r="AA192" s="2"/>
      <c r="AB192" s="2"/>
      <c r="AC192" s="2"/>
      <c r="AD192" s="2"/>
      <c r="AE192" s="275"/>
      <c r="AF192" s="65"/>
      <c r="AG192" s="177"/>
      <c r="AH192" s="50"/>
    </row>
    <row r="193" spans="1:34" s="4" customFormat="1">
      <c r="A193" s="35" t="s">
        <v>696</v>
      </c>
      <c r="B193" s="64"/>
      <c r="C193" s="64"/>
      <c r="D193" s="64"/>
      <c r="E193" s="64"/>
      <c r="F193" s="64"/>
      <c r="G193" s="64"/>
      <c r="H193" s="64"/>
      <c r="I193" s="64"/>
      <c r="J193" s="64"/>
      <c r="K193" s="64"/>
      <c r="L193" s="64"/>
      <c r="M193" s="64"/>
      <c r="N193" s="274"/>
      <c r="O193" s="65">
        <v>7</v>
      </c>
      <c r="P193" s="306"/>
      <c r="Q193" s="274"/>
      <c r="R193" s="2" t="s">
        <v>704</v>
      </c>
      <c r="S193" s="2"/>
      <c r="T193" s="2"/>
      <c r="U193" s="2"/>
      <c r="V193" s="2"/>
      <c r="W193" s="2"/>
      <c r="X193" s="2"/>
      <c r="Y193" s="2"/>
      <c r="Z193" s="2"/>
      <c r="AA193" s="2"/>
      <c r="AB193" s="2"/>
      <c r="AC193" s="2"/>
      <c r="AD193" s="2"/>
      <c r="AE193" s="275"/>
      <c r="AF193" s="292">
        <v>44</v>
      </c>
      <c r="AG193" s="177"/>
      <c r="AH193" s="50"/>
    </row>
    <row r="194" spans="1:34" s="4" customFormat="1">
      <c r="A194" s="35" t="s">
        <v>568</v>
      </c>
      <c r="B194" s="64"/>
      <c r="C194" s="64"/>
      <c r="D194" s="64"/>
      <c r="E194" s="64"/>
      <c r="F194" s="64"/>
      <c r="G194" s="64"/>
      <c r="H194" s="64"/>
      <c r="I194" s="64"/>
      <c r="J194" s="64"/>
      <c r="K194" s="64"/>
      <c r="L194" s="64"/>
      <c r="M194" s="64"/>
      <c r="N194" s="274"/>
      <c r="O194" s="291">
        <v>8</v>
      </c>
      <c r="P194" s="307"/>
      <c r="Q194" s="274"/>
      <c r="R194" s="2"/>
      <c r="S194" s="2"/>
      <c r="T194" s="2"/>
      <c r="U194" s="2"/>
      <c r="V194" s="2"/>
      <c r="W194" s="2"/>
      <c r="X194" s="2"/>
      <c r="Y194" s="2"/>
      <c r="Z194" s="2"/>
      <c r="AA194" s="2"/>
      <c r="AB194" s="2"/>
      <c r="AC194" s="2"/>
      <c r="AD194" s="2"/>
      <c r="AE194" s="275"/>
      <c r="AF194" s="292"/>
      <c r="AG194" s="177"/>
      <c r="AH194" s="50"/>
    </row>
    <row r="195" spans="1:34" s="4" customFormat="1">
      <c r="A195" s="35" t="s">
        <v>26</v>
      </c>
      <c r="B195" s="66"/>
      <c r="C195" s="64"/>
      <c r="D195" s="64"/>
      <c r="E195" s="64"/>
      <c r="F195" s="64"/>
      <c r="G195" s="64"/>
      <c r="H195" s="64"/>
      <c r="I195" s="64"/>
      <c r="J195" s="64"/>
      <c r="K195" s="64"/>
      <c r="L195" s="64"/>
      <c r="M195" s="64"/>
      <c r="N195" s="274"/>
      <c r="O195" s="292">
        <v>9</v>
      </c>
      <c r="P195" s="306"/>
      <c r="Q195" s="274"/>
      <c r="R195" s="2" t="s">
        <v>241</v>
      </c>
      <c r="S195" s="2"/>
      <c r="T195" s="2"/>
      <c r="U195" s="2"/>
      <c r="V195" s="2"/>
      <c r="W195" s="2"/>
      <c r="X195" s="2"/>
      <c r="Y195" s="2"/>
      <c r="Z195" s="2"/>
      <c r="AA195" s="2"/>
      <c r="AB195" s="2"/>
      <c r="AC195" s="2"/>
      <c r="AD195" s="2"/>
      <c r="AE195" s="275"/>
      <c r="AF195" s="65">
        <v>45</v>
      </c>
      <c r="AG195" s="177"/>
      <c r="AH195" s="50"/>
    </row>
    <row r="196" spans="1:34" s="4" customFormat="1">
      <c r="A196" s="35" t="s">
        <v>413</v>
      </c>
      <c r="B196" s="2"/>
      <c r="C196" s="64"/>
      <c r="D196" s="64"/>
      <c r="E196" s="64"/>
      <c r="F196" s="64"/>
      <c r="G196" s="64"/>
      <c r="H196" s="64"/>
      <c r="I196" s="64"/>
      <c r="J196" s="64"/>
      <c r="K196" s="64"/>
      <c r="L196" s="64"/>
      <c r="M196" s="64"/>
      <c r="N196" s="274"/>
      <c r="O196" s="292">
        <v>10</v>
      </c>
      <c r="P196" s="306"/>
      <c r="Q196" s="274"/>
      <c r="R196" s="2"/>
      <c r="S196" s="2"/>
      <c r="T196" s="2"/>
      <c r="U196" s="2"/>
      <c r="V196" s="2"/>
      <c r="W196" s="2"/>
      <c r="X196" s="2"/>
      <c r="Y196" s="2"/>
      <c r="Z196" s="2"/>
      <c r="AA196" s="2"/>
      <c r="AB196" s="2"/>
      <c r="AC196" s="2"/>
      <c r="AD196" s="2"/>
      <c r="AE196" s="275"/>
      <c r="AF196" s="65"/>
      <c r="AG196" s="177"/>
      <c r="AH196" s="50"/>
    </row>
    <row r="197" spans="1:34" s="4" customFormat="1">
      <c r="A197" s="35" t="s">
        <v>227</v>
      </c>
      <c r="B197" s="2"/>
      <c r="C197" s="2"/>
      <c r="D197" s="2"/>
      <c r="E197" s="2"/>
      <c r="F197" s="2"/>
      <c r="G197" s="2"/>
      <c r="H197" s="2"/>
      <c r="I197" s="2"/>
      <c r="J197" s="2"/>
      <c r="K197" s="64"/>
      <c r="L197" s="64"/>
      <c r="M197" s="64"/>
      <c r="N197" s="274"/>
      <c r="O197" s="291">
        <v>12</v>
      </c>
      <c r="P197" s="307"/>
      <c r="Q197" s="308"/>
      <c r="R197" s="2"/>
      <c r="S197" s="2"/>
      <c r="T197" s="2"/>
      <c r="U197" s="2"/>
      <c r="V197" s="2"/>
      <c r="W197" s="2"/>
      <c r="X197" s="2"/>
      <c r="Y197" s="2"/>
      <c r="Z197" s="2"/>
      <c r="AA197" s="2"/>
      <c r="AB197" s="2"/>
      <c r="AC197" s="2"/>
      <c r="AD197" s="2"/>
      <c r="AE197" s="275"/>
      <c r="AF197" s="65"/>
      <c r="AG197" s="177"/>
      <c r="AH197" s="50"/>
    </row>
    <row r="198" spans="1:34" s="4" customFormat="1">
      <c r="A198" s="35" t="s">
        <v>697</v>
      </c>
      <c r="B198" s="2"/>
      <c r="C198" s="2"/>
      <c r="D198" s="165"/>
      <c r="E198" s="165"/>
      <c r="F198" s="165"/>
      <c r="G198" s="165"/>
      <c r="H198" s="165"/>
      <c r="I198" s="165"/>
      <c r="J198" s="165"/>
      <c r="K198" s="64"/>
      <c r="L198" s="64"/>
      <c r="M198" s="64"/>
      <c r="N198" s="274"/>
      <c r="O198" s="291">
        <v>13</v>
      </c>
      <c r="P198" s="307"/>
      <c r="Q198" s="308"/>
      <c r="R198" s="2"/>
      <c r="S198" s="2"/>
      <c r="T198" s="2"/>
      <c r="U198" s="2"/>
      <c r="V198" s="2"/>
      <c r="W198" s="2"/>
      <c r="X198" s="2"/>
      <c r="Y198" s="2"/>
      <c r="Z198" s="2"/>
      <c r="AA198" s="2"/>
      <c r="AB198" s="2"/>
      <c r="AC198" s="2"/>
      <c r="AD198" s="2"/>
      <c r="AE198" s="275"/>
      <c r="AF198" s="68"/>
      <c r="AG198" s="177"/>
      <c r="AH198" s="50"/>
    </row>
    <row r="199" spans="1:34" s="4" customFormat="1">
      <c r="A199" s="35" t="s">
        <v>700</v>
      </c>
      <c r="B199" s="2"/>
      <c r="C199" s="2"/>
      <c r="D199" s="165"/>
      <c r="E199" s="165"/>
      <c r="F199" s="165"/>
      <c r="G199" s="165"/>
      <c r="H199" s="165"/>
      <c r="I199" s="165"/>
      <c r="J199" s="165"/>
      <c r="K199" s="64"/>
      <c r="L199" s="64"/>
      <c r="M199" s="64"/>
      <c r="N199" s="274"/>
      <c r="O199" s="291">
        <v>15</v>
      </c>
      <c r="P199" s="307"/>
      <c r="Q199" s="308"/>
      <c r="R199" s="2"/>
      <c r="S199" s="2"/>
      <c r="T199" s="2"/>
      <c r="U199" s="2"/>
      <c r="V199" s="2"/>
      <c r="W199" s="2"/>
      <c r="X199" s="2"/>
      <c r="Y199" s="2"/>
      <c r="Z199" s="2"/>
      <c r="AA199" s="2"/>
      <c r="AB199" s="2"/>
      <c r="AC199" s="2"/>
      <c r="AD199" s="2"/>
      <c r="AE199" s="275"/>
      <c r="AF199" s="65"/>
      <c r="AG199" s="177"/>
      <c r="AH199" s="50"/>
    </row>
    <row r="200" spans="1:34" s="4" customFormat="1">
      <c r="A200" s="35" t="s">
        <v>510</v>
      </c>
      <c r="B200" s="2"/>
      <c r="C200" s="2"/>
      <c r="D200" s="2"/>
      <c r="E200" s="2"/>
      <c r="F200" s="2"/>
      <c r="G200" s="2"/>
      <c r="H200" s="2"/>
      <c r="I200" s="91"/>
      <c r="J200" s="91"/>
      <c r="K200" s="64"/>
      <c r="L200" s="64"/>
      <c r="M200" s="64"/>
      <c r="N200" s="274"/>
      <c r="O200" s="291">
        <v>15</v>
      </c>
      <c r="P200" s="307"/>
      <c r="Q200" s="308"/>
      <c r="R200" s="2"/>
      <c r="S200" s="2"/>
      <c r="T200" s="2"/>
      <c r="U200" s="2"/>
      <c r="V200" s="2"/>
      <c r="W200" s="2"/>
      <c r="X200" s="2"/>
      <c r="Y200" s="2"/>
      <c r="Z200" s="2"/>
      <c r="AA200" s="2"/>
      <c r="AB200" s="2"/>
      <c r="AC200" s="2"/>
      <c r="AD200" s="2"/>
      <c r="AE200" s="275"/>
      <c r="AF200" s="292"/>
      <c r="AG200" s="177"/>
      <c r="AH200" s="50"/>
    </row>
    <row r="201" spans="1:34" s="4" customFormat="1">
      <c r="A201" s="35" t="s">
        <v>1205</v>
      </c>
      <c r="B201" s="91"/>
      <c r="C201" s="2"/>
      <c r="D201" s="165"/>
      <c r="E201" s="165"/>
      <c r="F201" s="2"/>
      <c r="G201" s="2"/>
      <c r="H201" s="2"/>
      <c r="I201" s="2"/>
      <c r="J201" s="2"/>
      <c r="K201" s="64"/>
      <c r="L201" s="64"/>
      <c r="M201" s="64"/>
      <c r="N201" s="274"/>
      <c r="O201" s="292">
        <v>17</v>
      </c>
      <c r="P201" s="306"/>
      <c r="Q201" s="308"/>
      <c r="R201" s="2"/>
      <c r="S201" s="2"/>
      <c r="T201" s="2"/>
      <c r="U201" s="2"/>
      <c r="V201" s="2"/>
      <c r="W201" s="2"/>
      <c r="X201" s="2"/>
      <c r="Y201" s="2"/>
      <c r="Z201" s="2"/>
      <c r="AA201" s="2"/>
      <c r="AB201" s="2"/>
      <c r="AC201" s="2"/>
      <c r="AD201" s="2"/>
      <c r="AE201" s="275"/>
      <c r="AF201" s="292"/>
      <c r="AG201" s="177"/>
      <c r="AH201" s="50"/>
    </row>
    <row r="202" spans="1:34" s="4" customFormat="1">
      <c r="A202" s="35" t="s">
        <v>1224</v>
      </c>
      <c r="B202" s="91"/>
      <c r="C202" s="2"/>
      <c r="D202" s="2"/>
      <c r="E202" s="2"/>
      <c r="F202" s="2"/>
      <c r="G202" s="2"/>
      <c r="H202" s="2"/>
      <c r="I202" s="2"/>
      <c r="J202" s="2"/>
      <c r="K202" s="64"/>
      <c r="L202" s="64"/>
      <c r="M202" s="64"/>
      <c r="N202" s="274"/>
      <c r="O202" s="292">
        <v>17</v>
      </c>
      <c r="P202" s="306"/>
      <c r="Q202" s="308"/>
      <c r="R202" s="2"/>
      <c r="S202" s="2"/>
      <c r="T202" s="2"/>
      <c r="U202" s="2"/>
      <c r="V202" s="2"/>
      <c r="W202" s="2"/>
      <c r="X202" s="2"/>
      <c r="Y202" s="2"/>
      <c r="Z202" s="2"/>
      <c r="AA202" s="2"/>
      <c r="AB202" s="2"/>
      <c r="AC202" s="2"/>
      <c r="AD202" s="2"/>
      <c r="AE202" s="275"/>
      <c r="AF202" s="292"/>
      <c r="AG202" s="177"/>
      <c r="AH202" s="50"/>
    </row>
    <row r="203" spans="1:34" s="4" customFormat="1">
      <c r="A203" s="35" t="s">
        <v>50</v>
      </c>
      <c r="B203" s="91"/>
      <c r="C203" s="2"/>
      <c r="D203" s="2"/>
      <c r="E203" s="2"/>
      <c r="F203" s="2"/>
      <c r="G203" s="2"/>
      <c r="H203" s="2"/>
      <c r="I203" s="2"/>
      <c r="J203" s="2"/>
      <c r="K203" s="64"/>
      <c r="L203" s="64"/>
      <c r="M203" s="64"/>
      <c r="N203" s="274"/>
      <c r="O203" s="292">
        <v>18</v>
      </c>
      <c r="P203" s="306"/>
      <c r="Q203" s="308"/>
      <c r="R203" s="2"/>
      <c r="S203" s="2"/>
      <c r="T203" s="2"/>
      <c r="U203" s="2"/>
      <c r="V203" s="2"/>
      <c r="W203" s="2"/>
      <c r="X203" s="2"/>
      <c r="Y203" s="2"/>
      <c r="Z203" s="2"/>
      <c r="AA203" s="2"/>
      <c r="AB203" s="2"/>
      <c r="AC203" s="2"/>
      <c r="AD203" s="2"/>
      <c r="AE203" s="275"/>
      <c r="AF203" s="68"/>
      <c r="AG203" s="177"/>
      <c r="AH203" s="50"/>
    </row>
    <row r="204" spans="1:34" s="4" customFormat="1">
      <c r="A204" s="35" t="s">
        <v>1225</v>
      </c>
      <c r="B204" s="91"/>
      <c r="C204" s="2"/>
      <c r="D204" s="2"/>
      <c r="E204" s="2"/>
      <c r="F204" s="2"/>
      <c r="G204" s="2"/>
      <c r="H204" s="2"/>
      <c r="I204" s="2"/>
      <c r="J204" s="2"/>
      <c r="K204" s="64"/>
      <c r="L204" s="64"/>
      <c r="M204" s="64"/>
      <c r="N204" s="274"/>
      <c r="O204" s="292">
        <v>19</v>
      </c>
      <c r="P204" s="306"/>
      <c r="Q204" s="308"/>
      <c r="R204" s="64"/>
      <c r="S204" s="2"/>
      <c r="T204" s="2"/>
      <c r="U204" s="2"/>
      <c r="V204" s="2"/>
      <c r="W204" s="2"/>
      <c r="X204" s="2"/>
      <c r="Y204" s="2"/>
      <c r="Z204" s="2"/>
      <c r="AA204" s="2"/>
      <c r="AB204" s="2"/>
      <c r="AC204" s="2"/>
      <c r="AD204" s="2"/>
      <c r="AE204" s="275"/>
      <c r="AF204" s="292"/>
      <c r="AG204" s="177"/>
      <c r="AH204" s="50"/>
    </row>
    <row r="205" spans="1:34" s="4" customFormat="1">
      <c r="A205" s="35" t="s">
        <v>1226</v>
      </c>
      <c r="B205" s="91"/>
      <c r="C205" s="2"/>
      <c r="D205" s="2"/>
      <c r="E205" s="2"/>
      <c r="F205" s="2"/>
      <c r="G205" s="2"/>
      <c r="H205" s="2"/>
      <c r="I205" s="2"/>
      <c r="J205" s="2"/>
      <c r="K205" s="64"/>
      <c r="L205" s="64"/>
      <c r="M205" s="64"/>
      <c r="N205" s="274"/>
      <c r="O205" s="292">
        <v>19</v>
      </c>
      <c r="P205" s="306"/>
      <c r="Q205" s="308"/>
      <c r="R205" s="2"/>
      <c r="S205" s="2"/>
      <c r="T205" s="2"/>
      <c r="U205" s="2"/>
      <c r="V205" s="2"/>
      <c r="W205" s="2"/>
      <c r="X205" s="2"/>
      <c r="Y205" s="2"/>
      <c r="Z205" s="2"/>
      <c r="AA205" s="2"/>
      <c r="AB205" s="2"/>
      <c r="AC205" s="2"/>
      <c r="AD205" s="2"/>
      <c r="AE205" s="275"/>
      <c r="AF205" s="65"/>
      <c r="AG205" s="177"/>
      <c r="AH205" s="50"/>
    </row>
    <row r="206" spans="1:34" s="4" customFormat="1">
      <c r="A206" s="35" t="s">
        <v>1187</v>
      </c>
      <c r="B206" s="92"/>
      <c r="C206" s="2"/>
      <c r="D206" s="2"/>
      <c r="E206" s="2"/>
      <c r="F206" s="2"/>
      <c r="G206" s="2"/>
      <c r="H206" s="2"/>
      <c r="I206" s="2"/>
      <c r="J206" s="2"/>
      <c r="K206" s="64"/>
      <c r="L206" s="64"/>
      <c r="M206" s="64"/>
      <c r="N206" s="274"/>
      <c r="O206" s="292">
        <v>21</v>
      </c>
      <c r="P206" s="306"/>
      <c r="Q206" s="308"/>
      <c r="R206" s="64"/>
      <c r="S206" s="64"/>
      <c r="T206" s="64"/>
      <c r="U206" s="64"/>
      <c r="V206" s="64"/>
      <c r="W206" s="64"/>
      <c r="X206" s="64"/>
      <c r="Y206" s="64"/>
      <c r="Z206" s="64"/>
      <c r="AA206" s="64"/>
      <c r="AB206" s="64"/>
      <c r="AC206" s="64"/>
      <c r="AD206" s="64"/>
      <c r="AE206" s="274"/>
      <c r="AF206" s="292"/>
      <c r="AG206" s="177"/>
      <c r="AH206" s="50"/>
    </row>
    <row r="207" spans="1:34" s="4" customFormat="1">
      <c r="A207" s="35" t="s">
        <v>1227</v>
      </c>
      <c r="B207" s="91"/>
      <c r="C207" s="2"/>
      <c r="D207" s="2"/>
      <c r="E207" s="2"/>
      <c r="F207" s="2"/>
      <c r="G207" s="2"/>
      <c r="H207" s="2"/>
      <c r="I207" s="2"/>
      <c r="J207" s="2"/>
      <c r="K207" s="64"/>
      <c r="L207" s="64"/>
      <c r="M207" s="64"/>
      <c r="N207" s="274"/>
      <c r="O207" s="292">
        <v>21</v>
      </c>
      <c r="P207" s="306"/>
      <c r="Q207" s="308"/>
      <c r="R207" s="2"/>
      <c r="S207" s="2"/>
      <c r="T207" s="2"/>
      <c r="U207" s="2"/>
      <c r="V207" s="2"/>
      <c r="W207" s="2"/>
      <c r="X207" s="2"/>
      <c r="Y207" s="2"/>
      <c r="Z207" s="2"/>
      <c r="AA207" s="2"/>
      <c r="AB207" s="64"/>
      <c r="AC207" s="64"/>
      <c r="AD207" s="64"/>
      <c r="AE207" s="487"/>
      <c r="AF207" s="8"/>
      <c r="AG207" s="177"/>
      <c r="AH207" s="50"/>
    </row>
    <row r="208" spans="1:34" s="4" customFormat="1">
      <c r="A208" s="35" t="s">
        <v>1228</v>
      </c>
      <c r="B208" s="2"/>
      <c r="C208" s="2"/>
      <c r="D208" s="2"/>
      <c r="E208" s="2"/>
      <c r="F208" s="2"/>
      <c r="G208" s="2"/>
      <c r="H208" s="2"/>
      <c r="I208" s="2"/>
      <c r="J208" s="2"/>
      <c r="K208" s="2"/>
      <c r="L208" s="2"/>
      <c r="M208" s="2"/>
      <c r="N208" s="275"/>
      <c r="O208" s="292">
        <v>22</v>
      </c>
      <c r="P208" s="306"/>
      <c r="Q208" s="308"/>
      <c r="R208" s="64"/>
      <c r="S208" s="64"/>
      <c r="T208" s="64"/>
      <c r="U208" s="64"/>
      <c r="V208" s="64"/>
      <c r="W208" s="64"/>
      <c r="X208" s="64"/>
      <c r="Y208" s="64"/>
      <c r="Z208" s="64"/>
      <c r="AA208" s="64"/>
      <c r="AB208" s="64"/>
      <c r="AC208" s="64"/>
      <c r="AD208" s="64"/>
      <c r="AE208" s="487"/>
      <c r="AF208" s="8"/>
      <c r="AG208" s="177"/>
      <c r="AH208" s="50"/>
    </row>
    <row r="209" spans="1:34" s="4" customFormat="1">
      <c r="A209" s="37"/>
      <c r="B209" s="2"/>
      <c r="C209" s="2"/>
      <c r="D209" s="2"/>
      <c r="E209" s="2"/>
      <c r="F209" s="2"/>
      <c r="G209" s="2"/>
      <c r="H209" s="2"/>
      <c r="I209" s="2"/>
      <c r="J209" s="2"/>
      <c r="K209" s="2"/>
      <c r="L209" s="2"/>
      <c r="M209" s="2"/>
      <c r="N209" s="275"/>
      <c r="O209" s="291"/>
      <c r="P209" s="307"/>
      <c r="Q209" s="308"/>
      <c r="R209" s="2"/>
      <c r="S209" s="64"/>
      <c r="T209" s="64"/>
      <c r="U209" s="64"/>
      <c r="V209" s="64"/>
      <c r="W209" s="64"/>
      <c r="X209" s="64"/>
      <c r="Y209" s="64"/>
      <c r="Z209" s="64"/>
      <c r="AA209" s="64"/>
      <c r="AB209" s="64"/>
      <c r="AC209" s="64"/>
      <c r="AD209" s="64"/>
      <c r="AE209" s="487"/>
      <c r="AF209" s="8"/>
      <c r="AG209" s="177"/>
      <c r="AH209" s="50"/>
    </row>
    <row r="210" spans="1:34" s="4" customFormat="1">
      <c r="A210" s="37"/>
      <c r="B210" s="2"/>
      <c r="C210" s="2"/>
      <c r="D210" s="165"/>
      <c r="E210" s="165"/>
      <c r="F210" s="165"/>
      <c r="G210" s="165"/>
      <c r="H210" s="165"/>
      <c r="I210" s="165"/>
      <c r="J210" s="165"/>
      <c r="K210" s="165"/>
      <c r="L210" s="165"/>
      <c r="M210" s="165"/>
      <c r="N210" s="276"/>
      <c r="O210" s="293"/>
      <c r="P210" s="307"/>
      <c r="Q210" s="308"/>
      <c r="R210" s="2"/>
      <c r="S210" s="64"/>
      <c r="T210" s="64"/>
      <c r="U210" s="64"/>
      <c r="V210" s="64"/>
      <c r="W210" s="64"/>
      <c r="X210" s="64"/>
      <c r="Y210" s="64"/>
      <c r="Z210" s="64"/>
      <c r="AA210" s="64"/>
      <c r="AB210" s="64"/>
      <c r="AC210" s="64"/>
      <c r="AD210" s="64"/>
      <c r="AE210" s="487"/>
      <c r="AF210" s="8"/>
      <c r="AG210" s="177"/>
      <c r="AH210" s="50"/>
    </row>
    <row r="211" spans="1:34" s="4" customFormat="1">
      <c r="A211" s="37"/>
      <c r="B211" s="2"/>
      <c r="C211" s="2"/>
      <c r="D211" s="165"/>
      <c r="E211" s="165"/>
      <c r="F211" s="165"/>
      <c r="G211" s="165"/>
      <c r="H211" s="165"/>
      <c r="I211" s="165"/>
      <c r="J211" s="165"/>
      <c r="K211" s="165"/>
      <c r="L211" s="165"/>
      <c r="M211" s="165"/>
      <c r="N211" s="276"/>
      <c r="O211" s="293"/>
      <c r="P211" s="307"/>
      <c r="Q211" s="308"/>
      <c r="R211" s="2"/>
      <c r="S211" s="64"/>
      <c r="T211" s="64"/>
      <c r="U211" s="64"/>
      <c r="V211" s="64"/>
      <c r="W211" s="64"/>
      <c r="X211" s="64"/>
      <c r="Y211" s="64"/>
      <c r="Z211" s="64"/>
      <c r="AA211" s="64"/>
      <c r="AB211" s="64"/>
      <c r="AC211" s="64"/>
      <c r="AD211" s="64"/>
      <c r="AE211" s="487"/>
      <c r="AF211" s="8"/>
      <c r="AG211" s="177"/>
      <c r="AH211" s="50"/>
    </row>
    <row r="212" spans="1:34" s="4" customFormat="1">
      <c r="A212" s="37"/>
      <c r="B212" s="91"/>
      <c r="C212" s="91"/>
      <c r="D212" s="165"/>
      <c r="E212" s="165"/>
      <c r="F212" s="91"/>
      <c r="G212" s="91"/>
      <c r="H212" s="91"/>
      <c r="I212" s="91"/>
      <c r="J212" s="91"/>
      <c r="K212" s="91"/>
      <c r="L212" s="91"/>
      <c r="M212" s="91"/>
      <c r="N212" s="275"/>
      <c r="O212" s="65"/>
      <c r="P212" s="306"/>
      <c r="Q212" s="308"/>
      <c r="R212" s="64"/>
      <c r="S212" s="64"/>
      <c r="T212" s="64"/>
      <c r="U212" s="64"/>
      <c r="V212" s="64"/>
      <c r="W212" s="64"/>
      <c r="X212" s="64"/>
      <c r="Y212" s="64"/>
      <c r="Z212" s="64"/>
      <c r="AA212" s="64"/>
      <c r="AB212" s="64"/>
      <c r="AC212" s="64"/>
      <c r="AD212" s="64"/>
      <c r="AE212" s="487"/>
      <c r="AF212" s="8"/>
      <c r="AG212" s="177"/>
      <c r="AH212" s="50"/>
    </row>
    <row r="213" spans="1:34" s="4" customFormat="1">
      <c r="A213" s="35"/>
      <c r="B213" s="64"/>
      <c r="C213" s="64"/>
      <c r="D213" s="64"/>
      <c r="E213" s="64"/>
      <c r="F213" s="64"/>
      <c r="G213" s="64"/>
      <c r="H213" s="64"/>
      <c r="I213" s="64"/>
      <c r="J213" s="64"/>
      <c r="K213" s="64"/>
      <c r="L213" s="64"/>
      <c r="M213" s="64"/>
      <c r="N213" s="274"/>
      <c r="O213" s="294"/>
      <c r="P213" s="308"/>
      <c r="Q213" s="308"/>
      <c r="R213" s="64"/>
      <c r="S213" s="64"/>
      <c r="T213" s="64"/>
      <c r="U213" s="64"/>
      <c r="V213" s="64"/>
      <c r="W213" s="64"/>
      <c r="X213" s="64"/>
      <c r="Y213" s="64"/>
      <c r="Z213" s="64"/>
      <c r="AA213" s="64"/>
      <c r="AB213" s="64"/>
      <c r="AC213" s="64"/>
      <c r="AD213" s="64"/>
      <c r="AE213" s="487"/>
      <c r="AF213" s="8"/>
      <c r="AG213" s="177"/>
      <c r="AH213" s="50"/>
    </row>
    <row r="214" spans="1:34" s="4" customFormat="1">
      <c r="A214" s="37"/>
      <c r="B214" s="2"/>
      <c r="C214" s="2"/>
      <c r="D214" s="91"/>
      <c r="E214" s="91"/>
      <c r="F214" s="91"/>
      <c r="G214" s="91"/>
      <c r="H214" s="91"/>
      <c r="I214" s="64"/>
      <c r="J214" s="64"/>
      <c r="K214" s="64"/>
      <c r="L214" s="64"/>
      <c r="M214" s="64"/>
      <c r="N214" s="274"/>
      <c r="O214" s="294"/>
      <c r="P214" s="308"/>
      <c r="Q214" s="308"/>
      <c r="R214" s="2"/>
      <c r="S214" s="64"/>
      <c r="T214" s="64"/>
      <c r="U214" s="64"/>
      <c r="V214" s="64"/>
      <c r="W214" s="64"/>
      <c r="X214" s="64"/>
      <c r="Y214" s="64"/>
      <c r="Z214" s="64"/>
      <c r="AA214" s="64"/>
      <c r="AB214" s="64"/>
      <c r="AC214" s="64"/>
      <c r="AD214" s="64"/>
      <c r="AE214" s="487"/>
      <c r="AF214" s="8"/>
      <c r="AG214" s="177"/>
      <c r="AH214" s="50"/>
    </row>
    <row r="215" spans="1:34" s="4" customFormat="1">
      <c r="A215" s="37"/>
      <c r="B215" s="2"/>
      <c r="C215" s="2"/>
      <c r="D215" s="91"/>
      <c r="E215" s="91"/>
      <c r="F215" s="91"/>
      <c r="G215" s="91"/>
      <c r="H215" s="91"/>
      <c r="I215" s="64"/>
      <c r="J215" s="64"/>
      <c r="K215" s="64"/>
      <c r="L215" s="64"/>
      <c r="M215" s="64"/>
      <c r="N215" s="274"/>
      <c r="O215" s="295"/>
      <c r="P215" s="308"/>
      <c r="Q215" s="308"/>
      <c r="R215" s="2"/>
      <c r="S215" s="64"/>
      <c r="T215" s="64"/>
      <c r="U215" s="64"/>
      <c r="V215" s="64"/>
      <c r="W215" s="64"/>
      <c r="X215" s="64"/>
      <c r="Y215" s="64"/>
      <c r="Z215" s="64"/>
      <c r="AA215" s="64"/>
      <c r="AB215" s="64"/>
      <c r="AC215" s="64"/>
      <c r="AD215" s="64"/>
      <c r="AE215" s="487"/>
      <c r="AF215" s="8"/>
      <c r="AG215" s="177"/>
      <c r="AH215" s="50"/>
    </row>
    <row r="216" spans="1:34" s="4" customFormat="1">
      <c r="A216" s="37"/>
      <c r="B216" s="2"/>
      <c r="C216" s="2"/>
      <c r="D216" s="91"/>
      <c r="E216" s="91"/>
      <c r="F216" s="91"/>
      <c r="G216" s="91"/>
      <c r="H216" s="91"/>
      <c r="I216" s="64"/>
      <c r="J216" s="64"/>
      <c r="K216" s="64"/>
      <c r="L216" s="64"/>
      <c r="M216" s="64"/>
      <c r="N216" s="274"/>
      <c r="O216" s="295"/>
      <c r="P216" s="308"/>
      <c r="Q216" s="308"/>
      <c r="R216" s="64"/>
      <c r="S216" s="64"/>
      <c r="T216" s="64"/>
      <c r="U216" s="64"/>
      <c r="V216" s="64"/>
      <c r="W216" s="64"/>
      <c r="X216" s="64"/>
      <c r="Y216" s="64"/>
      <c r="Z216" s="64"/>
      <c r="AA216" s="64"/>
      <c r="AB216" s="64"/>
      <c r="AC216" s="64"/>
      <c r="AD216" s="64"/>
      <c r="AE216" s="274"/>
      <c r="AF216" s="65"/>
      <c r="AG216" s="177"/>
      <c r="AH216" s="120"/>
    </row>
    <row r="217" spans="1:34" s="4" customFormat="1">
      <c r="A217" s="37"/>
      <c r="B217" s="2"/>
      <c r="C217" s="2"/>
      <c r="D217" s="91"/>
      <c r="E217" s="91"/>
      <c r="F217" s="91"/>
      <c r="G217" s="91"/>
      <c r="H217" s="91"/>
      <c r="I217" s="64"/>
      <c r="J217" s="64"/>
      <c r="K217" s="64"/>
      <c r="L217" s="64"/>
      <c r="M217" s="64"/>
      <c r="N217" s="274"/>
      <c r="O217" s="295"/>
      <c r="P217" s="308"/>
      <c r="Q217" s="308"/>
      <c r="R217" s="64"/>
      <c r="S217" s="64"/>
      <c r="T217" s="64"/>
      <c r="U217" s="64"/>
      <c r="V217" s="64"/>
      <c r="W217" s="64"/>
      <c r="X217" s="64"/>
      <c r="Y217" s="64"/>
      <c r="Z217" s="64"/>
      <c r="AA217" s="64"/>
      <c r="AB217" s="64"/>
      <c r="AC217" s="64"/>
      <c r="AD217" s="64"/>
      <c r="AE217" s="274"/>
      <c r="AF217" s="294"/>
      <c r="AG217" s="305"/>
      <c r="AH217" s="120"/>
    </row>
    <row r="218" spans="1:34" s="4" customFormat="1">
      <c r="A218" s="37"/>
      <c r="B218" s="2"/>
      <c r="C218" s="2"/>
      <c r="D218" s="91"/>
      <c r="E218" s="91"/>
      <c r="F218" s="91"/>
      <c r="G218" s="91"/>
      <c r="H218" s="91"/>
      <c r="I218" s="64"/>
      <c r="J218" s="64"/>
      <c r="K218" s="64"/>
      <c r="L218" s="64"/>
      <c r="M218" s="64"/>
      <c r="N218" s="274"/>
      <c r="O218" s="294"/>
      <c r="P218" s="308"/>
      <c r="Q218" s="294"/>
      <c r="R218" s="37"/>
      <c r="S218" s="91"/>
      <c r="T218" s="91"/>
      <c r="U218" s="91"/>
      <c r="V218" s="91"/>
      <c r="W218" s="91"/>
      <c r="X218" s="91"/>
      <c r="Y218" s="91"/>
      <c r="Z218" s="91"/>
      <c r="AA218" s="91"/>
      <c r="AB218" s="91"/>
      <c r="AC218" s="91"/>
      <c r="AD218" s="91"/>
      <c r="AE218" s="91"/>
      <c r="AF218" s="37"/>
      <c r="AG218" s="3"/>
      <c r="AH218" s="120"/>
    </row>
    <row r="219" spans="1:34" s="4" customFormat="1">
      <c r="A219" s="37"/>
      <c r="B219" s="2"/>
      <c r="C219" s="2"/>
      <c r="D219" s="2"/>
      <c r="E219" s="2"/>
      <c r="F219" s="2"/>
      <c r="G219" s="2"/>
      <c r="H219" s="2"/>
      <c r="I219" s="64"/>
      <c r="J219" s="64"/>
      <c r="K219" s="64"/>
      <c r="L219" s="64"/>
      <c r="M219" s="64"/>
      <c r="N219" s="274"/>
      <c r="O219" s="294"/>
      <c r="P219" s="308"/>
      <c r="Q219" s="64"/>
      <c r="R219" s="37"/>
      <c r="S219" s="91"/>
      <c r="T219" s="91"/>
      <c r="U219" s="91"/>
      <c r="V219" s="91"/>
      <c r="W219" s="91"/>
      <c r="X219" s="91"/>
      <c r="Y219" s="91"/>
      <c r="Z219" s="91"/>
      <c r="AA219" s="91"/>
      <c r="AB219" s="91"/>
      <c r="AC219" s="91"/>
      <c r="AD219" s="91"/>
      <c r="AE219" s="91"/>
      <c r="AF219" s="37"/>
      <c r="AG219" s="3"/>
      <c r="AH219" s="120"/>
    </row>
    <row r="220" spans="1:34" s="4" customFormat="1">
      <c r="A220" s="38"/>
      <c r="B220" s="93"/>
      <c r="C220" s="93"/>
      <c r="D220" s="93"/>
      <c r="E220" s="93"/>
      <c r="F220" s="93"/>
      <c r="G220" s="93"/>
      <c r="H220" s="93"/>
      <c r="I220" s="93"/>
      <c r="J220" s="93"/>
      <c r="K220" s="93"/>
      <c r="L220" s="93"/>
      <c r="M220" s="93"/>
      <c r="N220" s="277"/>
      <c r="O220" s="296"/>
      <c r="P220" s="309"/>
      <c r="Q220" s="64"/>
      <c r="R220" s="61"/>
      <c r="S220" s="76"/>
      <c r="T220" s="76"/>
      <c r="U220" s="76"/>
      <c r="V220" s="76"/>
      <c r="W220" s="76"/>
      <c r="X220" s="76"/>
      <c r="Y220" s="76"/>
      <c r="Z220" s="76"/>
      <c r="AA220" s="76"/>
      <c r="AB220" s="76"/>
      <c r="AC220" s="76"/>
      <c r="AD220" s="76"/>
      <c r="AE220" s="76"/>
      <c r="AF220" s="61"/>
      <c r="AG220" s="515"/>
      <c r="AH220" s="120"/>
    </row>
    <row r="221" spans="1:34" s="4" customFormat="1">
      <c r="A221" s="35"/>
      <c r="B221" s="64"/>
      <c r="C221" s="64"/>
      <c r="D221" s="64"/>
      <c r="E221" s="64"/>
      <c r="F221" s="64"/>
      <c r="G221" s="64"/>
      <c r="H221" s="64"/>
      <c r="I221" s="64"/>
      <c r="J221" s="64"/>
      <c r="K221" s="64"/>
      <c r="L221" s="64"/>
      <c r="M221" s="64"/>
      <c r="N221" s="64"/>
      <c r="O221" s="294"/>
      <c r="P221" s="294"/>
      <c r="Q221" s="64"/>
      <c r="R221" s="2"/>
      <c r="S221" s="2"/>
      <c r="T221" s="2"/>
      <c r="U221" s="2"/>
      <c r="V221" s="2"/>
      <c r="W221" s="2"/>
      <c r="X221" s="2"/>
      <c r="Y221" s="2"/>
      <c r="Z221" s="2"/>
      <c r="AA221" s="2"/>
      <c r="AB221" s="2"/>
      <c r="AC221" s="2"/>
      <c r="AD221" s="2"/>
      <c r="AE221" s="2"/>
      <c r="AF221" s="2"/>
      <c r="AG221" s="3"/>
      <c r="AH221" s="50"/>
    </row>
    <row r="222" spans="1:34" s="4" customFormat="1">
      <c r="A222" s="35"/>
      <c r="B222" s="64"/>
      <c r="C222" s="64"/>
      <c r="D222" s="64"/>
      <c r="E222" s="64"/>
      <c r="F222" s="64"/>
      <c r="G222" s="64"/>
      <c r="H222" s="64"/>
      <c r="I222" s="64"/>
      <c r="J222" s="64"/>
      <c r="K222" s="64"/>
      <c r="L222" s="64"/>
      <c r="M222" s="64"/>
      <c r="N222" s="64"/>
      <c r="O222" s="294"/>
      <c r="P222" s="294"/>
      <c r="Q222" s="64"/>
      <c r="R222" s="64"/>
      <c r="S222" s="64"/>
      <c r="T222" s="64"/>
      <c r="U222" s="64"/>
      <c r="V222" s="64"/>
      <c r="W222" s="64"/>
      <c r="X222" s="64"/>
      <c r="Y222" s="64"/>
      <c r="Z222" s="64"/>
      <c r="AA222" s="64"/>
      <c r="AB222" s="64"/>
      <c r="AC222" s="64"/>
      <c r="AD222" s="64"/>
      <c r="AE222" s="64"/>
      <c r="AF222" s="294"/>
      <c r="AG222" s="305"/>
      <c r="AH222" s="50"/>
    </row>
    <row r="223" spans="1:34" s="4" customFormat="1">
      <c r="A223" s="35"/>
      <c r="B223" s="64"/>
      <c r="C223" s="64"/>
      <c r="D223" s="64"/>
      <c r="E223" s="64"/>
      <c r="F223" s="64"/>
      <c r="G223" s="64"/>
      <c r="H223" s="64"/>
      <c r="I223" s="64"/>
      <c r="J223" s="64"/>
      <c r="K223" s="64"/>
      <c r="L223" s="64"/>
      <c r="M223" s="64"/>
      <c r="N223" s="64"/>
      <c r="O223" s="294"/>
      <c r="P223" s="294"/>
      <c r="Q223" s="64"/>
      <c r="R223" s="2"/>
      <c r="S223" s="2"/>
      <c r="T223" s="2"/>
      <c r="U223" s="2"/>
      <c r="V223" s="2"/>
      <c r="W223" s="2"/>
      <c r="X223" s="2"/>
      <c r="Y223" s="2"/>
      <c r="Z223" s="2"/>
      <c r="AA223" s="2"/>
      <c r="AB223" s="2"/>
      <c r="AC223" s="2"/>
      <c r="AD223" s="2"/>
      <c r="AE223" s="2"/>
      <c r="AF223" s="2"/>
      <c r="AG223" s="3"/>
      <c r="AH223" s="50"/>
    </row>
    <row r="224" spans="1:34" s="4" customFormat="1">
      <c r="A224" s="35"/>
      <c r="B224" s="64"/>
      <c r="C224" s="64"/>
      <c r="D224" s="64"/>
      <c r="E224" s="64"/>
      <c r="F224" s="64"/>
      <c r="G224" s="64"/>
      <c r="H224" s="64"/>
      <c r="I224" s="64"/>
      <c r="J224" s="64"/>
      <c r="K224" s="64"/>
      <c r="L224" s="64"/>
      <c r="M224" s="64"/>
      <c r="N224" s="64"/>
      <c r="O224" s="294"/>
      <c r="P224" s="294"/>
      <c r="Q224" s="64"/>
      <c r="R224" s="2"/>
      <c r="S224" s="2"/>
      <c r="T224" s="2"/>
      <c r="U224" s="2"/>
      <c r="V224" s="2"/>
      <c r="W224" s="2"/>
      <c r="X224" s="2"/>
      <c r="Y224" s="2"/>
      <c r="Z224" s="2"/>
      <c r="AA224" s="2"/>
      <c r="AB224" s="2"/>
      <c r="AC224" s="2"/>
      <c r="AD224" s="2"/>
      <c r="AE224" s="2"/>
      <c r="AF224" s="2"/>
      <c r="AG224" s="3"/>
      <c r="AH224" s="50"/>
    </row>
    <row r="225" spans="1:34" s="4" customFormat="1">
      <c r="A225" s="35"/>
      <c r="B225" s="64"/>
      <c r="C225" s="64"/>
      <c r="D225" s="64"/>
      <c r="E225" s="64"/>
      <c r="F225" s="64"/>
      <c r="G225" s="64"/>
      <c r="H225" s="64"/>
      <c r="I225" s="64"/>
      <c r="J225" s="64"/>
      <c r="K225" s="64"/>
      <c r="L225" s="64"/>
      <c r="M225" s="64"/>
      <c r="N225" s="64"/>
      <c r="O225" s="294"/>
      <c r="P225" s="294"/>
      <c r="Q225" s="64"/>
      <c r="R225" s="2"/>
      <c r="S225" s="2"/>
      <c r="T225" s="2"/>
      <c r="U225" s="2"/>
      <c r="V225" s="2"/>
      <c r="W225" s="2"/>
      <c r="X225" s="2"/>
      <c r="Y225" s="2"/>
      <c r="Z225" s="2"/>
      <c r="AA225" s="2"/>
      <c r="AB225" s="2"/>
      <c r="AC225" s="2"/>
      <c r="AD225" s="2"/>
      <c r="AE225" s="2"/>
      <c r="AF225" s="2"/>
      <c r="AG225" s="3"/>
      <c r="AH225" s="50"/>
    </row>
    <row r="226" spans="1:34" s="4" customFormat="1">
      <c r="A226" s="35"/>
      <c r="B226" s="64"/>
      <c r="C226" s="64"/>
      <c r="D226" s="64"/>
      <c r="E226" s="64"/>
      <c r="F226" s="64"/>
      <c r="G226" s="64"/>
      <c r="H226" s="64"/>
      <c r="I226" s="64"/>
      <c r="J226" s="64"/>
      <c r="K226" s="64"/>
      <c r="L226" s="64"/>
      <c r="M226" s="64"/>
      <c r="N226" s="64"/>
      <c r="O226" s="294"/>
      <c r="P226" s="294"/>
      <c r="Q226" s="64"/>
      <c r="R226" s="2"/>
      <c r="S226" s="2"/>
      <c r="T226" s="2"/>
      <c r="U226" s="2"/>
      <c r="V226" s="2"/>
      <c r="W226" s="2"/>
      <c r="X226" s="2"/>
      <c r="Y226" s="2"/>
      <c r="Z226" s="2"/>
      <c r="AA226" s="2"/>
      <c r="AB226" s="2"/>
      <c r="AC226" s="2"/>
      <c r="AD226" s="2"/>
      <c r="AE226" s="2"/>
      <c r="AF226" s="2"/>
      <c r="AG226" s="3"/>
      <c r="AH226" s="50"/>
    </row>
    <row r="227" spans="1:34" s="4" customFormat="1">
      <c r="A227" s="35"/>
      <c r="B227" s="64"/>
      <c r="C227" s="64"/>
      <c r="D227" s="64"/>
      <c r="E227" s="64"/>
      <c r="F227" s="64"/>
      <c r="G227" s="64"/>
      <c r="H227" s="64"/>
      <c r="I227" s="64"/>
      <c r="J227" s="64"/>
      <c r="K227" s="64"/>
      <c r="L227" s="64"/>
      <c r="M227" s="64"/>
      <c r="N227" s="64"/>
      <c r="O227" s="294"/>
      <c r="P227" s="294"/>
      <c r="Q227" s="64"/>
      <c r="R227" s="2"/>
      <c r="S227" s="2"/>
      <c r="T227" s="2"/>
      <c r="U227" s="2"/>
      <c r="V227" s="2"/>
      <c r="W227" s="2"/>
      <c r="X227" s="2"/>
      <c r="Y227" s="2"/>
      <c r="Z227" s="2"/>
      <c r="AA227" s="2"/>
      <c r="AB227" s="2"/>
      <c r="AC227" s="2"/>
      <c r="AD227" s="2"/>
      <c r="AE227" s="2"/>
      <c r="AF227" s="2"/>
      <c r="AG227" s="3"/>
      <c r="AH227" s="50"/>
    </row>
    <row r="228" spans="1:34" s="4" customFormat="1">
      <c r="A228" s="35"/>
      <c r="B228" s="64"/>
      <c r="C228" s="64"/>
      <c r="D228" s="64"/>
      <c r="E228" s="64"/>
      <c r="F228" s="64"/>
      <c r="G228" s="64"/>
      <c r="H228" s="64"/>
      <c r="I228" s="64"/>
      <c r="J228" s="64"/>
      <c r="K228" s="64"/>
      <c r="L228" s="64"/>
      <c r="M228" s="64"/>
      <c r="N228" s="64"/>
      <c r="O228" s="294"/>
      <c r="P228" s="294"/>
      <c r="Q228" s="64"/>
      <c r="R228" s="2"/>
      <c r="S228" s="2"/>
      <c r="T228" s="2"/>
      <c r="U228" s="2"/>
      <c r="V228" s="2"/>
      <c r="W228" s="2"/>
      <c r="X228" s="2"/>
      <c r="Y228" s="2"/>
      <c r="Z228" s="2"/>
      <c r="AA228" s="2"/>
      <c r="AB228" s="2"/>
      <c r="AC228" s="2"/>
      <c r="AD228" s="2"/>
      <c r="AE228" s="2"/>
      <c r="AF228" s="2"/>
      <c r="AG228" s="3"/>
      <c r="AH228" s="50"/>
    </row>
    <row r="229" spans="1:34" s="4" customFormat="1">
      <c r="A229" s="35"/>
      <c r="B229" s="64"/>
      <c r="C229" s="64"/>
      <c r="D229" s="64"/>
      <c r="E229" s="64"/>
      <c r="F229" s="64"/>
      <c r="G229" s="64"/>
      <c r="H229" s="64"/>
      <c r="I229" s="64"/>
      <c r="J229" s="64"/>
      <c r="K229" s="64"/>
      <c r="L229" s="64"/>
      <c r="M229" s="64"/>
      <c r="N229" s="64"/>
      <c r="O229" s="294"/>
      <c r="P229" s="294"/>
      <c r="Q229" s="64"/>
      <c r="R229" s="2"/>
      <c r="S229" s="2"/>
      <c r="T229" s="2"/>
      <c r="U229" s="2"/>
      <c r="V229" s="2"/>
      <c r="W229" s="2"/>
      <c r="X229" s="2"/>
      <c r="Y229" s="2"/>
      <c r="Z229" s="2"/>
      <c r="AA229" s="2"/>
      <c r="AB229" s="2"/>
      <c r="AC229" s="2"/>
      <c r="AD229" s="2"/>
      <c r="AE229" s="2"/>
      <c r="AF229" s="2"/>
      <c r="AG229" s="3"/>
      <c r="AH229" s="50"/>
    </row>
    <row r="230" spans="1:34" s="4" customFormat="1">
      <c r="A230" s="35"/>
      <c r="B230" s="64"/>
      <c r="C230" s="64"/>
      <c r="D230" s="64"/>
      <c r="E230" s="64"/>
      <c r="F230" s="64"/>
      <c r="G230" s="64"/>
      <c r="H230" s="64"/>
      <c r="I230" s="64"/>
      <c r="J230" s="64"/>
      <c r="K230" s="64"/>
      <c r="L230" s="64"/>
      <c r="M230" s="64"/>
      <c r="N230" s="64"/>
      <c r="O230" s="294"/>
      <c r="P230" s="294"/>
      <c r="Q230" s="64"/>
      <c r="R230" s="2"/>
      <c r="S230" s="2"/>
      <c r="T230" s="2"/>
      <c r="U230" s="2"/>
      <c r="V230" s="2"/>
      <c r="W230" s="2"/>
      <c r="X230" s="2"/>
      <c r="Y230" s="2"/>
      <c r="Z230" s="2"/>
      <c r="AA230" s="2"/>
      <c r="AB230" s="2"/>
      <c r="AC230" s="2"/>
      <c r="AD230" s="2"/>
      <c r="AE230" s="2"/>
      <c r="AF230" s="2"/>
      <c r="AG230" s="3"/>
      <c r="AH230" s="50"/>
    </row>
    <row r="231" spans="1:34" s="4" customFormat="1">
      <c r="A231" s="35"/>
      <c r="B231" s="64"/>
      <c r="C231" s="64"/>
      <c r="D231" s="64"/>
      <c r="E231" s="64"/>
      <c r="F231" s="64"/>
      <c r="G231" s="64"/>
      <c r="H231" s="64"/>
      <c r="I231" s="64"/>
      <c r="J231" s="64"/>
      <c r="K231" s="64"/>
      <c r="L231" s="64"/>
      <c r="M231" s="64"/>
      <c r="N231" s="64"/>
      <c r="O231" s="294"/>
      <c r="P231" s="294"/>
      <c r="Q231" s="64"/>
      <c r="R231" s="2"/>
      <c r="S231" s="2"/>
      <c r="T231" s="2"/>
      <c r="U231" s="2"/>
      <c r="V231" s="2"/>
      <c r="W231" s="2"/>
      <c r="X231" s="2"/>
      <c r="Y231" s="2"/>
      <c r="Z231" s="2"/>
      <c r="AA231" s="2"/>
      <c r="AB231" s="2"/>
      <c r="AC231" s="2"/>
      <c r="AD231" s="2"/>
      <c r="AE231" s="2"/>
      <c r="AF231" s="2"/>
      <c r="AG231" s="3"/>
      <c r="AH231" s="50"/>
    </row>
    <row r="232" spans="1:34" s="4" customFormat="1">
      <c r="A232" s="35"/>
      <c r="B232" s="64"/>
      <c r="C232" s="64"/>
      <c r="D232" s="64"/>
      <c r="E232" s="64"/>
      <c r="F232" s="64"/>
      <c r="G232" s="64"/>
      <c r="H232" s="64"/>
      <c r="I232" s="64"/>
      <c r="J232" s="64"/>
      <c r="K232" s="64"/>
      <c r="L232" s="64"/>
      <c r="M232" s="64"/>
      <c r="N232" s="64"/>
      <c r="O232" s="294"/>
      <c r="P232" s="294"/>
      <c r="Q232" s="64"/>
      <c r="R232" s="2"/>
      <c r="S232" s="2"/>
      <c r="T232" s="2"/>
      <c r="U232" s="2"/>
      <c r="V232" s="2"/>
      <c r="W232" s="2"/>
      <c r="X232" s="2"/>
      <c r="Y232" s="2"/>
      <c r="Z232" s="2"/>
      <c r="AA232" s="2"/>
      <c r="AB232" s="2"/>
      <c r="AC232" s="2"/>
      <c r="AD232" s="2"/>
      <c r="AE232" s="2"/>
      <c r="AF232" s="2"/>
      <c r="AG232" s="3"/>
      <c r="AH232" s="50"/>
    </row>
    <row r="233" spans="1:34" s="4" customFormat="1">
      <c r="A233" s="35"/>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c r="AA233" s="64"/>
      <c r="AB233" s="64"/>
      <c r="AC233" s="64"/>
      <c r="AD233" s="64"/>
      <c r="AE233" s="64"/>
      <c r="AF233" s="64"/>
      <c r="AG233" s="487"/>
      <c r="AH233" s="50"/>
    </row>
    <row r="234" spans="1:34" s="4" customForma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3"/>
      <c r="AH234" s="50"/>
    </row>
    <row r="235" spans="1:34" s="4" customFormat="1">
      <c r="A235" s="17"/>
      <c r="B235" s="76"/>
      <c r="C235" s="76"/>
      <c r="D235" s="76"/>
      <c r="E235" s="76"/>
      <c r="F235" s="76"/>
      <c r="G235" s="76"/>
      <c r="H235" s="76"/>
      <c r="I235" s="76"/>
      <c r="J235" s="76"/>
      <c r="K235" s="76"/>
      <c r="L235" s="76"/>
      <c r="M235" s="76"/>
      <c r="N235" s="76"/>
      <c r="O235" s="76"/>
      <c r="P235" s="76"/>
      <c r="Q235" s="76"/>
      <c r="R235" s="76"/>
      <c r="S235" s="76"/>
      <c r="T235" s="76"/>
      <c r="U235" s="76"/>
      <c r="V235" s="76"/>
      <c r="W235" s="76"/>
      <c r="X235" s="76"/>
      <c r="Y235" s="76"/>
      <c r="Z235" s="76"/>
      <c r="AA235" s="76"/>
      <c r="AB235" s="76"/>
      <c r="AC235" s="76"/>
      <c r="AD235" s="76"/>
      <c r="AE235" s="76"/>
      <c r="AF235" s="76"/>
      <c r="AG235" s="515"/>
      <c r="AH235" s="50"/>
    </row>
    <row r="236" spans="1:34" s="4" customFormat="1">
      <c r="A236" s="39" t="s">
        <v>610</v>
      </c>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c r="AG236" s="34"/>
      <c r="AH236" s="50"/>
    </row>
    <row r="237" spans="1:34" s="4" customForma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c r="AG237" s="34"/>
      <c r="AH237" s="50"/>
    </row>
    <row r="238" spans="1:34" s="4" customFormat="1">
      <c r="A238" s="40" t="s">
        <v>321</v>
      </c>
      <c r="B238" s="94"/>
      <c r="C238" s="94"/>
      <c r="D238" s="94"/>
      <c r="E238" s="94"/>
      <c r="F238" s="94"/>
      <c r="G238" s="94"/>
      <c r="H238" s="94"/>
      <c r="I238" s="94"/>
      <c r="J238" s="94"/>
      <c r="K238" s="94"/>
      <c r="L238" s="94"/>
      <c r="M238" s="94"/>
      <c r="N238" s="94"/>
      <c r="O238" s="94"/>
      <c r="P238" s="94"/>
      <c r="Q238" s="94"/>
      <c r="R238" s="94"/>
      <c r="S238" s="94"/>
      <c r="T238" s="94"/>
      <c r="U238" s="94"/>
      <c r="V238" s="94"/>
      <c r="W238" s="94"/>
      <c r="X238" s="94"/>
      <c r="Y238" s="94"/>
      <c r="Z238" s="94"/>
      <c r="AA238" s="94"/>
      <c r="AB238" s="94"/>
      <c r="AC238" s="94"/>
      <c r="AD238" s="94"/>
      <c r="AE238" s="488"/>
      <c r="AF238" s="488"/>
      <c r="AG238" s="443"/>
      <c r="AH238" s="50"/>
    </row>
    <row r="239" spans="1:34" s="4" customFormat="1">
      <c r="A239" s="41"/>
      <c r="B239" s="95"/>
      <c r="C239" s="95"/>
      <c r="D239" s="95"/>
      <c r="E239" s="95"/>
      <c r="F239" s="95"/>
      <c r="G239" s="95"/>
      <c r="H239" s="95"/>
      <c r="I239" s="95"/>
      <c r="J239" s="95"/>
      <c r="K239" s="95"/>
      <c r="L239" s="95"/>
      <c r="M239" s="95"/>
      <c r="N239" s="95"/>
      <c r="O239" s="95"/>
      <c r="P239" s="95"/>
      <c r="Q239" s="95"/>
      <c r="R239" s="95"/>
      <c r="S239" s="95"/>
      <c r="T239" s="95"/>
      <c r="U239" s="95"/>
      <c r="V239" s="95"/>
      <c r="W239" s="95"/>
      <c r="X239" s="95"/>
      <c r="Y239" s="95"/>
      <c r="Z239" s="95"/>
      <c r="AA239" s="95"/>
      <c r="AB239" s="95"/>
      <c r="AC239" s="95"/>
      <c r="AD239" s="95"/>
      <c r="AE239" s="95"/>
      <c r="AF239" s="95"/>
      <c r="AG239" s="526"/>
      <c r="AH239" s="50"/>
    </row>
    <row r="240" spans="1:34" s="4" customFormat="1">
      <c r="A240" s="42" t="s">
        <v>707</v>
      </c>
      <c r="B240" s="95"/>
      <c r="C240" s="95"/>
      <c r="D240" s="95"/>
      <c r="E240" s="95"/>
      <c r="F240" s="95"/>
      <c r="G240" s="95"/>
      <c r="H240" s="95"/>
      <c r="I240" s="95"/>
      <c r="J240" s="95"/>
      <c r="K240" s="95"/>
      <c r="L240" s="95"/>
      <c r="M240" s="95"/>
      <c r="N240" s="95"/>
      <c r="O240" s="95"/>
      <c r="P240" s="95"/>
      <c r="Q240" s="95"/>
      <c r="R240" s="95"/>
      <c r="S240" s="95"/>
      <c r="T240" s="95"/>
      <c r="U240" s="95"/>
      <c r="V240" s="95"/>
      <c r="W240" s="95"/>
      <c r="X240" s="95"/>
      <c r="Y240" s="95"/>
      <c r="Z240" s="95"/>
      <c r="AA240" s="95"/>
      <c r="AB240" s="95"/>
      <c r="AC240" s="95"/>
      <c r="AD240" s="95"/>
      <c r="AE240" s="95"/>
      <c r="AF240" s="95"/>
      <c r="AG240" s="526"/>
      <c r="AH240" s="50"/>
    </row>
    <row r="241" spans="1:34" s="4" customFormat="1">
      <c r="A241" s="43" t="s">
        <v>710</v>
      </c>
      <c r="B241" s="95"/>
      <c r="C241" s="95"/>
      <c r="D241" s="95"/>
      <c r="E241" s="95"/>
      <c r="F241" s="95"/>
      <c r="G241" s="95"/>
      <c r="H241" s="95"/>
      <c r="I241" s="95"/>
      <c r="J241" s="95"/>
      <c r="K241" s="95"/>
      <c r="L241" s="95"/>
      <c r="M241" s="95"/>
      <c r="N241" s="95"/>
      <c r="O241" s="95"/>
      <c r="P241" s="95"/>
      <c r="Q241" s="95"/>
      <c r="R241" s="95"/>
      <c r="S241" s="95"/>
      <c r="T241" s="95"/>
      <c r="U241" s="95"/>
      <c r="V241" s="95"/>
      <c r="W241" s="95"/>
      <c r="X241" s="95"/>
      <c r="Y241" s="95"/>
      <c r="Z241" s="95"/>
      <c r="AA241" s="95"/>
      <c r="AB241" s="95"/>
      <c r="AC241" s="95"/>
      <c r="AD241" s="95"/>
      <c r="AE241" s="95"/>
      <c r="AF241" s="95"/>
      <c r="AG241" s="526"/>
      <c r="AH241" s="50"/>
    </row>
    <row r="242" spans="1:34" s="4" customFormat="1">
      <c r="A242" s="43"/>
      <c r="B242" s="95"/>
      <c r="C242" s="95"/>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526"/>
      <c r="AH242" s="50"/>
    </row>
    <row r="243" spans="1:34" s="4" customFormat="1">
      <c r="A243" s="43"/>
      <c r="B243" s="96" t="s">
        <v>191</v>
      </c>
      <c r="C243" s="97" t="s">
        <v>195</v>
      </c>
      <c r="D243" s="97"/>
      <c r="E243" s="97"/>
      <c r="F243" s="97"/>
      <c r="G243" s="97"/>
      <c r="H243" s="97"/>
      <c r="I243" s="97"/>
      <c r="J243" s="97"/>
      <c r="K243" s="97"/>
      <c r="L243" s="97" t="s">
        <v>199</v>
      </c>
      <c r="M243" s="97" t="s">
        <v>123</v>
      </c>
      <c r="N243" s="278" t="s">
        <v>164</v>
      </c>
      <c r="O243" s="278"/>
      <c r="P243" s="95"/>
      <c r="Q243" s="95"/>
      <c r="R243" s="96" t="s">
        <v>191</v>
      </c>
      <c r="S243" s="97" t="s">
        <v>195</v>
      </c>
      <c r="T243" s="97"/>
      <c r="U243" s="97"/>
      <c r="V243" s="97"/>
      <c r="W243" s="97"/>
      <c r="X243" s="97"/>
      <c r="Y243" s="97"/>
      <c r="Z243" s="97"/>
      <c r="AA243" s="97"/>
      <c r="AB243" s="97" t="s">
        <v>199</v>
      </c>
      <c r="AC243" s="97" t="s">
        <v>123</v>
      </c>
      <c r="AD243" s="278" t="s">
        <v>164</v>
      </c>
      <c r="AE243" s="278"/>
      <c r="AF243" s="95"/>
      <c r="AG243" s="526"/>
      <c r="AH243" s="50"/>
    </row>
    <row r="244" spans="1:34" s="4" customFormat="1">
      <c r="A244" s="44"/>
      <c r="B244" s="96"/>
      <c r="C244" s="97"/>
      <c r="D244" s="97"/>
      <c r="E244" s="97"/>
      <c r="F244" s="97"/>
      <c r="G244" s="97"/>
      <c r="H244" s="97"/>
      <c r="I244" s="97"/>
      <c r="J244" s="97"/>
      <c r="K244" s="97"/>
      <c r="L244" s="97"/>
      <c r="M244" s="97"/>
      <c r="N244" s="278"/>
      <c r="O244" s="278"/>
      <c r="P244" s="310"/>
      <c r="Q244" s="314"/>
      <c r="R244" s="96"/>
      <c r="S244" s="97"/>
      <c r="T244" s="97"/>
      <c r="U244" s="97"/>
      <c r="V244" s="97"/>
      <c r="W244" s="97"/>
      <c r="X244" s="97"/>
      <c r="Y244" s="97"/>
      <c r="Z244" s="97"/>
      <c r="AA244" s="97"/>
      <c r="AB244" s="97"/>
      <c r="AC244" s="97"/>
      <c r="AD244" s="278"/>
      <c r="AE244" s="278"/>
      <c r="AF244" s="95"/>
      <c r="AG244" s="526"/>
      <c r="AH244" s="50"/>
    </row>
    <row r="245" spans="1:34" s="4" customFormat="1">
      <c r="A245" s="43"/>
      <c r="B245" s="97">
        <v>1</v>
      </c>
      <c r="C245" s="132" t="s">
        <v>204</v>
      </c>
      <c r="D245" s="166"/>
      <c r="E245" s="132"/>
      <c r="F245" s="132"/>
      <c r="G245" s="132"/>
      <c r="H245" s="132"/>
      <c r="I245" s="132"/>
      <c r="J245" s="132"/>
      <c r="K245" s="132"/>
      <c r="L245" s="125"/>
      <c r="M245" s="125"/>
      <c r="N245" s="160"/>
      <c r="O245" s="203"/>
      <c r="P245" s="95"/>
      <c r="Q245" s="95"/>
      <c r="R245" s="97">
        <v>31</v>
      </c>
      <c r="S245" s="169" t="s">
        <v>717</v>
      </c>
      <c r="T245" s="95"/>
      <c r="U245" s="95"/>
      <c r="V245" s="95"/>
      <c r="W245" s="169"/>
      <c r="X245" s="169"/>
      <c r="Y245" s="169"/>
      <c r="Z245" s="169"/>
      <c r="AA245" s="169"/>
      <c r="AB245" s="125"/>
      <c r="AC245" s="125"/>
      <c r="AD245" s="160"/>
      <c r="AE245" s="203"/>
      <c r="AF245" s="95"/>
      <c r="AG245" s="526"/>
      <c r="AH245" s="50"/>
    </row>
    <row r="246" spans="1:34" s="4" customFormat="1">
      <c r="A246" s="43"/>
      <c r="B246" s="97">
        <v>2</v>
      </c>
      <c r="C246" s="116" t="s">
        <v>711</v>
      </c>
      <c r="D246" s="116"/>
      <c r="E246" s="116"/>
      <c r="F246" s="116"/>
      <c r="G246" s="116"/>
      <c r="H246" s="116"/>
      <c r="I246" s="116"/>
      <c r="J246" s="116"/>
      <c r="K246" s="116"/>
      <c r="L246" s="125"/>
      <c r="M246" s="125"/>
      <c r="N246" s="125"/>
      <c r="O246" s="125"/>
      <c r="P246" s="95"/>
      <c r="Q246" s="95"/>
      <c r="R246" s="326">
        <v>32</v>
      </c>
      <c r="S246" s="141" t="s">
        <v>117</v>
      </c>
      <c r="T246" s="166"/>
      <c r="U246" s="166"/>
      <c r="V246" s="166"/>
      <c r="W246" s="166"/>
      <c r="X246" s="166"/>
      <c r="Y246" s="166"/>
      <c r="Z246" s="166"/>
      <c r="AA246" s="455"/>
      <c r="AB246" s="312"/>
      <c r="AC246" s="125"/>
      <c r="AD246" s="483"/>
      <c r="AE246" s="489"/>
      <c r="AF246" s="95"/>
      <c r="AG246" s="526"/>
      <c r="AH246" s="50"/>
    </row>
    <row r="247" spans="1:34" s="4" customFormat="1">
      <c r="A247" s="45"/>
      <c r="B247" s="97"/>
      <c r="C247" s="116"/>
      <c r="D247" s="116"/>
      <c r="E247" s="116"/>
      <c r="F247" s="116"/>
      <c r="G247" s="116"/>
      <c r="H247" s="116"/>
      <c r="I247" s="116"/>
      <c r="J247" s="116"/>
      <c r="K247" s="116"/>
      <c r="L247" s="125"/>
      <c r="M247" s="125"/>
      <c r="N247" s="125"/>
      <c r="O247" s="125"/>
      <c r="P247" s="95"/>
      <c r="Q247" s="95"/>
      <c r="R247" s="326">
        <v>33</v>
      </c>
      <c r="S247" s="52" t="s">
        <v>186</v>
      </c>
      <c r="T247" s="168"/>
      <c r="U247" s="168"/>
      <c r="V247" s="168"/>
      <c r="W247" s="168"/>
      <c r="X247" s="168"/>
      <c r="Y247" s="168"/>
      <c r="Z247" s="168"/>
      <c r="AA247" s="252"/>
      <c r="AB247" s="312"/>
      <c r="AC247" s="125"/>
      <c r="AD247" s="483"/>
      <c r="AE247" s="489"/>
      <c r="AF247" s="95"/>
      <c r="AG247" s="526"/>
      <c r="AH247" s="50"/>
    </row>
    <row r="248" spans="1:34" s="4" customFormat="1">
      <c r="A248" s="43"/>
      <c r="B248" s="97">
        <v>3</v>
      </c>
      <c r="C248" s="132" t="s">
        <v>94</v>
      </c>
      <c r="D248" s="166"/>
      <c r="E248" s="132"/>
      <c r="F248" s="132"/>
      <c r="G248" s="132"/>
      <c r="H248" s="132"/>
      <c r="I248" s="132"/>
      <c r="J248" s="132"/>
      <c r="K248" s="132"/>
      <c r="L248" s="125"/>
      <c r="M248" s="125"/>
      <c r="N248" s="160"/>
      <c r="O248" s="203"/>
      <c r="P248" s="95"/>
      <c r="Q248" s="95"/>
      <c r="R248" s="326">
        <v>34</v>
      </c>
      <c r="S248" s="49" t="s">
        <v>720</v>
      </c>
      <c r="T248" s="101"/>
      <c r="U248" s="101"/>
      <c r="V248" s="101"/>
      <c r="W248" s="103"/>
      <c r="X248" s="103"/>
      <c r="Y248" s="103"/>
      <c r="Z248" s="103"/>
      <c r="AA248" s="103"/>
      <c r="AB248" s="125"/>
      <c r="AC248" s="125"/>
      <c r="AD248" s="160"/>
      <c r="AE248" s="203"/>
      <c r="AF248" s="95"/>
      <c r="AG248" s="526"/>
      <c r="AH248" s="50"/>
    </row>
    <row r="249" spans="1:34" s="4" customFormat="1">
      <c r="A249" s="43"/>
      <c r="B249" s="97">
        <v>4</v>
      </c>
      <c r="C249" s="132" t="s">
        <v>212</v>
      </c>
      <c r="D249" s="166"/>
      <c r="E249" s="132"/>
      <c r="F249" s="132"/>
      <c r="G249" s="132"/>
      <c r="H249" s="132"/>
      <c r="I249" s="132"/>
      <c r="J249" s="132"/>
      <c r="K249" s="132"/>
      <c r="L249" s="125"/>
      <c r="M249" s="125"/>
      <c r="N249" s="160"/>
      <c r="O249" s="203"/>
      <c r="P249" s="95"/>
      <c r="Q249" s="95"/>
      <c r="R249" s="326">
        <v>35</v>
      </c>
      <c r="S249" s="139" t="s">
        <v>678</v>
      </c>
      <c r="T249" s="167"/>
      <c r="U249" s="169"/>
      <c r="V249" s="169"/>
      <c r="W249" s="167"/>
      <c r="X249" s="167"/>
      <c r="Y249" s="167"/>
      <c r="Z249" s="167"/>
      <c r="AA249" s="251"/>
      <c r="AB249" s="312"/>
      <c r="AC249" s="125"/>
      <c r="AD249" s="160"/>
      <c r="AE249" s="203"/>
      <c r="AF249" s="95"/>
      <c r="AG249" s="526"/>
      <c r="AH249" s="50"/>
    </row>
    <row r="250" spans="1:34" s="4" customFormat="1">
      <c r="A250" s="43"/>
      <c r="B250" s="97">
        <v>5</v>
      </c>
      <c r="C250" s="132" t="s">
        <v>127</v>
      </c>
      <c r="D250" s="166"/>
      <c r="E250" s="132"/>
      <c r="F250" s="132"/>
      <c r="G250" s="132"/>
      <c r="H250" s="132"/>
      <c r="I250" s="132"/>
      <c r="J250" s="132"/>
      <c r="K250" s="132"/>
      <c r="L250" s="125"/>
      <c r="M250" s="125"/>
      <c r="N250" s="160"/>
      <c r="O250" s="203"/>
      <c r="P250" s="95"/>
      <c r="Q250" s="95"/>
      <c r="R250" s="326">
        <v>36</v>
      </c>
      <c r="S250" s="141" t="s">
        <v>721</v>
      </c>
      <c r="T250" s="132"/>
      <c r="U250" s="132"/>
      <c r="V250" s="132"/>
      <c r="W250" s="132"/>
      <c r="X250" s="132"/>
      <c r="Y250" s="132"/>
      <c r="Z250" s="132"/>
      <c r="AA250" s="175"/>
      <c r="AB250" s="312"/>
      <c r="AC250" s="125"/>
      <c r="AD250" s="160"/>
      <c r="AE250" s="203"/>
      <c r="AF250" s="95"/>
      <c r="AG250" s="526"/>
      <c r="AH250" s="50"/>
    </row>
    <row r="251" spans="1:34" s="4" customFormat="1">
      <c r="A251" s="43"/>
      <c r="B251" s="97">
        <v>6</v>
      </c>
      <c r="C251" s="132" t="s">
        <v>529</v>
      </c>
      <c r="D251" s="166"/>
      <c r="E251" s="132"/>
      <c r="F251" s="132"/>
      <c r="G251" s="132"/>
      <c r="H251" s="132"/>
      <c r="I251" s="132"/>
      <c r="J251" s="132"/>
      <c r="K251" s="132"/>
      <c r="L251" s="125"/>
      <c r="M251" s="125"/>
      <c r="N251" s="160"/>
      <c r="O251" s="203"/>
      <c r="P251" s="95"/>
      <c r="Q251" s="95"/>
      <c r="R251" s="326">
        <v>37</v>
      </c>
      <c r="S251" s="141" t="s">
        <v>53</v>
      </c>
      <c r="T251" s="132"/>
      <c r="U251" s="132"/>
      <c r="V251" s="132"/>
      <c r="W251" s="132"/>
      <c r="X251" s="132"/>
      <c r="Y251" s="132"/>
      <c r="Z251" s="132"/>
      <c r="AA251" s="175"/>
      <c r="AB251" s="312"/>
      <c r="AC251" s="125"/>
      <c r="AD251" s="160"/>
      <c r="AE251" s="203"/>
      <c r="AF251" s="95"/>
      <c r="AG251" s="526"/>
      <c r="AH251" s="50"/>
    </row>
    <row r="252" spans="1:34" s="4" customFormat="1">
      <c r="A252" s="43"/>
      <c r="B252" s="97">
        <v>7</v>
      </c>
      <c r="C252" s="132" t="s">
        <v>193</v>
      </c>
      <c r="D252" s="166"/>
      <c r="E252" s="132"/>
      <c r="F252" s="132"/>
      <c r="G252" s="132"/>
      <c r="H252" s="132"/>
      <c r="I252" s="132"/>
      <c r="J252" s="132"/>
      <c r="K252" s="132"/>
      <c r="L252" s="125"/>
      <c r="M252" s="125"/>
      <c r="N252" s="160"/>
      <c r="O252" s="203"/>
      <c r="P252" s="95"/>
      <c r="Q252" s="95"/>
      <c r="R252" s="326">
        <v>38</v>
      </c>
      <c r="S252" s="141" t="s">
        <v>108</v>
      </c>
      <c r="T252" s="132"/>
      <c r="U252" s="132"/>
      <c r="V252" s="132"/>
      <c r="W252" s="132"/>
      <c r="X252" s="132"/>
      <c r="Y252" s="132"/>
      <c r="Z252" s="132"/>
      <c r="AA252" s="175"/>
      <c r="AB252" s="312"/>
      <c r="AC252" s="125"/>
      <c r="AD252" s="160"/>
      <c r="AE252" s="203"/>
      <c r="AF252" s="95"/>
      <c r="AG252" s="526"/>
      <c r="AH252" s="50"/>
    </row>
    <row r="253" spans="1:34" s="4" customFormat="1">
      <c r="A253" s="43"/>
      <c r="B253" s="97">
        <v>8</v>
      </c>
      <c r="C253" s="132" t="s">
        <v>130</v>
      </c>
      <c r="D253" s="166"/>
      <c r="E253" s="132"/>
      <c r="F253" s="132"/>
      <c r="G253" s="132"/>
      <c r="H253" s="132"/>
      <c r="I253" s="132"/>
      <c r="J253" s="132"/>
      <c r="K253" s="132"/>
      <c r="L253" s="125"/>
      <c r="M253" s="125"/>
      <c r="N253" s="160"/>
      <c r="O253" s="203"/>
      <c r="P253" s="95"/>
      <c r="Q253" s="95"/>
      <c r="R253" s="326">
        <v>39</v>
      </c>
      <c r="S253" s="49" t="s">
        <v>223</v>
      </c>
      <c r="T253" s="103"/>
      <c r="U253" s="103"/>
      <c r="V253" s="103"/>
      <c r="W253" s="103"/>
      <c r="X253" s="103"/>
      <c r="Y253" s="103"/>
      <c r="Z253" s="103"/>
      <c r="AA253" s="232"/>
      <c r="AB253" s="312"/>
      <c r="AC253" s="125"/>
      <c r="AD253" s="160"/>
      <c r="AE253" s="203"/>
      <c r="AF253" s="95"/>
      <c r="AG253" s="526"/>
      <c r="AH253" s="50"/>
    </row>
    <row r="254" spans="1:34" s="4" customFormat="1">
      <c r="A254" s="43"/>
      <c r="B254" s="97">
        <v>9</v>
      </c>
      <c r="C254" s="132" t="s">
        <v>214</v>
      </c>
      <c r="D254" s="166"/>
      <c r="E254" s="132"/>
      <c r="F254" s="132"/>
      <c r="G254" s="132"/>
      <c r="H254" s="132"/>
      <c r="I254" s="132"/>
      <c r="J254" s="132"/>
      <c r="K254" s="132"/>
      <c r="L254" s="125"/>
      <c r="M254" s="125"/>
      <c r="N254" s="160"/>
      <c r="O254" s="203"/>
      <c r="P254" s="95"/>
      <c r="Q254" s="95"/>
      <c r="R254" s="326">
        <v>40</v>
      </c>
      <c r="S254" s="141" t="s">
        <v>1216</v>
      </c>
      <c r="T254" s="132"/>
      <c r="U254" s="132"/>
      <c r="V254" s="132"/>
      <c r="W254" s="132"/>
      <c r="X254" s="132"/>
      <c r="Y254" s="132"/>
      <c r="Z254" s="132"/>
      <c r="AA254" s="175"/>
      <c r="AB254" s="312"/>
      <c r="AC254" s="125"/>
      <c r="AD254" s="160"/>
      <c r="AE254" s="203"/>
      <c r="AF254" s="95"/>
      <c r="AG254" s="526"/>
      <c r="AH254" s="50"/>
    </row>
    <row r="255" spans="1:34" s="4" customFormat="1">
      <c r="A255" s="43"/>
      <c r="B255" s="97">
        <v>10</v>
      </c>
      <c r="C255" s="132" t="s">
        <v>220</v>
      </c>
      <c r="D255" s="166"/>
      <c r="E255" s="132"/>
      <c r="F255" s="132"/>
      <c r="G255" s="132"/>
      <c r="H255" s="132"/>
      <c r="I255" s="132"/>
      <c r="J255" s="132"/>
      <c r="K255" s="132"/>
      <c r="L255" s="125"/>
      <c r="M255" s="125"/>
      <c r="N255" s="160"/>
      <c r="O255" s="203"/>
      <c r="P255" s="95"/>
      <c r="Q255" s="95"/>
      <c r="R255" s="326">
        <v>41</v>
      </c>
      <c r="S255" s="49" t="s">
        <v>1217</v>
      </c>
      <c r="T255" s="103"/>
      <c r="U255" s="103"/>
      <c r="V255" s="103"/>
      <c r="W255" s="103"/>
      <c r="X255" s="103"/>
      <c r="Y255" s="103"/>
      <c r="Z255" s="103"/>
      <c r="AA255" s="232"/>
      <c r="AB255" s="312"/>
      <c r="AC255" s="125"/>
      <c r="AD255" s="160"/>
      <c r="AE255" s="203"/>
      <c r="AF255" s="95"/>
      <c r="AG255" s="526"/>
      <c r="AH255" s="50"/>
    </row>
    <row r="256" spans="1:34" s="4" customFormat="1">
      <c r="A256" s="43"/>
      <c r="B256" s="97">
        <v>11</v>
      </c>
      <c r="C256" s="132" t="s">
        <v>47</v>
      </c>
      <c r="D256" s="166"/>
      <c r="E256" s="132"/>
      <c r="F256" s="132"/>
      <c r="G256" s="132"/>
      <c r="H256" s="132"/>
      <c r="I256" s="132"/>
      <c r="J256" s="132"/>
      <c r="K256" s="132"/>
      <c r="L256" s="125"/>
      <c r="M256" s="125"/>
      <c r="N256" s="160"/>
      <c r="O256" s="203"/>
      <c r="P256" s="95"/>
      <c r="Q256" s="95"/>
      <c r="R256" s="326">
        <v>42</v>
      </c>
      <c r="S256" s="141" t="s">
        <v>211</v>
      </c>
      <c r="T256" s="132"/>
      <c r="U256" s="132"/>
      <c r="V256" s="132"/>
      <c r="W256" s="132"/>
      <c r="X256" s="132"/>
      <c r="Y256" s="132"/>
      <c r="Z256" s="132"/>
      <c r="AA256" s="175"/>
      <c r="AB256" s="312"/>
      <c r="AC256" s="125"/>
      <c r="AD256" s="160"/>
      <c r="AE256" s="203"/>
      <c r="AF256" s="95"/>
      <c r="AG256" s="526"/>
      <c r="AH256" s="50"/>
    </row>
    <row r="257" spans="1:34" s="4" customFormat="1">
      <c r="A257" s="43"/>
      <c r="B257" s="97">
        <v>12</v>
      </c>
      <c r="C257" s="132" t="s">
        <v>89</v>
      </c>
      <c r="D257" s="166"/>
      <c r="E257" s="132"/>
      <c r="F257" s="132"/>
      <c r="G257" s="132"/>
      <c r="H257" s="132"/>
      <c r="I257" s="132"/>
      <c r="J257" s="132"/>
      <c r="K257" s="132"/>
      <c r="L257" s="125"/>
      <c r="M257" s="125"/>
      <c r="N257" s="160"/>
      <c r="O257" s="203"/>
      <c r="P257" s="95"/>
      <c r="Q257" s="95"/>
      <c r="R257" s="326">
        <v>43</v>
      </c>
      <c r="S257" s="49" t="s">
        <v>208</v>
      </c>
      <c r="T257" s="103"/>
      <c r="U257" s="103"/>
      <c r="V257" s="103"/>
      <c r="W257" s="103"/>
      <c r="X257" s="103"/>
      <c r="Y257" s="103"/>
      <c r="Z257" s="103"/>
      <c r="AA257" s="232"/>
      <c r="AB257" s="312"/>
      <c r="AC257" s="125"/>
      <c r="AD257" s="160"/>
      <c r="AE257" s="203"/>
      <c r="AF257" s="95"/>
      <c r="AG257" s="526"/>
      <c r="AH257" s="50"/>
    </row>
    <row r="258" spans="1:34" s="4" customFormat="1">
      <c r="A258" s="43"/>
      <c r="B258" s="97">
        <v>13</v>
      </c>
      <c r="C258" s="132" t="s">
        <v>6</v>
      </c>
      <c r="D258" s="166"/>
      <c r="E258" s="132"/>
      <c r="F258" s="132"/>
      <c r="G258" s="132"/>
      <c r="H258" s="132"/>
      <c r="I258" s="132"/>
      <c r="J258" s="132"/>
      <c r="K258" s="132"/>
      <c r="L258" s="125"/>
      <c r="M258" s="125"/>
      <c r="N258" s="160"/>
      <c r="O258" s="203"/>
      <c r="P258" s="95"/>
      <c r="Q258" s="95"/>
      <c r="R258" s="326">
        <v>44</v>
      </c>
      <c r="S258" s="141" t="s">
        <v>121</v>
      </c>
      <c r="T258" s="132"/>
      <c r="U258" s="132"/>
      <c r="V258" s="132"/>
      <c r="W258" s="132"/>
      <c r="X258" s="132"/>
      <c r="Y258" s="132"/>
      <c r="Z258" s="132"/>
      <c r="AA258" s="175"/>
      <c r="AB258" s="312"/>
      <c r="AC258" s="125"/>
      <c r="AD258" s="160"/>
      <c r="AE258" s="203"/>
      <c r="AF258" s="95"/>
      <c r="AG258" s="526"/>
      <c r="AH258" s="50"/>
    </row>
    <row r="259" spans="1:34" s="4" customFormat="1">
      <c r="A259" s="43"/>
      <c r="B259" s="97">
        <v>14</v>
      </c>
      <c r="C259" s="132" t="s">
        <v>622</v>
      </c>
      <c r="D259" s="166"/>
      <c r="E259" s="132"/>
      <c r="F259" s="132"/>
      <c r="G259" s="132"/>
      <c r="H259" s="132"/>
      <c r="I259" s="132"/>
      <c r="J259" s="132"/>
      <c r="K259" s="132"/>
      <c r="L259" s="125"/>
      <c r="M259" s="125"/>
      <c r="N259" s="160"/>
      <c r="O259" s="203"/>
      <c r="P259" s="95"/>
      <c r="Q259" s="95"/>
      <c r="R259" s="326">
        <v>45</v>
      </c>
      <c r="S259" s="49" t="s">
        <v>113</v>
      </c>
      <c r="T259" s="103"/>
      <c r="U259" s="103"/>
      <c r="V259" s="103"/>
      <c r="W259" s="103"/>
      <c r="X259" s="103"/>
      <c r="Y259" s="103"/>
      <c r="Z259" s="103"/>
      <c r="AA259" s="232"/>
      <c r="AB259" s="441"/>
      <c r="AC259" s="462"/>
      <c r="AD259" s="160"/>
      <c r="AE259" s="203"/>
      <c r="AF259" s="95"/>
      <c r="AG259" s="526"/>
      <c r="AH259" s="50"/>
    </row>
    <row r="260" spans="1:34" s="4" customFormat="1">
      <c r="A260" s="43"/>
      <c r="B260" s="97">
        <v>15</v>
      </c>
      <c r="C260" s="132" t="s">
        <v>351</v>
      </c>
      <c r="D260" s="166"/>
      <c r="E260" s="132"/>
      <c r="F260" s="132"/>
      <c r="G260" s="132"/>
      <c r="H260" s="132"/>
      <c r="I260" s="132"/>
      <c r="J260" s="132"/>
      <c r="K260" s="132"/>
      <c r="L260" s="125"/>
      <c r="M260" s="125"/>
      <c r="N260" s="160"/>
      <c r="O260" s="203"/>
      <c r="P260" s="95"/>
      <c r="Q260" s="95"/>
      <c r="R260" s="326">
        <v>46</v>
      </c>
      <c r="S260" s="344" t="s">
        <v>407</v>
      </c>
      <c r="T260" s="166"/>
      <c r="U260" s="166"/>
      <c r="V260" s="166"/>
      <c r="W260" s="166"/>
      <c r="X260" s="166"/>
      <c r="Y260" s="166"/>
      <c r="Z260" s="166"/>
      <c r="AA260" s="455"/>
      <c r="AB260" s="312"/>
      <c r="AC260" s="125"/>
      <c r="AD260" s="160"/>
      <c r="AE260" s="203"/>
      <c r="AF260" s="95"/>
      <c r="AG260" s="526"/>
      <c r="AH260" s="50"/>
    </row>
    <row r="261" spans="1:34" s="4" customFormat="1">
      <c r="A261" s="43"/>
      <c r="B261" s="97">
        <v>16</v>
      </c>
      <c r="C261" s="132" t="s">
        <v>712</v>
      </c>
      <c r="D261" s="166"/>
      <c r="E261" s="132"/>
      <c r="F261" s="132"/>
      <c r="G261" s="132"/>
      <c r="H261" s="132"/>
      <c r="I261" s="132"/>
      <c r="J261" s="132"/>
      <c r="K261" s="132"/>
      <c r="L261" s="125"/>
      <c r="M261" s="125"/>
      <c r="N261" s="160"/>
      <c r="O261" s="203"/>
      <c r="P261" s="95"/>
      <c r="Q261" s="95"/>
      <c r="R261" s="326">
        <v>47</v>
      </c>
      <c r="S261" s="52" t="s">
        <v>723</v>
      </c>
      <c r="T261" s="168"/>
      <c r="U261" s="168"/>
      <c r="V261" s="168"/>
      <c r="W261" s="168"/>
      <c r="X261" s="168"/>
      <c r="Y261" s="168"/>
      <c r="Z261" s="168"/>
      <c r="AA261" s="252"/>
      <c r="AB261" s="312"/>
      <c r="AC261" s="125"/>
      <c r="AD261" s="160"/>
      <c r="AE261" s="203"/>
      <c r="AF261" s="95"/>
      <c r="AG261" s="526"/>
      <c r="AH261" s="50"/>
    </row>
    <row r="262" spans="1:34" s="4" customFormat="1">
      <c r="A262" s="43"/>
      <c r="B262" s="97">
        <v>17</v>
      </c>
      <c r="C262" s="132" t="s">
        <v>190</v>
      </c>
      <c r="D262" s="166"/>
      <c r="E262" s="132"/>
      <c r="F262" s="132"/>
      <c r="G262" s="132"/>
      <c r="H262" s="132"/>
      <c r="I262" s="132"/>
      <c r="J262" s="132"/>
      <c r="K262" s="132"/>
      <c r="L262" s="125"/>
      <c r="M262" s="125"/>
      <c r="N262" s="160"/>
      <c r="O262" s="203"/>
      <c r="P262" s="95"/>
      <c r="Q262" s="95"/>
      <c r="R262" s="327">
        <v>48</v>
      </c>
      <c r="S262" s="135" t="s">
        <v>620</v>
      </c>
      <c r="T262" s="167"/>
      <c r="U262" s="167"/>
      <c r="V262" s="167"/>
      <c r="W262" s="167"/>
      <c r="X262" s="167"/>
      <c r="Y262" s="167"/>
      <c r="Z262" s="167"/>
      <c r="AA262" s="251"/>
      <c r="AB262" s="462"/>
      <c r="AC262" s="462"/>
      <c r="AD262" s="279" t="s">
        <v>285</v>
      </c>
      <c r="AE262" s="297"/>
      <c r="AF262" s="95"/>
      <c r="AG262" s="526"/>
      <c r="AH262" s="50"/>
    </row>
    <row r="263" spans="1:34" s="4" customFormat="1">
      <c r="A263" s="43"/>
      <c r="B263" s="97">
        <v>18</v>
      </c>
      <c r="C263" s="132" t="s">
        <v>150</v>
      </c>
      <c r="D263" s="166"/>
      <c r="E263" s="132"/>
      <c r="F263" s="132"/>
      <c r="G263" s="132"/>
      <c r="H263" s="132"/>
      <c r="I263" s="132"/>
      <c r="J263" s="132"/>
      <c r="K263" s="132"/>
      <c r="L263" s="125"/>
      <c r="M263" s="125"/>
      <c r="N263" s="160"/>
      <c r="O263" s="203"/>
      <c r="P263" s="95"/>
      <c r="Q263" s="95"/>
      <c r="R263" s="328"/>
      <c r="S263" s="345"/>
      <c r="T263" s="101"/>
      <c r="U263" s="101"/>
      <c r="V263" s="101"/>
      <c r="W263" s="101"/>
      <c r="X263" s="101"/>
      <c r="Y263" s="101"/>
      <c r="Z263" s="101"/>
      <c r="AA263" s="456"/>
      <c r="AB263" s="463"/>
      <c r="AC263" s="463"/>
      <c r="AD263" s="280"/>
      <c r="AE263" s="298"/>
      <c r="AF263" s="95"/>
      <c r="AG263" s="526"/>
      <c r="AH263" s="50"/>
    </row>
    <row r="264" spans="1:34" s="4" customFormat="1">
      <c r="A264" s="43"/>
      <c r="B264" s="97">
        <v>19</v>
      </c>
      <c r="C264" s="132" t="s">
        <v>77</v>
      </c>
      <c r="D264" s="166"/>
      <c r="E264" s="132"/>
      <c r="F264" s="132"/>
      <c r="G264" s="132"/>
      <c r="H264" s="132"/>
      <c r="I264" s="132"/>
      <c r="J264" s="132"/>
      <c r="K264" s="132"/>
      <c r="L264" s="125"/>
      <c r="M264" s="125"/>
      <c r="N264" s="160"/>
      <c r="O264" s="203"/>
      <c r="P264" s="95"/>
      <c r="Q264" s="95"/>
      <c r="R264" s="329">
        <v>49</v>
      </c>
      <c r="S264" s="135" t="s">
        <v>625</v>
      </c>
      <c r="T264" s="167"/>
      <c r="U264" s="167"/>
      <c r="V264" s="167"/>
      <c r="W264" s="167"/>
      <c r="X264" s="167"/>
      <c r="Y264" s="167"/>
      <c r="Z264" s="167"/>
      <c r="AA264" s="251"/>
      <c r="AB264" s="462"/>
      <c r="AC264" s="462"/>
      <c r="AD264" s="279" t="s">
        <v>285</v>
      </c>
      <c r="AE264" s="297"/>
      <c r="AF264" s="95"/>
      <c r="AG264" s="526"/>
      <c r="AH264" s="50"/>
    </row>
    <row r="265" spans="1:34" s="4" customFormat="1">
      <c r="A265" s="43"/>
      <c r="B265" s="97">
        <v>20</v>
      </c>
      <c r="C265" s="132" t="s">
        <v>37</v>
      </c>
      <c r="D265" s="166"/>
      <c r="E265" s="132"/>
      <c r="F265" s="132"/>
      <c r="G265" s="132"/>
      <c r="H265" s="132"/>
      <c r="I265" s="132"/>
      <c r="J265" s="132"/>
      <c r="K265" s="132"/>
      <c r="L265" s="125"/>
      <c r="M265" s="125"/>
      <c r="N265" s="160"/>
      <c r="O265" s="203"/>
      <c r="P265" s="95"/>
      <c r="Q265" s="95"/>
      <c r="R265" s="330"/>
      <c r="S265" s="136"/>
      <c r="T265" s="168"/>
      <c r="U265" s="168"/>
      <c r="V265" s="168"/>
      <c r="W265" s="168"/>
      <c r="X265" s="168"/>
      <c r="Y265" s="168"/>
      <c r="Z265" s="168"/>
      <c r="AA265" s="252"/>
      <c r="AB265" s="463"/>
      <c r="AC265" s="463"/>
      <c r="AD265" s="280"/>
      <c r="AE265" s="298"/>
      <c r="AF265" s="95"/>
      <c r="AG265" s="526"/>
      <c r="AH265" s="50"/>
    </row>
    <row r="266" spans="1:34" s="4" customFormat="1">
      <c r="A266" s="43"/>
      <c r="B266" s="97">
        <v>21</v>
      </c>
      <c r="C266" s="132" t="s">
        <v>140</v>
      </c>
      <c r="D266" s="166"/>
      <c r="E266" s="132"/>
      <c r="F266" s="132"/>
      <c r="G266" s="132"/>
      <c r="H266" s="132"/>
      <c r="I266" s="132"/>
      <c r="J266" s="132"/>
      <c r="K266" s="132"/>
      <c r="L266" s="125"/>
      <c r="M266" s="125"/>
      <c r="N266" s="160"/>
      <c r="O266" s="203"/>
      <c r="P266" s="95"/>
      <c r="Q266" s="95"/>
      <c r="R266" s="95"/>
      <c r="S266" s="346"/>
      <c r="T266" s="346"/>
      <c r="U266" s="346"/>
      <c r="V266" s="346"/>
      <c r="W266" s="346"/>
      <c r="X266" s="346"/>
      <c r="Y266" s="346"/>
      <c r="Z266" s="346"/>
      <c r="AA266" s="346"/>
      <c r="AB266" s="346"/>
      <c r="AC266" s="346"/>
      <c r="AD266" s="346"/>
      <c r="AE266" s="346"/>
      <c r="AF266" s="95"/>
      <c r="AG266" s="526"/>
      <c r="AH266" s="50"/>
    </row>
    <row r="267" spans="1:34" s="4" customFormat="1">
      <c r="A267" s="43"/>
      <c r="B267" s="97">
        <v>22</v>
      </c>
      <c r="C267" s="132" t="s">
        <v>66</v>
      </c>
      <c r="D267" s="166"/>
      <c r="E267" s="132"/>
      <c r="F267" s="132"/>
      <c r="G267" s="132"/>
      <c r="H267" s="132"/>
      <c r="I267" s="132"/>
      <c r="J267" s="132"/>
      <c r="K267" s="132"/>
      <c r="L267" s="125"/>
      <c r="M267" s="125"/>
      <c r="N267" s="160"/>
      <c r="O267" s="203"/>
      <c r="P267" s="95"/>
      <c r="Q267" s="95"/>
      <c r="R267" s="95"/>
      <c r="S267" s="95"/>
      <c r="T267" s="95"/>
      <c r="U267" s="95"/>
      <c r="V267" s="95"/>
      <c r="W267" s="95"/>
      <c r="X267" s="95"/>
      <c r="Y267" s="95"/>
      <c r="Z267" s="95"/>
      <c r="AA267" s="95"/>
      <c r="AB267" s="95"/>
      <c r="AC267" s="95"/>
      <c r="AD267" s="95"/>
      <c r="AE267" s="95"/>
      <c r="AF267" s="95"/>
      <c r="AG267" s="526"/>
      <c r="AH267" s="50"/>
    </row>
    <row r="268" spans="1:34" s="4" customFormat="1">
      <c r="A268" s="43"/>
      <c r="B268" s="97">
        <v>23</v>
      </c>
      <c r="C268" s="132" t="s">
        <v>714</v>
      </c>
      <c r="D268" s="166"/>
      <c r="E268" s="132"/>
      <c r="F268" s="132"/>
      <c r="G268" s="132"/>
      <c r="H268" s="132"/>
      <c r="I268" s="132"/>
      <c r="J268" s="132"/>
      <c r="K268" s="132"/>
      <c r="L268" s="125"/>
      <c r="M268" s="125"/>
      <c r="N268" s="160"/>
      <c r="O268" s="203"/>
      <c r="P268" s="95"/>
      <c r="Q268" s="95"/>
      <c r="R268" s="95"/>
      <c r="S268" s="95"/>
      <c r="T268" s="95"/>
      <c r="U268" s="95"/>
      <c r="V268" s="95"/>
      <c r="W268" s="95"/>
      <c r="X268" s="95"/>
      <c r="Y268" s="95"/>
      <c r="Z268" s="95"/>
      <c r="AA268" s="95"/>
      <c r="AB268" s="95"/>
      <c r="AC268" s="95"/>
      <c r="AD268" s="95"/>
      <c r="AE268" s="95"/>
      <c r="AF268" s="95"/>
      <c r="AG268" s="526"/>
      <c r="AH268" s="50"/>
    </row>
    <row r="269" spans="1:34" s="4" customFormat="1">
      <c r="A269" s="43"/>
      <c r="B269" s="97">
        <v>24</v>
      </c>
      <c r="C269" s="132" t="s">
        <v>168</v>
      </c>
      <c r="D269" s="166"/>
      <c r="E269" s="132"/>
      <c r="F269" s="132"/>
      <c r="G269" s="132"/>
      <c r="H269" s="132"/>
      <c r="I269" s="132"/>
      <c r="J269" s="132"/>
      <c r="K269" s="132"/>
      <c r="L269" s="125"/>
      <c r="M269" s="125"/>
      <c r="N269" s="160"/>
      <c r="O269" s="203"/>
      <c r="P269" s="95"/>
      <c r="Q269" s="95"/>
      <c r="R269" s="95"/>
      <c r="S269" s="95"/>
      <c r="T269" s="95"/>
      <c r="U269" s="95"/>
      <c r="V269" s="95"/>
      <c r="W269" s="95"/>
      <c r="X269" s="95"/>
      <c r="Y269" s="95"/>
      <c r="Z269" s="95"/>
      <c r="AA269" s="95"/>
      <c r="AB269" s="95"/>
      <c r="AC269" s="95"/>
      <c r="AD269" s="95"/>
      <c r="AE269" s="95"/>
      <c r="AF269" s="95"/>
      <c r="AG269" s="526"/>
      <c r="AH269" s="50"/>
    </row>
    <row r="270" spans="1:34" s="4" customFormat="1">
      <c r="A270" s="43"/>
      <c r="B270" s="97">
        <v>25</v>
      </c>
      <c r="C270" s="132" t="s">
        <v>138</v>
      </c>
      <c r="D270" s="166"/>
      <c r="E270" s="132"/>
      <c r="F270" s="132"/>
      <c r="G270" s="132"/>
      <c r="H270" s="132"/>
      <c r="I270" s="132"/>
      <c r="J270" s="132"/>
      <c r="K270" s="132"/>
      <c r="L270" s="125"/>
      <c r="M270" s="125"/>
      <c r="N270" s="160"/>
      <c r="O270" s="203"/>
      <c r="P270" s="95"/>
      <c r="Q270" s="95"/>
      <c r="R270" s="95"/>
      <c r="S270" s="95"/>
      <c r="T270" s="95"/>
      <c r="U270" s="95"/>
      <c r="V270" s="95"/>
      <c r="W270" s="95"/>
      <c r="X270" s="95"/>
      <c r="Y270" s="95"/>
      <c r="Z270" s="95"/>
      <c r="AA270" s="95"/>
      <c r="AB270" s="95"/>
      <c r="AC270" s="95"/>
      <c r="AD270" s="95"/>
      <c r="AE270" s="95"/>
      <c r="AF270" s="95"/>
      <c r="AG270" s="526"/>
      <c r="AH270" s="50"/>
    </row>
    <row r="271" spans="1:34" s="4" customFormat="1">
      <c r="A271" s="43"/>
      <c r="B271" s="97">
        <v>26</v>
      </c>
      <c r="C271" s="132" t="s">
        <v>715</v>
      </c>
      <c r="D271" s="166"/>
      <c r="E271" s="132"/>
      <c r="F271" s="132"/>
      <c r="G271" s="132"/>
      <c r="H271" s="132"/>
      <c r="I271" s="132"/>
      <c r="J271" s="132"/>
      <c r="K271" s="132"/>
      <c r="L271" s="125"/>
      <c r="M271" s="125"/>
      <c r="N271" s="160"/>
      <c r="O271" s="203"/>
      <c r="P271" s="95"/>
      <c r="Q271" s="95"/>
      <c r="R271" s="95"/>
      <c r="S271" s="95"/>
      <c r="T271" s="95"/>
      <c r="U271" s="95"/>
      <c r="V271" s="95"/>
      <c r="W271" s="95"/>
      <c r="X271" s="95"/>
      <c r="Y271" s="95"/>
      <c r="Z271" s="95"/>
      <c r="AA271" s="95"/>
      <c r="AB271" s="95"/>
      <c r="AC271" s="95"/>
      <c r="AD271" s="95"/>
      <c r="AE271" s="95"/>
      <c r="AF271" s="95"/>
      <c r="AG271" s="526"/>
      <c r="AH271" s="50"/>
    </row>
    <row r="272" spans="1:34" s="4" customFormat="1">
      <c r="A272" s="43"/>
      <c r="B272" s="97">
        <v>27</v>
      </c>
      <c r="C272" s="133" t="s">
        <v>522</v>
      </c>
      <c r="D272" s="133"/>
      <c r="E272" s="133"/>
      <c r="F272" s="133"/>
      <c r="G272" s="133"/>
      <c r="H272" s="133"/>
      <c r="I272" s="133"/>
      <c r="J272" s="133"/>
      <c r="K272" s="133"/>
      <c r="L272" s="125"/>
      <c r="M272" s="125"/>
      <c r="N272" s="279"/>
      <c r="O272" s="297"/>
      <c r="P272" s="95"/>
      <c r="Q272" s="95"/>
      <c r="R272" s="95"/>
      <c r="S272" s="95"/>
      <c r="T272" s="95"/>
      <c r="U272" s="95"/>
      <c r="V272" s="95"/>
      <c r="W272" s="95"/>
      <c r="X272" s="95"/>
      <c r="Y272" s="95"/>
      <c r="Z272" s="95"/>
      <c r="AA272" s="95"/>
      <c r="AB272" s="95"/>
      <c r="AC272" s="95"/>
      <c r="AD272" s="95"/>
      <c r="AE272" s="95"/>
      <c r="AF272" s="95"/>
      <c r="AG272" s="526"/>
      <c r="AH272" s="50"/>
    </row>
    <row r="273" spans="1:34" s="4" customFormat="1">
      <c r="A273" s="45"/>
      <c r="B273" s="97"/>
      <c r="C273" s="134"/>
      <c r="D273" s="134"/>
      <c r="E273" s="134"/>
      <c r="F273" s="134"/>
      <c r="G273" s="134"/>
      <c r="H273" s="134"/>
      <c r="I273" s="134"/>
      <c r="J273" s="134"/>
      <c r="K273" s="134"/>
      <c r="L273" s="125"/>
      <c r="M273" s="125"/>
      <c r="N273" s="280"/>
      <c r="O273" s="298"/>
      <c r="P273" s="95"/>
      <c r="Q273" s="95"/>
      <c r="R273" s="95"/>
      <c r="S273" s="95"/>
      <c r="T273" s="95"/>
      <c r="U273" s="95"/>
      <c r="V273" s="95"/>
      <c r="W273" s="95"/>
      <c r="X273" s="95"/>
      <c r="Y273" s="95"/>
      <c r="Z273" s="95"/>
      <c r="AA273" s="95"/>
      <c r="AB273" s="95"/>
      <c r="AC273" s="95"/>
      <c r="AD273" s="95"/>
      <c r="AE273" s="95"/>
      <c r="AF273" s="95"/>
      <c r="AG273" s="526"/>
      <c r="AH273" s="50"/>
    </row>
    <row r="274" spans="1:34" s="4" customFormat="1">
      <c r="A274" s="43"/>
      <c r="B274" s="97">
        <v>28</v>
      </c>
      <c r="C274" s="135" t="s">
        <v>1214</v>
      </c>
      <c r="D274" s="167"/>
      <c r="E274" s="167"/>
      <c r="F274" s="167"/>
      <c r="G274" s="167"/>
      <c r="H274" s="167"/>
      <c r="I274" s="167"/>
      <c r="J274" s="167"/>
      <c r="K274" s="251"/>
      <c r="L274" s="125"/>
      <c r="M274" s="125"/>
      <c r="N274" s="279"/>
      <c r="O274" s="297"/>
      <c r="P274" s="95"/>
      <c r="Q274" s="95"/>
      <c r="R274" s="95"/>
      <c r="S274" s="95"/>
      <c r="T274" s="95"/>
      <c r="U274" s="95"/>
      <c r="V274" s="95"/>
      <c r="W274" s="95"/>
      <c r="X274" s="95"/>
      <c r="Y274" s="95"/>
      <c r="Z274" s="95"/>
      <c r="AA274" s="95"/>
      <c r="AB274" s="95"/>
      <c r="AC274" s="95"/>
      <c r="AD274" s="95"/>
      <c r="AE274" s="95"/>
      <c r="AF274" s="95"/>
      <c r="AG274" s="526"/>
      <c r="AH274" s="50"/>
    </row>
    <row r="275" spans="1:34" s="4" customFormat="1">
      <c r="A275" s="43"/>
      <c r="B275" s="97"/>
      <c r="C275" s="136"/>
      <c r="D275" s="168"/>
      <c r="E275" s="168"/>
      <c r="F275" s="168"/>
      <c r="G275" s="168"/>
      <c r="H275" s="168"/>
      <c r="I275" s="168"/>
      <c r="J275" s="168"/>
      <c r="K275" s="252"/>
      <c r="L275" s="125"/>
      <c r="M275" s="125"/>
      <c r="N275" s="280"/>
      <c r="O275" s="298"/>
      <c r="P275" s="95"/>
      <c r="Q275" s="95"/>
      <c r="R275" s="95"/>
      <c r="S275" s="95"/>
      <c r="T275" s="95"/>
      <c r="U275" s="95"/>
      <c r="V275" s="95"/>
      <c r="W275" s="95"/>
      <c r="X275" s="95"/>
      <c r="Y275" s="95"/>
      <c r="Z275" s="95"/>
      <c r="AA275" s="95"/>
      <c r="AB275" s="95"/>
      <c r="AC275" s="95"/>
      <c r="AD275" s="95"/>
      <c r="AE275" s="95"/>
      <c r="AF275" s="95"/>
      <c r="AG275" s="526"/>
      <c r="AH275" s="50"/>
    </row>
    <row r="276" spans="1:34" s="4" customFormat="1">
      <c r="A276" s="43"/>
      <c r="B276" s="97">
        <v>29</v>
      </c>
      <c r="C276" s="103" t="s">
        <v>40</v>
      </c>
      <c r="D276" s="95"/>
      <c r="E276" s="95"/>
      <c r="F276" s="95"/>
      <c r="G276" s="95"/>
      <c r="H276" s="95"/>
      <c r="I276" s="95"/>
      <c r="J276" s="95"/>
      <c r="K276" s="95"/>
      <c r="L276" s="125"/>
      <c r="M276" s="125"/>
      <c r="N276" s="160"/>
      <c r="O276" s="203"/>
      <c r="P276" s="95"/>
      <c r="Q276" s="95"/>
      <c r="R276" s="95"/>
      <c r="S276" s="95"/>
      <c r="T276" s="95"/>
      <c r="U276" s="95"/>
      <c r="V276" s="95"/>
      <c r="W276" s="95"/>
      <c r="X276" s="95"/>
      <c r="Y276" s="95"/>
      <c r="Z276" s="95"/>
      <c r="AA276" s="95"/>
      <c r="AB276" s="95"/>
      <c r="AC276" s="95"/>
      <c r="AD276" s="95"/>
      <c r="AE276" s="95"/>
      <c r="AF276" s="95"/>
      <c r="AG276" s="526"/>
      <c r="AH276" s="50"/>
    </row>
    <row r="277" spans="1:34" s="4" customFormat="1">
      <c r="A277" s="43"/>
      <c r="B277" s="97">
        <v>30</v>
      </c>
      <c r="C277" s="132" t="s">
        <v>1215</v>
      </c>
      <c r="D277" s="166"/>
      <c r="E277" s="132"/>
      <c r="F277" s="132"/>
      <c r="G277" s="132"/>
      <c r="H277" s="132"/>
      <c r="I277" s="132"/>
      <c r="J277" s="132"/>
      <c r="K277" s="132"/>
      <c r="L277" s="125"/>
      <c r="M277" s="125"/>
      <c r="N277" s="160"/>
      <c r="O277" s="203"/>
      <c r="P277" s="95"/>
      <c r="Q277" s="95"/>
      <c r="R277" s="95"/>
      <c r="S277" s="95"/>
      <c r="T277" s="95"/>
      <c r="U277" s="95"/>
      <c r="V277" s="95"/>
      <c r="W277" s="95"/>
      <c r="X277" s="95"/>
      <c r="Y277" s="95"/>
      <c r="Z277" s="95"/>
      <c r="AA277" s="95"/>
      <c r="AB277" s="95"/>
      <c r="AC277" s="95"/>
      <c r="AD277" s="95"/>
      <c r="AE277" s="95"/>
      <c r="AF277" s="95"/>
      <c r="AG277" s="526"/>
      <c r="AH277" s="50"/>
    </row>
    <row r="278" spans="1:34" s="4" customFormat="1">
      <c r="A278" s="45"/>
      <c r="B278" s="98"/>
      <c r="C278" s="103"/>
      <c r="D278" s="101"/>
      <c r="E278" s="103"/>
      <c r="F278" s="103"/>
      <c r="G278" s="103"/>
      <c r="H278" s="103"/>
      <c r="I278" s="103"/>
      <c r="J278" s="103"/>
      <c r="K278" s="103"/>
      <c r="L278" s="95"/>
      <c r="M278" s="81"/>
      <c r="N278" s="281"/>
      <c r="O278" s="281"/>
      <c r="P278" s="95"/>
      <c r="Q278" s="95"/>
      <c r="R278" s="95"/>
      <c r="S278" s="95"/>
      <c r="T278" s="95"/>
      <c r="U278" s="95"/>
      <c r="V278" s="95"/>
      <c r="W278" s="95"/>
      <c r="X278" s="95"/>
      <c r="Y278" s="95"/>
      <c r="Z278" s="95"/>
      <c r="AA278" s="95"/>
      <c r="AB278" s="95"/>
      <c r="AC278" s="95"/>
      <c r="AD278" s="95"/>
      <c r="AE278" s="95"/>
      <c r="AF278" s="95"/>
      <c r="AG278" s="526"/>
      <c r="AH278" s="50"/>
    </row>
    <row r="279" spans="1:34" s="4" customFormat="1">
      <c r="A279" s="45"/>
      <c r="B279" s="95"/>
      <c r="C279" s="95"/>
      <c r="D279" s="95"/>
      <c r="E279" s="95"/>
      <c r="F279" s="95"/>
      <c r="G279" s="95"/>
      <c r="H279" s="95"/>
      <c r="I279" s="95"/>
      <c r="J279" s="95"/>
      <c r="K279" s="95"/>
      <c r="L279" s="95"/>
      <c r="M279" s="95"/>
      <c r="N279" s="95"/>
      <c r="O279" s="95"/>
      <c r="P279" s="95"/>
      <c r="Q279" s="95"/>
      <c r="R279" s="95"/>
      <c r="S279" s="95"/>
      <c r="T279" s="95"/>
      <c r="U279" s="95"/>
      <c r="V279" s="95"/>
      <c r="W279" s="95"/>
      <c r="X279" s="95"/>
      <c r="Y279" s="95"/>
      <c r="Z279" s="95"/>
      <c r="AA279" s="95"/>
      <c r="AB279" s="95"/>
      <c r="AC279" s="95"/>
      <c r="AD279" s="95"/>
      <c r="AE279" s="95"/>
      <c r="AF279" s="95"/>
      <c r="AG279" s="526"/>
      <c r="AH279" s="50"/>
    </row>
    <row r="280" spans="1:34" s="4" customFormat="1">
      <c r="A280" s="45"/>
      <c r="B280" s="95"/>
      <c r="C280" s="95"/>
      <c r="D280" s="95"/>
      <c r="E280" s="95"/>
      <c r="F280" s="95"/>
      <c r="G280" s="95"/>
      <c r="H280" s="95"/>
      <c r="I280" s="95"/>
      <c r="J280" s="95"/>
      <c r="K280" s="95"/>
      <c r="L280" s="95"/>
      <c r="M280" s="95"/>
      <c r="N280" s="95"/>
      <c r="O280" s="95"/>
      <c r="P280" s="95"/>
      <c r="Q280" s="95"/>
      <c r="R280" s="95"/>
      <c r="S280" s="95"/>
      <c r="T280" s="95"/>
      <c r="U280" s="95"/>
      <c r="V280" s="95"/>
      <c r="W280" s="95"/>
      <c r="X280" s="95"/>
      <c r="Y280" s="95"/>
      <c r="Z280" s="95"/>
      <c r="AA280" s="95"/>
      <c r="AB280" s="95"/>
      <c r="AC280" s="95"/>
      <c r="AD280" s="95"/>
      <c r="AE280" s="95"/>
      <c r="AF280" s="95"/>
      <c r="AG280" s="526"/>
      <c r="AH280" s="50"/>
    </row>
    <row r="281" spans="1:34" s="4" customFormat="1">
      <c r="A281" s="45"/>
      <c r="B281" s="95"/>
      <c r="C281" s="95"/>
      <c r="D281" s="95"/>
      <c r="E281" s="95"/>
      <c r="F281" s="95"/>
      <c r="G281" s="95"/>
      <c r="H281" s="95"/>
      <c r="I281" s="95"/>
      <c r="J281" s="95"/>
      <c r="K281" s="95"/>
      <c r="L281" s="95"/>
      <c r="M281" s="95"/>
      <c r="N281" s="95"/>
      <c r="O281" s="95"/>
      <c r="P281" s="95"/>
      <c r="Q281" s="95"/>
      <c r="R281" s="95"/>
      <c r="S281" s="95"/>
      <c r="T281" s="95"/>
      <c r="U281" s="95"/>
      <c r="V281" s="95"/>
      <c r="W281" s="95"/>
      <c r="X281" s="95"/>
      <c r="Y281" s="95"/>
      <c r="Z281" s="95"/>
      <c r="AA281" s="95"/>
      <c r="AB281" s="95"/>
      <c r="AC281" s="95"/>
      <c r="AD281" s="95"/>
      <c r="AE281" s="95"/>
      <c r="AF281" s="95"/>
      <c r="AG281" s="526"/>
      <c r="AH281" s="50"/>
    </row>
    <row r="282" spans="1:34" s="4" customFormat="1">
      <c r="A282" s="45"/>
      <c r="B282" s="95"/>
      <c r="C282" s="95"/>
      <c r="D282" s="95"/>
      <c r="E282" s="95"/>
      <c r="F282" s="95"/>
      <c r="G282" s="95"/>
      <c r="H282" s="95"/>
      <c r="I282" s="95"/>
      <c r="J282" s="95"/>
      <c r="K282" s="95"/>
      <c r="L282" s="95"/>
      <c r="M282" s="95"/>
      <c r="N282" s="95"/>
      <c r="O282" s="95"/>
      <c r="P282" s="95"/>
      <c r="Q282" s="95"/>
      <c r="R282" s="95"/>
      <c r="S282" s="95"/>
      <c r="T282" s="95"/>
      <c r="U282" s="95"/>
      <c r="V282" s="95"/>
      <c r="W282" s="95"/>
      <c r="X282" s="95"/>
      <c r="Y282" s="95"/>
      <c r="Z282" s="95"/>
      <c r="AA282" s="95"/>
      <c r="AB282" s="95"/>
      <c r="AC282" s="95"/>
      <c r="AD282" s="95"/>
      <c r="AE282" s="95"/>
      <c r="AF282" s="95"/>
      <c r="AG282" s="526"/>
      <c r="AH282" s="50"/>
    </row>
    <row r="283" spans="1:34" s="4" customFormat="1">
      <c r="A283" s="45"/>
      <c r="B283" s="95"/>
      <c r="C283" s="95"/>
      <c r="D283" s="95"/>
      <c r="E283" s="95"/>
      <c r="F283" s="95"/>
      <c r="G283" s="95"/>
      <c r="H283" s="95"/>
      <c r="I283" s="95"/>
      <c r="J283" s="95"/>
      <c r="K283" s="95"/>
      <c r="L283" s="95"/>
      <c r="M283" s="95"/>
      <c r="N283" s="95"/>
      <c r="O283" s="95"/>
      <c r="P283" s="95"/>
      <c r="Q283" s="95"/>
      <c r="R283" s="95"/>
      <c r="S283" s="95"/>
      <c r="T283" s="95"/>
      <c r="U283" s="95"/>
      <c r="V283" s="95"/>
      <c r="W283" s="95"/>
      <c r="X283" s="95"/>
      <c r="Y283" s="95"/>
      <c r="Z283" s="95"/>
      <c r="AA283" s="95"/>
      <c r="AB283" s="95"/>
      <c r="AC283" s="95"/>
      <c r="AD283" s="95"/>
      <c r="AE283" s="95"/>
      <c r="AF283" s="95"/>
      <c r="AG283" s="526"/>
      <c r="AH283" s="50"/>
    </row>
    <row r="284" spans="1:34" s="4" customFormat="1">
      <c r="A284" s="45"/>
      <c r="B284" s="95"/>
      <c r="C284" s="95"/>
      <c r="D284" s="95"/>
      <c r="E284" s="95"/>
      <c r="F284" s="95"/>
      <c r="G284" s="95"/>
      <c r="H284" s="95"/>
      <c r="I284" s="95"/>
      <c r="J284" s="95"/>
      <c r="K284" s="95"/>
      <c r="L284" s="95"/>
      <c r="M284" s="95"/>
      <c r="N284" s="95"/>
      <c r="O284" s="95"/>
      <c r="P284" s="95"/>
      <c r="Q284" s="95"/>
      <c r="R284" s="95"/>
      <c r="S284" s="95"/>
      <c r="T284" s="95"/>
      <c r="U284" s="95"/>
      <c r="V284" s="95"/>
      <c r="W284" s="95"/>
      <c r="X284" s="95"/>
      <c r="Y284" s="95"/>
      <c r="Z284" s="95"/>
      <c r="AA284" s="95"/>
      <c r="AB284" s="95"/>
      <c r="AC284" s="95"/>
      <c r="AD284" s="95"/>
      <c r="AE284" s="95"/>
      <c r="AF284" s="95"/>
      <c r="AG284" s="526"/>
      <c r="AH284" s="50"/>
    </row>
    <row r="285" spans="1:34" s="4" customFormat="1">
      <c r="A285" s="45"/>
      <c r="B285" s="95"/>
      <c r="C285" s="95"/>
      <c r="D285" s="95"/>
      <c r="E285" s="95"/>
      <c r="F285" s="95"/>
      <c r="G285" s="95"/>
      <c r="H285" s="95"/>
      <c r="I285" s="95"/>
      <c r="J285" s="95"/>
      <c r="K285" s="95"/>
      <c r="L285" s="95"/>
      <c r="M285" s="95"/>
      <c r="N285" s="95"/>
      <c r="O285" s="95"/>
      <c r="P285" s="95"/>
      <c r="Q285" s="95"/>
      <c r="R285" s="95"/>
      <c r="S285" s="95"/>
      <c r="T285" s="95"/>
      <c r="U285" s="95"/>
      <c r="V285" s="95"/>
      <c r="W285" s="95"/>
      <c r="X285" s="95"/>
      <c r="Y285" s="95"/>
      <c r="Z285" s="95"/>
      <c r="AA285" s="95"/>
      <c r="AB285" s="95"/>
      <c r="AC285" s="95"/>
      <c r="AD285" s="95"/>
      <c r="AE285" s="95"/>
      <c r="AF285" s="95"/>
      <c r="AG285" s="526"/>
      <c r="AH285" s="50"/>
    </row>
    <row r="286" spans="1:34" s="4" customFormat="1">
      <c r="A286" s="45"/>
      <c r="B286" s="95"/>
      <c r="C286" s="95"/>
      <c r="D286" s="95"/>
      <c r="E286" s="95"/>
      <c r="F286" s="95"/>
      <c r="G286" s="95"/>
      <c r="H286" s="95"/>
      <c r="I286" s="95"/>
      <c r="J286" s="95"/>
      <c r="K286" s="95"/>
      <c r="L286" s="95"/>
      <c r="M286" s="95"/>
      <c r="N286" s="95"/>
      <c r="O286" s="95"/>
      <c r="P286" s="95"/>
      <c r="Q286" s="95"/>
      <c r="R286" s="95"/>
      <c r="S286" s="95"/>
      <c r="T286" s="95"/>
      <c r="U286" s="95"/>
      <c r="V286" s="95"/>
      <c r="W286" s="95"/>
      <c r="X286" s="95"/>
      <c r="Y286" s="95"/>
      <c r="Z286" s="95"/>
      <c r="AA286" s="95"/>
      <c r="AB286" s="95"/>
      <c r="AC286" s="95"/>
      <c r="AD286" s="95"/>
      <c r="AE286" s="95"/>
      <c r="AF286" s="95"/>
      <c r="AG286" s="526"/>
      <c r="AH286" s="50"/>
    </row>
    <row r="287" spans="1:34" s="4" customFormat="1">
      <c r="A287" s="45"/>
      <c r="B287" s="95"/>
      <c r="C287" s="95"/>
      <c r="D287" s="95"/>
      <c r="E287" s="95"/>
      <c r="F287" s="95"/>
      <c r="G287" s="95"/>
      <c r="H287" s="95"/>
      <c r="I287" s="95"/>
      <c r="J287" s="95"/>
      <c r="K287" s="95"/>
      <c r="L287" s="95"/>
      <c r="M287" s="95"/>
      <c r="N287" s="95"/>
      <c r="O287" s="95"/>
      <c r="P287" s="95"/>
      <c r="Q287" s="95"/>
      <c r="R287" s="95"/>
      <c r="S287" s="95"/>
      <c r="T287" s="95"/>
      <c r="U287" s="95"/>
      <c r="V287" s="95"/>
      <c r="W287" s="95"/>
      <c r="X287" s="95"/>
      <c r="Y287" s="95"/>
      <c r="Z287" s="95"/>
      <c r="AA287" s="95"/>
      <c r="AB287" s="95"/>
      <c r="AC287" s="95"/>
      <c r="AD287" s="95"/>
      <c r="AE287" s="95"/>
      <c r="AF287" s="95"/>
      <c r="AG287" s="526"/>
      <c r="AH287" s="50"/>
    </row>
    <row r="288" spans="1:34" s="4" customFormat="1">
      <c r="A288" s="45"/>
      <c r="B288" s="95"/>
      <c r="C288" s="95"/>
      <c r="D288" s="95"/>
      <c r="E288" s="95"/>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c r="AF288" s="95"/>
      <c r="AG288" s="526"/>
      <c r="AH288" s="50"/>
    </row>
    <row r="289" spans="1:34" s="4" customFormat="1">
      <c r="A289" s="45"/>
      <c r="B289" s="95"/>
      <c r="C289" s="95"/>
      <c r="D289" s="95"/>
      <c r="E289" s="95"/>
      <c r="F289" s="95"/>
      <c r="G289" s="95"/>
      <c r="H289" s="95"/>
      <c r="I289" s="95"/>
      <c r="J289" s="95"/>
      <c r="K289" s="95"/>
      <c r="L289" s="95"/>
      <c r="M289" s="95"/>
      <c r="N289" s="95"/>
      <c r="O289" s="95"/>
      <c r="P289" s="95"/>
      <c r="Q289" s="95"/>
      <c r="R289" s="95"/>
      <c r="S289" s="95"/>
      <c r="T289" s="95"/>
      <c r="U289" s="95"/>
      <c r="V289" s="95"/>
      <c r="W289" s="95"/>
      <c r="X289" s="95"/>
      <c r="Y289" s="95"/>
      <c r="Z289" s="95"/>
      <c r="AA289" s="95"/>
      <c r="AB289" s="95"/>
      <c r="AC289" s="95"/>
      <c r="AD289" s="95"/>
      <c r="AE289" s="95"/>
      <c r="AF289" s="95"/>
      <c r="AG289" s="526"/>
      <c r="AH289" s="50"/>
    </row>
    <row r="290" spans="1:34" s="4" customFormat="1">
      <c r="A290" s="45"/>
      <c r="B290" s="95"/>
      <c r="C290" s="95"/>
      <c r="D290" s="95"/>
      <c r="E290" s="95"/>
      <c r="F290" s="95"/>
      <c r="G290" s="95"/>
      <c r="H290" s="95"/>
      <c r="I290" s="95"/>
      <c r="J290" s="95"/>
      <c r="K290" s="95"/>
      <c r="L290" s="95"/>
      <c r="M290" s="95"/>
      <c r="N290" s="95"/>
      <c r="O290" s="95"/>
      <c r="P290" s="95"/>
      <c r="Q290" s="95"/>
      <c r="R290" s="95"/>
      <c r="S290" s="95"/>
      <c r="T290" s="95"/>
      <c r="U290" s="95"/>
      <c r="V290" s="95"/>
      <c r="W290" s="95"/>
      <c r="X290" s="95"/>
      <c r="Y290" s="95"/>
      <c r="Z290" s="95"/>
      <c r="AA290" s="95"/>
      <c r="AB290" s="95"/>
      <c r="AC290" s="95"/>
      <c r="AD290" s="95"/>
      <c r="AE290" s="95"/>
      <c r="AF290" s="95"/>
      <c r="AG290" s="526"/>
      <c r="AH290" s="50"/>
    </row>
    <row r="291" spans="1:34" s="4" customFormat="1">
      <c r="A291" s="45"/>
      <c r="B291" s="95"/>
      <c r="C291" s="95"/>
      <c r="D291" s="95"/>
      <c r="E291" s="95"/>
      <c r="F291" s="95"/>
      <c r="G291" s="95"/>
      <c r="H291" s="95"/>
      <c r="I291" s="95"/>
      <c r="J291" s="95"/>
      <c r="K291" s="95"/>
      <c r="L291" s="95"/>
      <c r="M291" s="95"/>
      <c r="N291" s="95"/>
      <c r="O291" s="95"/>
      <c r="P291" s="95"/>
      <c r="Q291" s="95"/>
      <c r="R291" s="95"/>
      <c r="S291" s="95"/>
      <c r="T291" s="95"/>
      <c r="U291" s="95"/>
      <c r="V291" s="95"/>
      <c r="W291" s="95"/>
      <c r="X291" s="95"/>
      <c r="Y291" s="95"/>
      <c r="Z291" s="95"/>
      <c r="AA291" s="95"/>
      <c r="AB291" s="95"/>
      <c r="AC291" s="95"/>
      <c r="AD291" s="95"/>
      <c r="AE291" s="95"/>
      <c r="AF291" s="95"/>
      <c r="AG291" s="526"/>
      <c r="AH291" s="50"/>
    </row>
    <row r="292" spans="1:34" s="4" customFormat="1">
      <c r="A292" s="45"/>
      <c r="B292" s="95"/>
      <c r="C292" s="95"/>
      <c r="D292" s="95"/>
      <c r="E292" s="95"/>
      <c r="F292" s="95"/>
      <c r="G292" s="95"/>
      <c r="H292" s="95"/>
      <c r="I292" s="95"/>
      <c r="J292" s="95"/>
      <c r="K292" s="95"/>
      <c r="L292" s="95"/>
      <c r="M292" s="95"/>
      <c r="N292" s="95"/>
      <c r="O292" s="95"/>
      <c r="P292" s="95"/>
      <c r="Q292" s="95"/>
      <c r="R292" s="95"/>
      <c r="S292" s="95"/>
      <c r="T292" s="95"/>
      <c r="U292" s="95"/>
      <c r="V292" s="95"/>
      <c r="W292" s="95"/>
      <c r="X292" s="95"/>
      <c r="Y292" s="95"/>
      <c r="Z292" s="95"/>
      <c r="AA292" s="95"/>
      <c r="AB292" s="95"/>
      <c r="AC292" s="95"/>
      <c r="AD292" s="95"/>
      <c r="AE292" s="95"/>
      <c r="AF292" s="95"/>
      <c r="AG292" s="526"/>
      <c r="AH292" s="50"/>
    </row>
    <row r="293" spans="1:34" s="4" customFormat="1">
      <c r="A293" s="45"/>
      <c r="B293" s="95"/>
      <c r="C293" s="95"/>
      <c r="D293" s="95"/>
      <c r="E293" s="95"/>
      <c r="F293" s="95"/>
      <c r="G293" s="95"/>
      <c r="H293" s="95"/>
      <c r="I293" s="95"/>
      <c r="J293" s="95"/>
      <c r="K293" s="95"/>
      <c r="L293" s="95"/>
      <c r="M293" s="95"/>
      <c r="N293" s="95"/>
      <c r="O293" s="95"/>
      <c r="P293" s="95"/>
      <c r="Q293" s="95"/>
      <c r="R293" s="95"/>
      <c r="S293" s="95"/>
      <c r="T293" s="95"/>
      <c r="U293" s="95"/>
      <c r="V293" s="95"/>
      <c r="W293" s="95"/>
      <c r="X293" s="95"/>
      <c r="Y293" s="95"/>
      <c r="Z293" s="95"/>
      <c r="AA293" s="95"/>
      <c r="AB293" s="95"/>
      <c r="AC293" s="95"/>
      <c r="AD293" s="95"/>
      <c r="AE293" s="95"/>
      <c r="AF293" s="95"/>
      <c r="AG293" s="526"/>
      <c r="AH293" s="50"/>
    </row>
    <row r="294" spans="1:34" s="4" customFormat="1">
      <c r="A294" s="45"/>
      <c r="B294" s="95"/>
      <c r="C294" s="95"/>
      <c r="D294" s="95"/>
      <c r="E294" s="95"/>
      <c r="F294" s="95"/>
      <c r="G294" s="95"/>
      <c r="H294" s="95"/>
      <c r="I294" s="95"/>
      <c r="J294" s="95"/>
      <c r="K294" s="95"/>
      <c r="L294" s="95"/>
      <c r="M294" s="95"/>
      <c r="N294" s="95"/>
      <c r="O294" s="95"/>
      <c r="P294" s="95"/>
      <c r="Q294" s="95"/>
      <c r="R294" s="95"/>
      <c r="S294" s="95"/>
      <c r="T294" s="95"/>
      <c r="U294" s="95"/>
      <c r="V294" s="95"/>
      <c r="W294" s="95"/>
      <c r="X294" s="95"/>
      <c r="Y294" s="95"/>
      <c r="Z294" s="95"/>
      <c r="AA294" s="95"/>
      <c r="AB294" s="95"/>
      <c r="AC294" s="95"/>
      <c r="AD294" s="95"/>
      <c r="AE294" s="95"/>
      <c r="AF294" s="95"/>
      <c r="AG294" s="526"/>
      <c r="AH294" s="50"/>
    </row>
    <row r="295" spans="1:34" s="4" customFormat="1">
      <c r="A295" s="45"/>
      <c r="B295" s="95"/>
      <c r="C295" s="95"/>
      <c r="D295" s="95"/>
      <c r="E295" s="95"/>
      <c r="F295" s="95"/>
      <c r="G295" s="95"/>
      <c r="H295" s="95"/>
      <c r="I295" s="95"/>
      <c r="J295" s="95"/>
      <c r="K295" s="95"/>
      <c r="L295" s="95"/>
      <c r="M295" s="95"/>
      <c r="N295" s="95"/>
      <c r="O295" s="95"/>
      <c r="P295" s="95"/>
      <c r="Q295" s="95"/>
      <c r="R295" s="95"/>
      <c r="S295" s="95"/>
      <c r="T295" s="95"/>
      <c r="U295" s="95"/>
      <c r="V295" s="95"/>
      <c r="W295" s="95"/>
      <c r="X295" s="95"/>
      <c r="Y295" s="95"/>
      <c r="Z295" s="95"/>
      <c r="AA295" s="95"/>
      <c r="AB295" s="95"/>
      <c r="AC295" s="95"/>
      <c r="AD295" s="95"/>
      <c r="AE295" s="95"/>
      <c r="AF295" s="95"/>
      <c r="AG295" s="526"/>
      <c r="AH295" s="50"/>
    </row>
    <row r="296" spans="1:34" s="4" customFormat="1">
      <c r="A296" s="46"/>
      <c r="B296" s="99"/>
      <c r="C296" s="99"/>
      <c r="D296" s="99"/>
      <c r="E296" s="99"/>
      <c r="F296" s="99"/>
      <c r="G296" s="99"/>
      <c r="H296" s="99"/>
      <c r="I296" s="99"/>
      <c r="J296" s="99"/>
      <c r="K296" s="99"/>
      <c r="L296" s="99"/>
      <c r="M296" s="99"/>
      <c r="N296" s="99"/>
      <c r="O296" s="99"/>
      <c r="P296" s="99"/>
      <c r="Q296" s="99"/>
      <c r="R296" s="99"/>
      <c r="S296" s="99"/>
      <c r="T296" s="99"/>
      <c r="U296" s="99"/>
      <c r="V296" s="99"/>
      <c r="W296" s="99"/>
      <c r="X296" s="99"/>
      <c r="Y296" s="99"/>
      <c r="Z296" s="99"/>
      <c r="AA296" s="99"/>
      <c r="AB296" s="99"/>
      <c r="AC296" s="99"/>
      <c r="AD296" s="99"/>
      <c r="AE296" s="99"/>
      <c r="AF296" s="99"/>
      <c r="AG296" s="527"/>
      <c r="AH296" s="50"/>
    </row>
    <row r="297" spans="1:34" s="4" customFormat="1">
      <c r="A297" s="47" t="s">
        <v>82</v>
      </c>
      <c r="B297" s="47"/>
      <c r="C297" s="47"/>
      <c r="D297" s="47"/>
      <c r="E297" s="47"/>
      <c r="F297" s="47"/>
      <c r="G297" s="47"/>
      <c r="H297" s="47"/>
      <c r="I297" s="47"/>
      <c r="J297" s="47"/>
      <c r="K297" s="47"/>
      <c r="L297" s="47"/>
      <c r="M297" s="47"/>
      <c r="N297" s="47"/>
      <c r="O297" s="47"/>
      <c r="P297" s="47"/>
      <c r="Q297" s="47"/>
      <c r="R297" s="47"/>
      <c r="S297" s="47"/>
      <c r="T297" s="47"/>
      <c r="U297" s="47"/>
      <c r="V297" s="47"/>
      <c r="W297" s="47"/>
      <c r="X297" s="377"/>
      <c r="Y297" s="124" t="s">
        <v>245</v>
      </c>
      <c r="Z297" s="124"/>
      <c r="AA297" s="124"/>
      <c r="AB297" s="124"/>
      <c r="AC297" s="124"/>
      <c r="AD297" s="124"/>
      <c r="AE297" s="124"/>
      <c r="AF297" s="124"/>
      <c r="AG297" s="124"/>
      <c r="AH297" s="50"/>
    </row>
    <row r="298" spans="1:34" s="4" customFormat="1">
      <c r="A298" s="47"/>
      <c r="B298" s="47"/>
      <c r="C298" s="47"/>
      <c r="D298" s="47"/>
      <c r="E298" s="47"/>
      <c r="F298" s="47"/>
      <c r="G298" s="47"/>
      <c r="H298" s="47"/>
      <c r="I298" s="47"/>
      <c r="J298" s="47"/>
      <c r="K298" s="47"/>
      <c r="L298" s="47"/>
      <c r="M298" s="47"/>
      <c r="N298" s="47"/>
      <c r="O298" s="47"/>
      <c r="P298" s="47"/>
      <c r="Q298" s="47"/>
      <c r="R298" s="47"/>
      <c r="S298" s="47"/>
      <c r="T298" s="47"/>
      <c r="U298" s="47"/>
      <c r="V298" s="47"/>
      <c r="W298" s="47"/>
      <c r="X298" s="377"/>
      <c r="Y298" s="124"/>
      <c r="Z298" s="124"/>
      <c r="AA298" s="124"/>
      <c r="AB298" s="124"/>
      <c r="AC298" s="124"/>
      <c r="AD298" s="124"/>
      <c r="AE298" s="124"/>
      <c r="AF298" s="124"/>
      <c r="AG298" s="124"/>
      <c r="AH298" s="50"/>
    </row>
    <row r="299" spans="1:34" s="4" customFormat="1">
      <c r="A299" s="48">
        <v>1</v>
      </c>
      <c r="B299" s="100" t="s">
        <v>97</v>
      </c>
      <c r="C299" s="103"/>
      <c r="D299" s="103"/>
      <c r="E299" s="103"/>
      <c r="F299" s="103"/>
      <c r="G299" s="103"/>
      <c r="H299" s="103"/>
      <c r="I299" s="103"/>
      <c r="J299" s="103"/>
      <c r="K299" s="103"/>
      <c r="L299" s="103"/>
      <c r="M299" s="103"/>
      <c r="N299" s="103"/>
      <c r="O299" s="103"/>
      <c r="P299" s="103"/>
      <c r="Q299" s="103"/>
      <c r="R299" s="103"/>
      <c r="S299" s="103"/>
      <c r="T299" s="103"/>
      <c r="U299" s="103"/>
      <c r="V299" s="103"/>
      <c r="W299" s="103"/>
      <c r="X299" s="103"/>
      <c r="Y299" s="95"/>
      <c r="Z299" s="95"/>
      <c r="AA299" s="95"/>
      <c r="AB299" s="95"/>
      <c r="AC299" s="95"/>
      <c r="AD299" s="95"/>
      <c r="AE299" s="95"/>
      <c r="AF299" s="95"/>
      <c r="AG299" s="528"/>
      <c r="AH299" s="50"/>
    </row>
    <row r="300" spans="1:34" s="4" customFormat="1" ht="42" customHeight="1">
      <c r="A300" s="49"/>
      <c r="B300" s="101" t="s">
        <v>724</v>
      </c>
      <c r="C300" s="101"/>
      <c r="D300" s="101"/>
      <c r="E300" s="101"/>
      <c r="F300" s="101"/>
      <c r="G300" s="101"/>
      <c r="H300" s="101"/>
      <c r="I300" s="101"/>
      <c r="J300" s="101"/>
      <c r="K300" s="101"/>
      <c r="L300" s="101"/>
      <c r="M300" s="101"/>
      <c r="N300" s="101"/>
      <c r="O300" s="101"/>
      <c r="P300" s="101"/>
      <c r="Q300" s="101"/>
      <c r="R300" s="101"/>
      <c r="S300" s="101"/>
      <c r="T300" s="101"/>
      <c r="U300" s="101"/>
      <c r="V300" s="101"/>
      <c r="W300" s="101"/>
      <c r="X300" s="101"/>
      <c r="Y300" s="101"/>
      <c r="Z300" s="101"/>
      <c r="AA300" s="101"/>
      <c r="AB300" s="101"/>
      <c r="AC300" s="101"/>
      <c r="AD300" s="101"/>
      <c r="AE300" s="101"/>
      <c r="AF300" s="101"/>
      <c r="AG300" s="528"/>
      <c r="AH300" s="50"/>
    </row>
    <row r="301" spans="1:34" s="4" customFormat="1" ht="14.25" customHeight="1">
      <c r="A301" s="49"/>
      <c r="B301" s="102"/>
      <c r="C301" s="102"/>
      <c r="D301" s="102"/>
      <c r="E301" s="102"/>
      <c r="F301" s="102"/>
      <c r="G301" s="102"/>
      <c r="H301" s="102"/>
      <c r="I301" s="102"/>
      <c r="J301" s="102"/>
      <c r="K301" s="102"/>
      <c r="L301" s="102"/>
      <c r="M301" s="102"/>
      <c r="N301" s="102"/>
      <c r="O301" s="102"/>
      <c r="P301" s="102"/>
      <c r="Q301" s="102"/>
      <c r="R301" s="102"/>
      <c r="S301" s="102"/>
      <c r="T301" s="102"/>
      <c r="U301" s="102"/>
      <c r="V301" s="102"/>
      <c r="W301" s="102"/>
      <c r="X301" s="102"/>
      <c r="Y301" s="102"/>
      <c r="Z301" s="102"/>
      <c r="AA301" s="102"/>
      <c r="AB301" s="102"/>
      <c r="AC301" s="102"/>
      <c r="AD301" s="102"/>
      <c r="AE301" s="102"/>
      <c r="AF301" s="102"/>
      <c r="AG301" s="528"/>
      <c r="AH301" s="50"/>
    </row>
    <row r="302" spans="1:34" s="4" customFormat="1">
      <c r="A302" s="49"/>
      <c r="B302" s="103" t="s">
        <v>441</v>
      </c>
      <c r="C302" s="101"/>
      <c r="D302" s="101"/>
      <c r="E302" s="101"/>
      <c r="F302" s="101"/>
      <c r="G302" s="101"/>
      <c r="H302" s="219" t="s">
        <v>584</v>
      </c>
      <c r="I302" s="101"/>
      <c r="J302" s="101"/>
      <c r="K302" s="101"/>
      <c r="L302" s="101"/>
      <c r="M302" s="101"/>
      <c r="N302" s="101"/>
      <c r="O302" s="101"/>
      <c r="P302" s="101"/>
      <c r="Q302" s="101"/>
      <c r="R302" s="101"/>
      <c r="S302" s="101"/>
      <c r="T302" s="101"/>
      <c r="U302" s="101"/>
      <c r="V302" s="101"/>
      <c r="W302" s="101"/>
      <c r="X302" s="101"/>
      <c r="Y302" s="101"/>
      <c r="Z302" s="101"/>
      <c r="AA302" s="101"/>
      <c r="AB302" s="101"/>
      <c r="AC302" s="101"/>
      <c r="AD302" s="101"/>
      <c r="AE302" s="101"/>
      <c r="AF302" s="101"/>
      <c r="AG302" s="528"/>
      <c r="AH302" s="50"/>
    </row>
    <row r="303" spans="1:34" s="4" customFormat="1">
      <c r="A303" s="49"/>
      <c r="B303" s="103"/>
      <c r="C303" s="137"/>
      <c r="D303" s="103"/>
      <c r="E303" s="103"/>
      <c r="F303" s="103"/>
      <c r="G303" s="103"/>
      <c r="H303" s="103"/>
      <c r="I303" s="103" t="s">
        <v>728</v>
      </c>
      <c r="J303" s="103"/>
      <c r="K303" s="103"/>
      <c r="L303" s="125"/>
      <c r="M303" s="103" t="s">
        <v>731</v>
      </c>
      <c r="N303" s="103"/>
      <c r="O303" s="4"/>
      <c r="P303" s="103"/>
      <c r="Q303" s="103"/>
      <c r="R303" s="103"/>
      <c r="S303" s="103"/>
      <c r="T303" s="103"/>
      <c r="U303" s="95"/>
      <c r="V303" s="125"/>
      <c r="W303" s="95" t="s">
        <v>955</v>
      </c>
      <c r="X303" s="95"/>
      <c r="Y303" s="272"/>
      <c r="Z303" s="272"/>
      <c r="AA303" s="95" t="s">
        <v>11</v>
      </c>
      <c r="AB303" s="272"/>
      <c r="AC303" s="120" t="s">
        <v>24</v>
      </c>
      <c r="AD303" s="272"/>
      <c r="AE303" s="120" t="s">
        <v>1006</v>
      </c>
      <c r="AF303" s="95"/>
      <c r="AG303" s="528"/>
      <c r="AH303" s="50"/>
    </row>
    <row r="304" spans="1:34" s="4" customFormat="1">
      <c r="A304" s="49"/>
      <c r="B304" s="104"/>
      <c r="C304" s="104" t="s">
        <v>1284</v>
      </c>
      <c r="D304" s="104"/>
      <c r="E304" s="104"/>
      <c r="F304" s="104"/>
      <c r="G304" s="104"/>
      <c r="H304" s="104"/>
      <c r="I304" s="104"/>
      <c r="J304" s="104"/>
      <c r="K304" s="104"/>
      <c r="L304" s="104"/>
      <c r="M304" s="104"/>
      <c r="N304" s="104"/>
      <c r="O304" s="104"/>
      <c r="P304" s="104"/>
      <c r="Q304" s="104"/>
      <c r="R304" s="104"/>
      <c r="S304" s="104"/>
      <c r="T304" s="104"/>
      <c r="U304" s="104"/>
      <c r="V304" s="104"/>
      <c r="W304" s="104"/>
      <c r="X304" s="104"/>
      <c r="Y304" s="104"/>
      <c r="Z304" s="104"/>
      <c r="AA304" s="104"/>
      <c r="AB304" s="104"/>
      <c r="AC304" s="104"/>
      <c r="AD304" s="104"/>
      <c r="AE304" s="104"/>
      <c r="AF304" s="95"/>
      <c r="AG304" s="528"/>
      <c r="AH304" s="50"/>
    </row>
    <row r="305" spans="1:46" s="4" customFormat="1">
      <c r="A305" s="49"/>
      <c r="B305" s="104"/>
      <c r="C305" s="138" t="s">
        <v>203</v>
      </c>
      <c r="D305" s="138"/>
      <c r="E305" s="138"/>
      <c r="F305" s="138"/>
      <c r="G305" s="138"/>
      <c r="H305" s="138"/>
      <c r="I305" s="138"/>
      <c r="J305" s="138"/>
      <c r="K305" s="138"/>
      <c r="L305" s="138"/>
      <c r="M305" s="138"/>
      <c r="N305" s="138"/>
      <c r="O305" s="138"/>
      <c r="P305" s="138"/>
      <c r="Q305" s="138"/>
      <c r="R305" s="138"/>
      <c r="S305" s="138"/>
      <c r="T305" s="138"/>
      <c r="U305" s="138"/>
      <c r="V305" s="138"/>
      <c r="W305" s="138"/>
      <c r="X305" s="138"/>
      <c r="Y305" s="138"/>
      <c r="Z305" s="138"/>
      <c r="AA305" s="138"/>
      <c r="AB305" s="138"/>
      <c r="AC305" s="138"/>
      <c r="AD305" s="138"/>
      <c r="AE305" s="104"/>
      <c r="AF305" s="95"/>
      <c r="AG305" s="528"/>
      <c r="AH305" s="50"/>
      <c r="AI305" s="4"/>
      <c r="AJ305" s="4"/>
      <c r="AK305" s="4"/>
      <c r="AL305" s="4"/>
      <c r="AM305" s="4"/>
      <c r="AN305" s="4"/>
      <c r="AO305" s="4"/>
      <c r="AP305" s="4"/>
      <c r="AQ305" s="4"/>
      <c r="AR305" s="4"/>
      <c r="AS305" s="4"/>
      <c r="AT305" s="4"/>
    </row>
    <row r="306" spans="1:46" s="4" customFormat="1">
      <c r="A306" s="49"/>
      <c r="B306" s="103"/>
      <c r="C306" s="97" t="s">
        <v>166</v>
      </c>
      <c r="D306" s="97"/>
      <c r="E306" s="97"/>
      <c r="F306" s="97"/>
      <c r="G306" s="97" t="s">
        <v>306</v>
      </c>
      <c r="H306" s="97"/>
      <c r="I306" s="97"/>
      <c r="J306" s="97"/>
      <c r="K306" s="97"/>
      <c r="L306" s="97"/>
      <c r="M306" s="97"/>
      <c r="N306" s="97"/>
      <c r="O306" s="97"/>
      <c r="P306" s="97"/>
      <c r="Q306" s="97"/>
      <c r="R306" s="97"/>
      <c r="S306" s="97" t="s">
        <v>536</v>
      </c>
      <c r="T306" s="97"/>
      <c r="U306" s="97"/>
      <c r="V306" s="97"/>
      <c r="W306" s="97"/>
      <c r="X306" s="97"/>
      <c r="Y306" s="97"/>
      <c r="Z306" s="97"/>
      <c r="AA306" s="97"/>
      <c r="AB306" s="97"/>
      <c r="AC306" s="97"/>
      <c r="AD306" s="97"/>
      <c r="AE306" s="95"/>
      <c r="AF306" s="95"/>
      <c r="AG306" s="528"/>
      <c r="AH306" s="50"/>
      <c r="AI306" s="4"/>
      <c r="AJ306" s="4"/>
      <c r="AK306" s="4"/>
      <c r="AL306" s="4"/>
      <c r="AM306" s="4"/>
      <c r="AN306" s="4"/>
      <c r="AO306" s="4"/>
      <c r="AP306" s="4"/>
      <c r="AQ306" s="4"/>
      <c r="AR306" s="4"/>
      <c r="AS306" s="4"/>
      <c r="AT306" s="4"/>
    </row>
    <row r="307" spans="1:46" s="4" customFormat="1">
      <c r="A307" s="49"/>
      <c r="B307" s="103"/>
      <c r="C307" s="97"/>
      <c r="D307" s="97"/>
      <c r="E307" s="97"/>
      <c r="F307" s="97"/>
      <c r="G307" s="97" t="s">
        <v>733</v>
      </c>
      <c r="H307" s="97"/>
      <c r="I307" s="97"/>
      <c r="J307" s="97"/>
      <c r="K307" s="97" t="s">
        <v>734</v>
      </c>
      <c r="L307" s="97"/>
      <c r="M307" s="97"/>
      <c r="N307" s="97"/>
      <c r="O307" s="97" t="s">
        <v>737</v>
      </c>
      <c r="P307" s="97"/>
      <c r="Q307" s="97"/>
      <c r="R307" s="97"/>
      <c r="S307" s="97" t="s">
        <v>733</v>
      </c>
      <c r="T307" s="97"/>
      <c r="U307" s="97"/>
      <c r="V307" s="97"/>
      <c r="W307" s="97" t="s">
        <v>734</v>
      </c>
      <c r="X307" s="97"/>
      <c r="Y307" s="97"/>
      <c r="Z307" s="97"/>
      <c r="AA307" s="457" t="s">
        <v>383</v>
      </c>
      <c r="AB307" s="457"/>
      <c r="AC307" s="457"/>
      <c r="AD307" s="457"/>
      <c r="AE307" s="95"/>
      <c r="AF307" s="95"/>
      <c r="AG307" s="528"/>
      <c r="AH307" s="50"/>
      <c r="AI307" s="4"/>
      <c r="AJ307" s="4"/>
      <c r="AK307" s="4"/>
      <c r="AL307" s="4"/>
      <c r="AM307" s="4"/>
      <c r="AN307" s="4"/>
      <c r="AO307" s="4"/>
      <c r="AP307" s="4"/>
      <c r="AQ307" s="4"/>
      <c r="AR307" s="4"/>
      <c r="AS307" s="4"/>
      <c r="AT307" s="4"/>
    </row>
    <row r="308" spans="1:46" s="4" customFormat="1">
      <c r="A308" s="50"/>
      <c r="B308" s="105"/>
      <c r="C308" s="139"/>
      <c r="D308" s="146"/>
      <c r="E308" s="146"/>
      <c r="F308" s="183"/>
      <c r="G308" s="169"/>
      <c r="H308" s="146"/>
      <c r="I308" s="146"/>
      <c r="J308" s="169"/>
      <c r="K308" s="139"/>
      <c r="L308" s="146"/>
      <c r="M308" s="146"/>
      <c r="N308" s="183"/>
      <c r="O308" s="169"/>
      <c r="P308" s="146"/>
      <c r="Q308" s="146"/>
      <c r="R308" s="169"/>
      <c r="S308" s="139"/>
      <c r="T308" s="146"/>
      <c r="U308" s="146"/>
      <c r="V308" s="183"/>
      <c r="W308" s="139"/>
      <c r="X308" s="146"/>
      <c r="Y308" s="146"/>
      <c r="Z308" s="443"/>
      <c r="AA308" s="458"/>
      <c r="AB308" s="464"/>
      <c r="AC308" s="464"/>
      <c r="AD308" s="443"/>
      <c r="AE308" s="95"/>
      <c r="AF308" s="95"/>
      <c r="AG308" s="528"/>
      <c r="AH308" s="50"/>
      <c r="AI308" s="4"/>
      <c r="AJ308" s="4"/>
      <c r="AK308" s="4"/>
      <c r="AL308" s="4"/>
      <c r="AM308" s="4"/>
      <c r="AN308" s="4"/>
      <c r="AO308" s="4"/>
      <c r="AP308" s="4"/>
      <c r="AQ308" s="4"/>
      <c r="AR308" s="4"/>
      <c r="AS308" s="4"/>
      <c r="AT308" s="4"/>
    </row>
    <row r="309" spans="1:46" s="4" customFormat="1">
      <c r="A309" s="51"/>
      <c r="B309" s="105"/>
      <c r="C309" s="52"/>
      <c r="D309" s="147"/>
      <c r="E309" s="147"/>
      <c r="F309" s="184" t="s">
        <v>106</v>
      </c>
      <c r="G309" s="107"/>
      <c r="H309" s="147"/>
      <c r="I309" s="147"/>
      <c r="J309" s="184" t="s">
        <v>106</v>
      </c>
      <c r="K309" s="52"/>
      <c r="L309" s="147"/>
      <c r="M309" s="147"/>
      <c r="N309" s="184" t="s">
        <v>106</v>
      </c>
      <c r="O309" s="107"/>
      <c r="P309" s="147"/>
      <c r="Q309" s="147"/>
      <c r="R309" s="184" t="s">
        <v>106</v>
      </c>
      <c r="S309" s="52"/>
      <c r="T309" s="147"/>
      <c r="U309" s="147"/>
      <c r="V309" s="184" t="s">
        <v>106</v>
      </c>
      <c r="W309" s="52"/>
      <c r="X309" s="147"/>
      <c r="Y309" s="147"/>
      <c r="Z309" s="184" t="s">
        <v>106</v>
      </c>
      <c r="AA309" s="459"/>
      <c r="AB309" s="364"/>
      <c r="AC309" s="364"/>
      <c r="AD309" s="184" t="s">
        <v>106</v>
      </c>
      <c r="AE309" s="95"/>
      <c r="AF309" s="95"/>
      <c r="AG309" s="528"/>
      <c r="AH309" s="50"/>
      <c r="AI309" s="4"/>
      <c r="AJ309" s="4"/>
      <c r="AK309" s="4"/>
      <c r="AL309" s="4"/>
      <c r="AM309" s="4"/>
      <c r="AN309" s="4"/>
      <c r="AO309" s="4"/>
      <c r="AP309" s="4"/>
      <c r="AQ309" s="4"/>
      <c r="AR309" s="4"/>
      <c r="AS309" s="4"/>
      <c r="AT309" s="4"/>
    </row>
    <row r="310" spans="1:46" s="4" customFormat="1">
      <c r="A310" s="49"/>
      <c r="B310" s="103"/>
      <c r="C310" s="103"/>
      <c r="D310" s="103"/>
      <c r="E310" s="103"/>
      <c r="F310" s="103"/>
      <c r="G310" s="103"/>
      <c r="H310" s="103"/>
      <c r="I310" s="103"/>
      <c r="J310" s="103"/>
      <c r="K310" s="103"/>
      <c r="L310" s="103"/>
      <c r="M310" s="103"/>
      <c r="N310" s="103"/>
      <c r="O310" s="103"/>
      <c r="P310" s="103"/>
      <c r="Q310" s="103"/>
      <c r="R310" s="103"/>
      <c r="S310" s="103"/>
      <c r="T310" s="103"/>
      <c r="U310" s="103"/>
      <c r="V310" s="103"/>
      <c r="W310" s="103"/>
      <c r="X310" s="103"/>
      <c r="Y310" s="95"/>
      <c r="Z310" s="95"/>
      <c r="AA310" s="95"/>
      <c r="AB310" s="95"/>
      <c r="AC310" s="95"/>
      <c r="AD310" s="95"/>
      <c r="AE310" s="95"/>
      <c r="AF310" s="95"/>
      <c r="AG310" s="528"/>
      <c r="AH310" s="50"/>
      <c r="AI310" s="4"/>
      <c r="AJ310" s="4"/>
      <c r="AK310" s="4"/>
      <c r="AL310" s="4"/>
      <c r="AM310" s="4"/>
      <c r="AN310" s="4"/>
      <c r="AO310" s="4"/>
      <c r="AP310" s="4"/>
      <c r="AQ310" s="4"/>
      <c r="AR310" s="4"/>
      <c r="AS310" s="4"/>
      <c r="AT310" s="4"/>
    </row>
    <row r="311" spans="1:46" s="4" customFormat="1">
      <c r="A311" s="49"/>
      <c r="B311" s="104"/>
      <c r="C311" s="104" t="s">
        <v>1299</v>
      </c>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95"/>
      <c r="Z311" s="95"/>
      <c r="AA311" s="95"/>
      <c r="AB311" s="95"/>
      <c r="AC311" s="95"/>
      <c r="AD311" s="95"/>
      <c r="AE311" s="95"/>
      <c r="AF311" s="95"/>
      <c r="AG311" s="528"/>
      <c r="AH311" s="50"/>
      <c r="AI311" s="4"/>
      <c r="AJ311" s="4"/>
      <c r="AK311" s="4"/>
      <c r="AL311" s="4"/>
      <c r="AM311" s="4"/>
      <c r="AN311" s="4"/>
      <c r="AO311" s="4"/>
      <c r="AP311" s="4"/>
      <c r="AQ311" s="4"/>
      <c r="AR311" s="4"/>
      <c r="AS311" s="4"/>
      <c r="AT311" s="4"/>
    </row>
    <row r="312" spans="1:46" s="4" customFormat="1">
      <c r="A312" s="49"/>
      <c r="B312" s="103"/>
      <c r="C312" s="103" t="s">
        <v>273</v>
      </c>
      <c r="D312" s="103"/>
      <c r="E312" s="103"/>
      <c r="F312" s="103"/>
      <c r="G312" s="103"/>
      <c r="H312" s="103"/>
      <c r="I312" s="103"/>
      <c r="J312" s="103"/>
      <c r="K312" s="103"/>
      <c r="L312" s="103"/>
      <c r="M312" s="103"/>
      <c r="N312" s="103"/>
      <c r="O312" s="103"/>
      <c r="P312" s="103"/>
      <c r="Q312" s="103"/>
      <c r="R312" s="103"/>
      <c r="S312" s="103"/>
      <c r="T312" s="103"/>
      <c r="U312" s="103"/>
      <c r="V312" s="103"/>
      <c r="W312" s="103"/>
      <c r="X312" s="103"/>
      <c r="Y312" s="95"/>
      <c r="Z312" s="95"/>
      <c r="AA312" s="95"/>
      <c r="AB312" s="95"/>
      <c r="AC312" s="95"/>
      <c r="AD312" s="95"/>
      <c r="AE312" s="95"/>
      <c r="AF312" s="95"/>
      <c r="AG312" s="529"/>
      <c r="AH312" s="50"/>
      <c r="AI312" s="4"/>
      <c r="AJ312" s="4"/>
      <c r="AK312" s="4"/>
      <c r="AL312" s="4"/>
      <c r="AM312" s="4"/>
      <c r="AN312" s="4"/>
      <c r="AO312" s="4"/>
      <c r="AP312" s="4"/>
      <c r="AQ312" s="4"/>
      <c r="AR312" s="4"/>
      <c r="AS312" s="4"/>
      <c r="AT312" s="4"/>
    </row>
    <row r="313" spans="1:46" s="4" customFormat="1">
      <c r="A313" s="49"/>
      <c r="B313" s="103"/>
      <c r="C313" s="72">
        <v>0</v>
      </c>
      <c r="D313" s="72">
        <v>1</v>
      </c>
      <c r="E313" s="72">
        <v>2</v>
      </c>
      <c r="F313" s="72">
        <v>3</v>
      </c>
      <c r="G313" s="72">
        <v>4</v>
      </c>
      <c r="H313" s="72">
        <v>5</v>
      </c>
      <c r="I313" s="72">
        <v>6</v>
      </c>
      <c r="J313" s="72">
        <v>7</v>
      </c>
      <c r="K313" s="72">
        <v>8</v>
      </c>
      <c r="L313" s="72">
        <v>9</v>
      </c>
      <c r="M313" s="72">
        <v>10</v>
      </c>
      <c r="N313" s="72">
        <v>11</v>
      </c>
      <c r="O313" s="72">
        <v>12</v>
      </c>
      <c r="P313" s="72">
        <v>13</v>
      </c>
      <c r="Q313" s="72">
        <v>14</v>
      </c>
      <c r="R313" s="72">
        <v>15</v>
      </c>
      <c r="S313" s="72">
        <v>16</v>
      </c>
      <c r="T313" s="72">
        <v>17</v>
      </c>
      <c r="U313" s="72">
        <v>18</v>
      </c>
      <c r="V313" s="366" t="s">
        <v>101</v>
      </c>
      <c r="W313" s="366"/>
      <c r="X313" s="366"/>
      <c r="Y313" s="101" t="s">
        <v>327</v>
      </c>
      <c r="Z313" s="101"/>
      <c r="AA313" s="101"/>
      <c r="AB313" s="101"/>
      <c r="AC313" s="101"/>
      <c r="AD313" s="72" t="s">
        <v>748</v>
      </c>
      <c r="AE313" s="72"/>
      <c r="AF313" s="72"/>
      <c r="AG313" s="529"/>
      <c r="AH313" s="50"/>
      <c r="AI313" s="4"/>
      <c r="AJ313" s="4"/>
      <c r="AK313" s="4"/>
      <c r="AL313" s="4"/>
      <c r="AM313" s="4"/>
      <c r="AN313" s="4"/>
      <c r="AO313" s="4"/>
      <c r="AP313" s="4"/>
      <c r="AQ313" s="4"/>
      <c r="AR313" s="4"/>
      <c r="AS313" s="4"/>
      <c r="AT313" s="4"/>
    </row>
    <row r="314" spans="1:46" s="4" customFormat="1">
      <c r="A314" s="49"/>
      <c r="B314" s="103"/>
      <c r="C314" s="98" t="s">
        <v>489</v>
      </c>
      <c r="D314" s="98" t="s">
        <v>489</v>
      </c>
      <c r="E314" s="98" t="s">
        <v>489</v>
      </c>
      <c r="F314" s="98" t="s">
        <v>489</v>
      </c>
      <c r="G314" s="98" t="s">
        <v>489</v>
      </c>
      <c r="H314" s="98" t="s">
        <v>489</v>
      </c>
      <c r="I314" s="98" t="s">
        <v>489</v>
      </c>
      <c r="J314" s="98" t="s">
        <v>489</v>
      </c>
      <c r="K314" s="98" t="s">
        <v>489</v>
      </c>
      <c r="L314" s="98" t="s">
        <v>489</v>
      </c>
      <c r="M314" s="98" t="s">
        <v>489</v>
      </c>
      <c r="N314" s="98" t="s">
        <v>489</v>
      </c>
      <c r="O314" s="98" t="s">
        <v>489</v>
      </c>
      <c r="P314" s="98" t="s">
        <v>489</v>
      </c>
      <c r="Q314" s="98" t="s">
        <v>489</v>
      </c>
      <c r="R314" s="98" t="s">
        <v>489</v>
      </c>
      <c r="S314" s="98" t="s">
        <v>489</v>
      </c>
      <c r="T314" s="98" t="s">
        <v>489</v>
      </c>
      <c r="U314" s="98" t="s">
        <v>489</v>
      </c>
      <c r="V314" s="367"/>
      <c r="W314" s="367"/>
      <c r="X314" s="366"/>
      <c r="Y314" s="101"/>
      <c r="Z314" s="101"/>
      <c r="AA314" s="101"/>
      <c r="AB314" s="101"/>
      <c r="AC314" s="101"/>
      <c r="AD314" s="72"/>
      <c r="AE314" s="72"/>
      <c r="AF314" s="72"/>
      <c r="AG314" s="529"/>
      <c r="AH314" s="50"/>
      <c r="AI314" s="4" t="s">
        <v>9</v>
      </c>
      <c r="AJ314" s="4"/>
      <c r="AK314" s="4"/>
      <c r="AL314" s="4"/>
      <c r="AM314" s="4"/>
      <c r="AN314" s="4"/>
      <c r="AO314" s="4"/>
      <c r="AP314" s="4"/>
      <c r="AQ314" s="4"/>
      <c r="AR314" s="4"/>
      <c r="AS314" s="4"/>
      <c r="AT314" s="4"/>
    </row>
    <row r="315" spans="1:46" s="4" customFormat="1">
      <c r="A315" s="49"/>
      <c r="B315" s="103" t="s">
        <v>4</v>
      </c>
      <c r="C315" s="140"/>
      <c r="D315" s="140"/>
      <c r="E315" s="140"/>
      <c r="F315" s="140"/>
      <c r="G315" s="140"/>
      <c r="H315" s="140"/>
      <c r="I315" s="140"/>
      <c r="J315" s="140"/>
      <c r="K315" s="140"/>
      <c r="L315" s="140"/>
      <c r="M315" s="140"/>
      <c r="N315" s="140"/>
      <c r="O315" s="140"/>
      <c r="P315" s="140"/>
      <c r="Q315" s="140"/>
      <c r="R315" s="140"/>
      <c r="S315" s="140"/>
      <c r="T315" s="140"/>
      <c r="U315" s="140"/>
      <c r="V315" s="155">
        <f>SUM(C315:U315)</f>
        <v>0</v>
      </c>
      <c r="W315" s="155"/>
      <c r="X315" s="103" t="s">
        <v>106</v>
      </c>
      <c r="Y315" s="401" t="e">
        <f>AN316/AK319</f>
        <v>#DIV/0!</v>
      </c>
      <c r="Z315" s="401"/>
      <c r="AA315" s="401"/>
      <c r="AB315" s="401"/>
      <c r="AC315" s="95" t="s">
        <v>489</v>
      </c>
      <c r="AD315" s="272"/>
      <c r="AE315" s="272"/>
      <c r="AF315" s="95" t="s">
        <v>11</v>
      </c>
      <c r="AG315" s="529"/>
      <c r="AH315" s="50"/>
      <c r="AI315" s="91" t="s">
        <v>469</v>
      </c>
      <c r="AJ315" s="91"/>
      <c r="AK315" s="4" t="s">
        <v>741</v>
      </c>
      <c r="AL315" s="4"/>
      <c r="AM315" s="4"/>
      <c r="AN315" s="120" t="s">
        <v>743</v>
      </c>
      <c r="AO315" s="120"/>
      <c r="AP315" s="120"/>
      <c r="AQ315" s="120"/>
      <c r="AR315" s="120"/>
      <c r="AS315" s="120"/>
      <c r="AT315" s="120"/>
    </row>
    <row r="316" spans="1:46" s="4" customFormat="1">
      <c r="A316" s="49"/>
      <c r="B316" s="103" t="s">
        <v>431</v>
      </c>
      <c r="C316" s="140"/>
      <c r="D316" s="140"/>
      <c r="E316" s="140"/>
      <c r="F316" s="140"/>
      <c r="G316" s="140"/>
      <c r="H316" s="140"/>
      <c r="I316" s="140"/>
      <c r="J316" s="140"/>
      <c r="K316" s="140"/>
      <c r="L316" s="140"/>
      <c r="M316" s="140"/>
      <c r="N316" s="140"/>
      <c r="O316" s="140"/>
      <c r="P316" s="140"/>
      <c r="Q316" s="140"/>
      <c r="R316" s="140"/>
      <c r="S316" s="140"/>
      <c r="T316" s="140"/>
      <c r="U316" s="140"/>
      <c r="V316" s="155">
        <f>SUM(C316:U316)</f>
        <v>0</v>
      </c>
      <c r="W316" s="155"/>
      <c r="X316" s="103" t="s">
        <v>106</v>
      </c>
      <c r="Y316" s="401" t="e">
        <f>AK316/AJ319</f>
        <v>#DIV/0!</v>
      </c>
      <c r="Z316" s="401"/>
      <c r="AA316" s="401"/>
      <c r="AB316" s="401"/>
      <c r="AC316" s="95" t="s">
        <v>489</v>
      </c>
      <c r="AD316" s="272"/>
      <c r="AE316" s="272"/>
      <c r="AF316" s="95" t="s">
        <v>11</v>
      </c>
      <c r="AG316" s="529"/>
      <c r="AH316" s="50"/>
      <c r="AI316" s="557">
        <f>(C313*C317)+(D313*D317)+(E313*E317)+(F313*F317)+(G313*G317)+(H313*H317)+(I313*I317)+(J313*J317)+(K313*K317)+(L313*L317)+(M313*M317)+(N313*N317)+(O313*O317)+(P313*P317)+(Q313*Q317)+(R313*R317)+(S313*S317)+(T313*T317)+(U313*U317)</f>
        <v>0</v>
      </c>
      <c r="AJ316" s="557"/>
      <c r="AK316" s="254">
        <f>(C313*C316)+(D313*D316)+(E313*E316)+(F313*F316)+(G313*G316)+(H313*H316)+(I313*I316)+(J313*J316)+(K313*K316)+(L313*L316)+(M313*M316)+(N313*N316)+(O313*O316)+(P313*P316)+(Q313*Q316)+(R313*R316)+(S313*S316)+(T313*T316)+(U313*U316)</f>
        <v>0</v>
      </c>
      <c r="AL316" s="4"/>
      <c r="AM316" s="4"/>
      <c r="AN316" s="254">
        <f>(C313*C315)+(D313*D315)+(E313*E315)+(F313*F315)+(G313*G315)+(H313*H315)+(I313*I315)+(J313*J315)+(K313*K315)+(L313*L315)+(M313*M315)+(N313*N315)+(O313*O315)+(P313*P315)+(Q313*Q315)+(R313*R315)+(S313*S315)+(T313*T315)+(U313*U315)</f>
        <v>0</v>
      </c>
      <c r="AO316" s="254"/>
      <c r="AP316" s="254"/>
      <c r="AQ316" s="254"/>
      <c r="AR316" s="254"/>
      <c r="AS316" s="254"/>
      <c r="AT316" s="254"/>
    </row>
    <row r="317" spans="1:46" s="4" customFormat="1">
      <c r="A317" s="49"/>
      <c r="B317" s="103" t="s">
        <v>395</v>
      </c>
      <c r="C317" s="103">
        <f t="shared" ref="C317:U317" si="0">C315+C316</f>
        <v>0</v>
      </c>
      <c r="D317" s="103">
        <f t="shared" si="0"/>
        <v>0</v>
      </c>
      <c r="E317" s="103">
        <f t="shared" si="0"/>
        <v>0</v>
      </c>
      <c r="F317" s="103">
        <f t="shared" si="0"/>
        <v>0</v>
      </c>
      <c r="G317" s="103">
        <f t="shared" si="0"/>
        <v>0</v>
      </c>
      <c r="H317" s="103">
        <f t="shared" si="0"/>
        <v>0</v>
      </c>
      <c r="I317" s="103">
        <f t="shared" si="0"/>
        <v>0</v>
      </c>
      <c r="J317" s="103">
        <f t="shared" si="0"/>
        <v>0</v>
      </c>
      <c r="K317" s="103">
        <f t="shared" si="0"/>
        <v>0</v>
      </c>
      <c r="L317" s="103">
        <f t="shared" si="0"/>
        <v>0</v>
      </c>
      <c r="M317" s="103">
        <f t="shared" si="0"/>
        <v>0</v>
      </c>
      <c r="N317" s="103">
        <f t="shared" si="0"/>
        <v>0</v>
      </c>
      <c r="O317" s="103">
        <f t="shared" si="0"/>
        <v>0</v>
      </c>
      <c r="P317" s="103">
        <f t="shared" si="0"/>
        <v>0</v>
      </c>
      <c r="Q317" s="103">
        <f t="shared" si="0"/>
        <v>0</v>
      </c>
      <c r="R317" s="103">
        <f t="shared" si="0"/>
        <v>0</v>
      </c>
      <c r="S317" s="103">
        <f t="shared" si="0"/>
        <v>0</v>
      </c>
      <c r="T317" s="103">
        <f t="shared" si="0"/>
        <v>0</v>
      </c>
      <c r="U317" s="103">
        <f t="shared" si="0"/>
        <v>0</v>
      </c>
      <c r="V317" s="103">
        <f>SUM(C317:U317)</f>
        <v>0</v>
      </c>
      <c r="W317" s="103"/>
      <c r="X317" s="103" t="s">
        <v>106</v>
      </c>
      <c r="Y317" s="401" t="e">
        <f>AI316/AI319</f>
        <v>#DIV/0!</v>
      </c>
      <c r="Z317" s="401"/>
      <c r="AA317" s="401"/>
      <c r="AB317" s="401"/>
      <c r="AC317" s="95" t="s">
        <v>489</v>
      </c>
      <c r="AD317" s="272"/>
      <c r="AE317" s="272"/>
      <c r="AF317" s="95" t="s">
        <v>11</v>
      </c>
      <c r="AG317" s="529"/>
      <c r="AH317" s="50"/>
      <c r="AI317" s="4"/>
      <c r="AJ317" s="4"/>
      <c r="AK317" s="4"/>
      <c r="AL317" s="4"/>
      <c r="AM317" s="4"/>
      <c r="AN317" s="4"/>
      <c r="AO317" s="4"/>
      <c r="AP317" s="4"/>
      <c r="AQ317" s="4"/>
      <c r="AR317" s="4"/>
      <c r="AS317" s="4"/>
      <c r="AT317" s="4"/>
    </row>
    <row r="318" spans="1:46" s="4" customFormat="1">
      <c r="A318" s="49"/>
      <c r="B318" s="103"/>
      <c r="C318" s="103"/>
      <c r="D318" s="103"/>
      <c r="E318" s="103"/>
      <c r="F318" s="103"/>
      <c r="G318" s="103"/>
      <c r="H318" s="103"/>
      <c r="I318" s="103"/>
      <c r="J318" s="103"/>
      <c r="K318" s="103"/>
      <c r="L318" s="103"/>
      <c r="M318" s="103"/>
      <c r="N318" s="103"/>
      <c r="O318" s="103"/>
      <c r="P318" s="103"/>
      <c r="Q318" s="103"/>
      <c r="R318" s="103"/>
      <c r="S318" s="103"/>
      <c r="T318" s="103"/>
      <c r="U318" s="103"/>
      <c r="V318" s="103"/>
      <c r="W318" s="103"/>
      <c r="X318" s="103"/>
      <c r="Y318" s="95"/>
      <c r="Z318" s="95"/>
      <c r="AA318" s="95"/>
      <c r="AB318" s="95"/>
      <c r="AC318" s="95"/>
      <c r="AD318" s="95"/>
      <c r="AE318" s="95"/>
      <c r="AF318" s="95"/>
      <c r="AG318" s="529"/>
      <c r="AH318" s="50"/>
      <c r="AI318" s="4" t="s">
        <v>641</v>
      </c>
      <c r="AJ318" s="4" t="s">
        <v>709</v>
      </c>
      <c r="AK318" s="4" t="s">
        <v>744</v>
      </c>
      <c r="AL318" s="4"/>
      <c r="AM318" s="4"/>
      <c r="AN318" s="4"/>
      <c r="AO318" s="4"/>
      <c r="AP318" s="4"/>
      <c r="AQ318" s="4"/>
      <c r="AR318" s="4"/>
      <c r="AS318" s="4"/>
      <c r="AT318" s="4"/>
    </row>
    <row r="319" spans="1:46" s="4" customFormat="1">
      <c r="A319" s="49"/>
      <c r="B319" s="103"/>
      <c r="C319" s="103" t="s">
        <v>289</v>
      </c>
      <c r="D319" s="103"/>
      <c r="E319" s="103"/>
      <c r="F319" s="103"/>
      <c r="G319" s="103"/>
      <c r="H319" s="103"/>
      <c r="I319" s="103"/>
      <c r="J319" s="103"/>
      <c r="K319" s="103"/>
      <c r="L319" s="103"/>
      <c r="M319" s="103"/>
      <c r="N319" s="103"/>
      <c r="O319" s="103"/>
      <c r="P319" s="103"/>
      <c r="Q319" s="103"/>
      <c r="R319" s="103"/>
      <c r="S319" s="103"/>
      <c r="T319" s="103"/>
      <c r="U319" s="103"/>
      <c r="V319" s="103"/>
      <c r="W319" s="103"/>
      <c r="X319" s="103"/>
      <c r="Y319" s="95"/>
      <c r="Z319" s="95"/>
      <c r="AA319" s="95"/>
      <c r="AB319" s="95"/>
      <c r="AC319" s="95"/>
      <c r="AD319" s="95"/>
      <c r="AE319" s="95"/>
      <c r="AF319" s="95"/>
      <c r="AG319" s="529"/>
      <c r="AH319" s="50"/>
      <c r="AI319" s="254">
        <f>SUM(C317:U317)</f>
        <v>0</v>
      </c>
      <c r="AJ319" s="254">
        <f>SUM(C316:U316)</f>
        <v>0</v>
      </c>
      <c r="AK319" s="254">
        <f>SUM(C315:U315)</f>
        <v>0</v>
      </c>
      <c r="AL319" s="4"/>
      <c r="AM319" s="4"/>
      <c r="AN319" s="4"/>
      <c r="AO319" s="4"/>
      <c r="AP319" s="4"/>
      <c r="AQ319" s="4"/>
      <c r="AR319" s="4"/>
      <c r="AS319" s="4"/>
      <c r="AT319" s="4"/>
    </row>
    <row r="320" spans="1:46" s="4" customFormat="1">
      <c r="A320" s="49"/>
      <c r="B320" s="106"/>
      <c r="C320" s="115" t="s">
        <v>738</v>
      </c>
      <c r="D320" s="115"/>
      <c r="E320" s="115"/>
      <c r="F320" s="140"/>
      <c r="G320" s="140"/>
      <c r="H320" s="115" t="s">
        <v>489</v>
      </c>
      <c r="I320" s="140"/>
      <c r="J320" s="140"/>
      <c r="K320" s="115" t="s">
        <v>489</v>
      </c>
      <c r="L320" s="140"/>
      <c r="M320" s="140"/>
      <c r="N320" s="115" t="s">
        <v>489</v>
      </c>
      <c r="O320" s="140"/>
      <c r="P320" s="140"/>
      <c r="Q320" s="115" t="s">
        <v>489</v>
      </c>
      <c r="R320" s="140"/>
      <c r="S320" s="140"/>
      <c r="T320" s="115" t="s">
        <v>489</v>
      </c>
      <c r="U320" s="140"/>
      <c r="V320" s="140"/>
      <c r="W320" s="115" t="s">
        <v>489</v>
      </c>
      <c r="X320" s="140"/>
      <c r="Y320" s="140"/>
      <c r="Z320" s="115" t="s">
        <v>489</v>
      </c>
      <c r="AA320" s="140"/>
      <c r="AB320" s="140"/>
      <c r="AC320" s="115" t="s">
        <v>489</v>
      </c>
      <c r="AD320" s="402"/>
      <c r="AE320" s="402"/>
      <c r="AF320" s="402"/>
      <c r="AG320" s="529"/>
      <c r="AH320" s="50"/>
      <c r="AI320" s="4"/>
      <c r="AJ320" s="4"/>
      <c r="AK320" s="4"/>
      <c r="AL320" s="4"/>
      <c r="AM320" s="4"/>
      <c r="AN320" s="4"/>
      <c r="AO320" s="4"/>
      <c r="AP320" s="4"/>
      <c r="AQ320" s="4"/>
      <c r="AR320" s="4"/>
      <c r="AS320" s="4"/>
      <c r="AT320" s="4"/>
    </row>
    <row r="321" spans="1:37" s="4" customFormat="1">
      <c r="A321" s="49"/>
      <c r="B321" s="106"/>
      <c r="C321" s="141" t="s">
        <v>747</v>
      </c>
      <c r="D321" s="132"/>
      <c r="E321" s="175"/>
      <c r="F321" s="160"/>
      <c r="G321" s="203"/>
      <c r="H321" s="220"/>
      <c r="I321" s="160"/>
      <c r="J321" s="203"/>
      <c r="K321" s="220"/>
      <c r="L321" s="160"/>
      <c r="M321" s="203"/>
      <c r="N321" s="220"/>
      <c r="O321" s="160"/>
      <c r="P321" s="203"/>
      <c r="Q321" s="220"/>
      <c r="R321" s="160"/>
      <c r="S321" s="203"/>
      <c r="T321" s="220"/>
      <c r="U321" s="160"/>
      <c r="V321" s="203"/>
      <c r="W321" s="220"/>
      <c r="X321" s="160"/>
      <c r="Y321" s="203"/>
      <c r="Z321" s="220"/>
      <c r="AA321" s="160"/>
      <c r="AB321" s="203"/>
      <c r="AC321" s="220"/>
      <c r="AD321" s="402"/>
      <c r="AE321" s="402"/>
      <c r="AF321" s="402"/>
      <c r="AG321" s="529"/>
      <c r="AH321" s="50"/>
      <c r="AI321" s="4"/>
      <c r="AJ321" s="4"/>
      <c r="AK321" s="4"/>
    </row>
    <row r="322" spans="1:37" s="4" customFormat="1">
      <c r="A322" s="49"/>
      <c r="B322" s="106"/>
      <c r="C322" s="115" t="s">
        <v>503</v>
      </c>
      <c r="D322" s="115"/>
      <c r="E322" s="115"/>
      <c r="F322" s="140"/>
      <c r="G322" s="140"/>
      <c r="H322" s="115" t="s">
        <v>106</v>
      </c>
      <c r="I322" s="140"/>
      <c r="J322" s="140"/>
      <c r="K322" s="115" t="s">
        <v>106</v>
      </c>
      <c r="L322" s="140"/>
      <c r="M322" s="140"/>
      <c r="N322" s="115" t="s">
        <v>106</v>
      </c>
      <c r="O322" s="140"/>
      <c r="P322" s="140"/>
      <c r="Q322" s="115" t="s">
        <v>106</v>
      </c>
      <c r="R322" s="140"/>
      <c r="S322" s="140"/>
      <c r="T322" s="115" t="s">
        <v>106</v>
      </c>
      <c r="U322" s="140"/>
      <c r="V322" s="140"/>
      <c r="W322" s="115" t="s">
        <v>106</v>
      </c>
      <c r="X322" s="140"/>
      <c r="Y322" s="140"/>
      <c r="Z322" s="115" t="s">
        <v>106</v>
      </c>
      <c r="AA322" s="140"/>
      <c r="AB322" s="140"/>
      <c r="AC322" s="115" t="s">
        <v>106</v>
      </c>
      <c r="AD322" s="402"/>
      <c r="AE322" s="402"/>
      <c r="AF322" s="402"/>
      <c r="AG322" s="529"/>
      <c r="AH322" s="50"/>
      <c r="AI322" s="4" t="s">
        <v>725</v>
      </c>
      <c r="AJ322" s="4" t="s">
        <v>110</v>
      </c>
      <c r="AK322" s="4" t="s">
        <v>746</v>
      </c>
    </row>
    <row r="323" spans="1:37" s="4" customFormat="1">
      <c r="A323" s="49"/>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402"/>
      <c r="Z323" s="402"/>
      <c r="AA323" s="402"/>
      <c r="AB323" s="402"/>
      <c r="AC323" s="402"/>
      <c r="AD323" s="402"/>
      <c r="AE323" s="402"/>
      <c r="AF323" s="402"/>
      <c r="AG323" s="529"/>
      <c r="AH323" s="50"/>
      <c r="AI323" s="4" t="e">
        <f>AI316/AI319</f>
        <v>#DIV/0!</v>
      </c>
      <c r="AJ323" s="4" t="e">
        <f>AK316/AJ319</f>
        <v>#DIV/0!</v>
      </c>
      <c r="AK323" s="4" t="e">
        <f>AN316/AK319</f>
        <v>#DIV/0!</v>
      </c>
    </row>
    <row r="324" spans="1:37" s="4" customFormat="1">
      <c r="A324" s="49"/>
      <c r="B324" s="103" t="s">
        <v>393</v>
      </c>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402"/>
      <c r="Z324" s="402"/>
      <c r="AA324" s="402"/>
      <c r="AB324" s="402"/>
      <c r="AC324" s="402"/>
      <c r="AD324" s="402"/>
      <c r="AE324" s="402"/>
      <c r="AF324" s="402"/>
      <c r="AG324" s="529"/>
      <c r="AH324" s="50"/>
      <c r="AI324" s="4"/>
      <c r="AJ324" s="4"/>
      <c r="AK324" s="4"/>
    </row>
    <row r="325" spans="1:37" s="4" customFormat="1">
      <c r="A325" s="49"/>
      <c r="B325" s="103"/>
      <c r="C325" s="97" t="s">
        <v>426</v>
      </c>
      <c r="D325" s="97"/>
      <c r="E325" s="97"/>
      <c r="F325" s="97"/>
      <c r="G325" s="97" t="s">
        <v>752</v>
      </c>
      <c r="H325" s="97"/>
      <c r="I325" s="97"/>
      <c r="J325" s="97"/>
      <c r="K325" s="97"/>
      <c r="L325" s="97"/>
      <c r="M325" s="97"/>
      <c r="N325" s="97"/>
      <c r="O325" s="97"/>
      <c r="P325" s="97"/>
      <c r="Q325" s="97"/>
      <c r="R325" s="97"/>
      <c r="S325" s="97"/>
      <c r="T325" s="97"/>
      <c r="U325" s="97"/>
      <c r="V325" s="97" t="s">
        <v>756</v>
      </c>
      <c r="W325" s="97"/>
      <c r="X325" s="97"/>
      <c r="Y325" s="97" t="s">
        <v>73</v>
      </c>
      <c r="Z325" s="97"/>
      <c r="AA325" s="97"/>
      <c r="AB325" s="97" t="s">
        <v>344</v>
      </c>
      <c r="AC325" s="97"/>
      <c r="AD325" s="97"/>
      <c r="AE325" s="95"/>
      <c r="AF325" s="95"/>
      <c r="AG325" s="528"/>
      <c r="AH325" s="50"/>
      <c r="AI325" s="4" t="s">
        <v>578</v>
      </c>
      <c r="AJ325" s="4"/>
      <c r="AK325" s="4"/>
    </row>
    <row r="326" spans="1:37" s="4" customFormat="1">
      <c r="A326" s="49"/>
      <c r="B326" s="103"/>
      <c r="C326" s="97"/>
      <c r="D326" s="97"/>
      <c r="E326" s="97"/>
      <c r="F326" s="97"/>
      <c r="G326" s="97" t="s">
        <v>1163</v>
      </c>
      <c r="H326" s="97"/>
      <c r="I326" s="97"/>
      <c r="J326" s="97" t="s">
        <v>604</v>
      </c>
      <c r="K326" s="97"/>
      <c r="L326" s="97"/>
      <c r="M326" s="97" t="s">
        <v>515</v>
      </c>
      <c r="N326" s="97"/>
      <c r="O326" s="97"/>
      <c r="P326" s="97" t="s">
        <v>755</v>
      </c>
      <c r="Q326" s="97"/>
      <c r="R326" s="97"/>
      <c r="S326" s="97" t="s">
        <v>658</v>
      </c>
      <c r="T326" s="97"/>
      <c r="U326" s="97"/>
      <c r="V326" s="97"/>
      <c r="W326" s="97"/>
      <c r="X326" s="97"/>
      <c r="Y326" s="97"/>
      <c r="Z326" s="97"/>
      <c r="AA326" s="97"/>
      <c r="AB326" s="97"/>
      <c r="AC326" s="97"/>
      <c r="AD326" s="97"/>
      <c r="AE326" s="95"/>
      <c r="AF326" s="95"/>
      <c r="AG326" s="528"/>
      <c r="AH326" s="50"/>
      <c r="AI326" s="4"/>
      <c r="AJ326" s="4"/>
      <c r="AK326" s="4"/>
    </row>
    <row r="327" spans="1:37" s="4" customFormat="1">
      <c r="A327" s="49"/>
      <c r="B327" s="103"/>
      <c r="C327" s="97" t="s">
        <v>749</v>
      </c>
      <c r="D327" s="97"/>
      <c r="E327" s="97"/>
      <c r="F327" s="97"/>
      <c r="G327" s="125"/>
      <c r="H327" s="125"/>
      <c r="I327" s="98"/>
      <c r="J327" s="125"/>
      <c r="K327" s="125"/>
      <c r="L327" s="98"/>
      <c r="M327" s="125"/>
      <c r="N327" s="125"/>
      <c r="O327" s="98"/>
      <c r="P327" s="125"/>
      <c r="Q327" s="125"/>
      <c r="R327" s="98"/>
      <c r="S327" s="125"/>
      <c r="T327" s="125"/>
      <c r="U327" s="98"/>
      <c r="V327" s="125"/>
      <c r="W327" s="125"/>
      <c r="X327" s="98"/>
      <c r="Y327" s="125"/>
      <c r="Z327" s="125"/>
      <c r="AA327" s="98"/>
      <c r="AB327" s="125"/>
      <c r="AC327" s="125"/>
      <c r="AD327" s="314"/>
      <c r="AE327" s="95"/>
      <c r="AF327" s="95"/>
      <c r="AG327" s="528"/>
      <c r="AH327" s="50"/>
      <c r="AI327" s="4"/>
      <c r="AJ327" s="4"/>
      <c r="AK327" s="4"/>
    </row>
    <row r="328" spans="1:37" s="4" customFormat="1">
      <c r="A328" s="49"/>
      <c r="B328" s="103"/>
      <c r="C328" s="97"/>
      <c r="D328" s="97"/>
      <c r="E328" s="97"/>
      <c r="F328" s="97"/>
      <c r="G328" s="125"/>
      <c r="H328" s="125"/>
      <c r="I328" s="151" t="s">
        <v>106</v>
      </c>
      <c r="J328" s="125"/>
      <c r="K328" s="125"/>
      <c r="L328" s="151" t="s">
        <v>106</v>
      </c>
      <c r="M328" s="125"/>
      <c r="N328" s="125"/>
      <c r="O328" s="151" t="s">
        <v>106</v>
      </c>
      <c r="P328" s="125"/>
      <c r="Q328" s="125"/>
      <c r="R328" s="151" t="s">
        <v>106</v>
      </c>
      <c r="S328" s="125"/>
      <c r="T328" s="125"/>
      <c r="U328" s="151" t="s">
        <v>106</v>
      </c>
      <c r="V328" s="125"/>
      <c r="W328" s="125"/>
      <c r="X328" s="151" t="s">
        <v>106</v>
      </c>
      <c r="Y328" s="125"/>
      <c r="Z328" s="125"/>
      <c r="AA328" s="151" t="s">
        <v>106</v>
      </c>
      <c r="AB328" s="125"/>
      <c r="AC328" s="125"/>
      <c r="AD328" s="385" t="s">
        <v>106</v>
      </c>
      <c r="AE328" s="95"/>
      <c r="AF328" s="95"/>
      <c r="AG328" s="528"/>
      <c r="AH328" s="50"/>
      <c r="AI328" s="4"/>
      <c r="AJ328" s="4"/>
      <c r="AK328" s="4"/>
    </row>
    <row r="329" spans="1:37" s="4" customFormat="1">
      <c r="A329" s="49"/>
      <c r="B329" s="103"/>
      <c r="C329" s="103"/>
      <c r="D329" s="103"/>
      <c r="E329" s="103"/>
      <c r="F329" s="103"/>
      <c r="G329" s="103"/>
      <c r="H329" s="103"/>
      <c r="I329" s="103"/>
      <c r="J329" s="103"/>
      <c r="K329" s="103"/>
      <c r="L329" s="103"/>
      <c r="M329" s="103"/>
      <c r="N329" s="103"/>
      <c r="O329" s="103"/>
      <c r="P329" s="103"/>
      <c r="Q329" s="103"/>
      <c r="R329" s="103"/>
      <c r="S329" s="103"/>
      <c r="T329" s="103"/>
      <c r="U329" s="103"/>
      <c r="V329" s="103"/>
      <c r="W329" s="103"/>
      <c r="X329" s="103"/>
      <c r="Y329" s="95"/>
      <c r="Z329" s="95"/>
      <c r="AA329" s="95"/>
      <c r="AB329" s="95"/>
      <c r="AC329" s="95"/>
      <c r="AD329" s="95"/>
      <c r="AE329" s="95"/>
      <c r="AF329" s="95"/>
      <c r="AG329" s="528"/>
      <c r="AH329" s="50"/>
      <c r="AI329" s="4"/>
      <c r="AJ329" s="4"/>
      <c r="AK329" s="4"/>
    </row>
    <row r="330" spans="1:37" s="4" customFormat="1">
      <c r="A330" s="49"/>
      <c r="B330" s="103" t="s">
        <v>759</v>
      </c>
      <c r="C330" s="103"/>
      <c r="D330" s="103"/>
      <c r="E330" s="103"/>
      <c r="F330" s="103"/>
      <c r="G330" s="103"/>
      <c r="H330" s="103"/>
      <c r="I330" s="103"/>
      <c r="J330" s="103"/>
      <c r="K330" s="103"/>
      <c r="L330" s="103"/>
      <c r="M330" s="103"/>
      <c r="N330" s="103"/>
      <c r="O330" s="103"/>
      <c r="P330" s="103" t="s">
        <v>728</v>
      </c>
      <c r="Q330" s="103"/>
      <c r="R330" s="103"/>
      <c r="S330" s="125"/>
      <c r="T330" s="103" t="s">
        <v>1279</v>
      </c>
      <c r="U330" s="103"/>
      <c r="V330" s="103"/>
      <c r="W330" s="103"/>
      <c r="X330" s="103"/>
      <c r="Y330" s="95"/>
      <c r="Z330" s="95"/>
      <c r="AA330" s="125"/>
      <c r="AB330" s="95" t="s">
        <v>1103</v>
      </c>
      <c r="AC330" s="95"/>
      <c r="AD330" s="95"/>
      <c r="AE330" s="95"/>
      <c r="AF330" s="95"/>
      <c r="AG330" s="528"/>
      <c r="AH330" s="50"/>
      <c r="AI330" s="4"/>
      <c r="AJ330" s="4"/>
      <c r="AK330" s="4"/>
    </row>
    <row r="331" spans="1:37" s="4" customFormat="1">
      <c r="A331" s="49"/>
      <c r="B331" s="103"/>
      <c r="C331" s="142" t="s">
        <v>126</v>
      </c>
      <c r="D331" s="142"/>
      <c r="E331" s="142"/>
      <c r="F331" s="142" t="s">
        <v>761</v>
      </c>
      <c r="G331" s="142"/>
      <c r="H331" s="142" t="s">
        <v>763</v>
      </c>
      <c r="I331" s="142"/>
      <c r="J331" s="142" t="s">
        <v>514</v>
      </c>
      <c r="K331" s="142"/>
      <c r="L331" s="142" t="s">
        <v>596</v>
      </c>
      <c r="M331" s="142"/>
      <c r="N331" s="142" t="s">
        <v>764</v>
      </c>
      <c r="O331" s="142"/>
      <c r="P331" s="142" t="s">
        <v>765</v>
      </c>
      <c r="Q331" s="142"/>
      <c r="R331" s="142" t="s">
        <v>43</v>
      </c>
      <c r="S331" s="142"/>
      <c r="T331" s="97" t="s">
        <v>457</v>
      </c>
      <c r="U331" s="97"/>
      <c r="V331" s="97"/>
      <c r="W331" s="97"/>
      <c r="X331" s="97"/>
      <c r="Y331" s="97"/>
      <c r="Z331" s="97"/>
      <c r="AA331" s="97"/>
      <c r="AB331" s="142" t="s">
        <v>344</v>
      </c>
      <c r="AC331" s="142"/>
      <c r="AD331" s="142" t="s">
        <v>101</v>
      </c>
      <c r="AE331" s="95"/>
      <c r="AF331" s="95"/>
      <c r="AG331" s="528"/>
      <c r="AH331" s="50"/>
      <c r="AI331" s="4"/>
      <c r="AJ331" s="4"/>
      <c r="AK331" s="4"/>
    </row>
    <row r="332" spans="1:37" s="4" customFormat="1">
      <c r="A332" s="49"/>
      <c r="B332" s="103"/>
      <c r="C332" s="142"/>
      <c r="D332" s="142"/>
      <c r="E332" s="142"/>
      <c r="F332" s="142"/>
      <c r="G332" s="142"/>
      <c r="H332" s="142"/>
      <c r="I332" s="142"/>
      <c r="J332" s="142"/>
      <c r="K332" s="142"/>
      <c r="L332" s="142"/>
      <c r="M332" s="142"/>
      <c r="N332" s="142"/>
      <c r="O332" s="142"/>
      <c r="P332" s="142"/>
      <c r="Q332" s="142"/>
      <c r="R332" s="142"/>
      <c r="S332" s="142"/>
      <c r="T332" s="357" t="s">
        <v>511</v>
      </c>
      <c r="U332" s="357"/>
      <c r="V332" s="357" t="s">
        <v>767</v>
      </c>
      <c r="W332" s="357"/>
      <c r="X332" s="357" t="s">
        <v>253</v>
      </c>
      <c r="Y332" s="357"/>
      <c r="Z332" s="357" t="s">
        <v>546</v>
      </c>
      <c r="AA332" s="357"/>
      <c r="AB332" s="142"/>
      <c r="AC332" s="142"/>
      <c r="AD332" s="142"/>
      <c r="AE332" s="95"/>
      <c r="AF332" s="95"/>
      <c r="AG332" s="528"/>
      <c r="AH332" s="50"/>
      <c r="AI332" s="4"/>
      <c r="AJ332" s="4"/>
      <c r="AK332" s="4"/>
    </row>
    <row r="333" spans="1:37" s="4" customFormat="1">
      <c r="A333" s="49"/>
      <c r="B333" s="103"/>
      <c r="C333" s="142"/>
      <c r="D333" s="142"/>
      <c r="E333" s="142"/>
      <c r="F333" s="142"/>
      <c r="G333" s="142"/>
      <c r="H333" s="142"/>
      <c r="I333" s="142"/>
      <c r="J333" s="142"/>
      <c r="K333" s="142"/>
      <c r="L333" s="142"/>
      <c r="M333" s="142"/>
      <c r="N333" s="142"/>
      <c r="O333" s="142"/>
      <c r="P333" s="142"/>
      <c r="Q333" s="142"/>
      <c r="R333" s="142"/>
      <c r="S333" s="142"/>
      <c r="T333" s="357"/>
      <c r="U333" s="357"/>
      <c r="V333" s="357"/>
      <c r="W333" s="357"/>
      <c r="X333" s="357"/>
      <c r="Y333" s="357"/>
      <c r="Z333" s="357"/>
      <c r="AA333" s="357"/>
      <c r="AB333" s="142"/>
      <c r="AC333" s="142"/>
      <c r="AD333" s="142"/>
      <c r="AE333" s="95"/>
      <c r="AF333" s="95"/>
      <c r="AG333" s="528"/>
      <c r="AH333" s="50"/>
      <c r="AI333" s="4"/>
      <c r="AJ333" s="4"/>
      <c r="AK333" s="4"/>
    </row>
    <row r="334" spans="1:37" s="4" customFormat="1">
      <c r="A334" s="49"/>
      <c r="B334" s="103"/>
      <c r="C334" s="142"/>
      <c r="D334" s="142"/>
      <c r="E334" s="142"/>
      <c r="F334" s="142"/>
      <c r="G334" s="142"/>
      <c r="H334" s="142"/>
      <c r="I334" s="142"/>
      <c r="J334" s="142"/>
      <c r="K334" s="142"/>
      <c r="L334" s="142"/>
      <c r="M334" s="142"/>
      <c r="N334" s="142"/>
      <c r="O334" s="142"/>
      <c r="P334" s="142"/>
      <c r="Q334" s="142"/>
      <c r="R334" s="142"/>
      <c r="S334" s="142"/>
      <c r="T334" s="357"/>
      <c r="U334" s="357"/>
      <c r="V334" s="357"/>
      <c r="W334" s="357"/>
      <c r="X334" s="357"/>
      <c r="Y334" s="357"/>
      <c r="Z334" s="357"/>
      <c r="AA334" s="357"/>
      <c r="AB334" s="142"/>
      <c r="AC334" s="142"/>
      <c r="AD334" s="142"/>
      <c r="AE334" s="95"/>
      <c r="AF334" s="95"/>
      <c r="AG334" s="528"/>
      <c r="AH334" s="50"/>
      <c r="AI334" s="4"/>
      <c r="AJ334" s="4"/>
      <c r="AK334" s="4"/>
    </row>
    <row r="335" spans="1:37" s="4" customFormat="1">
      <c r="A335" s="49"/>
      <c r="B335" s="103"/>
      <c r="C335" s="116" t="s">
        <v>552</v>
      </c>
      <c r="D335" s="115"/>
      <c r="E335" s="115"/>
      <c r="F335" s="140"/>
      <c r="G335" s="140"/>
      <c r="H335" s="140"/>
      <c r="I335" s="140"/>
      <c r="J335" s="140"/>
      <c r="K335" s="140"/>
      <c r="L335" s="140"/>
      <c r="M335" s="140"/>
      <c r="N335" s="140"/>
      <c r="O335" s="140"/>
      <c r="P335" s="140"/>
      <c r="Q335" s="140"/>
      <c r="R335" s="140"/>
      <c r="S335" s="140"/>
      <c r="T335" s="140"/>
      <c r="U335" s="140"/>
      <c r="V335" s="140"/>
      <c r="W335" s="140"/>
      <c r="X335" s="140"/>
      <c r="Y335" s="140"/>
      <c r="Z335" s="272"/>
      <c r="AA335" s="272"/>
      <c r="AB335" s="272"/>
      <c r="AC335" s="272"/>
      <c r="AD335" s="401">
        <f>SUM(F335:AC336)</f>
        <v>0</v>
      </c>
      <c r="AE335" s="95"/>
      <c r="AF335" s="95"/>
      <c r="AG335" s="528"/>
      <c r="AH335" s="50"/>
      <c r="AI335" s="4"/>
      <c r="AJ335" s="4"/>
      <c r="AK335" s="4"/>
    </row>
    <row r="336" spans="1:37" s="4" customFormat="1">
      <c r="A336" s="49"/>
      <c r="B336" s="103"/>
      <c r="C336" s="115"/>
      <c r="D336" s="115"/>
      <c r="E336" s="115"/>
      <c r="F336" s="140"/>
      <c r="G336" s="140"/>
      <c r="H336" s="140"/>
      <c r="I336" s="140"/>
      <c r="J336" s="140"/>
      <c r="K336" s="140"/>
      <c r="L336" s="140"/>
      <c r="M336" s="140"/>
      <c r="N336" s="140"/>
      <c r="O336" s="140"/>
      <c r="P336" s="140"/>
      <c r="Q336" s="140"/>
      <c r="R336" s="140"/>
      <c r="S336" s="140"/>
      <c r="T336" s="140"/>
      <c r="U336" s="140"/>
      <c r="V336" s="140"/>
      <c r="W336" s="140"/>
      <c r="X336" s="140"/>
      <c r="Y336" s="140"/>
      <c r="Z336" s="272"/>
      <c r="AA336" s="272"/>
      <c r="AB336" s="272"/>
      <c r="AC336" s="272"/>
      <c r="AD336" s="401"/>
      <c r="AE336" s="95"/>
      <c r="AF336" s="95"/>
      <c r="AG336" s="528"/>
      <c r="AH336" s="50"/>
      <c r="AI336" s="4"/>
      <c r="AJ336" s="4"/>
      <c r="AK336" s="4"/>
    </row>
    <row r="337" spans="1:34" s="4" customFormat="1">
      <c r="A337" s="49"/>
      <c r="B337" s="103"/>
      <c r="C337" s="115" t="s">
        <v>383</v>
      </c>
      <c r="D337" s="115"/>
      <c r="E337" s="115"/>
      <c r="F337" s="140"/>
      <c r="G337" s="140"/>
      <c r="H337" s="140"/>
      <c r="I337" s="140"/>
      <c r="J337" s="140"/>
      <c r="K337" s="140"/>
      <c r="L337" s="140"/>
      <c r="M337" s="140"/>
      <c r="N337" s="140"/>
      <c r="O337" s="140"/>
      <c r="P337" s="140"/>
      <c r="Q337" s="140"/>
      <c r="R337" s="140"/>
      <c r="S337" s="140"/>
      <c r="T337" s="140"/>
      <c r="U337" s="140"/>
      <c r="V337" s="140"/>
      <c r="W337" s="140"/>
      <c r="X337" s="140"/>
      <c r="Y337" s="140"/>
      <c r="Z337" s="272"/>
      <c r="AA337" s="272"/>
      <c r="AB337" s="272"/>
      <c r="AC337" s="272"/>
      <c r="AD337" s="401">
        <f>SUM(F337:AC338)</f>
        <v>0</v>
      </c>
      <c r="AE337" s="95"/>
      <c r="AF337" s="95"/>
      <c r="AG337" s="528"/>
      <c r="AH337" s="50"/>
    </row>
    <row r="338" spans="1:34" s="4" customFormat="1">
      <c r="A338" s="49"/>
      <c r="B338" s="103"/>
      <c r="C338" s="115"/>
      <c r="D338" s="115"/>
      <c r="E338" s="115"/>
      <c r="F338" s="140"/>
      <c r="G338" s="140"/>
      <c r="H338" s="140"/>
      <c r="I338" s="140"/>
      <c r="J338" s="140"/>
      <c r="K338" s="140"/>
      <c r="L338" s="140"/>
      <c r="M338" s="140"/>
      <c r="N338" s="140"/>
      <c r="O338" s="140"/>
      <c r="P338" s="140"/>
      <c r="Q338" s="140"/>
      <c r="R338" s="140"/>
      <c r="S338" s="140"/>
      <c r="T338" s="140"/>
      <c r="U338" s="140"/>
      <c r="V338" s="140"/>
      <c r="W338" s="140"/>
      <c r="X338" s="140"/>
      <c r="Y338" s="140"/>
      <c r="Z338" s="272"/>
      <c r="AA338" s="272"/>
      <c r="AB338" s="272"/>
      <c r="AC338" s="272"/>
      <c r="AD338" s="401"/>
      <c r="AE338" s="95"/>
      <c r="AF338" s="95"/>
      <c r="AG338" s="528"/>
      <c r="AH338" s="50"/>
    </row>
    <row r="339" spans="1:34" s="4" customFormat="1">
      <c r="A339" s="49"/>
      <c r="B339" s="103"/>
      <c r="C339" s="103"/>
      <c r="D339" s="103"/>
      <c r="E339" s="103"/>
      <c r="F339" s="103"/>
      <c r="G339" s="103"/>
      <c r="H339" s="103"/>
      <c r="I339" s="103"/>
      <c r="J339" s="103"/>
      <c r="K339" s="103"/>
      <c r="L339" s="103"/>
      <c r="M339" s="103"/>
      <c r="N339" s="103"/>
      <c r="O339" s="103"/>
      <c r="P339" s="103"/>
      <c r="Q339" s="103"/>
      <c r="R339" s="103"/>
      <c r="S339" s="103"/>
      <c r="T339" s="103"/>
      <c r="U339" s="103"/>
      <c r="V339" s="103"/>
      <c r="W339" s="103"/>
      <c r="X339" s="103"/>
      <c r="Y339" s="95"/>
      <c r="Z339" s="95"/>
      <c r="AA339" s="95"/>
      <c r="AB339" s="95"/>
      <c r="AC339" s="95"/>
      <c r="AD339" s="95"/>
      <c r="AE339" s="95"/>
      <c r="AF339" s="95"/>
      <c r="AG339" s="528"/>
      <c r="AH339" s="50"/>
    </row>
    <row r="340" spans="1:34" s="4" customFormat="1">
      <c r="A340" s="49"/>
      <c r="B340" s="103" t="s">
        <v>76</v>
      </c>
      <c r="C340" s="103"/>
      <c r="D340" s="103"/>
      <c r="E340" s="103"/>
      <c r="F340" s="103"/>
      <c r="G340" s="103"/>
      <c r="H340" s="103"/>
      <c r="I340" s="103"/>
      <c r="J340" s="103"/>
      <c r="K340" s="103"/>
      <c r="L340" s="103"/>
      <c r="M340" s="103"/>
      <c r="N340" s="103" t="s">
        <v>295</v>
      </c>
      <c r="O340" s="103"/>
      <c r="P340" s="103"/>
      <c r="Q340" s="103"/>
      <c r="R340" s="103"/>
      <c r="S340" s="103"/>
      <c r="T340" s="103"/>
      <c r="U340" s="103"/>
      <c r="V340" s="103"/>
      <c r="W340" s="103"/>
      <c r="X340" s="103"/>
      <c r="Y340" s="95"/>
      <c r="Z340" s="95"/>
      <c r="AA340" s="95"/>
      <c r="AB340" s="95"/>
      <c r="AC340" s="95"/>
      <c r="AD340" s="95"/>
      <c r="AE340" s="95"/>
      <c r="AF340" s="95"/>
      <c r="AG340" s="528"/>
      <c r="AH340" s="50"/>
    </row>
    <row r="341" spans="1:34" s="4" customFormat="1">
      <c r="A341" s="49"/>
      <c r="B341" s="103"/>
      <c r="C341" s="103"/>
      <c r="D341" s="103"/>
      <c r="E341" s="103"/>
      <c r="F341" s="103"/>
      <c r="G341" s="103"/>
      <c r="H341" s="103"/>
      <c r="I341" s="103"/>
      <c r="J341" s="103"/>
      <c r="K341" s="103"/>
      <c r="L341" s="103"/>
      <c r="M341" s="103"/>
      <c r="N341" s="103"/>
      <c r="O341" s="103"/>
      <c r="P341" s="103"/>
      <c r="Q341" s="103"/>
      <c r="R341" s="103"/>
      <c r="S341" s="103"/>
      <c r="T341" s="103"/>
      <c r="U341" s="103"/>
      <c r="V341" s="103"/>
      <c r="W341" s="103"/>
      <c r="X341" s="103"/>
      <c r="Y341" s="95"/>
      <c r="Z341" s="95"/>
      <c r="AA341" s="95"/>
      <c r="AB341" s="95"/>
      <c r="AC341" s="95"/>
      <c r="AD341" s="95"/>
      <c r="AE341" s="95"/>
      <c r="AF341" s="95"/>
      <c r="AG341" s="528"/>
      <c r="AH341" s="50"/>
    </row>
    <row r="342" spans="1:34" s="4" customFormat="1">
      <c r="A342" s="49"/>
      <c r="B342" s="103"/>
      <c r="C342" s="139" t="s">
        <v>1164</v>
      </c>
      <c r="D342" s="169"/>
      <c r="E342" s="169"/>
      <c r="F342" s="169"/>
      <c r="G342" s="144"/>
      <c r="H342" s="146"/>
      <c r="I342" s="183"/>
      <c r="J342" s="103"/>
      <c r="K342" s="103"/>
      <c r="L342" s="103"/>
      <c r="M342" s="103"/>
      <c r="N342" s="103"/>
      <c r="O342" s="103" t="s">
        <v>221</v>
      </c>
      <c r="P342" s="103"/>
      <c r="Q342" s="103"/>
      <c r="R342" s="120"/>
      <c r="S342" s="125"/>
      <c r="T342" s="103" t="s">
        <v>1279</v>
      </c>
      <c r="U342" s="103"/>
      <c r="V342" s="103"/>
      <c r="W342" s="103"/>
      <c r="X342" s="103"/>
      <c r="Y342" s="95"/>
      <c r="Z342" s="95"/>
      <c r="AA342" s="125"/>
      <c r="AB342" s="95" t="s">
        <v>1103</v>
      </c>
      <c r="AC342" s="95"/>
      <c r="AD342" s="95"/>
      <c r="AE342" s="95"/>
      <c r="AF342" s="95"/>
      <c r="AG342" s="528"/>
      <c r="AH342" s="50"/>
    </row>
    <row r="343" spans="1:34" s="4" customFormat="1">
      <c r="A343" s="49"/>
      <c r="B343" s="103"/>
      <c r="C343" s="52"/>
      <c r="D343" s="107"/>
      <c r="E343" s="107"/>
      <c r="F343" s="107"/>
      <c r="G343" s="161"/>
      <c r="H343" s="147"/>
      <c r="I343" s="184" t="s">
        <v>106</v>
      </c>
      <c r="J343" s="103"/>
      <c r="K343" s="103"/>
      <c r="L343" s="103"/>
      <c r="M343" s="103"/>
      <c r="N343" s="103"/>
      <c r="O343" s="103"/>
      <c r="P343" s="103"/>
      <c r="Q343" s="103"/>
      <c r="R343" s="103"/>
      <c r="S343" s="103"/>
      <c r="T343" s="103"/>
      <c r="U343" s="103"/>
      <c r="V343" s="103"/>
      <c r="W343" s="103"/>
      <c r="X343" s="103"/>
      <c r="Y343" s="95"/>
      <c r="Z343" s="95"/>
      <c r="AA343" s="95"/>
      <c r="AB343" s="95"/>
      <c r="AC343" s="95"/>
      <c r="AD343" s="95"/>
      <c r="AE343" s="95"/>
      <c r="AF343" s="95"/>
      <c r="AG343" s="528"/>
      <c r="AH343" s="50"/>
    </row>
    <row r="344" spans="1:34" s="4" customFormat="1">
      <c r="A344" s="49"/>
      <c r="B344" s="103"/>
      <c r="C344" s="139" t="s">
        <v>31</v>
      </c>
      <c r="D344" s="169"/>
      <c r="E344" s="169"/>
      <c r="F344" s="169"/>
      <c r="G344" s="144"/>
      <c r="H344" s="146"/>
      <c r="I344" s="183"/>
      <c r="J344" s="103"/>
      <c r="K344" s="103"/>
      <c r="L344" s="103"/>
      <c r="M344" s="103"/>
      <c r="N344" s="103"/>
      <c r="O344" s="220"/>
      <c r="P344" s="220"/>
      <c r="Q344" s="220"/>
      <c r="R344" s="315" t="s">
        <v>691</v>
      </c>
      <c r="S344" s="315"/>
      <c r="T344" s="315"/>
      <c r="U344" s="362" t="s">
        <v>773</v>
      </c>
      <c r="V344" s="362"/>
      <c r="W344" s="362"/>
      <c r="X344" s="362"/>
      <c r="Y344" s="403" t="s">
        <v>463</v>
      </c>
      <c r="Z344" s="403"/>
      <c r="AA344" s="403"/>
      <c r="AB344" s="403"/>
      <c r="AC344" s="95"/>
      <c r="AD344" s="95"/>
      <c r="AE344" s="95"/>
      <c r="AF344" s="95"/>
      <c r="AG344" s="528"/>
      <c r="AH344" s="50"/>
    </row>
    <row r="345" spans="1:34" s="4" customFormat="1">
      <c r="A345" s="49"/>
      <c r="B345" s="103"/>
      <c r="C345" s="52"/>
      <c r="D345" s="107"/>
      <c r="E345" s="107"/>
      <c r="F345" s="107"/>
      <c r="G345" s="161"/>
      <c r="H345" s="147"/>
      <c r="I345" s="184" t="s">
        <v>106</v>
      </c>
      <c r="J345" s="103"/>
      <c r="K345" s="103"/>
      <c r="L345" s="103"/>
      <c r="M345" s="103"/>
      <c r="N345" s="103"/>
      <c r="O345" s="220"/>
      <c r="P345" s="220"/>
      <c r="Q345" s="220"/>
      <c r="R345" s="315"/>
      <c r="S345" s="315"/>
      <c r="T345" s="358"/>
      <c r="U345" s="362"/>
      <c r="V345" s="362"/>
      <c r="W345" s="362"/>
      <c r="X345" s="362"/>
      <c r="Y345" s="404"/>
      <c r="Z345" s="404"/>
      <c r="AA345" s="404"/>
      <c r="AB345" s="403"/>
      <c r="AC345" s="95"/>
      <c r="AD345" s="95"/>
      <c r="AE345" s="95"/>
      <c r="AF345" s="95"/>
      <c r="AG345" s="528"/>
      <c r="AH345" s="50"/>
    </row>
    <row r="346" spans="1:34" s="4" customFormat="1">
      <c r="A346" s="49"/>
      <c r="B346" s="103"/>
      <c r="C346" s="139" t="s">
        <v>611</v>
      </c>
      <c r="D346" s="169"/>
      <c r="E346" s="169"/>
      <c r="F346" s="169"/>
      <c r="G346" s="144"/>
      <c r="H346" s="146"/>
      <c r="I346" s="183"/>
      <c r="J346" s="103"/>
      <c r="K346" s="103"/>
      <c r="L346" s="103"/>
      <c r="M346" s="103"/>
      <c r="N346" s="103"/>
      <c r="O346" s="115" t="s">
        <v>306</v>
      </c>
      <c r="P346" s="115"/>
      <c r="Q346" s="115"/>
      <c r="R346" s="140"/>
      <c r="S346" s="160"/>
      <c r="T346" s="226"/>
      <c r="U346" s="203"/>
      <c r="V346" s="140"/>
      <c r="W346" s="140"/>
      <c r="X346" s="226"/>
      <c r="Y346" s="97" t="e">
        <f>U346/R346</f>
        <v>#DIV/0!</v>
      </c>
      <c r="Z346" s="97"/>
      <c r="AA346" s="97"/>
      <c r="AB346" s="465"/>
      <c r="AC346" s="95"/>
      <c r="AD346" s="95"/>
      <c r="AE346" s="95"/>
      <c r="AF346" s="95"/>
      <c r="AG346" s="528"/>
      <c r="AH346" s="50"/>
    </row>
    <row r="347" spans="1:34" s="4" customFormat="1">
      <c r="A347" s="49"/>
      <c r="B347" s="103"/>
      <c r="C347" s="52"/>
      <c r="D347" s="107"/>
      <c r="E347" s="107"/>
      <c r="F347" s="107"/>
      <c r="G347" s="161"/>
      <c r="H347" s="147"/>
      <c r="I347" s="184" t="s">
        <v>106</v>
      </c>
      <c r="J347" s="103"/>
      <c r="K347" s="103"/>
      <c r="L347" s="103"/>
      <c r="M347" s="103"/>
      <c r="N347" s="103"/>
      <c r="O347" s="115"/>
      <c r="P347" s="115"/>
      <c r="Q347" s="115"/>
      <c r="R347" s="140"/>
      <c r="S347" s="160"/>
      <c r="T347" s="227" t="s">
        <v>106</v>
      </c>
      <c r="U347" s="203"/>
      <c r="V347" s="140"/>
      <c r="W347" s="140"/>
      <c r="X347" s="227" t="s">
        <v>416</v>
      </c>
      <c r="Y347" s="97"/>
      <c r="Z347" s="97"/>
      <c r="AA347" s="97"/>
      <c r="AB347" s="348" t="s">
        <v>416</v>
      </c>
      <c r="AC347" s="95"/>
      <c r="AD347" s="95"/>
      <c r="AE347" s="95"/>
      <c r="AF347" s="95"/>
      <c r="AG347" s="528"/>
      <c r="AH347" s="50"/>
    </row>
    <row r="348" spans="1:34" s="4" customFormat="1">
      <c r="A348" s="49"/>
      <c r="B348" s="103"/>
      <c r="C348" s="139" t="s">
        <v>143</v>
      </c>
      <c r="D348" s="169"/>
      <c r="E348" s="169"/>
      <c r="F348" s="169"/>
      <c r="G348" s="144"/>
      <c r="H348" s="146"/>
      <c r="I348" s="183"/>
      <c r="J348" s="103"/>
      <c r="K348" s="103"/>
      <c r="L348" s="103"/>
      <c r="M348" s="103"/>
      <c r="N348" s="103"/>
      <c r="O348" s="115" t="s">
        <v>536</v>
      </c>
      <c r="P348" s="115"/>
      <c r="Q348" s="115"/>
      <c r="R348" s="140"/>
      <c r="S348" s="140"/>
      <c r="T348" s="226"/>
      <c r="U348" s="140"/>
      <c r="V348" s="140"/>
      <c r="W348" s="140"/>
      <c r="X348" s="226"/>
      <c r="Y348" s="97" t="e">
        <f>U348/R348</f>
        <v>#DIV/0!</v>
      </c>
      <c r="Z348" s="97"/>
      <c r="AA348" s="97"/>
      <c r="AB348" s="465"/>
      <c r="AC348" s="95"/>
      <c r="AD348" s="95"/>
      <c r="AE348" s="95"/>
      <c r="AF348" s="95"/>
      <c r="AG348" s="528"/>
      <c r="AH348" s="50"/>
    </row>
    <row r="349" spans="1:34" s="4" customFormat="1">
      <c r="A349" s="49"/>
      <c r="B349" s="103"/>
      <c r="C349" s="52"/>
      <c r="D349" s="107"/>
      <c r="E349" s="107"/>
      <c r="F349" s="107"/>
      <c r="G349" s="161"/>
      <c r="H349" s="147"/>
      <c r="I349" s="184" t="s">
        <v>106</v>
      </c>
      <c r="J349" s="103"/>
      <c r="K349" s="103"/>
      <c r="L349" s="103"/>
      <c r="M349" s="103"/>
      <c r="N349" s="103"/>
      <c r="O349" s="115"/>
      <c r="P349" s="115"/>
      <c r="Q349" s="115"/>
      <c r="R349" s="140"/>
      <c r="S349" s="140"/>
      <c r="T349" s="227" t="s">
        <v>106</v>
      </c>
      <c r="U349" s="140"/>
      <c r="V349" s="140"/>
      <c r="W349" s="140"/>
      <c r="X349" s="227" t="s">
        <v>416</v>
      </c>
      <c r="Y349" s="97"/>
      <c r="Z349" s="97"/>
      <c r="AA349" s="97"/>
      <c r="AB349" s="348" t="s">
        <v>416</v>
      </c>
      <c r="AC349" s="95"/>
      <c r="AD349" s="95"/>
      <c r="AE349" s="95"/>
      <c r="AF349" s="95"/>
      <c r="AG349" s="528"/>
      <c r="AH349" s="50"/>
    </row>
    <row r="350" spans="1:34" s="4" customFormat="1">
      <c r="A350" s="49"/>
      <c r="B350" s="103"/>
      <c r="C350" s="139" t="s">
        <v>771</v>
      </c>
      <c r="D350" s="169"/>
      <c r="E350" s="169"/>
      <c r="F350" s="169"/>
      <c r="G350" s="144"/>
      <c r="H350" s="146"/>
      <c r="I350" s="183"/>
      <c r="J350" s="103"/>
      <c r="K350" s="103"/>
      <c r="L350" s="103"/>
      <c r="M350" s="103"/>
      <c r="N350" s="103"/>
      <c r="O350" s="103"/>
      <c r="P350" s="103"/>
      <c r="Q350" s="103"/>
      <c r="R350" s="103"/>
      <c r="S350" s="103"/>
      <c r="T350" s="103"/>
      <c r="U350" s="103"/>
      <c r="V350" s="103"/>
      <c r="W350" s="103"/>
      <c r="X350" s="103"/>
      <c r="Y350" s="95"/>
      <c r="Z350" s="95"/>
      <c r="AA350" s="95"/>
      <c r="AB350" s="95"/>
      <c r="AC350" s="95"/>
      <c r="AD350" s="95"/>
      <c r="AE350" s="95"/>
      <c r="AF350" s="95"/>
      <c r="AG350" s="528"/>
      <c r="AH350" s="50"/>
    </row>
    <row r="351" spans="1:34" s="4" customFormat="1">
      <c r="A351" s="49"/>
      <c r="B351" s="103"/>
      <c r="C351" s="52"/>
      <c r="D351" s="107"/>
      <c r="E351" s="107"/>
      <c r="F351" s="107"/>
      <c r="G351" s="161"/>
      <c r="H351" s="147"/>
      <c r="I351" s="184" t="s">
        <v>106</v>
      </c>
      <c r="J351" s="103"/>
      <c r="K351" s="103"/>
      <c r="L351" s="103"/>
      <c r="M351" s="103"/>
      <c r="N351" s="103"/>
      <c r="O351" s="103"/>
      <c r="P351" s="103"/>
      <c r="Q351" s="103"/>
      <c r="R351" s="103"/>
      <c r="S351" s="103"/>
      <c r="T351" s="103"/>
      <c r="U351" s="103"/>
      <c r="V351" s="103"/>
      <c r="W351" s="103"/>
      <c r="X351" s="103"/>
      <c r="Y351" s="95"/>
      <c r="Z351" s="95"/>
      <c r="AA351" s="95"/>
      <c r="AB351" s="95"/>
      <c r="AC351" s="95"/>
      <c r="AD351" s="95"/>
      <c r="AE351" s="95"/>
      <c r="AF351" s="95"/>
      <c r="AG351" s="528"/>
      <c r="AH351" s="50"/>
    </row>
    <row r="352" spans="1:34" s="4" customFormat="1">
      <c r="A352" s="49"/>
      <c r="B352" s="103"/>
      <c r="C352" s="139" t="s">
        <v>312</v>
      </c>
      <c r="D352" s="169"/>
      <c r="E352" s="169"/>
      <c r="F352" s="169"/>
      <c r="G352" s="144"/>
      <c r="H352" s="146"/>
      <c r="I352" s="183"/>
      <c r="J352" s="103"/>
      <c r="K352" s="103"/>
      <c r="L352" s="103"/>
      <c r="M352" s="103"/>
      <c r="N352" s="103"/>
      <c r="O352" s="103"/>
      <c r="P352" s="103"/>
      <c r="Q352" s="103"/>
      <c r="R352" s="103"/>
      <c r="S352" s="103"/>
      <c r="T352" s="103"/>
      <c r="U352" s="103"/>
      <c r="V352" s="103"/>
      <c r="W352" s="103"/>
      <c r="X352" s="103"/>
      <c r="Y352" s="95"/>
      <c r="Z352" s="95"/>
      <c r="AA352" s="95"/>
      <c r="AB352" s="95"/>
      <c r="AC352" s="95"/>
      <c r="AD352" s="95"/>
      <c r="AE352" s="95"/>
      <c r="AF352" s="95"/>
      <c r="AG352" s="528"/>
      <c r="AH352" s="50"/>
    </row>
    <row r="353" spans="1:34" s="4" customFormat="1">
      <c r="A353" s="49"/>
      <c r="B353" s="103"/>
      <c r="C353" s="52"/>
      <c r="D353" s="107"/>
      <c r="E353" s="107"/>
      <c r="F353" s="107"/>
      <c r="G353" s="161"/>
      <c r="H353" s="147"/>
      <c r="I353" s="184" t="s">
        <v>106</v>
      </c>
      <c r="J353" s="103"/>
      <c r="K353" s="103"/>
      <c r="L353" s="103"/>
      <c r="M353" s="103"/>
      <c r="N353" s="103"/>
      <c r="O353" s="103"/>
      <c r="P353" s="103"/>
      <c r="Q353" s="103"/>
      <c r="R353" s="103"/>
      <c r="S353" s="103"/>
      <c r="T353" s="103"/>
      <c r="U353" s="103"/>
      <c r="V353" s="103"/>
      <c r="W353" s="103"/>
      <c r="X353" s="103"/>
      <c r="Y353" s="95"/>
      <c r="Z353" s="95"/>
      <c r="AA353" s="95"/>
      <c r="AB353" s="95"/>
      <c r="AC353" s="95"/>
      <c r="AD353" s="95"/>
      <c r="AE353" s="95"/>
      <c r="AF353" s="95"/>
      <c r="AG353" s="528"/>
      <c r="AH353" s="50"/>
    </row>
    <row r="354" spans="1:34" s="4" customFormat="1">
      <c r="A354" s="49"/>
      <c r="B354" s="103"/>
      <c r="C354" s="139" t="s">
        <v>344</v>
      </c>
      <c r="D354" s="169"/>
      <c r="E354" s="169"/>
      <c r="F354" s="169"/>
      <c r="G354" s="145"/>
      <c r="H354" s="170"/>
      <c r="I354" s="232"/>
      <c r="J354" s="103"/>
      <c r="K354" s="103"/>
      <c r="L354" s="103"/>
      <c r="M354" s="103"/>
      <c r="N354" s="103"/>
      <c r="O354" s="103"/>
      <c r="P354" s="103"/>
      <c r="Q354" s="103"/>
      <c r="R354" s="103"/>
      <c r="S354" s="103"/>
      <c r="T354" s="103"/>
      <c r="U354" s="103"/>
      <c r="V354" s="103"/>
      <c r="W354" s="103"/>
      <c r="X354" s="103"/>
      <c r="Y354" s="95"/>
      <c r="Z354" s="95"/>
      <c r="AA354" s="95"/>
      <c r="AB354" s="95"/>
      <c r="AC354" s="95"/>
      <c r="AD354" s="95"/>
      <c r="AE354" s="95"/>
      <c r="AF354" s="95"/>
      <c r="AG354" s="528"/>
      <c r="AH354" s="50"/>
    </row>
    <row r="355" spans="1:34" s="4" customFormat="1">
      <c r="A355" s="49"/>
      <c r="B355" s="103"/>
      <c r="C355" s="52"/>
      <c r="D355" s="107"/>
      <c r="E355" s="107"/>
      <c r="F355" s="107"/>
      <c r="G355" s="161"/>
      <c r="H355" s="147"/>
      <c r="I355" s="184" t="s">
        <v>106</v>
      </c>
      <c r="J355" s="103"/>
      <c r="K355" s="103"/>
      <c r="L355" s="103"/>
      <c r="M355" s="103"/>
      <c r="N355" s="103"/>
      <c r="O355" s="103"/>
      <c r="P355" s="103"/>
      <c r="Q355" s="103"/>
      <c r="R355" s="103"/>
      <c r="S355" s="103"/>
      <c r="T355" s="103"/>
      <c r="U355" s="103"/>
      <c r="V355" s="103"/>
      <c r="W355" s="103"/>
      <c r="X355" s="103"/>
      <c r="Y355" s="95"/>
      <c r="Z355" s="95"/>
      <c r="AA355" s="95"/>
      <c r="AB355" s="95"/>
      <c r="AC355" s="95"/>
      <c r="AD355" s="95"/>
      <c r="AE355" s="95"/>
      <c r="AF355" s="95"/>
      <c r="AG355" s="528"/>
      <c r="AH355" s="50"/>
    </row>
    <row r="356" spans="1:34" s="4" customFormat="1">
      <c r="A356" s="52"/>
      <c r="B356" s="107"/>
      <c r="C356" s="107"/>
      <c r="D356" s="107"/>
      <c r="E356" s="107"/>
      <c r="F356" s="107"/>
      <c r="G356" s="107"/>
      <c r="H356" s="107"/>
      <c r="I356" s="107"/>
      <c r="J356" s="107"/>
      <c r="K356" s="107"/>
      <c r="L356" s="107"/>
      <c r="M356" s="107"/>
      <c r="N356" s="107"/>
      <c r="O356" s="107"/>
      <c r="P356" s="107"/>
      <c r="Q356" s="107"/>
      <c r="R356" s="107"/>
      <c r="S356" s="107"/>
      <c r="T356" s="107"/>
      <c r="U356" s="107"/>
      <c r="V356" s="107"/>
      <c r="W356" s="107"/>
      <c r="X356" s="107"/>
      <c r="Y356" s="99"/>
      <c r="Z356" s="99"/>
      <c r="AA356" s="99"/>
      <c r="AB356" s="99"/>
      <c r="AC356" s="99"/>
      <c r="AD356" s="99"/>
      <c r="AE356" s="99"/>
      <c r="AF356" s="99"/>
      <c r="AG356" s="527"/>
      <c r="AH356" s="50"/>
    </row>
    <row r="357" spans="1:34" s="4" customFormat="1">
      <c r="A357" s="47" t="s">
        <v>82</v>
      </c>
      <c r="B357" s="47"/>
      <c r="C357" s="47"/>
      <c r="D357" s="47"/>
      <c r="E357" s="47"/>
      <c r="F357" s="47"/>
      <c r="G357" s="47"/>
      <c r="H357" s="47"/>
      <c r="I357" s="47"/>
      <c r="J357" s="47"/>
      <c r="K357" s="47"/>
      <c r="L357" s="47"/>
      <c r="M357" s="47"/>
      <c r="N357" s="47"/>
      <c r="O357" s="47"/>
      <c r="P357" s="47"/>
      <c r="Q357" s="47"/>
      <c r="R357" s="47"/>
      <c r="S357" s="47"/>
      <c r="T357" s="47"/>
      <c r="U357" s="47"/>
      <c r="V357" s="47"/>
      <c r="W357" s="47"/>
      <c r="X357" s="377"/>
      <c r="Y357" s="124" t="s">
        <v>245</v>
      </c>
      <c r="Z357" s="124"/>
      <c r="AA357" s="124"/>
      <c r="AB357" s="124"/>
      <c r="AC357" s="124"/>
      <c r="AD357" s="124"/>
      <c r="AE357" s="124"/>
      <c r="AF357" s="124"/>
      <c r="AG357" s="124"/>
      <c r="AH357" s="50"/>
    </row>
    <row r="358" spans="1:34" s="4" customFormat="1">
      <c r="A358" s="47"/>
      <c r="B358" s="47"/>
      <c r="C358" s="47"/>
      <c r="D358" s="47"/>
      <c r="E358" s="47"/>
      <c r="F358" s="47"/>
      <c r="G358" s="47"/>
      <c r="H358" s="47"/>
      <c r="I358" s="47"/>
      <c r="J358" s="47"/>
      <c r="K358" s="47"/>
      <c r="L358" s="47"/>
      <c r="M358" s="47"/>
      <c r="N358" s="47"/>
      <c r="O358" s="47"/>
      <c r="P358" s="47"/>
      <c r="Q358" s="47"/>
      <c r="R358" s="47"/>
      <c r="S358" s="47"/>
      <c r="T358" s="47"/>
      <c r="U358" s="47"/>
      <c r="V358" s="47"/>
      <c r="W358" s="47"/>
      <c r="X358" s="377"/>
      <c r="Y358" s="124"/>
      <c r="Z358" s="124"/>
      <c r="AA358" s="124"/>
      <c r="AB358" s="124"/>
      <c r="AC358" s="124"/>
      <c r="AD358" s="124"/>
      <c r="AE358" s="124"/>
      <c r="AF358" s="124"/>
      <c r="AG358" s="124"/>
      <c r="AH358" s="50"/>
    </row>
    <row r="359" spans="1:34" s="4" customFormat="1">
      <c r="A359" s="53"/>
      <c r="B359" s="108"/>
      <c r="C359" s="108"/>
      <c r="D359" s="108"/>
      <c r="E359" s="108"/>
      <c r="F359" s="108"/>
      <c r="G359" s="108"/>
      <c r="H359" s="108"/>
      <c r="I359" s="108"/>
      <c r="J359" s="108"/>
      <c r="K359" s="108"/>
      <c r="L359" s="108"/>
      <c r="M359" s="108"/>
      <c r="N359" s="108"/>
      <c r="O359" s="108"/>
      <c r="P359" s="108"/>
      <c r="Q359" s="108"/>
      <c r="R359" s="108"/>
      <c r="S359" s="108"/>
      <c r="T359" s="108"/>
      <c r="U359" s="108"/>
      <c r="V359" s="108"/>
      <c r="W359" s="108"/>
      <c r="X359" s="108"/>
      <c r="Y359" s="405"/>
      <c r="Z359" s="405"/>
      <c r="AA359" s="405"/>
      <c r="AB359" s="405"/>
      <c r="AC359" s="405"/>
      <c r="AD359" s="405"/>
      <c r="AE359" s="405"/>
      <c r="AF359" s="405"/>
      <c r="AG359" s="530"/>
      <c r="AH359" s="50"/>
    </row>
    <row r="360" spans="1:34" s="4" customFormat="1">
      <c r="A360" s="49"/>
      <c r="B360" s="103" t="s">
        <v>181</v>
      </c>
      <c r="C360" s="103"/>
      <c r="D360" s="103"/>
      <c r="E360" s="103"/>
      <c r="F360" s="103"/>
      <c r="G360" s="103"/>
      <c r="H360" s="103"/>
      <c r="I360" s="103"/>
      <c r="J360" s="103"/>
      <c r="K360" s="103"/>
      <c r="L360" s="103"/>
      <c r="M360" s="103"/>
      <c r="N360" s="103"/>
      <c r="O360" s="103"/>
      <c r="P360" s="103"/>
      <c r="Q360" s="103"/>
      <c r="R360" s="103"/>
      <c r="S360" s="103"/>
      <c r="T360" s="103"/>
      <c r="U360" s="103"/>
      <c r="V360" s="103"/>
      <c r="W360" s="103"/>
      <c r="X360" s="103"/>
      <c r="Y360" s="95"/>
      <c r="Z360" s="95"/>
      <c r="AA360" s="95"/>
      <c r="AB360" s="95"/>
      <c r="AC360" s="95"/>
      <c r="AD360" s="95"/>
      <c r="AE360" s="95"/>
      <c r="AF360" s="95"/>
      <c r="AG360" s="526"/>
      <c r="AH360" s="50"/>
    </row>
    <row r="361" spans="1:34" s="4" customFormat="1">
      <c r="A361" s="49"/>
      <c r="B361" s="103"/>
      <c r="C361" s="103" t="s">
        <v>774</v>
      </c>
      <c r="D361" s="103"/>
      <c r="E361" s="103"/>
      <c r="F361" s="103"/>
      <c r="G361" s="103"/>
      <c r="H361" s="103"/>
      <c r="I361" s="103"/>
      <c r="J361" s="103"/>
      <c r="K361" s="103"/>
      <c r="L361" s="103"/>
      <c r="M361" s="103"/>
      <c r="N361" s="103"/>
      <c r="O361" s="103"/>
      <c r="P361" s="103"/>
      <c r="Q361" s="103"/>
      <c r="R361" s="103"/>
      <c r="S361" s="103"/>
      <c r="T361" s="103"/>
      <c r="U361" s="103"/>
      <c r="V361" s="103"/>
      <c r="W361" s="103"/>
      <c r="X361" s="103"/>
      <c r="Y361" s="95"/>
      <c r="Z361" s="95"/>
      <c r="AA361" s="95"/>
      <c r="AB361" s="95"/>
      <c r="AC361" s="95"/>
      <c r="AD361" s="95"/>
      <c r="AE361" s="95"/>
      <c r="AF361" s="95"/>
      <c r="AG361" s="526"/>
      <c r="AH361" s="50"/>
    </row>
    <row r="362" spans="1:34" s="4" customFormat="1">
      <c r="A362" s="49"/>
      <c r="B362" s="103"/>
      <c r="C362" s="103"/>
      <c r="D362" s="103"/>
      <c r="E362" s="103"/>
      <c r="F362" s="103"/>
      <c r="G362" s="103"/>
      <c r="H362" s="103"/>
      <c r="I362" s="103"/>
      <c r="J362" s="103"/>
      <c r="K362" s="103"/>
      <c r="L362" s="103"/>
      <c r="M362" s="103"/>
      <c r="N362" s="103"/>
      <c r="O362" s="103"/>
      <c r="P362" s="103"/>
      <c r="Q362" s="103"/>
      <c r="R362" s="103"/>
      <c r="S362" s="103"/>
      <c r="T362" s="103"/>
      <c r="U362" s="103"/>
      <c r="V362" s="103"/>
      <c r="W362" s="103"/>
      <c r="X362" s="103"/>
      <c r="Y362" s="95"/>
      <c r="Z362" s="95"/>
      <c r="AA362" s="95"/>
      <c r="AB362" s="95"/>
      <c r="AC362" s="95"/>
      <c r="AD362" s="95"/>
      <c r="AE362" s="95"/>
      <c r="AF362" s="95"/>
      <c r="AG362" s="526"/>
      <c r="AH362" s="50"/>
    </row>
    <row r="363" spans="1:34" s="4" customFormat="1">
      <c r="A363" s="49"/>
      <c r="B363" s="103"/>
      <c r="C363" s="97" t="s">
        <v>301</v>
      </c>
      <c r="D363" s="97"/>
      <c r="E363" s="97"/>
      <c r="F363" s="97"/>
      <c r="G363" s="97"/>
      <c r="H363" s="97"/>
      <c r="I363" s="97"/>
      <c r="J363" s="97"/>
      <c r="K363" s="97"/>
      <c r="L363" s="97"/>
      <c r="M363" s="97"/>
      <c r="N363" s="97"/>
      <c r="O363" s="97"/>
      <c r="P363" s="97"/>
      <c r="Q363" s="315" t="s">
        <v>526</v>
      </c>
      <c r="R363" s="315"/>
      <c r="S363" s="315"/>
      <c r="T363" s="315"/>
      <c r="U363" s="97" t="s">
        <v>449</v>
      </c>
      <c r="V363" s="97"/>
      <c r="W363" s="97"/>
      <c r="X363" s="97"/>
      <c r="Y363" s="97"/>
      <c r="Z363" s="97"/>
      <c r="AA363" s="97"/>
      <c r="AB363" s="466" t="s">
        <v>781</v>
      </c>
      <c r="AC363" s="97"/>
      <c r="AD363" s="97"/>
      <c r="AE363" s="97"/>
      <c r="AF363" s="95"/>
      <c r="AG363" s="526"/>
      <c r="AH363" s="50"/>
    </row>
    <row r="364" spans="1:34" s="4" customFormat="1">
      <c r="A364" s="49"/>
      <c r="B364" s="103"/>
      <c r="C364" s="97"/>
      <c r="D364" s="97"/>
      <c r="E364" s="97"/>
      <c r="F364" s="97"/>
      <c r="G364" s="97"/>
      <c r="H364" s="97"/>
      <c r="I364" s="97"/>
      <c r="J364" s="97"/>
      <c r="K364" s="97"/>
      <c r="L364" s="97"/>
      <c r="M364" s="97"/>
      <c r="N364" s="97"/>
      <c r="O364" s="97"/>
      <c r="P364" s="97"/>
      <c r="Q364" s="315"/>
      <c r="R364" s="315"/>
      <c r="S364" s="315"/>
      <c r="T364" s="315"/>
      <c r="U364" s="97"/>
      <c r="V364" s="97"/>
      <c r="W364" s="97"/>
      <c r="X364" s="97"/>
      <c r="Y364" s="97"/>
      <c r="Z364" s="97"/>
      <c r="AA364" s="97"/>
      <c r="AB364" s="97"/>
      <c r="AC364" s="97"/>
      <c r="AD364" s="97"/>
      <c r="AE364" s="97"/>
      <c r="AF364" s="95"/>
      <c r="AG364" s="526"/>
      <c r="AH364" s="50"/>
    </row>
    <row r="365" spans="1:34" s="4" customFormat="1">
      <c r="A365" s="49"/>
      <c r="B365" s="103"/>
      <c r="C365" s="97" t="s">
        <v>776</v>
      </c>
      <c r="D365" s="97"/>
      <c r="E365" s="97"/>
      <c r="F365" s="97"/>
      <c r="G365" s="97"/>
      <c r="H365" s="97"/>
      <c r="I365" s="97"/>
      <c r="J365" s="97"/>
      <c r="K365" s="97"/>
      <c r="L365" s="97"/>
      <c r="M365" s="97"/>
      <c r="N365" s="97"/>
      <c r="O365" s="97"/>
      <c r="P365" s="97"/>
      <c r="Q365" s="140"/>
      <c r="R365" s="140"/>
      <c r="S365" s="140"/>
      <c r="T365" s="140"/>
      <c r="U365" s="140"/>
      <c r="V365" s="140"/>
      <c r="W365" s="140"/>
      <c r="X365" s="226"/>
      <c r="Y365" s="272"/>
      <c r="Z365" s="272"/>
      <c r="AA365" s="272"/>
      <c r="AB365" s="272"/>
      <c r="AC365" s="272"/>
      <c r="AD365" s="272"/>
      <c r="AE365" s="465"/>
      <c r="AF365" s="95"/>
      <c r="AG365" s="526"/>
      <c r="AH365" s="50"/>
    </row>
    <row r="366" spans="1:34" s="4" customFormat="1">
      <c r="A366" s="49"/>
      <c r="B366" s="103"/>
      <c r="C366" s="97"/>
      <c r="D366" s="97"/>
      <c r="E366" s="97"/>
      <c r="F366" s="97"/>
      <c r="G366" s="97"/>
      <c r="H366" s="97"/>
      <c r="I366" s="97"/>
      <c r="J366" s="97"/>
      <c r="K366" s="97"/>
      <c r="L366" s="97"/>
      <c r="M366" s="97"/>
      <c r="N366" s="97"/>
      <c r="O366" s="97"/>
      <c r="P366" s="97"/>
      <c r="Q366" s="140"/>
      <c r="R366" s="140"/>
      <c r="S366" s="140"/>
      <c r="T366" s="140"/>
      <c r="U366" s="140"/>
      <c r="V366" s="140"/>
      <c r="W366" s="140"/>
      <c r="X366" s="227" t="s">
        <v>22</v>
      </c>
      <c r="Y366" s="272"/>
      <c r="Z366" s="272"/>
      <c r="AA366" s="272"/>
      <c r="AB366" s="272"/>
      <c r="AC366" s="272"/>
      <c r="AD366" s="272"/>
      <c r="AE366" s="348" t="s">
        <v>106</v>
      </c>
      <c r="AF366" s="95"/>
      <c r="AG366" s="526"/>
      <c r="AH366" s="50"/>
    </row>
    <row r="367" spans="1:34" s="4" customFormat="1">
      <c r="A367" s="49"/>
      <c r="B367" s="103"/>
      <c r="C367" s="97" t="s">
        <v>777</v>
      </c>
      <c r="D367" s="97"/>
      <c r="E367" s="97"/>
      <c r="F367" s="97"/>
      <c r="G367" s="97"/>
      <c r="H367" s="97"/>
      <c r="I367" s="97"/>
      <c r="J367" s="97"/>
      <c r="K367" s="97"/>
      <c r="L367" s="97"/>
      <c r="M367" s="97"/>
      <c r="N367" s="97"/>
      <c r="O367" s="97"/>
      <c r="P367" s="97"/>
      <c r="Q367" s="140"/>
      <c r="R367" s="140"/>
      <c r="S367" s="140"/>
      <c r="T367" s="140"/>
      <c r="U367" s="140"/>
      <c r="V367" s="140"/>
      <c r="W367" s="140"/>
      <c r="X367" s="226"/>
      <c r="Y367" s="272"/>
      <c r="Z367" s="272"/>
      <c r="AA367" s="272"/>
      <c r="AB367" s="272"/>
      <c r="AC367" s="272"/>
      <c r="AD367" s="272"/>
      <c r="AE367" s="465"/>
      <c r="AF367" s="95"/>
      <c r="AG367" s="526"/>
      <c r="AH367" s="50"/>
    </row>
    <row r="368" spans="1:34" s="4" customFormat="1">
      <c r="A368" s="49"/>
      <c r="B368" s="103"/>
      <c r="C368" s="97"/>
      <c r="D368" s="97"/>
      <c r="E368" s="97"/>
      <c r="F368" s="97"/>
      <c r="G368" s="97"/>
      <c r="H368" s="97"/>
      <c r="I368" s="97"/>
      <c r="J368" s="97"/>
      <c r="K368" s="97"/>
      <c r="L368" s="97"/>
      <c r="M368" s="97"/>
      <c r="N368" s="97"/>
      <c r="O368" s="97"/>
      <c r="P368" s="97"/>
      <c r="Q368" s="140"/>
      <c r="R368" s="140"/>
      <c r="S368" s="140"/>
      <c r="T368" s="140"/>
      <c r="U368" s="140"/>
      <c r="V368" s="140"/>
      <c r="W368" s="140"/>
      <c r="X368" s="227" t="s">
        <v>22</v>
      </c>
      <c r="Y368" s="272"/>
      <c r="Z368" s="272"/>
      <c r="AA368" s="272"/>
      <c r="AB368" s="272"/>
      <c r="AC368" s="272"/>
      <c r="AD368" s="272"/>
      <c r="AE368" s="348" t="s">
        <v>106</v>
      </c>
      <c r="AF368" s="95"/>
      <c r="AG368" s="526"/>
      <c r="AH368" s="50"/>
    </row>
    <row r="369" spans="1:34" s="4" customFormat="1">
      <c r="A369" s="49"/>
      <c r="B369" s="103"/>
      <c r="C369" s="97" t="s">
        <v>320</v>
      </c>
      <c r="D369" s="97"/>
      <c r="E369" s="97"/>
      <c r="F369" s="97"/>
      <c r="G369" s="97"/>
      <c r="H369" s="97"/>
      <c r="I369" s="97"/>
      <c r="J369" s="97"/>
      <c r="K369" s="97"/>
      <c r="L369" s="97"/>
      <c r="M369" s="97"/>
      <c r="N369" s="97"/>
      <c r="O369" s="97"/>
      <c r="P369" s="97"/>
      <c r="Q369" s="140"/>
      <c r="R369" s="140"/>
      <c r="S369" s="140"/>
      <c r="T369" s="140"/>
      <c r="U369" s="140"/>
      <c r="V369" s="140"/>
      <c r="W369" s="140"/>
      <c r="X369" s="226"/>
      <c r="Y369" s="272"/>
      <c r="Z369" s="272"/>
      <c r="AA369" s="272"/>
      <c r="AB369" s="272"/>
      <c r="AC369" s="272"/>
      <c r="AD369" s="272"/>
      <c r="AE369" s="465"/>
      <c r="AF369" s="95"/>
      <c r="AG369" s="526"/>
      <c r="AH369" s="50"/>
    </row>
    <row r="370" spans="1:34" s="4" customFormat="1">
      <c r="A370" s="49"/>
      <c r="B370" s="103"/>
      <c r="C370" s="97"/>
      <c r="D370" s="97"/>
      <c r="E370" s="97"/>
      <c r="F370" s="97"/>
      <c r="G370" s="97"/>
      <c r="H370" s="97"/>
      <c r="I370" s="97"/>
      <c r="J370" s="97"/>
      <c r="K370" s="97"/>
      <c r="L370" s="97"/>
      <c r="M370" s="97"/>
      <c r="N370" s="97"/>
      <c r="O370" s="97"/>
      <c r="P370" s="97"/>
      <c r="Q370" s="140"/>
      <c r="R370" s="140"/>
      <c r="S370" s="140"/>
      <c r="T370" s="140"/>
      <c r="U370" s="140"/>
      <c r="V370" s="140"/>
      <c r="W370" s="140"/>
      <c r="X370" s="227" t="s">
        <v>22</v>
      </c>
      <c r="Y370" s="272"/>
      <c r="Z370" s="272"/>
      <c r="AA370" s="272"/>
      <c r="AB370" s="272"/>
      <c r="AC370" s="272"/>
      <c r="AD370" s="272"/>
      <c r="AE370" s="348" t="s">
        <v>106</v>
      </c>
      <c r="AF370" s="95"/>
      <c r="AG370" s="526"/>
      <c r="AH370" s="50"/>
    </row>
    <row r="371" spans="1:34" s="4" customFormat="1">
      <c r="A371" s="49"/>
      <c r="B371" s="103"/>
      <c r="C371" s="143" t="s">
        <v>778</v>
      </c>
      <c r="D371" s="143"/>
      <c r="E371" s="143"/>
      <c r="F371" s="143"/>
      <c r="G371" s="143"/>
      <c r="H371" s="143"/>
      <c r="I371" s="143"/>
      <c r="J371" s="143"/>
      <c r="K371" s="143"/>
      <c r="L371" s="143"/>
      <c r="M371" s="143"/>
      <c r="N371" s="143"/>
      <c r="O371" s="143"/>
      <c r="P371" s="143"/>
      <c r="Q371" s="140"/>
      <c r="R371" s="140"/>
      <c r="S371" s="140"/>
      <c r="T371" s="140"/>
      <c r="U371" s="140"/>
      <c r="V371" s="140"/>
      <c r="W371" s="140"/>
      <c r="X371" s="226"/>
      <c r="Y371" s="272"/>
      <c r="Z371" s="272"/>
      <c r="AA371" s="272"/>
      <c r="AB371" s="272"/>
      <c r="AC371" s="272"/>
      <c r="AD371" s="272"/>
      <c r="AE371" s="465"/>
      <c r="AF371" s="95"/>
      <c r="AG371" s="526"/>
      <c r="AH371" s="50"/>
    </row>
    <row r="372" spans="1:34" s="4" customFormat="1">
      <c r="A372" s="49"/>
      <c r="B372" s="103"/>
      <c r="C372" s="143"/>
      <c r="D372" s="143"/>
      <c r="E372" s="143"/>
      <c r="F372" s="143"/>
      <c r="G372" s="143"/>
      <c r="H372" s="143"/>
      <c r="I372" s="143"/>
      <c r="J372" s="143"/>
      <c r="K372" s="143"/>
      <c r="L372" s="143"/>
      <c r="M372" s="143"/>
      <c r="N372" s="143"/>
      <c r="O372" s="143"/>
      <c r="P372" s="143"/>
      <c r="Q372" s="140"/>
      <c r="R372" s="140"/>
      <c r="S372" s="140"/>
      <c r="T372" s="140"/>
      <c r="U372" s="140"/>
      <c r="V372" s="140"/>
      <c r="W372" s="140"/>
      <c r="X372" s="227" t="s">
        <v>22</v>
      </c>
      <c r="Y372" s="272"/>
      <c r="Z372" s="272"/>
      <c r="AA372" s="272"/>
      <c r="AB372" s="272"/>
      <c r="AC372" s="272"/>
      <c r="AD372" s="272"/>
      <c r="AE372" s="348" t="s">
        <v>106</v>
      </c>
      <c r="AF372" s="95"/>
      <c r="AG372" s="526"/>
      <c r="AH372" s="50"/>
    </row>
    <row r="373" spans="1:34" s="4" customFormat="1">
      <c r="A373" s="49"/>
      <c r="B373" s="103"/>
      <c r="C373" s="103"/>
      <c r="D373" s="103"/>
      <c r="E373" s="103"/>
      <c r="F373" s="103"/>
      <c r="G373" s="103"/>
      <c r="H373" s="103"/>
      <c r="I373" s="103"/>
      <c r="J373" s="103"/>
      <c r="K373" s="103"/>
      <c r="L373" s="103"/>
      <c r="M373" s="103"/>
      <c r="N373" s="103"/>
      <c r="O373" s="103"/>
      <c r="P373" s="103"/>
      <c r="Q373" s="103"/>
      <c r="R373" s="103"/>
      <c r="S373" s="103"/>
      <c r="T373" s="103"/>
      <c r="U373" s="103"/>
      <c r="V373" s="103"/>
      <c r="W373" s="103"/>
      <c r="X373" s="103"/>
      <c r="Y373" s="95"/>
      <c r="Z373" s="95"/>
      <c r="AA373" s="95"/>
      <c r="AB373" s="95"/>
      <c r="AC373" s="95"/>
      <c r="AD373" s="95"/>
      <c r="AE373" s="95"/>
      <c r="AF373" s="95"/>
      <c r="AG373" s="526"/>
      <c r="AH373" s="50"/>
    </row>
    <row r="374" spans="1:34" s="4" customFormat="1">
      <c r="A374" s="48">
        <v>2</v>
      </c>
      <c r="B374" s="100" t="s">
        <v>396</v>
      </c>
      <c r="C374" s="103"/>
      <c r="D374" s="103"/>
      <c r="E374" s="103"/>
      <c r="F374" s="103"/>
      <c r="G374" s="103"/>
      <c r="H374" s="103"/>
      <c r="I374" s="103"/>
      <c r="J374" s="103"/>
      <c r="K374" s="103"/>
      <c r="L374" s="103"/>
      <c r="M374" s="103"/>
      <c r="N374" s="103"/>
      <c r="O374" s="103"/>
      <c r="P374" s="103"/>
      <c r="Q374" s="103"/>
      <c r="R374" s="103"/>
      <c r="S374" s="103"/>
      <c r="T374" s="103"/>
      <c r="U374" s="103"/>
      <c r="V374" s="103"/>
      <c r="W374" s="103"/>
      <c r="X374" s="103"/>
      <c r="Y374" s="95"/>
      <c r="Z374" s="95"/>
      <c r="AA374" s="95"/>
      <c r="AB374" s="95"/>
      <c r="AC374" s="95"/>
      <c r="AD374" s="95"/>
      <c r="AE374" s="95"/>
      <c r="AF374" s="95"/>
      <c r="AG374" s="526"/>
      <c r="AH374" s="50"/>
    </row>
    <row r="375" spans="1:34" s="4" customFormat="1">
      <c r="A375" s="49"/>
      <c r="B375" s="103" t="s">
        <v>1193</v>
      </c>
      <c r="C375" s="103"/>
      <c r="D375" s="103"/>
      <c r="E375" s="103"/>
      <c r="F375" s="103"/>
      <c r="G375" s="103"/>
      <c r="H375" s="103"/>
      <c r="I375" s="103"/>
      <c r="J375" s="103"/>
      <c r="K375" s="103"/>
      <c r="L375" s="103"/>
      <c r="M375" s="103"/>
      <c r="N375" s="103"/>
      <c r="O375" s="103"/>
      <c r="P375" s="103"/>
      <c r="Q375" s="103"/>
      <c r="R375" s="103"/>
      <c r="S375" s="103"/>
      <c r="T375" s="103"/>
      <c r="U375" s="103"/>
      <c r="V375" s="103"/>
      <c r="W375" s="103"/>
      <c r="X375" s="103"/>
      <c r="Y375" s="95"/>
      <c r="Z375" s="95"/>
      <c r="AA375" s="95"/>
      <c r="AB375" s="95"/>
      <c r="AC375" s="95"/>
      <c r="AD375" s="95"/>
      <c r="AE375" s="95"/>
      <c r="AF375" s="95"/>
      <c r="AG375" s="526"/>
      <c r="AH375" s="50"/>
    </row>
    <row r="376" spans="1:34" s="4" customFormat="1">
      <c r="A376" s="49"/>
      <c r="B376" s="103"/>
      <c r="C376" s="103"/>
      <c r="D376" s="103"/>
      <c r="E376" s="103"/>
      <c r="F376" s="103"/>
      <c r="G376" s="103"/>
      <c r="H376" s="103"/>
      <c r="I376" s="103"/>
      <c r="J376" s="103"/>
      <c r="K376" s="103"/>
      <c r="L376" s="103"/>
      <c r="M376" s="103"/>
      <c r="N376" s="103"/>
      <c r="O376" s="103"/>
      <c r="P376" s="103"/>
      <c r="Q376" s="103"/>
      <c r="R376" s="103"/>
      <c r="S376" s="103"/>
      <c r="T376" s="103"/>
      <c r="U376" s="103"/>
      <c r="V376" s="103"/>
      <c r="W376" s="103"/>
      <c r="X376" s="103"/>
      <c r="Y376" s="95"/>
      <c r="Z376" s="95"/>
      <c r="AA376" s="95"/>
      <c r="AB376" s="95"/>
      <c r="AC376" s="95"/>
      <c r="AD376" s="95"/>
      <c r="AE376" s="95"/>
      <c r="AF376" s="95"/>
      <c r="AG376" s="526"/>
      <c r="AH376" s="50"/>
    </row>
    <row r="377" spans="1:34" s="4" customFormat="1">
      <c r="A377" s="49"/>
      <c r="B377" s="103" t="s">
        <v>785</v>
      </c>
      <c r="C377" s="103"/>
      <c r="D377" s="103"/>
      <c r="E377" s="103"/>
      <c r="F377" s="103"/>
      <c r="G377" s="103"/>
      <c r="H377" s="103"/>
      <c r="I377" s="103"/>
      <c r="J377" s="103"/>
      <c r="K377" s="103"/>
      <c r="L377" s="103"/>
      <c r="M377" s="103"/>
      <c r="N377" s="103"/>
      <c r="O377" s="103"/>
      <c r="P377" s="103"/>
      <c r="Q377" s="103"/>
      <c r="R377" s="103"/>
      <c r="S377" s="103"/>
      <c r="T377" s="103"/>
      <c r="U377" s="103"/>
      <c r="V377" s="103"/>
      <c r="W377" s="103"/>
      <c r="X377" s="103"/>
      <c r="Y377" s="95"/>
      <c r="Z377" s="95"/>
      <c r="AA377" s="95"/>
      <c r="AB377" s="95"/>
      <c r="AC377" s="95"/>
      <c r="AD377" s="95"/>
      <c r="AE377" s="95"/>
      <c r="AF377" s="95"/>
      <c r="AG377" s="526"/>
      <c r="AH377" s="50"/>
    </row>
    <row r="378" spans="1:34" s="4" customFormat="1">
      <c r="A378" s="49"/>
      <c r="B378" s="97" t="s">
        <v>544</v>
      </c>
      <c r="C378" s="97"/>
      <c r="D378" s="97"/>
      <c r="E378" s="97"/>
      <c r="F378" s="97"/>
      <c r="G378" s="97"/>
      <c r="H378" s="97"/>
      <c r="I378" s="97" t="s">
        <v>787</v>
      </c>
      <c r="J378" s="97"/>
      <c r="K378" s="97"/>
      <c r="L378" s="97"/>
      <c r="M378" s="97"/>
      <c r="N378" s="97"/>
      <c r="O378" s="97"/>
      <c r="P378" s="97"/>
      <c r="Q378" s="97"/>
      <c r="R378" s="97" t="s">
        <v>246</v>
      </c>
      <c r="S378" s="97"/>
      <c r="T378" s="97" t="s">
        <v>383</v>
      </c>
      <c r="U378" s="97"/>
      <c r="V378" s="97" t="s">
        <v>676</v>
      </c>
      <c r="W378" s="97"/>
      <c r="X378" s="97"/>
      <c r="Y378" s="97"/>
      <c r="Z378" s="97"/>
      <c r="AA378" s="97"/>
      <c r="AB378" s="97" t="s">
        <v>5</v>
      </c>
      <c r="AC378" s="97"/>
      <c r="AD378" s="97"/>
      <c r="AE378" s="97"/>
      <c r="AF378" s="97"/>
      <c r="AG378" s="526"/>
      <c r="AH378" s="50"/>
    </row>
    <row r="379" spans="1:34" s="4" customFormat="1">
      <c r="A379" s="49"/>
      <c r="B379" s="97"/>
      <c r="C379" s="97"/>
      <c r="D379" s="97"/>
      <c r="E379" s="97"/>
      <c r="F379" s="97"/>
      <c r="G379" s="97"/>
      <c r="H379" s="97"/>
      <c r="I379" s="97"/>
      <c r="J379" s="97"/>
      <c r="K379" s="97"/>
      <c r="L379" s="97"/>
      <c r="M379" s="97"/>
      <c r="N379" s="97"/>
      <c r="O379" s="97"/>
      <c r="P379" s="97"/>
      <c r="Q379" s="97"/>
      <c r="R379" s="97"/>
      <c r="S379" s="327"/>
      <c r="T379" s="97"/>
      <c r="U379" s="97"/>
      <c r="V379" s="97"/>
      <c r="W379" s="97"/>
      <c r="X379" s="97"/>
      <c r="Y379" s="97"/>
      <c r="Z379" s="97"/>
      <c r="AA379" s="97"/>
      <c r="AB379" s="97"/>
      <c r="AC379" s="97"/>
      <c r="AD379" s="97"/>
      <c r="AE379" s="97"/>
      <c r="AF379" s="97"/>
      <c r="AG379" s="526"/>
      <c r="AH379" s="50"/>
    </row>
    <row r="380" spans="1:34" s="4" customFormat="1">
      <c r="A380" s="49"/>
      <c r="B380" s="109" t="s">
        <v>305</v>
      </c>
      <c r="C380" s="144"/>
      <c r="D380" s="146"/>
      <c r="E380" s="146"/>
      <c r="F380" s="146"/>
      <c r="G380" s="146"/>
      <c r="H380" s="221"/>
      <c r="I380" s="140"/>
      <c r="J380" s="140"/>
      <c r="K380" s="226"/>
      <c r="L380" s="140"/>
      <c r="M380" s="140"/>
      <c r="N380" s="226"/>
      <c r="O380" s="140"/>
      <c r="P380" s="140"/>
      <c r="Q380" s="226"/>
      <c r="R380" s="140"/>
      <c r="S380" s="226"/>
      <c r="T380" s="140"/>
      <c r="U380" s="226"/>
      <c r="V380" s="368" t="s">
        <v>786</v>
      </c>
      <c r="W380" s="368"/>
      <c r="X380" s="378"/>
      <c r="Y380" s="378"/>
      <c r="Z380" s="272"/>
      <c r="AA380" s="401" t="s">
        <v>106</v>
      </c>
      <c r="AB380" s="467"/>
      <c r="AC380" s="476"/>
      <c r="AD380" s="476"/>
      <c r="AE380" s="476"/>
      <c r="AF380" s="497"/>
      <c r="AG380" s="526"/>
      <c r="AH380" s="50"/>
    </row>
    <row r="381" spans="1:34" s="4" customFormat="1">
      <c r="A381" s="49"/>
      <c r="B381" s="110"/>
      <c r="C381" s="145"/>
      <c r="D381" s="170"/>
      <c r="E381" s="170"/>
      <c r="F381" s="170"/>
      <c r="G381" s="170"/>
      <c r="H381" s="222"/>
      <c r="I381" s="140"/>
      <c r="J381" s="140"/>
      <c r="K381" s="253" t="s">
        <v>11</v>
      </c>
      <c r="L381" s="140"/>
      <c r="M381" s="140"/>
      <c r="N381" s="253" t="s">
        <v>24</v>
      </c>
      <c r="O381" s="140"/>
      <c r="P381" s="140"/>
      <c r="Q381" s="253" t="s">
        <v>167</v>
      </c>
      <c r="R381" s="140"/>
      <c r="S381" s="347" t="s">
        <v>106</v>
      </c>
      <c r="T381" s="140"/>
      <c r="U381" s="347" t="s">
        <v>106</v>
      </c>
      <c r="V381" s="234" t="s">
        <v>344</v>
      </c>
      <c r="W381" s="234"/>
      <c r="X381" s="140"/>
      <c r="Y381" s="140"/>
      <c r="Z381" s="444"/>
      <c r="AA381" s="401" t="s">
        <v>106</v>
      </c>
      <c r="AB381" s="468"/>
      <c r="AC381" s="477"/>
      <c r="AD381" s="477"/>
      <c r="AE381" s="477"/>
      <c r="AF381" s="498"/>
      <c r="AG381" s="526"/>
      <c r="AH381" s="50"/>
    </row>
    <row r="382" spans="1:34" s="4" customFormat="1">
      <c r="A382" s="49"/>
      <c r="B382" s="110"/>
      <c r="C382" s="144"/>
      <c r="D382" s="146"/>
      <c r="E382" s="146"/>
      <c r="F382" s="146"/>
      <c r="G382" s="146"/>
      <c r="H382" s="221"/>
      <c r="I382" s="233"/>
      <c r="J382" s="233"/>
      <c r="K382" s="253"/>
      <c r="L382" s="233"/>
      <c r="M382" s="233"/>
      <c r="N382" s="253"/>
      <c r="O382" s="233"/>
      <c r="P382" s="233"/>
      <c r="Q382" s="253"/>
      <c r="R382" s="233"/>
      <c r="S382" s="253"/>
      <c r="T382" s="233"/>
      <c r="U382" s="253"/>
      <c r="V382" s="369" t="s">
        <v>786</v>
      </c>
      <c r="W382" s="369"/>
      <c r="X382" s="379"/>
      <c r="Y382" s="379"/>
      <c r="Z382" s="445"/>
      <c r="AA382" s="401" t="s">
        <v>106</v>
      </c>
      <c r="AB382" s="468"/>
      <c r="AC382" s="477"/>
      <c r="AD382" s="477"/>
      <c r="AE382" s="477"/>
      <c r="AF382" s="498"/>
      <c r="AG382" s="526"/>
      <c r="AH382" s="50"/>
    </row>
    <row r="383" spans="1:34" s="4" customFormat="1">
      <c r="A383" s="49"/>
      <c r="B383" s="110"/>
      <c r="C383" s="145"/>
      <c r="D383" s="170"/>
      <c r="E383" s="170"/>
      <c r="F383" s="170"/>
      <c r="G383" s="170"/>
      <c r="H383" s="222"/>
      <c r="I383" s="140"/>
      <c r="J383" s="140"/>
      <c r="K383" s="227" t="s">
        <v>11</v>
      </c>
      <c r="L383" s="140"/>
      <c r="M383" s="140"/>
      <c r="N383" s="227" t="s">
        <v>24</v>
      </c>
      <c r="O383" s="140"/>
      <c r="P383" s="140"/>
      <c r="Q383" s="227" t="s">
        <v>167</v>
      </c>
      <c r="R383" s="140"/>
      <c r="S383" s="348" t="s">
        <v>106</v>
      </c>
      <c r="T383" s="140"/>
      <c r="U383" s="348" t="s">
        <v>106</v>
      </c>
      <c r="V383" s="234" t="s">
        <v>344</v>
      </c>
      <c r="W383" s="372"/>
      <c r="X383" s="140"/>
      <c r="Y383" s="140"/>
      <c r="Z383" s="352"/>
      <c r="AA383" s="401" t="s">
        <v>106</v>
      </c>
      <c r="AB383" s="468"/>
      <c r="AC383" s="477"/>
      <c r="AD383" s="477"/>
      <c r="AE383" s="477"/>
      <c r="AF383" s="498"/>
      <c r="AG383" s="526"/>
      <c r="AH383" s="50"/>
    </row>
    <row r="384" spans="1:34" s="4" customFormat="1">
      <c r="A384" s="49"/>
      <c r="B384" s="110"/>
      <c r="C384" s="144"/>
      <c r="D384" s="146"/>
      <c r="E384" s="146"/>
      <c r="F384" s="146"/>
      <c r="G384" s="146"/>
      <c r="H384" s="221"/>
      <c r="I384" s="140"/>
      <c r="J384" s="140"/>
      <c r="K384" s="226"/>
      <c r="L384" s="140"/>
      <c r="M384" s="140"/>
      <c r="N384" s="226"/>
      <c r="O384" s="140"/>
      <c r="P384" s="140"/>
      <c r="Q384" s="226"/>
      <c r="R384" s="140"/>
      <c r="S384" s="226"/>
      <c r="T384" s="140"/>
      <c r="U384" s="226"/>
      <c r="V384" s="368" t="s">
        <v>786</v>
      </c>
      <c r="W384" s="368"/>
      <c r="X384" s="378"/>
      <c r="Y384" s="378"/>
      <c r="Z384" s="272"/>
      <c r="AA384" s="401" t="s">
        <v>106</v>
      </c>
      <c r="AB384" s="468"/>
      <c r="AC384" s="477"/>
      <c r="AD384" s="477"/>
      <c r="AE384" s="477"/>
      <c r="AF384" s="498"/>
      <c r="AG384" s="526"/>
      <c r="AH384" s="50"/>
    </row>
    <row r="385" spans="1:34" s="4" customFormat="1">
      <c r="A385" s="49"/>
      <c r="B385" s="110"/>
      <c r="C385" s="145"/>
      <c r="D385" s="170"/>
      <c r="E385" s="170"/>
      <c r="F385" s="170"/>
      <c r="G385" s="170"/>
      <c r="H385" s="222"/>
      <c r="I385" s="140"/>
      <c r="J385" s="140"/>
      <c r="K385" s="227" t="s">
        <v>11</v>
      </c>
      <c r="L385" s="140"/>
      <c r="M385" s="140"/>
      <c r="N385" s="227" t="s">
        <v>24</v>
      </c>
      <c r="O385" s="140"/>
      <c r="P385" s="140"/>
      <c r="Q385" s="227" t="s">
        <v>167</v>
      </c>
      <c r="R385" s="140"/>
      <c r="S385" s="348" t="s">
        <v>106</v>
      </c>
      <c r="T385" s="140"/>
      <c r="U385" s="348" t="s">
        <v>106</v>
      </c>
      <c r="V385" s="234" t="s">
        <v>344</v>
      </c>
      <c r="W385" s="372"/>
      <c r="X385" s="140"/>
      <c r="Y385" s="140"/>
      <c r="Z385" s="352"/>
      <c r="AA385" s="401" t="s">
        <v>106</v>
      </c>
      <c r="AB385" s="468"/>
      <c r="AC385" s="477"/>
      <c r="AD385" s="477"/>
      <c r="AE385" s="477"/>
      <c r="AF385" s="498"/>
      <c r="AG385" s="526"/>
      <c r="AH385" s="50"/>
    </row>
    <row r="386" spans="1:34" s="4" customFormat="1">
      <c r="A386" s="49"/>
      <c r="B386" s="110"/>
      <c r="C386" s="144"/>
      <c r="D386" s="146"/>
      <c r="E386" s="146"/>
      <c r="F386" s="146"/>
      <c r="G386" s="146"/>
      <c r="H386" s="221"/>
      <c r="I386" s="144"/>
      <c r="J386" s="221"/>
      <c r="K386" s="253"/>
      <c r="L386" s="144"/>
      <c r="M386" s="221"/>
      <c r="N386" s="253"/>
      <c r="O386" s="144"/>
      <c r="P386" s="221"/>
      <c r="Q386" s="104"/>
      <c r="R386" s="331"/>
      <c r="S386" s="347"/>
      <c r="T386" s="331"/>
      <c r="U386" s="347"/>
      <c r="V386" s="368" t="s">
        <v>786</v>
      </c>
      <c r="W386" s="368"/>
      <c r="X386" s="378"/>
      <c r="Y386" s="378"/>
      <c r="Z386" s="352"/>
      <c r="AA386" s="401"/>
      <c r="AB386" s="468"/>
      <c r="AC386" s="477"/>
      <c r="AD386" s="477"/>
      <c r="AE386" s="477"/>
      <c r="AF386" s="498"/>
      <c r="AG386" s="526"/>
      <c r="AH386" s="50"/>
    </row>
    <row r="387" spans="1:34" s="4" customFormat="1">
      <c r="A387" s="49"/>
      <c r="B387" s="110"/>
      <c r="C387" s="145"/>
      <c r="D387" s="170"/>
      <c r="E387" s="170"/>
      <c r="F387" s="170"/>
      <c r="G387" s="170"/>
      <c r="H387" s="222"/>
      <c r="I387" s="161"/>
      <c r="J387" s="223"/>
      <c r="K387" s="227" t="s">
        <v>11</v>
      </c>
      <c r="L387" s="161"/>
      <c r="M387" s="223"/>
      <c r="N387" s="227" t="s">
        <v>24</v>
      </c>
      <c r="O387" s="161"/>
      <c r="P387" s="223"/>
      <c r="Q387" s="227" t="s">
        <v>167</v>
      </c>
      <c r="R387" s="233"/>
      <c r="S387" s="348" t="s">
        <v>106</v>
      </c>
      <c r="T387" s="233"/>
      <c r="U387" s="348" t="s">
        <v>106</v>
      </c>
      <c r="V387" s="234" t="s">
        <v>344</v>
      </c>
      <c r="W387" s="372"/>
      <c r="X387" s="144"/>
      <c r="Y387" s="221"/>
      <c r="Z387" s="352"/>
      <c r="AA387" s="401" t="s">
        <v>106</v>
      </c>
      <c r="AB387" s="468"/>
      <c r="AC387" s="477"/>
      <c r="AD387" s="477"/>
      <c r="AE387" s="477"/>
      <c r="AF387" s="498"/>
      <c r="AG387" s="526"/>
      <c r="AH387" s="50"/>
    </row>
    <row r="388" spans="1:34" s="4" customFormat="1">
      <c r="A388" s="49"/>
      <c r="B388" s="110"/>
      <c r="C388" s="144"/>
      <c r="D388" s="146"/>
      <c r="E388" s="146"/>
      <c r="F388" s="146"/>
      <c r="G388" s="146"/>
      <c r="H388" s="221"/>
      <c r="I388" s="140"/>
      <c r="J388" s="140"/>
      <c r="K388" s="226"/>
      <c r="L388" s="140"/>
      <c r="M388" s="140"/>
      <c r="N388" s="226"/>
      <c r="O388" s="140"/>
      <c r="P388" s="140"/>
      <c r="Q388" s="103"/>
      <c r="R388" s="140"/>
      <c r="S388" s="226"/>
      <c r="T388" s="140"/>
      <c r="U388" s="226"/>
      <c r="V388" s="368" t="s">
        <v>786</v>
      </c>
      <c r="W388" s="368"/>
      <c r="X388" s="378"/>
      <c r="Y388" s="378"/>
      <c r="Z388" s="272"/>
      <c r="AA388" s="401" t="s">
        <v>106</v>
      </c>
      <c r="AB388" s="468"/>
      <c r="AC388" s="477"/>
      <c r="AD388" s="477"/>
      <c r="AE388" s="477"/>
      <c r="AF388" s="498"/>
      <c r="AG388" s="526"/>
      <c r="AH388" s="50"/>
    </row>
    <row r="389" spans="1:34" s="4" customFormat="1">
      <c r="A389" s="49"/>
      <c r="B389" s="110"/>
      <c r="C389" s="145"/>
      <c r="D389" s="170"/>
      <c r="E389" s="170"/>
      <c r="F389" s="170"/>
      <c r="G389" s="170"/>
      <c r="H389" s="222"/>
      <c r="I389" s="140"/>
      <c r="J389" s="140"/>
      <c r="K389" s="227" t="s">
        <v>11</v>
      </c>
      <c r="L389" s="140"/>
      <c r="M389" s="140"/>
      <c r="N389" s="227" t="s">
        <v>24</v>
      </c>
      <c r="O389" s="140"/>
      <c r="P389" s="140"/>
      <c r="Q389" s="103" t="s">
        <v>167</v>
      </c>
      <c r="R389" s="140"/>
      <c r="S389" s="348" t="s">
        <v>106</v>
      </c>
      <c r="T389" s="140"/>
      <c r="U389" s="348" t="s">
        <v>106</v>
      </c>
      <c r="V389" s="234" t="s">
        <v>344</v>
      </c>
      <c r="W389" s="372"/>
      <c r="X389" s="140"/>
      <c r="Y389" s="140"/>
      <c r="Z389" s="352"/>
      <c r="AA389" s="401" t="s">
        <v>106</v>
      </c>
      <c r="AB389" s="468"/>
      <c r="AC389" s="477"/>
      <c r="AD389" s="477"/>
      <c r="AE389" s="477"/>
      <c r="AF389" s="498"/>
      <c r="AG389" s="526"/>
      <c r="AH389" s="50"/>
    </row>
    <row r="390" spans="1:34" s="4" customFormat="1">
      <c r="A390" s="49"/>
      <c r="B390" s="110"/>
      <c r="C390" s="144"/>
      <c r="D390" s="146"/>
      <c r="E390" s="146"/>
      <c r="F390" s="146"/>
      <c r="G390" s="146"/>
      <c r="H390" s="221"/>
      <c r="I390" s="140"/>
      <c r="J390" s="140"/>
      <c r="K390" s="226"/>
      <c r="L390" s="140"/>
      <c r="M390" s="140"/>
      <c r="N390" s="226"/>
      <c r="O390" s="140"/>
      <c r="P390" s="140"/>
      <c r="Q390" s="103"/>
      <c r="R390" s="140"/>
      <c r="S390" s="226"/>
      <c r="T390" s="140"/>
      <c r="U390" s="226"/>
      <c r="V390" s="368" t="s">
        <v>786</v>
      </c>
      <c r="W390" s="368"/>
      <c r="X390" s="378"/>
      <c r="Y390" s="378"/>
      <c r="Z390" s="272"/>
      <c r="AA390" s="401" t="s">
        <v>106</v>
      </c>
      <c r="AB390" s="468"/>
      <c r="AC390" s="477"/>
      <c r="AD390" s="477"/>
      <c r="AE390" s="477"/>
      <c r="AF390" s="498"/>
      <c r="AG390" s="526"/>
      <c r="AH390" s="50"/>
    </row>
    <row r="391" spans="1:34" s="4" customFormat="1">
      <c r="A391" s="49"/>
      <c r="B391" s="110"/>
      <c r="C391" s="145"/>
      <c r="D391" s="170"/>
      <c r="E391" s="170"/>
      <c r="F391" s="170"/>
      <c r="G391" s="170"/>
      <c r="H391" s="222"/>
      <c r="I391" s="140"/>
      <c r="J391" s="140"/>
      <c r="K391" s="227" t="s">
        <v>11</v>
      </c>
      <c r="L391" s="140"/>
      <c r="M391" s="140"/>
      <c r="N391" s="227" t="s">
        <v>24</v>
      </c>
      <c r="O391" s="140"/>
      <c r="P391" s="140"/>
      <c r="Q391" s="103" t="s">
        <v>167</v>
      </c>
      <c r="R391" s="140"/>
      <c r="S391" s="348" t="s">
        <v>106</v>
      </c>
      <c r="T391" s="140"/>
      <c r="U391" s="348" t="s">
        <v>106</v>
      </c>
      <c r="V391" s="234" t="s">
        <v>344</v>
      </c>
      <c r="W391" s="372"/>
      <c r="X391" s="140"/>
      <c r="Y391" s="140"/>
      <c r="Z391" s="352"/>
      <c r="AA391" s="401" t="s">
        <v>106</v>
      </c>
      <c r="AB391" s="468"/>
      <c r="AC391" s="477"/>
      <c r="AD391" s="477"/>
      <c r="AE391" s="477"/>
      <c r="AF391" s="498"/>
      <c r="AG391" s="526"/>
      <c r="AH391" s="50"/>
    </row>
    <row r="392" spans="1:34" s="4" customFormat="1">
      <c r="A392" s="49"/>
      <c r="B392" s="109" t="s">
        <v>486</v>
      </c>
      <c r="C392" s="144"/>
      <c r="D392" s="146"/>
      <c r="E392" s="146"/>
      <c r="F392" s="146"/>
      <c r="G392" s="146"/>
      <c r="H392" s="221"/>
      <c r="I392" s="140"/>
      <c r="J392" s="140"/>
      <c r="K392" s="226"/>
      <c r="L392" s="140"/>
      <c r="M392" s="140"/>
      <c r="N392" s="226"/>
      <c r="O392" s="140"/>
      <c r="P392" s="140"/>
      <c r="Q392" s="226"/>
      <c r="R392" s="140"/>
      <c r="S392" s="226"/>
      <c r="T392" s="140"/>
      <c r="U392" s="226"/>
      <c r="V392" s="368" t="s">
        <v>786</v>
      </c>
      <c r="W392" s="368"/>
      <c r="X392" s="378"/>
      <c r="Y392" s="378"/>
      <c r="Z392" s="272"/>
      <c r="AA392" s="401" t="s">
        <v>106</v>
      </c>
      <c r="AB392" s="469"/>
      <c r="AC392" s="464"/>
      <c r="AD392" s="464"/>
      <c r="AE392" s="464"/>
      <c r="AF392" s="444"/>
      <c r="AG392" s="526"/>
      <c r="AH392" s="50"/>
    </row>
    <row r="393" spans="1:34" s="4" customFormat="1">
      <c r="A393" s="49"/>
      <c r="B393" s="110"/>
      <c r="C393" s="145"/>
      <c r="D393" s="170"/>
      <c r="E393" s="170"/>
      <c r="F393" s="170"/>
      <c r="G393" s="170"/>
      <c r="H393" s="222"/>
      <c r="I393" s="140"/>
      <c r="J393" s="140"/>
      <c r="K393" s="227" t="s">
        <v>11</v>
      </c>
      <c r="L393" s="140"/>
      <c r="M393" s="140"/>
      <c r="N393" s="227" t="s">
        <v>24</v>
      </c>
      <c r="O393" s="140"/>
      <c r="P393" s="140"/>
      <c r="Q393" s="227" t="s">
        <v>167</v>
      </c>
      <c r="R393" s="140"/>
      <c r="S393" s="348" t="s">
        <v>106</v>
      </c>
      <c r="T393" s="140"/>
      <c r="U393" s="348" t="s">
        <v>106</v>
      </c>
      <c r="V393" s="234" t="s">
        <v>344</v>
      </c>
      <c r="W393" s="372"/>
      <c r="X393" s="140"/>
      <c r="Y393" s="140"/>
      <c r="Z393" s="352"/>
      <c r="AA393" s="401" t="s">
        <v>106</v>
      </c>
      <c r="AB393" s="470"/>
      <c r="AC393" s="478"/>
      <c r="AD393" s="478"/>
      <c r="AE393" s="478"/>
      <c r="AF393" s="499"/>
      <c r="AG393" s="526"/>
      <c r="AH393" s="50"/>
    </row>
    <row r="394" spans="1:34" s="4" customFormat="1">
      <c r="A394" s="49"/>
      <c r="B394" s="110"/>
      <c r="C394" s="144"/>
      <c r="D394" s="146"/>
      <c r="E394" s="146"/>
      <c r="F394" s="146"/>
      <c r="G394" s="146"/>
      <c r="H394" s="221"/>
      <c r="I394" s="140"/>
      <c r="J394" s="140"/>
      <c r="K394" s="226"/>
      <c r="L394" s="140"/>
      <c r="M394" s="140"/>
      <c r="N394" s="226"/>
      <c r="O394" s="140"/>
      <c r="P394" s="140"/>
      <c r="Q394" s="226"/>
      <c r="R394" s="140"/>
      <c r="S394" s="226"/>
      <c r="T394" s="140"/>
      <c r="U394" s="226"/>
      <c r="V394" s="368" t="s">
        <v>786</v>
      </c>
      <c r="W394" s="368"/>
      <c r="X394" s="378"/>
      <c r="Y394" s="378"/>
      <c r="Z394" s="272"/>
      <c r="AA394" s="401" t="s">
        <v>106</v>
      </c>
      <c r="AB394" s="469"/>
      <c r="AC394" s="464"/>
      <c r="AD394" s="464"/>
      <c r="AE394" s="464"/>
      <c r="AF394" s="444"/>
      <c r="AG394" s="526"/>
      <c r="AH394" s="50"/>
    </row>
    <row r="395" spans="1:34" s="4" customFormat="1">
      <c r="A395" s="49"/>
      <c r="B395" s="110"/>
      <c r="C395" s="145"/>
      <c r="D395" s="170"/>
      <c r="E395" s="170"/>
      <c r="F395" s="170"/>
      <c r="G395" s="170"/>
      <c r="H395" s="222"/>
      <c r="I395" s="140"/>
      <c r="J395" s="140"/>
      <c r="K395" s="227" t="s">
        <v>11</v>
      </c>
      <c r="L395" s="140"/>
      <c r="M395" s="140"/>
      <c r="N395" s="227" t="s">
        <v>24</v>
      </c>
      <c r="O395" s="140"/>
      <c r="P395" s="140"/>
      <c r="Q395" s="227" t="s">
        <v>167</v>
      </c>
      <c r="R395" s="140"/>
      <c r="S395" s="348" t="s">
        <v>106</v>
      </c>
      <c r="T395" s="140"/>
      <c r="U395" s="348" t="s">
        <v>106</v>
      </c>
      <c r="V395" s="234" t="s">
        <v>344</v>
      </c>
      <c r="W395" s="372"/>
      <c r="X395" s="140"/>
      <c r="Y395" s="140"/>
      <c r="Z395" s="352"/>
      <c r="AA395" s="401" t="s">
        <v>106</v>
      </c>
      <c r="AB395" s="470"/>
      <c r="AC395" s="478"/>
      <c r="AD395" s="478"/>
      <c r="AE395" s="478"/>
      <c r="AF395" s="499"/>
      <c r="AG395" s="526"/>
      <c r="AH395" s="50"/>
    </row>
    <row r="396" spans="1:34" s="4" customFormat="1">
      <c r="A396" s="49"/>
      <c r="B396" s="110"/>
      <c r="C396" s="146"/>
      <c r="D396" s="146"/>
      <c r="E396" s="146"/>
      <c r="F396" s="146"/>
      <c r="G396" s="146"/>
      <c r="H396" s="221"/>
      <c r="I396" s="140"/>
      <c r="J396" s="140"/>
      <c r="K396" s="226"/>
      <c r="L396" s="140"/>
      <c r="M396" s="140"/>
      <c r="N396" s="226"/>
      <c r="O396" s="140"/>
      <c r="P396" s="140"/>
      <c r="Q396" s="226"/>
      <c r="R396" s="140"/>
      <c r="S396" s="226"/>
      <c r="T396" s="140"/>
      <c r="U396" s="226"/>
      <c r="V396" s="368" t="s">
        <v>786</v>
      </c>
      <c r="W396" s="368"/>
      <c r="X396" s="378"/>
      <c r="Y396" s="378"/>
      <c r="Z396" s="272"/>
      <c r="AA396" s="401" t="s">
        <v>106</v>
      </c>
      <c r="AB396" s="469"/>
      <c r="AC396" s="464"/>
      <c r="AD396" s="464"/>
      <c r="AE396" s="464"/>
      <c r="AF396" s="444"/>
      <c r="AG396" s="526"/>
      <c r="AH396" s="50"/>
    </row>
    <row r="397" spans="1:34" s="4" customFormat="1">
      <c r="A397" s="49"/>
      <c r="B397" s="111"/>
      <c r="C397" s="147"/>
      <c r="D397" s="147"/>
      <c r="E397" s="147"/>
      <c r="F397" s="147"/>
      <c r="G397" s="147"/>
      <c r="H397" s="223"/>
      <c r="I397" s="140"/>
      <c r="J397" s="140"/>
      <c r="K397" s="227" t="s">
        <v>11</v>
      </c>
      <c r="L397" s="140"/>
      <c r="M397" s="140"/>
      <c r="N397" s="227" t="s">
        <v>24</v>
      </c>
      <c r="O397" s="140"/>
      <c r="P397" s="140"/>
      <c r="Q397" s="227" t="s">
        <v>167</v>
      </c>
      <c r="R397" s="140"/>
      <c r="S397" s="348" t="s">
        <v>106</v>
      </c>
      <c r="T397" s="140"/>
      <c r="U397" s="348" t="s">
        <v>106</v>
      </c>
      <c r="V397" s="234" t="s">
        <v>344</v>
      </c>
      <c r="W397" s="372"/>
      <c r="X397" s="140"/>
      <c r="Y397" s="140"/>
      <c r="Z397" s="352"/>
      <c r="AA397" s="401" t="s">
        <v>106</v>
      </c>
      <c r="AB397" s="471"/>
      <c r="AC397" s="364"/>
      <c r="AD397" s="364"/>
      <c r="AE397" s="364"/>
      <c r="AF397" s="500"/>
      <c r="AG397" s="526"/>
      <c r="AH397" s="50"/>
    </row>
    <row r="398" spans="1:34" s="4" customFormat="1">
      <c r="A398" s="49"/>
      <c r="B398" s="103"/>
      <c r="C398" s="103"/>
      <c r="D398" s="103"/>
      <c r="E398" s="103"/>
      <c r="F398" s="103"/>
      <c r="G398" s="103"/>
      <c r="H398" s="103"/>
      <c r="I398" s="103"/>
      <c r="J398" s="103"/>
      <c r="K398" s="103"/>
      <c r="L398" s="103"/>
      <c r="M398" s="103"/>
      <c r="N398" s="103"/>
      <c r="O398" s="103"/>
      <c r="P398" s="103"/>
      <c r="Q398" s="103"/>
      <c r="R398" s="103"/>
      <c r="S398" s="103"/>
      <c r="T398" s="103"/>
      <c r="U398" s="103"/>
      <c r="V398" s="103"/>
      <c r="W398" s="103"/>
      <c r="X398" s="103"/>
      <c r="Y398" s="95"/>
      <c r="Z398" s="95"/>
      <c r="AA398" s="95"/>
      <c r="AB398" s="95"/>
      <c r="AC398" s="95"/>
      <c r="AD398" s="95"/>
      <c r="AE398" s="95"/>
      <c r="AF398" s="95"/>
      <c r="AG398" s="526"/>
      <c r="AH398" s="50"/>
    </row>
    <row r="399" spans="1:34" s="4" customFormat="1">
      <c r="A399" s="49"/>
      <c r="B399" s="103" t="s">
        <v>605</v>
      </c>
      <c r="C399" s="103"/>
      <c r="D399" s="103"/>
      <c r="E399" s="103"/>
      <c r="F399" s="103"/>
      <c r="G399" s="103"/>
      <c r="H399" s="103"/>
      <c r="I399" s="103"/>
      <c r="J399" s="103"/>
      <c r="K399" s="103"/>
      <c r="L399" s="103"/>
      <c r="M399" s="103"/>
      <c r="N399" s="103"/>
      <c r="O399" s="103"/>
      <c r="P399" s="103"/>
      <c r="Q399" s="103"/>
      <c r="R399" s="103"/>
      <c r="S399" s="103"/>
      <c r="T399" s="103"/>
      <c r="U399" s="103"/>
      <c r="V399" s="103"/>
      <c r="W399" s="103"/>
      <c r="X399" s="103"/>
      <c r="Y399" s="95"/>
      <c r="Z399" s="95"/>
      <c r="AA399" s="95"/>
      <c r="AB399" s="95"/>
      <c r="AC399" s="95"/>
      <c r="AD399" s="95"/>
      <c r="AE399" s="95"/>
      <c r="AF399" s="95"/>
      <c r="AG399" s="526"/>
      <c r="AH399" s="50"/>
    </row>
    <row r="400" spans="1:34" s="4" customFormat="1">
      <c r="A400" s="49"/>
      <c r="B400" s="103"/>
      <c r="C400" s="103" t="s">
        <v>790</v>
      </c>
      <c r="D400" s="103"/>
      <c r="E400" s="103"/>
      <c r="F400" s="103"/>
      <c r="G400" s="103"/>
      <c r="H400" s="103"/>
      <c r="I400" s="103"/>
      <c r="J400" s="103"/>
      <c r="K400" s="103"/>
      <c r="L400" s="103"/>
      <c r="M400" s="103"/>
      <c r="N400" s="103"/>
      <c r="O400" s="103"/>
      <c r="P400" s="103"/>
      <c r="Q400" s="103"/>
      <c r="R400" s="103"/>
      <c r="S400" s="103"/>
      <c r="T400" s="103"/>
      <c r="U400" s="103"/>
      <c r="V400" s="103"/>
      <c r="W400" s="103"/>
      <c r="X400" s="103"/>
      <c r="Y400" s="95"/>
      <c r="Z400" s="95"/>
      <c r="AA400" s="95"/>
      <c r="AB400" s="95"/>
      <c r="AC400" s="95"/>
      <c r="AD400" s="95"/>
      <c r="AE400" s="95"/>
      <c r="AF400" s="95"/>
      <c r="AG400" s="526"/>
      <c r="AH400" s="50"/>
    </row>
    <row r="401" spans="1:34" s="4" customFormat="1">
      <c r="A401" s="49"/>
      <c r="B401" s="97" t="s">
        <v>1232</v>
      </c>
      <c r="C401" s="97"/>
      <c r="D401" s="97"/>
      <c r="E401" s="97"/>
      <c r="F401" s="97"/>
      <c r="G401" s="97"/>
      <c r="H401" s="97"/>
      <c r="I401" s="97" t="s">
        <v>787</v>
      </c>
      <c r="J401" s="97"/>
      <c r="K401" s="97"/>
      <c r="L401" s="97"/>
      <c r="M401" s="97"/>
      <c r="N401" s="97"/>
      <c r="O401" s="97"/>
      <c r="P401" s="97"/>
      <c r="Q401" s="97"/>
      <c r="R401" s="97" t="s">
        <v>246</v>
      </c>
      <c r="S401" s="97"/>
      <c r="T401" s="97" t="s">
        <v>383</v>
      </c>
      <c r="U401" s="97"/>
      <c r="V401" s="97" t="s">
        <v>676</v>
      </c>
      <c r="W401" s="97"/>
      <c r="X401" s="97"/>
      <c r="Y401" s="97"/>
      <c r="Z401" s="97"/>
      <c r="AA401" s="97"/>
      <c r="AB401" s="97" t="s">
        <v>5</v>
      </c>
      <c r="AC401" s="97"/>
      <c r="AD401" s="97"/>
      <c r="AE401" s="97"/>
      <c r="AF401" s="97"/>
      <c r="AG401" s="526"/>
      <c r="AH401" s="50"/>
    </row>
    <row r="402" spans="1:34" s="4" customFormat="1">
      <c r="A402" s="49"/>
      <c r="B402" s="97"/>
      <c r="C402" s="97"/>
      <c r="D402" s="97"/>
      <c r="E402" s="97"/>
      <c r="F402" s="97"/>
      <c r="G402" s="97"/>
      <c r="H402" s="97"/>
      <c r="I402" s="97"/>
      <c r="J402" s="97"/>
      <c r="K402" s="97"/>
      <c r="L402" s="97"/>
      <c r="M402" s="97"/>
      <c r="N402" s="97"/>
      <c r="O402" s="97"/>
      <c r="P402" s="97"/>
      <c r="Q402" s="97"/>
      <c r="R402" s="97"/>
      <c r="S402" s="327"/>
      <c r="T402" s="97"/>
      <c r="U402" s="97"/>
      <c r="V402" s="97"/>
      <c r="W402" s="97"/>
      <c r="X402" s="97"/>
      <c r="Y402" s="97"/>
      <c r="Z402" s="97"/>
      <c r="AA402" s="97"/>
      <c r="AB402" s="97"/>
      <c r="AC402" s="97"/>
      <c r="AD402" s="97"/>
      <c r="AE402" s="97"/>
      <c r="AF402" s="97"/>
      <c r="AG402" s="526"/>
      <c r="AH402" s="50"/>
    </row>
    <row r="403" spans="1:34" s="4" customFormat="1">
      <c r="A403" s="49"/>
      <c r="B403" s="112"/>
      <c r="C403" s="148"/>
      <c r="D403" s="148"/>
      <c r="E403" s="148"/>
      <c r="F403" s="148"/>
      <c r="G403" s="148"/>
      <c r="H403" s="224"/>
      <c r="I403" s="140"/>
      <c r="J403" s="140"/>
      <c r="K403" s="226"/>
      <c r="L403" s="140"/>
      <c r="M403" s="140"/>
      <c r="N403" s="226"/>
      <c r="O403" s="140"/>
      <c r="P403" s="140"/>
      <c r="Q403" s="226"/>
      <c r="R403" s="160"/>
      <c r="S403" s="226"/>
      <c r="T403" s="203"/>
      <c r="U403" s="226"/>
      <c r="V403" s="368" t="s">
        <v>786</v>
      </c>
      <c r="W403" s="368"/>
      <c r="X403" s="378"/>
      <c r="Y403" s="378"/>
      <c r="Z403" s="272"/>
      <c r="AA403" s="401" t="s">
        <v>106</v>
      </c>
      <c r="AB403" s="469"/>
      <c r="AC403" s="464"/>
      <c r="AD403" s="464"/>
      <c r="AE403" s="464"/>
      <c r="AF403" s="444"/>
      <c r="AG403" s="526"/>
      <c r="AH403" s="50"/>
    </row>
    <row r="404" spans="1:34" s="4" customFormat="1">
      <c r="A404" s="49"/>
      <c r="B404" s="113"/>
      <c r="C404" s="149"/>
      <c r="D404" s="149"/>
      <c r="E404" s="149"/>
      <c r="F404" s="149"/>
      <c r="G404" s="149"/>
      <c r="H404" s="225"/>
      <c r="I404" s="140"/>
      <c r="J404" s="140"/>
      <c r="K404" s="227" t="s">
        <v>11</v>
      </c>
      <c r="L404" s="140"/>
      <c r="M404" s="140"/>
      <c r="N404" s="227" t="s">
        <v>24</v>
      </c>
      <c r="O404" s="140"/>
      <c r="P404" s="140"/>
      <c r="Q404" s="227" t="s">
        <v>167</v>
      </c>
      <c r="R404" s="160"/>
      <c r="S404" s="348" t="s">
        <v>106</v>
      </c>
      <c r="T404" s="203"/>
      <c r="U404" s="348" t="s">
        <v>106</v>
      </c>
      <c r="V404" s="234" t="s">
        <v>344</v>
      </c>
      <c r="W404" s="372"/>
      <c r="X404" s="140"/>
      <c r="Y404" s="140"/>
      <c r="Z404" s="352"/>
      <c r="AA404" s="401" t="s">
        <v>106</v>
      </c>
      <c r="AB404" s="471"/>
      <c r="AC404" s="364"/>
      <c r="AD404" s="364"/>
      <c r="AE404" s="364"/>
      <c r="AF404" s="500"/>
      <c r="AG404" s="526"/>
      <c r="AH404" s="50"/>
    </row>
    <row r="405" spans="1:34" s="4" customFormat="1">
      <c r="A405" s="49"/>
      <c r="B405" s="112"/>
      <c r="C405" s="148"/>
      <c r="D405" s="148"/>
      <c r="E405" s="148"/>
      <c r="F405" s="148"/>
      <c r="G405" s="148"/>
      <c r="H405" s="224"/>
      <c r="I405" s="140"/>
      <c r="J405" s="140"/>
      <c r="K405" s="226"/>
      <c r="L405" s="140"/>
      <c r="M405" s="140"/>
      <c r="N405" s="226"/>
      <c r="O405" s="140"/>
      <c r="P405" s="140"/>
      <c r="Q405" s="226"/>
      <c r="R405" s="140"/>
      <c r="S405" s="226"/>
      <c r="T405" s="140"/>
      <c r="U405" s="226"/>
      <c r="V405" s="368" t="s">
        <v>786</v>
      </c>
      <c r="W405" s="368"/>
      <c r="X405" s="378"/>
      <c r="Y405" s="378"/>
      <c r="Z405" s="272"/>
      <c r="AA405" s="401" t="s">
        <v>106</v>
      </c>
      <c r="AB405" s="469"/>
      <c r="AC405" s="464"/>
      <c r="AD405" s="464"/>
      <c r="AE405" s="464"/>
      <c r="AF405" s="444"/>
      <c r="AG405" s="526"/>
      <c r="AH405" s="50"/>
    </row>
    <row r="406" spans="1:34" s="4" customFormat="1">
      <c r="A406" s="49"/>
      <c r="B406" s="113"/>
      <c r="C406" s="149"/>
      <c r="D406" s="149"/>
      <c r="E406" s="149"/>
      <c r="F406" s="149"/>
      <c r="G406" s="149"/>
      <c r="H406" s="225"/>
      <c r="I406" s="140"/>
      <c r="J406" s="140"/>
      <c r="K406" s="227" t="s">
        <v>11</v>
      </c>
      <c r="L406" s="140"/>
      <c r="M406" s="140"/>
      <c r="N406" s="227" t="s">
        <v>24</v>
      </c>
      <c r="O406" s="140"/>
      <c r="P406" s="140"/>
      <c r="Q406" s="227" t="s">
        <v>167</v>
      </c>
      <c r="R406" s="140"/>
      <c r="S406" s="348" t="s">
        <v>106</v>
      </c>
      <c r="T406" s="140"/>
      <c r="U406" s="348" t="s">
        <v>106</v>
      </c>
      <c r="V406" s="234" t="s">
        <v>344</v>
      </c>
      <c r="W406" s="372"/>
      <c r="X406" s="380"/>
      <c r="Y406" s="380"/>
      <c r="Z406" s="352"/>
      <c r="AA406" s="401" t="s">
        <v>106</v>
      </c>
      <c r="AB406" s="471"/>
      <c r="AC406" s="364"/>
      <c r="AD406" s="364"/>
      <c r="AE406" s="364"/>
      <c r="AF406" s="500"/>
      <c r="AG406" s="526"/>
      <c r="AH406" s="50"/>
    </row>
    <row r="407" spans="1:34" s="4" customFormat="1">
      <c r="A407" s="49"/>
      <c r="B407" s="112"/>
      <c r="C407" s="148"/>
      <c r="D407" s="148"/>
      <c r="E407" s="148"/>
      <c r="F407" s="148"/>
      <c r="G407" s="148"/>
      <c r="H407" s="224"/>
      <c r="I407" s="140"/>
      <c r="J407" s="140"/>
      <c r="K407" s="226"/>
      <c r="L407" s="140"/>
      <c r="M407" s="140"/>
      <c r="N407" s="226"/>
      <c r="O407" s="140"/>
      <c r="P407" s="140"/>
      <c r="Q407" s="226"/>
      <c r="R407" s="140"/>
      <c r="S407" s="226"/>
      <c r="T407" s="140"/>
      <c r="U407" s="226"/>
      <c r="V407" s="368" t="s">
        <v>786</v>
      </c>
      <c r="W407" s="368"/>
      <c r="X407" s="378"/>
      <c r="Y407" s="378"/>
      <c r="Z407" s="272"/>
      <c r="AA407" s="401" t="s">
        <v>106</v>
      </c>
      <c r="AB407" s="469"/>
      <c r="AC407" s="464"/>
      <c r="AD407" s="464"/>
      <c r="AE407" s="464"/>
      <c r="AF407" s="444"/>
      <c r="AG407" s="526"/>
      <c r="AH407" s="50"/>
    </row>
    <row r="408" spans="1:34" s="4" customFormat="1">
      <c r="A408" s="49"/>
      <c r="B408" s="113"/>
      <c r="C408" s="149"/>
      <c r="D408" s="149"/>
      <c r="E408" s="149"/>
      <c r="F408" s="149"/>
      <c r="G408" s="149"/>
      <c r="H408" s="225"/>
      <c r="I408" s="140"/>
      <c r="J408" s="140"/>
      <c r="K408" s="227" t="s">
        <v>11</v>
      </c>
      <c r="L408" s="140"/>
      <c r="M408" s="140"/>
      <c r="N408" s="227" t="s">
        <v>24</v>
      </c>
      <c r="O408" s="140"/>
      <c r="P408" s="140"/>
      <c r="Q408" s="227" t="s">
        <v>167</v>
      </c>
      <c r="R408" s="140"/>
      <c r="S408" s="348" t="s">
        <v>106</v>
      </c>
      <c r="T408" s="140"/>
      <c r="U408" s="348" t="s">
        <v>106</v>
      </c>
      <c r="V408" s="234" t="s">
        <v>344</v>
      </c>
      <c r="W408" s="372"/>
      <c r="X408" s="140"/>
      <c r="Y408" s="140"/>
      <c r="Z408" s="352"/>
      <c r="AA408" s="401" t="s">
        <v>106</v>
      </c>
      <c r="AB408" s="471"/>
      <c r="AC408" s="364"/>
      <c r="AD408" s="364"/>
      <c r="AE408" s="364"/>
      <c r="AF408" s="500"/>
      <c r="AG408" s="526"/>
      <c r="AH408" s="50"/>
    </row>
    <row r="409" spans="1:34" s="4" customFormat="1">
      <c r="A409" s="49"/>
      <c r="B409" s="103"/>
      <c r="C409" s="103"/>
      <c r="D409" s="103"/>
      <c r="E409" s="103"/>
      <c r="F409" s="103"/>
      <c r="G409" s="103"/>
      <c r="H409" s="103"/>
      <c r="I409" s="103"/>
      <c r="J409" s="103"/>
      <c r="K409" s="103"/>
      <c r="L409" s="103"/>
      <c r="M409" s="103"/>
      <c r="N409" s="103"/>
      <c r="O409" s="103"/>
      <c r="P409" s="103"/>
      <c r="Q409" s="103"/>
      <c r="R409" s="103"/>
      <c r="S409" s="103"/>
      <c r="T409" s="103"/>
      <c r="U409" s="103"/>
      <c r="V409" s="103"/>
      <c r="W409" s="103"/>
      <c r="X409" s="103"/>
      <c r="Y409" s="95"/>
      <c r="Z409" s="95"/>
      <c r="AA409" s="95"/>
      <c r="AB409" s="95"/>
      <c r="AC409" s="95"/>
      <c r="AD409" s="95"/>
      <c r="AE409" s="95"/>
      <c r="AF409" s="95"/>
      <c r="AG409" s="526"/>
      <c r="AH409" s="50"/>
    </row>
    <row r="410" spans="1:34" s="4" customFormat="1">
      <c r="A410" s="49"/>
      <c r="B410" s="103" t="s">
        <v>706</v>
      </c>
      <c r="C410" s="103"/>
      <c r="D410" s="103"/>
      <c r="E410" s="103"/>
      <c r="F410" s="103"/>
      <c r="G410" s="103"/>
      <c r="H410" s="103"/>
      <c r="I410" s="103"/>
      <c r="J410" s="103"/>
      <c r="K410" s="103"/>
      <c r="L410" s="103"/>
      <c r="M410" s="103"/>
      <c r="N410" s="103"/>
      <c r="O410" s="103"/>
      <c r="P410" s="103"/>
      <c r="Q410" s="103"/>
      <c r="R410" s="103"/>
      <c r="S410" s="103"/>
      <c r="T410" s="103"/>
      <c r="U410" s="103"/>
      <c r="V410" s="103"/>
      <c r="W410" s="103"/>
      <c r="X410" s="103"/>
      <c r="Y410" s="95"/>
      <c r="Z410" s="95"/>
      <c r="AA410" s="95"/>
      <c r="AB410" s="95"/>
      <c r="AC410" s="95"/>
      <c r="AD410" s="95"/>
      <c r="AE410" s="95"/>
      <c r="AF410" s="95"/>
      <c r="AG410" s="526"/>
      <c r="AH410" s="50"/>
    </row>
    <row r="411" spans="1:34" s="4" customFormat="1">
      <c r="A411" s="49"/>
      <c r="B411" s="114" t="s">
        <v>794</v>
      </c>
      <c r="C411" s="103"/>
      <c r="D411" s="103"/>
      <c r="E411" s="103"/>
      <c r="F411" s="103"/>
      <c r="G411" s="103"/>
      <c r="H411" s="103"/>
      <c r="I411" s="103"/>
      <c r="J411" s="103"/>
      <c r="K411" s="103"/>
      <c r="L411" s="103"/>
      <c r="M411" s="103"/>
      <c r="N411" s="103"/>
      <c r="O411" s="103"/>
      <c r="P411" s="103"/>
      <c r="Q411" s="103"/>
      <c r="R411" s="103"/>
      <c r="S411" s="103"/>
      <c r="T411" s="103"/>
      <c r="U411" s="103"/>
      <c r="V411" s="103"/>
      <c r="W411" s="103"/>
      <c r="X411" s="103"/>
      <c r="Y411" s="103"/>
      <c r="Z411" s="103"/>
      <c r="AA411" s="95"/>
      <c r="AB411" s="95"/>
      <c r="AC411" s="95"/>
      <c r="AD411" s="95"/>
      <c r="AE411" s="95"/>
      <c r="AF411" s="95"/>
      <c r="AG411" s="526"/>
      <c r="AH411" s="50"/>
    </row>
    <row r="412" spans="1:34" s="4" customFormat="1">
      <c r="A412" s="49"/>
      <c r="B412" s="115" t="s">
        <v>151</v>
      </c>
      <c r="C412" s="115"/>
      <c r="D412" s="115">
        <v>4</v>
      </c>
      <c r="E412" s="115">
        <v>5</v>
      </c>
      <c r="F412" s="115">
        <v>6</v>
      </c>
      <c r="G412" s="115">
        <v>7</v>
      </c>
      <c r="H412" s="115">
        <v>8</v>
      </c>
      <c r="I412" s="115">
        <v>9</v>
      </c>
      <c r="J412" s="115">
        <v>10</v>
      </c>
      <c r="K412" s="115">
        <v>11</v>
      </c>
      <c r="L412" s="115">
        <v>12</v>
      </c>
      <c r="M412" s="115">
        <v>1</v>
      </c>
      <c r="N412" s="115">
        <v>2</v>
      </c>
      <c r="O412" s="115">
        <v>3</v>
      </c>
      <c r="P412" s="115" t="s">
        <v>395</v>
      </c>
      <c r="Q412" s="103"/>
      <c r="R412" s="120"/>
      <c r="S412" s="103" t="s">
        <v>30</v>
      </c>
      <c r="T412" s="103"/>
      <c r="U412" s="103"/>
      <c r="V412" s="120"/>
      <c r="W412" s="103"/>
      <c r="X412" s="103"/>
      <c r="Y412" s="406" t="s">
        <v>539</v>
      </c>
      <c r="Z412" s="446"/>
      <c r="AA412" s="446"/>
      <c r="AB412" s="446"/>
      <c r="AC412" s="446"/>
      <c r="AD412" s="446"/>
      <c r="AE412" s="446"/>
      <c r="AF412" s="446"/>
      <c r="AG412" s="531"/>
      <c r="AH412" s="50"/>
    </row>
    <row r="413" spans="1:34" s="4" customFormat="1">
      <c r="A413" s="49"/>
      <c r="B413" s="116" t="s">
        <v>519</v>
      </c>
      <c r="C413" s="116"/>
      <c r="D413" s="140"/>
      <c r="E413" s="140"/>
      <c r="F413" s="140"/>
      <c r="G413" s="140"/>
      <c r="H413" s="140"/>
      <c r="I413" s="140"/>
      <c r="J413" s="140"/>
      <c r="K413" s="140"/>
      <c r="L413" s="140"/>
      <c r="M413" s="140"/>
      <c r="N413" s="140"/>
      <c r="O413" s="140"/>
      <c r="P413" s="234">
        <f>SUM(D413:O414)</f>
        <v>0</v>
      </c>
      <c r="Q413" s="103"/>
      <c r="R413" s="103"/>
      <c r="S413" s="115" t="e">
        <f>P413/12/I421</f>
        <v>#DIV/0!</v>
      </c>
      <c r="T413" s="115"/>
      <c r="U413" s="115"/>
      <c r="V413" s="120"/>
      <c r="W413" s="103"/>
      <c r="X413" s="381"/>
      <c r="Y413" s="406"/>
      <c r="Z413" s="446"/>
      <c r="AA413" s="446"/>
      <c r="AB413" s="446"/>
      <c r="AC413" s="446"/>
      <c r="AD413" s="446"/>
      <c r="AE413" s="446"/>
      <c r="AF413" s="446"/>
      <c r="AG413" s="531"/>
      <c r="AH413" s="50"/>
    </row>
    <row r="414" spans="1:34" s="4" customFormat="1">
      <c r="A414" s="49"/>
      <c r="B414" s="116"/>
      <c r="C414" s="116"/>
      <c r="D414" s="140"/>
      <c r="E414" s="140"/>
      <c r="F414" s="140"/>
      <c r="G414" s="140"/>
      <c r="H414" s="140"/>
      <c r="I414" s="140"/>
      <c r="J414" s="140"/>
      <c r="K414" s="140"/>
      <c r="L414" s="140"/>
      <c r="M414" s="140"/>
      <c r="N414" s="140"/>
      <c r="O414" s="140"/>
      <c r="P414" s="234"/>
      <c r="Q414" s="103"/>
      <c r="R414" s="103" t="s">
        <v>459</v>
      </c>
      <c r="S414" s="115"/>
      <c r="T414" s="115"/>
      <c r="U414" s="115"/>
      <c r="V414" s="103" t="s">
        <v>106</v>
      </c>
      <c r="W414" s="103"/>
      <c r="X414" s="381"/>
      <c r="Y414" s="406"/>
      <c r="Z414" s="446"/>
      <c r="AA414" s="446"/>
      <c r="AB414" s="446"/>
      <c r="AC414" s="446"/>
      <c r="AD414" s="446"/>
      <c r="AE414" s="446"/>
      <c r="AF414" s="446"/>
      <c r="AG414" s="531"/>
      <c r="AH414" s="50"/>
    </row>
    <row r="415" spans="1:34" s="4" customFormat="1">
      <c r="A415" s="49"/>
      <c r="B415" s="103"/>
      <c r="C415" s="103"/>
      <c r="D415" s="4"/>
      <c r="E415" s="103"/>
      <c r="F415" s="103"/>
      <c r="G415" s="103"/>
      <c r="H415" s="103"/>
      <c r="I415" s="103"/>
      <c r="J415" s="103"/>
      <c r="K415" s="103"/>
      <c r="L415" s="103"/>
      <c r="M415" s="103"/>
      <c r="N415" s="103"/>
      <c r="O415" s="103"/>
      <c r="P415" s="103" t="s">
        <v>796</v>
      </c>
      <c r="Q415" s="103"/>
      <c r="R415" s="103"/>
      <c r="S415" s="103"/>
      <c r="T415" s="103"/>
      <c r="U415" s="103"/>
      <c r="V415" s="103"/>
      <c r="W415" s="103"/>
      <c r="X415" s="381"/>
      <c r="Y415" s="406"/>
      <c r="Z415" s="446"/>
      <c r="AA415" s="446"/>
      <c r="AB415" s="446"/>
      <c r="AC415" s="446"/>
      <c r="AD415" s="446"/>
      <c r="AE415" s="446"/>
      <c r="AF415" s="446"/>
      <c r="AG415" s="531"/>
      <c r="AH415" s="50"/>
    </row>
    <row r="416" spans="1:34" s="4" customFormat="1">
      <c r="A416" s="49"/>
      <c r="B416" s="103"/>
      <c r="C416" s="103"/>
      <c r="D416" s="103"/>
      <c r="E416" s="103"/>
      <c r="F416" s="103"/>
      <c r="G416" s="103"/>
      <c r="H416" s="103"/>
      <c r="I416" s="103"/>
      <c r="J416" s="103"/>
      <c r="K416" s="103"/>
      <c r="L416" s="103"/>
      <c r="M416" s="103"/>
      <c r="N416" s="103"/>
      <c r="O416" s="103"/>
      <c r="P416" s="103"/>
      <c r="Q416" s="103"/>
      <c r="R416" s="103"/>
      <c r="S416" s="103"/>
      <c r="T416" s="103"/>
      <c r="U416" s="103"/>
      <c r="V416" s="103"/>
      <c r="W416" s="103"/>
      <c r="X416" s="381"/>
      <c r="Y416" s="406"/>
      <c r="Z416" s="446"/>
      <c r="AA416" s="446"/>
      <c r="AB416" s="446"/>
      <c r="AC416" s="446"/>
      <c r="AD416" s="446"/>
      <c r="AE416" s="446"/>
      <c r="AF416" s="446"/>
      <c r="AG416" s="531"/>
      <c r="AH416" s="50"/>
    </row>
    <row r="417" spans="1:34" s="4" customFormat="1">
      <c r="A417" s="49"/>
      <c r="B417" s="103" t="s">
        <v>1177</v>
      </c>
      <c r="C417" s="103"/>
      <c r="D417" s="103"/>
      <c r="E417" s="103"/>
      <c r="F417" s="103"/>
      <c r="G417" s="103"/>
      <c r="H417" s="103"/>
      <c r="I417" s="103"/>
      <c r="J417" s="103"/>
      <c r="K417" s="103"/>
      <c r="L417" s="103"/>
      <c r="M417" s="103"/>
      <c r="N417" s="103"/>
      <c r="O417" s="103"/>
      <c r="P417" s="103"/>
      <c r="Q417" s="103"/>
      <c r="R417" s="103"/>
      <c r="S417" s="103"/>
      <c r="T417" s="103"/>
      <c r="U417" s="103"/>
      <c r="V417" s="103"/>
      <c r="W417" s="103"/>
      <c r="X417" s="381"/>
      <c r="Y417" s="406"/>
      <c r="Z417" s="446"/>
      <c r="AA417" s="446"/>
      <c r="AB417" s="446"/>
      <c r="AC417" s="446"/>
      <c r="AD417" s="446"/>
      <c r="AE417" s="446"/>
      <c r="AF417" s="446"/>
      <c r="AG417" s="531"/>
      <c r="AH417" s="50"/>
    </row>
    <row r="418" spans="1:34" s="4" customFormat="1">
      <c r="A418" s="49"/>
      <c r="B418" s="103"/>
      <c r="C418" s="103"/>
      <c r="D418" s="103"/>
      <c r="E418" s="103"/>
      <c r="F418" s="103"/>
      <c r="G418" s="103"/>
      <c r="H418" s="103"/>
      <c r="I418" s="103"/>
      <c r="J418" s="103"/>
      <c r="K418" s="103"/>
      <c r="L418" s="103"/>
      <c r="M418" s="103"/>
      <c r="N418" s="103"/>
      <c r="O418" s="103"/>
      <c r="P418" s="103"/>
      <c r="Q418" s="103"/>
      <c r="R418" s="103"/>
      <c r="S418" s="103"/>
      <c r="T418" s="103"/>
      <c r="U418" s="103"/>
      <c r="V418" s="103"/>
      <c r="W418" s="103"/>
      <c r="X418" s="381"/>
      <c r="Y418" s="406"/>
      <c r="Z418" s="446"/>
      <c r="AA418" s="446"/>
      <c r="AB418" s="446"/>
      <c r="AC418" s="446"/>
      <c r="AD418" s="446"/>
      <c r="AE418" s="446"/>
      <c r="AF418" s="446"/>
      <c r="AG418" s="531"/>
      <c r="AH418" s="50"/>
    </row>
    <row r="419" spans="1:34" s="4" customFormat="1">
      <c r="A419" s="49"/>
      <c r="B419" s="103"/>
      <c r="C419" s="150" t="s">
        <v>797</v>
      </c>
      <c r="D419" s="150"/>
      <c r="E419" s="150"/>
      <c r="F419" s="150"/>
      <c r="G419" s="150"/>
      <c r="H419" s="150"/>
      <c r="I419" s="150" t="s">
        <v>615</v>
      </c>
      <c r="J419" s="234"/>
      <c r="K419" s="234"/>
      <c r="L419" s="234"/>
      <c r="M419" s="234"/>
      <c r="N419" s="234"/>
      <c r="O419" s="103"/>
      <c r="P419" s="103"/>
      <c r="Q419" s="103"/>
      <c r="R419" s="103"/>
      <c r="S419" s="103"/>
      <c r="T419" s="103"/>
      <c r="U419" s="103"/>
      <c r="V419" s="103"/>
      <c r="W419" s="103"/>
      <c r="X419" s="381"/>
      <c r="Y419" s="101"/>
      <c r="Z419" s="101"/>
      <c r="AA419" s="101"/>
      <c r="AB419" s="101"/>
      <c r="AC419" s="101"/>
      <c r="AD419" s="101"/>
      <c r="AE419" s="101"/>
      <c r="AF419" s="101"/>
      <c r="AG419" s="456"/>
      <c r="AH419" s="50"/>
    </row>
    <row r="420" spans="1:34" s="4" customFormat="1">
      <c r="A420" s="49"/>
      <c r="B420" s="103"/>
      <c r="C420" s="150"/>
      <c r="D420" s="150"/>
      <c r="E420" s="150"/>
      <c r="F420" s="150"/>
      <c r="G420" s="150"/>
      <c r="H420" s="150"/>
      <c r="I420" s="234"/>
      <c r="J420" s="234"/>
      <c r="K420" s="234"/>
      <c r="L420" s="234"/>
      <c r="M420" s="234"/>
      <c r="N420" s="234"/>
      <c r="O420" s="103"/>
      <c r="P420" s="103"/>
      <c r="Q420" s="103" t="s">
        <v>30</v>
      </c>
      <c r="R420" s="103"/>
      <c r="S420" s="103"/>
      <c r="T420" s="103"/>
      <c r="U420" s="103"/>
      <c r="V420" s="103"/>
      <c r="W420" s="103"/>
      <c r="X420" s="381"/>
      <c r="Y420" s="101"/>
      <c r="Z420" s="101"/>
      <c r="AA420" s="101"/>
      <c r="AB420" s="101"/>
      <c r="AC420" s="101"/>
      <c r="AD420" s="101"/>
      <c r="AE420" s="101"/>
      <c r="AF420" s="101"/>
      <c r="AG420" s="456"/>
      <c r="AH420" s="50"/>
    </row>
    <row r="421" spans="1:34" s="4" customFormat="1">
      <c r="A421" s="49"/>
      <c r="B421" s="103"/>
      <c r="C421" s="140"/>
      <c r="D421" s="140"/>
      <c r="E421" s="140"/>
      <c r="F421" s="140"/>
      <c r="G421" s="140"/>
      <c r="H421" s="226"/>
      <c r="I421" s="140"/>
      <c r="J421" s="140"/>
      <c r="K421" s="140"/>
      <c r="L421" s="140"/>
      <c r="M421" s="139"/>
      <c r="N421" s="183"/>
      <c r="O421" s="103"/>
      <c r="P421" s="103"/>
      <c r="Q421" s="139" t="e">
        <f>C421/I421</f>
        <v>#DIV/0!</v>
      </c>
      <c r="R421" s="169"/>
      <c r="S421" s="183"/>
      <c r="T421" s="103"/>
      <c r="U421" s="103"/>
      <c r="V421" s="103"/>
      <c r="W421" s="103"/>
      <c r="X421" s="381"/>
      <c r="Y421" s="101"/>
      <c r="Z421" s="101"/>
      <c r="AA421" s="101"/>
      <c r="AB421" s="101"/>
      <c r="AC421" s="101"/>
      <c r="AD421" s="101"/>
      <c r="AE421" s="101"/>
      <c r="AF421" s="101"/>
      <c r="AG421" s="456"/>
      <c r="AH421" s="50"/>
    </row>
    <row r="422" spans="1:34" s="4" customFormat="1">
      <c r="A422" s="49"/>
      <c r="B422" s="103"/>
      <c r="C422" s="140"/>
      <c r="D422" s="140"/>
      <c r="E422" s="140"/>
      <c r="F422" s="140"/>
      <c r="G422" s="140"/>
      <c r="H422" s="227" t="s">
        <v>106</v>
      </c>
      <c r="I422" s="140"/>
      <c r="J422" s="140"/>
      <c r="K422" s="140"/>
      <c r="L422" s="140"/>
      <c r="M422" s="52" t="s">
        <v>512</v>
      </c>
      <c r="N422" s="184"/>
      <c r="O422" s="103"/>
      <c r="P422" s="103" t="s">
        <v>798</v>
      </c>
      <c r="Q422" s="52"/>
      <c r="R422" s="107"/>
      <c r="S422" s="184"/>
      <c r="T422" s="103" t="s">
        <v>106</v>
      </c>
      <c r="U422" s="103"/>
      <c r="V422" s="103"/>
      <c r="W422" s="103"/>
      <c r="X422" s="381"/>
      <c r="Y422" s="95"/>
      <c r="Z422" s="95"/>
      <c r="AA422" s="95"/>
      <c r="AB422" s="95"/>
      <c r="AC422" s="95"/>
      <c r="AD422" s="95"/>
      <c r="AE422" s="95"/>
      <c r="AF422" s="95"/>
      <c r="AG422" s="526"/>
      <c r="AH422" s="50"/>
    </row>
    <row r="423" spans="1:34" s="4" customFormat="1">
      <c r="A423" s="52"/>
      <c r="B423" s="107"/>
      <c r="C423" s="107"/>
      <c r="D423" s="107"/>
      <c r="E423" s="107"/>
      <c r="F423" s="107"/>
      <c r="G423" s="107"/>
      <c r="H423" s="107"/>
      <c r="I423" s="107"/>
      <c r="J423" s="107"/>
      <c r="K423" s="107"/>
      <c r="L423" s="107"/>
      <c r="M423" s="107"/>
      <c r="N423" s="107"/>
      <c r="O423" s="107"/>
      <c r="P423" s="107"/>
      <c r="Q423" s="107"/>
      <c r="R423" s="107"/>
      <c r="S423" s="107"/>
      <c r="T423" s="107"/>
      <c r="U423" s="107"/>
      <c r="V423" s="107"/>
      <c r="W423" s="107"/>
      <c r="X423" s="382"/>
      <c r="Y423" s="99"/>
      <c r="Z423" s="99"/>
      <c r="AA423" s="99"/>
      <c r="AB423" s="99"/>
      <c r="AC423" s="99"/>
      <c r="AD423" s="99"/>
      <c r="AE423" s="99"/>
      <c r="AF423" s="99"/>
      <c r="AG423" s="527"/>
      <c r="AH423" s="50"/>
    </row>
    <row r="424" spans="1:34" s="4" customFormat="1">
      <c r="A424" s="47" t="s">
        <v>82</v>
      </c>
      <c r="B424" s="47"/>
      <c r="C424" s="47"/>
      <c r="D424" s="47"/>
      <c r="E424" s="47"/>
      <c r="F424" s="47"/>
      <c r="G424" s="47"/>
      <c r="H424" s="47"/>
      <c r="I424" s="47"/>
      <c r="J424" s="47"/>
      <c r="K424" s="47"/>
      <c r="L424" s="47"/>
      <c r="M424" s="47"/>
      <c r="N424" s="47"/>
      <c r="O424" s="47"/>
      <c r="P424" s="47"/>
      <c r="Q424" s="47"/>
      <c r="R424" s="47"/>
      <c r="S424" s="47"/>
      <c r="T424" s="47"/>
      <c r="U424" s="47"/>
      <c r="V424" s="47"/>
      <c r="W424" s="47"/>
      <c r="X424" s="377"/>
      <c r="Y424" s="124" t="s">
        <v>245</v>
      </c>
      <c r="Z424" s="124"/>
      <c r="AA424" s="124"/>
      <c r="AB424" s="124"/>
      <c r="AC424" s="124"/>
      <c r="AD424" s="124"/>
      <c r="AE424" s="124"/>
      <c r="AF424" s="124"/>
      <c r="AG424" s="124"/>
      <c r="AH424" s="50"/>
    </row>
    <row r="425" spans="1:34" s="4" customFormat="1">
      <c r="A425" s="47"/>
      <c r="B425" s="47"/>
      <c r="C425" s="47"/>
      <c r="D425" s="47"/>
      <c r="E425" s="47"/>
      <c r="F425" s="47"/>
      <c r="G425" s="47"/>
      <c r="H425" s="47"/>
      <c r="I425" s="47"/>
      <c r="J425" s="47"/>
      <c r="K425" s="47"/>
      <c r="L425" s="47"/>
      <c r="M425" s="47"/>
      <c r="N425" s="47"/>
      <c r="O425" s="47"/>
      <c r="P425" s="47"/>
      <c r="Q425" s="47"/>
      <c r="R425" s="47"/>
      <c r="S425" s="47"/>
      <c r="T425" s="47"/>
      <c r="U425" s="47"/>
      <c r="V425" s="47"/>
      <c r="W425" s="47"/>
      <c r="X425" s="377"/>
      <c r="Y425" s="124"/>
      <c r="Z425" s="124"/>
      <c r="AA425" s="124"/>
      <c r="AB425" s="124"/>
      <c r="AC425" s="124"/>
      <c r="AD425" s="124"/>
      <c r="AE425" s="124"/>
      <c r="AF425" s="124"/>
      <c r="AG425" s="124"/>
      <c r="AH425" s="50"/>
    </row>
    <row r="426" spans="1:34" s="4" customFormat="1">
      <c r="A426" s="49"/>
      <c r="B426" s="103"/>
      <c r="C426" s="103" t="s">
        <v>1248</v>
      </c>
      <c r="D426" s="103"/>
      <c r="E426" s="103"/>
      <c r="F426" s="103"/>
      <c r="G426" s="103"/>
      <c r="H426" s="103"/>
      <c r="I426" s="103"/>
      <c r="J426" s="103"/>
      <c r="K426" s="103"/>
      <c r="L426" s="103"/>
      <c r="M426" s="103"/>
      <c r="N426" s="103"/>
      <c r="O426" s="103"/>
      <c r="P426" s="103"/>
      <c r="Q426" s="103"/>
      <c r="R426" s="103"/>
      <c r="S426" s="103"/>
      <c r="T426" s="103"/>
      <c r="U426" s="103"/>
      <c r="V426" s="103"/>
      <c r="W426" s="103"/>
      <c r="X426" s="381"/>
      <c r="Y426" s="95"/>
      <c r="Z426" s="95"/>
      <c r="AA426" s="95"/>
      <c r="AB426" s="95"/>
      <c r="AC426" s="95"/>
      <c r="AD426" s="95"/>
      <c r="AE426" s="95"/>
      <c r="AF426" s="95"/>
      <c r="AG426" s="526"/>
      <c r="AH426" s="50"/>
    </row>
    <row r="427" spans="1:34" s="4" customFormat="1">
      <c r="A427" s="49"/>
      <c r="B427" s="103"/>
      <c r="C427" s="103"/>
      <c r="D427" s="103"/>
      <c r="E427" s="103"/>
      <c r="F427" s="103"/>
      <c r="G427" s="103"/>
      <c r="H427" s="103"/>
      <c r="I427" s="103"/>
      <c r="J427" s="103"/>
      <c r="K427" s="103"/>
      <c r="L427" s="103"/>
      <c r="M427" s="103"/>
      <c r="N427" s="103"/>
      <c r="O427" s="103"/>
      <c r="P427" s="103"/>
      <c r="Q427" s="103"/>
      <c r="R427" s="103"/>
      <c r="S427" s="103"/>
      <c r="T427" s="103"/>
      <c r="U427" s="103"/>
      <c r="V427" s="103"/>
      <c r="W427" s="103"/>
      <c r="X427" s="381"/>
      <c r="Y427" s="95"/>
      <c r="Z427" s="95"/>
      <c r="AA427" s="95"/>
      <c r="AB427" s="95"/>
      <c r="AC427" s="95"/>
      <c r="AD427" s="95"/>
      <c r="AE427" s="95"/>
      <c r="AF427" s="95"/>
      <c r="AG427" s="526"/>
      <c r="AH427" s="50"/>
    </row>
    <row r="428" spans="1:34" s="4" customFormat="1">
      <c r="A428" s="49"/>
      <c r="B428" s="103"/>
      <c r="C428" s="103"/>
      <c r="D428" s="103"/>
      <c r="E428" s="103"/>
      <c r="F428" s="103"/>
      <c r="G428" s="139" t="e">
        <f>Q421-1</f>
        <v>#DIV/0!</v>
      </c>
      <c r="H428" s="169"/>
      <c r="I428" s="183"/>
      <c r="J428" s="103"/>
      <c r="K428" s="98" t="s">
        <v>392</v>
      </c>
      <c r="L428" s="98"/>
      <c r="M428" s="103"/>
      <c r="N428" s="139" t="e">
        <f>S413</f>
        <v>#DIV/0!</v>
      </c>
      <c r="O428" s="169"/>
      <c r="P428" s="183"/>
      <c r="Q428" s="103"/>
      <c r="R428" s="103"/>
      <c r="S428" s="103"/>
      <c r="T428" s="103"/>
      <c r="U428" s="103"/>
      <c r="V428" s="103"/>
      <c r="W428" s="103"/>
      <c r="X428" s="381"/>
      <c r="Y428" s="95"/>
      <c r="Z428" s="95"/>
      <c r="AA428" s="95"/>
      <c r="AB428" s="95"/>
      <c r="AC428" s="95"/>
      <c r="AD428" s="95"/>
      <c r="AE428" s="95"/>
      <c r="AF428" s="95"/>
      <c r="AG428" s="526"/>
      <c r="AH428" s="50"/>
    </row>
    <row r="429" spans="1:34" s="4" customFormat="1">
      <c r="A429" s="49"/>
      <c r="B429" s="103"/>
      <c r="C429" s="103"/>
      <c r="D429" s="98" t="s">
        <v>574</v>
      </c>
      <c r="E429" s="98"/>
      <c r="F429" s="98"/>
      <c r="G429" s="52"/>
      <c r="H429" s="107"/>
      <c r="I429" s="184"/>
      <c r="J429" s="103"/>
      <c r="K429" s="98"/>
      <c r="L429" s="98"/>
      <c r="M429" s="103" t="s">
        <v>459</v>
      </c>
      <c r="N429" s="52"/>
      <c r="O429" s="107"/>
      <c r="P429" s="184"/>
      <c r="Q429" s="103"/>
      <c r="R429" s="103"/>
      <c r="S429" s="103"/>
      <c r="T429" s="103"/>
      <c r="U429" s="103"/>
      <c r="V429" s="103"/>
      <c r="W429" s="103"/>
      <c r="X429" s="381"/>
      <c r="Y429" s="95"/>
      <c r="Z429" s="95"/>
      <c r="AA429" s="95"/>
      <c r="AB429" s="95"/>
      <c r="AC429" s="95"/>
      <c r="AD429" s="95"/>
      <c r="AE429" s="95"/>
      <c r="AF429" s="95"/>
      <c r="AG429" s="526"/>
      <c r="AH429" s="50"/>
    </row>
    <row r="430" spans="1:34" s="4" customFormat="1">
      <c r="A430" s="49"/>
      <c r="B430" s="103"/>
      <c r="C430" s="103"/>
      <c r="D430" s="103"/>
      <c r="E430" s="103"/>
      <c r="F430" s="103"/>
      <c r="G430" s="103" t="s">
        <v>30</v>
      </c>
      <c r="H430" s="103"/>
      <c r="I430" s="103"/>
      <c r="J430" s="103"/>
      <c r="K430" s="103"/>
      <c r="L430" s="103"/>
      <c r="M430" s="103"/>
      <c r="N430" s="103" t="s">
        <v>30</v>
      </c>
      <c r="O430" s="103"/>
      <c r="P430" s="103"/>
      <c r="Q430" s="103"/>
      <c r="R430" s="103"/>
      <c r="S430" s="103"/>
      <c r="T430" s="103"/>
      <c r="U430" s="103"/>
      <c r="V430" s="103"/>
      <c r="W430" s="103"/>
      <c r="X430" s="381"/>
      <c r="Y430" s="95"/>
      <c r="Z430" s="95"/>
      <c r="AA430" s="95"/>
      <c r="AB430" s="95"/>
      <c r="AC430" s="95"/>
      <c r="AD430" s="95"/>
      <c r="AE430" s="95"/>
      <c r="AF430" s="95"/>
      <c r="AG430" s="526"/>
      <c r="AH430" s="50"/>
    </row>
    <row r="431" spans="1:34" s="4" customFormat="1">
      <c r="A431" s="49"/>
      <c r="B431" s="103"/>
      <c r="C431" s="103"/>
      <c r="D431" s="103"/>
      <c r="E431" s="103"/>
      <c r="F431" s="103"/>
      <c r="G431" s="103"/>
      <c r="H431" s="103"/>
      <c r="I431" s="103"/>
      <c r="J431" s="103"/>
      <c r="K431" s="103"/>
      <c r="L431" s="103"/>
      <c r="M431" s="103"/>
      <c r="N431" s="103"/>
      <c r="O431" s="103"/>
      <c r="P431" s="103"/>
      <c r="Q431" s="103"/>
      <c r="R431" s="103"/>
      <c r="S431" s="103"/>
      <c r="T431" s="103"/>
      <c r="U431" s="103"/>
      <c r="V431" s="103"/>
      <c r="W431" s="103"/>
      <c r="X431" s="381"/>
      <c r="Y431" s="95"/>
      <c r="Z431" s="95"/>
      <c r="AA431" s="95"/>
      <c r="AB431" s="95"/>
      <c r="AC431" s="95"/>
      <c r="AD431" s="95"/>
      <c r="AE431" s="95"/>
      <c r="AF431" s="95"/>
      <c r="AG431" s="526"/>
      <c r="AH431" s="50"/>
    </row>
    <row r="432" spans="1:34" s="4" customFormat="1">
      <c r="A432" s="49"/>
      <c r="B432" s="103"/>
      <c r="C432" s="101" t="s">
        <v>1194</v>
      </c>
      <c r="D432" s="101"/>
      <c r="E432" s="101"/>
      <c r="F432" s="101"/>
      <c r="G432" s="101"/>
      <c r="H432" s="101"/>
      <c r="I432" s="101"/>
      <c r="J432" s="101"/>
      <c r="K432" s="101"/>
      <c r="L432" s="101"/>
      <c r="M432" s="101"/>
      <c r="N432" s="101"/>
      <c r="O432" s="101"/>
      <c r="P432" s="101"/>
      <c r="Q432" s="101"/>
      <c r="R432" s="101"/>
      <c r="S432" s="101"/>
      <c r="T432" s="101"/>
      <c r="U432" s="101"/>
      <c r="V432" s="101"/>
      <c r="W432" s="101"/>
      <c r="X432" s="383"/>
      <c r="Y432" s="407" t="s">
        <v>804</v>
      </c>
      <c r="Z432" s="447"/>
      <c r="AA432" s="447"/>
      <c r="AB432" s="447"/>
      <c r="AC432" s="447"/>
      <c r="AD432" s="447"/>
      <c r="AE432" s="447"/>
      <c r="AF432" s="447"/>
      <c r="AG432" s="532"/>
      <c r="AH432" s="50"/>
    </row>
    <row r="433" spans="1:35" s="4" customFormat="1">
      <c r="A433" s="49"/>
      <c r="B433" s="103"/>
      <c r="C433" s="101"/>
      <c r="D433" s="101"/>
      <c r="E433" s="101"/>
      <c r="F433" s="101"/>
      <c r="G433" s="101"/>
      <c r="H433" s="101"/>
      <c r="I433" s="101"/>
      <c r="J433" s="101"/>
      <c r="K433" s="101"/>
      <c r="L433" s="101"/>
      <c r="M433" s="101"/>
      <c r="N433" s="101"/>
      <c r="O433" s="101"/>
      <c r="P433" s="101"/>
      <c r="Q433" s="101"/>
      <c r="R433" s="101"/>
      <c r="S433" s="101"/>
      <c r="T433" s="101"/>
      <c r="U433" s="101"/>
      <c r="V433" s="101"/>
      <c r="W433" s="101"/>
      <c r="X433" s="383"/>
      <c r="Y433" s="407"/>
      <c r="Z433" s="447"/>
      <c r="AA433" s="447"/>
      <c r="AB433" s="447"/>
      <c r="AC433" s="447"/>
      <c r="AD433" s="447"/>
      <c r="AE433" s="447"/>
      <c r="AF433" s="447"/>
      <c r="AG433" s="532"/>
      <c r="AH433" s="50"/>
      <c r="AI433" s="4"/>
    </row>
    <row r="434" spans="1:35" s="4" customFormat="1">
      <c r="A434" s="49"/>
      <c r="B434" s="103"/>
      <c r="C434" s="103"/>
      <c r="D434" s="103"/>
      <c r="E434" s="103"/>
      <c r="F434" s="103"/>
      <c r="G434" s="103"/>
      <c r="H434" s="103"/>
      <c r="I434" s="103"/>
      <c r="J434" s="103"/>
      <c r="K434" s="103"/>
      <c r="L434" s="103"/>
      <c r="M434" s="103"/>
      <c r="N434" s="103"/>
      <c r="O434" s="103"/>
      <c r="P434" s="103"/>
      <c r="Q434" s="103"/>
      <c r="R434" s="103"/>
      <c r="S434" s="103"/>
      <c r="T434" s="103"/>
      <c r="U434" s="103"/>
      <c r="V434" s="103"/>
      <c r="W434" s="103"/>
      <c r="X434" s="381"/>
      <c r="Y434" s="407"/>
      <c r="Z434" s="447"/>
      <c r="AA434" s="447"/>
      <c r="AB434" s="447"/>
      <c r="AC434" s="447"/>
      <c r="AD434" s="447"/>
      <c r="AE434" s="447"/>
      <c r="AF434" s="447"/>
      <c r="AG434" s="532"/>
      <c r="AH434" s="50"/>
      <c r="AI434" s="4"/>
    </row>
    <row r="435" spans="1:35" s="4" customFormat="1">
      <c r="A435" s="49"/>
      <c r="B435" s="103"/>
      <c r="C435" s="103"/>
      <c r="D435" s="101" t="s">
        <v>137</v>
      </c>
      <c r="E435" s="101"/>
      <c r="F435" s="101"/>
      <c r="G435" s="101"/>
      <c r="H435" s="101"/>
      <c r="I435" s="101"/>
      <c r="J435" s="101"/>
      <c r="K435" s="101"/>
      <c r="L435" s="101"/>
      <c r="M435" s="101"/>
      <c r="N435" s="101"/>
      <c r="O435" s="101"/>
      <c r="P435" s="101"/>
      <c r="Q435" s="101"/>
      <c r="R435" s="101"/>
      <c r="S435" s="101"/>
      <c r="T435" s="101"/>
      <c r="U435" s="101"/>
      <c r="V435" s="101"/>
      <c r="W435" s="101"/>
      <c r="X435" s="383"/>
      <c r="Y435" s="407"/>
      <c r="Z435" s="447"/>
      <c r="AA435" s="447"/>
      <c r="AB435" s="447"/>
      <c r="AC435" s="447"/>
      <c r="AD435" s="447"/>
      <c r="AE435" s="447"/>
      <c r="AF435" s="447"/>
      <c r="AG435" s="532"/>
      <c r="AH435" s="50"/>
      <c r="AI435" s="4"/>
    </row>
    <row r="436" spans="1:35" s="4" customFormat="1">
      <c r="A436" s="49"/>
      <c r="B436" s="103"/>
      <c r="C436" s="103"/>
      <c r="D436" s="101"/>
      <c r="E436" s="101"/>
      <c r="F436" s="101"/>
      <c r="G436" s="101"/>
      <c r="H436" s="101"/>
      <c r="I436" s="101"/>
      <c r="J436" s="101"/>
      <c r="K436" s="101"/>
      <c r="L436" s="101"/>
      <c r="M436" s="101"/>
      <c r="N436" s="101"/>
      <c r="O436" s="101"/>
      <c r="P436" s="101"/>
      <c r="Q436" s="101"/>
      <c r="R436" s="101"/>
      <c r="S436" s="101"/>
      <c r="T436" s="101"/>
      <c r="U436" s="101"/>
      <c r="V436" s="101"/>
      <c r="W436" s="101"/>
      <c r="X436" s="383"/>
      <c r="Y436" s="407"/>
      <c r="Z436" s="447"/>
      <c r="AA436" s="447"/>
      <c r="AB436" s="447"/>
      <c r="AC436" s="447"/>
      <c r="AD436" s="447"/>
      <c r="AE436" s="447"/>
      <c r="AF436" s="447"/>
      <c r="AG436" s="532"/>
      <c r="AH436" s="50"/>
      <c r="AI436" s="4"/>
    </row>
    <row r="437" spans="1:35" s="4" customFormat="1">
      <c r="A437" s="49"/>
      <c r="B437" s="103"/>
      <c r="C437" s="103"/>
      <c r="D437" s="103"/>
      <c r="E437" s="103"/>
      <c r="F437" s="103"/>
      <c r="G437" s="103"/>
      <c r="H437" s="103"/>
      <c r="I437" s="103"/>
      <c r="J437" s="103"/>
      <c r="K437" s="103"/>
      <c r="L437" s="103"/>
      <c r="M437" s="103"/>
      <c r="N437" s="103"/>
      <c r="O437" s="125"/>
      <c r="P437" s="103" t="s">
        <v>825</v>
      </c>
      <c r="Q437" s="103"/>
      <c r="R437" s="103"/>
      <c r="S437" s="125"/>
      <c r="T437" s="103" t="s">
        <v>100</v>
      </c>
      <c r="U437" s="103"/>
      <c r="V437" s="103"/>
      <c r="W437" s="103"/>
      <c r="X437" s="381"/>
      <c r="Y437" s="101"/>
      <c r="Z437" s="101"/>
      <c r="AA437" s="101"/>
      <c r="AB437" s="101"/>
      <c r="AC437" s="101"/>
      <c r="AD437" s="101"/>
      <c r="AE437" s="101"/>
      <c r="AF437" s="101"/>
      <c r="AG437" s="456"/>
      <c r="AH437" s="50"/>
      <c r="AI437" s="4"/>
    </row>
    <row r="438" spans="1:35" s="4" customFormat="1">
      <c r="A438" s="49"/>
      <c r="B438" s="103"/>
      <c r="C438" s="103"/>
      <c r="D438" s="103"/>
      <c r="E438" s="103"/>
      <c r="F438" s="103"/>
      <c r="G438" s="103"/>
      <c r="H438" s="103"/>
      <c r="I438" s="103"/>
      <c r="J438" s="103"/>
      <c r="K438" s="103"/>
      <c r="L438" s="103"/>
      <c r="M438" s="103"/>
      <c r="N438" s="103"/>
      <c r="O438" s="103"/>
      <c r="P438" s="103"/>
      <c r="Q438" s="103"/>
      <c r="R438" s="103"/>
      <c r="S438" s="103"/>
      <c r="T438" s="103"/>
      <c r="U438" s="103"/>
      <c r="V438" s="103"/>
      <c r="W438" s="103"/>
      <c r="X438" s="381"/>
      <c r="Y438" s="101"/>
      <c r="Z438" s="101"/>
      <c r="AA438" s="101"/>
      <c r="AB438" s="101"/>
      <c r="AC438" s="101"/>
      <c r="AD438" s="101"/>
      <c r="AE438" s="101"/>
      <c r="AF438" s="101"/>
      <c r="AG438" s="456"/>
      <c r="AH438" s="50"/>
      <c r="AI438" s="4"/>
    </row>
    <row r="439" spans="1:35" s="4" customFormat="1">
      <c r="A439" s="49"/>
      <c r="B439" s="103"/>
      <c r="C439" s="103"/>
      <c r="D439" s="101" t="s">
        <v>1166</v>
      </c>
      <c r="E439" s="101"/>
      <c r="F439" s="101"/>
      <c r="G439" s="101"/>
      <c r="H439" s="101"/>
      <c r="I439" s="101"/>
      <c r="J439" s="101"/>
      <c r="K439" s="101"/>
      <c r="L439" s="101"/>
      <c r="M439" s="101"/>
      <c r="N439" s="101"/>
      <c r="O439" s="101"/>
      <c r="P439" s="101"/>
      <c r="Q439" s="101"/>
      <c r="R439" s="101"/>
      <c r="S439" s="101"/>
      <c r="T439" s="101"/>
      <c r="U439" s="101"/>
      <c r="V439" s="101"/>
      <c r="W439" s="101"/>
      <c r="X439" s="383"/>
      <c r="Y439" s="95"/>
      <c r="Z439" s="95"/>
      <c r="AA439" s="103"/>
      <c r="AB439" s="95"/>
      <c r="AC439" s="95"/>
      <c r="AD439" s="95"/>
      <c r="AE439" s="95"/>
      <c r="AF439" s="95"/>
      <c r="AG439" s="526"/>
      <c r="AH439" s="50"/>
      <c r="AI439" s="4"/>
    </row>
    <row r="440" spans="1:35" s="4" customFormat="1">
      <c r="A440" s="49"/>
      <c r="B440" s="103"/>
      <c r="C440" s="103"/>
      <c r="D440" s="101"/>
      <c r="E440" s="101"/>
      <c r="F440" s="101"/>
      <c r="G440" s="101"/>
      <c r="H440" s="101"/>
      <c r="I440" s="101"/>
      <c r="J440" s="101"/>
      <c r="K440" s="101"/>
      <c r="L440" s="101"/>
      <c r="M440" s="101"/>
      <c r="N440" s="101"/>
      <c r="O440" s="101"/>
      <c r="P440" s="101"/>
      <c r="Q440" s="101"/>
      <c r="R440" s="101"/>
      <c r="S440" s="101"/>
      <c r="T440" s="101"/>
      <c r="U440" s="101"/>
      <c r="V440" s="101"/>
      <c r="W440" s="101"/>
      <c r="X440" s="383"/>
      <c r="Y440" s="95"/>
      <c r="Z440" s="95"/>
      <c r="AA440" s="95"/>
      <c r="AB440" s="95"/>
      <c r="AC440" s="95"/>
      <c r="AD440" s="95"/>
      <c r="AE440" s="95"/>
      <c r="AF440" s="95"/>
      <c r="AG440" s="526"/>
      <c r="AH440" s="50"/>
      <c r="AI440" s="4"/>
    </row>
    <row r="441" spans="1:35" s="4" customFormat="1">
      <c r="A441" s="49"/>
      <c r="B441" s="103"/>
      <c r="C441" s="103"/>
      <c r="D441" s="101"/>
      <c r="E441" s="101"/>
      <c r="F441" s="101"/>
      <c r="G441" s="101"/>
      <c r="H441" s="101"/>
      <c r="I441" s="101"/>
      <c r="J441" s="101"/>
      <c r="K441" s="101"/>
      <c r="L441" s="101"/>
      <c r="M441" s="101"/>
      <c r="N441" s="101"/>
      <c r="O441" s="101"/>
      <c r="P441" s="101"/>
      <c r="Q441" s="101"/>
      <c r="R441" s="101"/>
      <c r="S441" s="101"/>
      <c r="T441" s="101"/>
      <c r="U441" s="101"/>
      <c r="V441" s="101"/>
      <c r="W441" s="101"/>
      <c r="X441" s="383"/>
      <c r="Y441" s="95"/>
      <c r="Z441" s="95"/>
      <c r="AA441" s="95"/>
      <c r="AB441" s="95"/>
      <c r="AC441" s="95"/>
      <c r="AD441" s="95"/>
      <c r="AE441" s="95"/>
      <c r="AF441" s="95"/>
      <c r="AG441" s="526"/>
      <c r="AH441" s="50"/>
      <c r="AI441" s="4"/>
    </row>
    <row r="442" spans="1:35" s="4" customFormat="1">
      <c r="A442" s="49"/>
      <c r="B442" s="103"/>
      <c r="C442" s="103"/>
      <c r="D442" s="103"/>
      <c r="E442" s="103"/>
      <c r="F442" s="103"/>
      <c r="G442" s="103"/>
      <c r="H442" s="103"/>
      <c r="I442" s="103"/>
      <c r="J442" s="103"/>
      <c r="K442" s="103"/>
      <c r="L442" s="103"/>
      <c r="M442" s="103"/>
      <c r="N442" s="103"/>
      <c r="O442" s="125"/>
      <c r="P442" s="103" t="s">
        <v>825</v>
      </c>
      <c r="Q442" s="103"/>
      <c r="R442" s="103"/>
      <c r="S442" s="125"/>
      <c r="T442" s="103" t="s">
        <v>100</v>
      </c>
      <c r="U442" s="103"/>
      <c r="V442" s="103"/>
      <c r="W442" s="103"/>
      <c r="X442" s="381"/>
      <c r="Y442" s="95"/>
      <c r="Z442" s="95"/>
      <c r="AA442" s="95"/>
      <c r="AB442" s="95"/>
      <c r="AC442" s="95"/>
      <c r="AD442" s="95"/>
      <c r="AE442" s="95"/>
      <c r="AF442" s="95"/>
      <c r="AG442" s="526"/>
      <c r="AH442" s="50"/>
      <c r="AI442" s="4"/>
    </row>
    <row r="443" spans="1:35" s="4" customFormat="1">
      <c r="A443" s="49"/>
      <c r="B443" s="103"/>
      <c r="C443" s="103"/>
      <c r="D443" s="103"/>
      <c r="E443" s="103"/>
      <c r="F443" s="103"/>
      <c r="G443" s="103"/>
      <c r="H443" s="103"/>
      <c r="I443" s="103"/>
      <c r="J443" s="103"/>
      <c r="K443" s="103"/>
      <c r="L443" s="103"/>
      <c r="M443" s="103"/>
      <c r="N443" s="103"/>
      <c r="O443" s="103"/>
      <c r="P443" s="103"/>
      <c r="Q443" s="103"/>
      <c r="R443" s="103"/>
      <c r="S443" s="103"/>
      <c r="T443" s="103"/>
      <c r="U443" s="103"/>
      <c r="V443" s="103"/>
      <c r="W443" s="103"/>
      <c r="X443" s="381"/>
      <c r="Y443" s="95"/>
      <c r="Z443" s="95"/>
      <c r="AA443" s="95"/>
      <c r="AB443" s="95"/>
      <c r="AC443" s="95"/>
      <c r="AD443" s="95"/>
      <c r="AE443" s="95"/>
      <c r="AF443" s="95"/>
      <c r="AG443" s="526"/>
      <c r="AH443" s="50"/>
      <c r="AI443" s="4"/>
    </row>
    <row r="444" spans="1:35" s="4" customFormat="1">
      <c r="A444" s="48">
        <v>3</v>
      </c>
      <c r="B444" s="100" t="s">
        <v>805</v>
      </c>
      <c r="C444" s="103"/>
      <c r="D444" s="103"/>
      <c r="E444" s="103"/>
      <c r="F444" s="103"/>
      <c r="G444" s="103"/>
      <c r="H444" s="103"/>
      <c r="I444" s="103"/>
      <c r="J444" s="103"/>
      <c r="K444" s="103"/>
      <c r="L444" s="103"/>
      <c r="M444" s="103"/>
      <c r="N444" s="103"/>
      <c r="O444" s="103"/>
      <c r="P444" s="103"/>
      <c r="Q444" s="103"/>
      <c r="R444" s="103"/>
      <c r="S444" s="103"/>
      <c r="T444" s="103"/>
      <c r="U444" s="103"/>
      <c r="V444" s="103"/>
      <c r="W444" s="103"/>
      <c r="X444" s="381"/>
      <c r="Y444" s="95"/>
      <c r="Z444" s="95"/>
      <c r="AA444" s="95"/>
      <c r="AB444" s="95"/>
      <c r="AC444" s="95"/>
      <c r="AD444" s="95"/>
      <c r="AE444" s="95"/>
      <c r="AF444" s="95"/>
      <c r="AG444" s="526"/>
      <c r="AH444" s="50"/>
      <c r="AI444" s="4"/>
    </row>
    <row r="445" spans="1:35" s="4" customFormat="1">
      <c r="A445" s="49"/>
      <c r="B445" s="103"/>
      <c r="C445" s="103"/>
      <c r="D445" s="103"/>
      <c r="E445" s="103"/>
      <c r="F445" s="103"/>
      <c r="G445" s="103"/>
      <c r="H445" s="103"/>
      <c r="I445" s="103"/>
      <c r="J445" s="103"/>
      <c r="K445" s="103"/>
      <c r="L445" s="103"/>
      <c r="M445" s="103"/>
      <c r="N445" s="103"/>
      <c r="O445" s="103"/>
      <c r="P445" s="103"/>
      <c r="Q445" s="103"/>
      <c r="R445" s="103"/>
      <c r="S445" s="103"/>
      <c r="T445" s="106"/>
      <c r="U445" s="106"/>
      <c r="V445" s="103"/>
      <c r="W445" s="103"/>
      <c r="X445" s="381"/>
      <c r="Y445" s="95"/>
      <c r="Z445" s="95"/>
      <c r="AA445" s="95"/>
      <c r="AB445" s="95"/>
      <c r="AC445" s="95"/>
      <c r="AD445" s="95"/>
      <c r="AE445" s="95"/>
      <c r="AF445" s="95"/>
      <c r="AG445" s="526"/>
      <c r="AH445" s="50"/>
      <c r="AI445" s="4"/>
    </row>
    <row r="446" spans="1:35" s="4" customFormat="1">
      <c r="A446" s="49"/>
      <c r="B446" s="103" t="s">
        <v>417</v>
      </c>
      <c r="C446" s="103"/>
      <c r="D446" s="103"/>
      <c r="E446" s="103"/>
      <c r="F446" s="103"/>
      <c r="G446" s="103"/>
      <c r="H446" s="103"/>
      <c r="I446" s="103"/>
      <c r="J446" s="103"/>
      <c r="K446" s="103"/>
      <c r="L446" s="103"/>
      <c r="M446" s="103"/>
      <c r="N446" s="103"/>
      <c r="O446" s="103"/>
      <c r="P446" s="103"/>
      <c r="Q446" s="103"/>
      <c r="R446" s="103"/>
      <c r="S446" s="103"/>
      <c r="T446" s="106"/>
      <c r="U446" s="106"/>
      <c r="V446" s="103"/>
      <c r="W446" s="103"/>
      <c r="X446" s="103"/>
      <c r="Y446" s="95"/>
      <c r="Z446" s="95"/>
      <c r="AA446" s="95"/>
      <c r="AB446" s="95"/>
      <c r="AC446" s="95"/>
      <c r="AD446" s="95"/>
      <c r="AE446" s="95"/>
      <c r="AF446" s="95"/>
      <c r="AG446" s="526"/>
      <c r="AH446" s="50"/>
      <c r="AI446" s="4"/>
    </row>
    <row r="447" spans="1:35" s="4" customFormat="1">
      <c r="A447" s="49"/>
      <c r="B447" s="103"/>
      <c r="C447" s="103"/>
      <c r="D447" s="103"/>
      <c r="E447" s="103"/>
      <c r="F447" s="103"/>
      <c r="G447" s="103"/>
      <c r="H447" s="103"/>
      <c r="I447" s="103"/>
      <c r="J447" s="103"/>
      <c r="K447" s="103"/>
      <c r="L447" s="103"/>
      <c r="M447" s="103"/>
      <c r="N447" s="103"/>
      <c r="O447" s="103"/>
      <c r="P447" s="103"/>
      <c r="Q447" s="103"/>
      <c r="R447" s="103"/>
      <c r="S447" s="103"/>
      <c r="T447" s="106"/>
      <c r="U447" s="106"/>
      <c r="V447" s="103"/>
      <c r="W447" s="103"/>
      <c r="X447" s="103"/>
      <c r="Y447" s="95"/>
      <c r="Z447" s="95"/>
      <c r="AA447" s="95"/>
      <c r="AB447" s="95"/>
      <c r="AC447" s="95"/>
      <c r="AD447" s="95"/>
      <c r="AE447" s="95"/>
      <c r="AF447" s="95"/>
      <c r="AG447" s="526"/>
      <c r="AH447" s="50"/>
      <c r="AI447" s="4"/>
    </row>
    <row r="448" spans="1:35" s="4" customFormat="1">
      <c r="A448" s="49"/>
      <c r="B448" s="103"/>
      <c r="C448" s="97" t="s">
        <v>807</v>
      </c>
      <c r="D448" s="97"/>
      <c r="E448" s="97"/>
      <c r="F448" s="97"/>
      <c r="G448" s="97"/>
      <c r="H448" s="97" t="s">
        <v>175</v>
      </c>
      <c r="I448" s="97"/>
      <c r="J448" s="97"/>
      <c r="K448" s="97"/>
      <c r="L448" s="97"/>
      <c r="M448" s="97" t="s">
        <v>809</v>
      </c>
      <c r="N448" s="97"/>
      <c r="O448" s="97"/>
      <c r="P448" s="97"/>
      <c r="Q448" s="97"/>
      <c r="R448" s="97" t="s">
        <v>659</v>
      </c>
      <c r="S448" s="97"/>
      <c r="T448" s="97"/>
      <c r="U448" s="97"/>
      <c r="V448" s="97"/>
      <c r="W448" s="97"/>
      <c r="X448" s="97"/>
      <c r="Y448" s="97"/>
      <c r="Z448" s="97"/>
      <c r="AA448" s="97"/>
      <c r="AB448" s="97"/>
      <c r="AC448" s="97"/>
      <c r="AD448" s="97"/>
      <c r="AE448" s="97"/>
      <c r="AF448" s="95"/>
      <c r="AG448" s="526"/>
      <c r="AH448" s="50"/>
      <c r="AI448" s="4" t="s">
        <v>806</v>
      </c>
    </row>
    <row r="449" spans="1:35" s="4" customFormat="1">
      <c r="A449" s="49"/>
      <c r="B449" s="103"/>
      <c r="C449" s="97"/>
      <c r="D449" s="97"/>
      <c r="E449" s="97"/>
      <c r="F449" s="97"/>
      <c r="G449" s="97"/>
      <c r="H449" s="97"/>
      <c r="I449" s="97"/>
      <c r="J449" s="97"/>
      <c r="K449" s="97"/>
      <c r="L449" s="97"/>
      <c r="M449" s="97"/>
      <c r="N449" s="97"/>
      <c r="O449" s="97"/>
      <c r="P449" s="97"/>
      <c r="Q449" s="97"/>
      <c r="R449" s="97"/>
      <c r="S449" s="97"/>
      <c r="T449" s="97"/>
      <c r="U449" s="97"/>
      <c r="V449" s="97"/>
      <c r="W449" s="97"/>
      <c r="X449" s="97"/>
      <c r="Y449" s="97"/>
      <c r="Z449" s="97"/>
      <c r="AA449" s="97"/>
      <c r="AB449" s="97"/>
      <c r="AC449" s="97"/>
      <c r="AD449" s="97"/>
      <c r="AE449" s="97"/>
      <c r="AF449" s="95"/>
      <c r="AG449" s="526"/>
      <c r="AH449" s="50"/>
      <c r="AI449" s="4" t="s">
        <v>430</v>
      </c>
    </row>
    <row r="450" spans="1:35" s="4" customFormat="1">
      <c r="A450" s="49"/>
      <c r="B450" s="103"/>
      <c r="C450" s="140"/>
      <c r="D450" s="140"/>
      <c r="E450" s="140"/>
      <c r="F450" s="140"/>
      <c r="G450" s="140"/>
      <c r="H450" s="140"/>
      <c r="I450" s="140"/>
      <c r="J450" s="140"/>
      <c r="K450" s="140"/>
      <c r="L450" s="140"/>
      <c r="M450" s="267"/>
      <c r="N450" s="282"/>
      <c r="O450" s="282"/>
      <c r="P450" s="282"/>
      <c r="Q450" s="316"/>
      <c r="R450" s="140"/>
      <c r="S450" s="140"/>
      <c r="T450" s="140"/>
      <c r="U450" s="140"/>
      <c r="V450" s="140"/>
      <c r="W450" s="140"/>
      <c r="X450" s="140"/>
      <c r="Y450" s="140"/>
      <c r="Z450" s="140"/>
      <c r="AA450" s="140"/>
      <c r="AB450" s="140"/>
      <c r="AC450" s="140"/>
      <c r="AD450" s="140"/>
      <c r="AE450" s="140"/>
      <c r="AF450" s="95"/>
      <c r="AG450" s="526"/>
      <c r="AH450" s="50"/>
      <c r="AI450" s="4" t="s">
        <v>151</v>
      </c>
    </row>
    <row r="451" spans="1:35" s="4" customFormat="1">
      <c r="A451" s="49"/>
      <c r="B451" s="103"/>
      <c r="C451" s="140"/>
      <c r="D451" s="140"/>
      <c r="E451" s="140"/>
      <c r="F451" s="140"/>
      <c r="G451" s="140"/>
      <c r="H451" s="140"/>
      <c r="I451" s="140"/>
      <c r="J451" s="140"/>
      <c r="K451" s="140"/>
      <c r="L451" s="140"/>
      <c r="M451" s="161" t="s">
        <v>806</v>
      </c>
      <c r="N451" s="147"/>
      <c r="O451" s="107"/>
      <c r="P451" s="140"/>
      <c r="Q451" s="184" t="s">
        <v>303</v>
      </c>
      <c r="R451" s="140"/>
      <c r="S451" s="140"/>
      <c r="T451" s="140"/>
      <c r="U451" s="140"/>
      <c r="V451" s="140"/>
      <c r="W451" s="140"/>
      <c r="X451" s="140"/>
      <c r="Y451" s="140"/>
      <c r="Z451" s="140"/>
      <c r="AA451" s="140"/>
      <c r="AB451" s="140"/>
      <c r="AC451" s="140"/>
      <c r="AD451" s="140"/>
      <c r="AE451" s="140"/>
      <c r="AF451" s="95"/>
      <c r="AG451" s="526"/>
      <c r="AH451" s="50"/>
      <c r="AI451" s="4" t="s">
        <v>11</v>
      </c>
    </row>
    <row r="452" spans="1:35" s="4" customFormat="1">
      <c r="A452" s="49"/>
      <c r="B452" s="103"/>
      <c r="C452" s="140"/>
      <c r="D452" s="140"/>
      <c r="E452" s="140"/>
      <c r="F452" s="140"/>
      <c r="G452" s="140"/>
      <c r="H452" s="140"/>
      <c r="I452" s="140"/>
      <c r="J452" s="140"/>
      <c r="K452" s="140"/>
      <c r="L452" s="140"/>
      <c r="M452" s="268"/>
      <c r="N452" s="283"/>
      <c r="O452" s="283"/>
      <c r="P452" s="283"/>
      <c r="Q452" s="317"/>
      <c r="R452" s="140"/>
      <c r="S452" s="140"/>
      <c r="T452" s="140"/>
      <c r="U452" s="140"/>
      <c r="V452" s="140"/>
      <c r="W452" s="140"/>
      <c r="X452" s="140"/>
      <c r="Y452" s="140"/>
      <c r="Z452" s="140"/>
      <c r="AA452" s="140"/>
      <c r="AB452" s="140"/>
      <c r="AC452" s="140"/>
      <c r="AD452" s="140"/>
      <c r="AE452" s="140"/>
      <c r="AF452" s="95"/>
      <c r="AG452" s="526"/>
      <c r="AH452" s="50"/>
      <c r="AI452" s="4"/>
    </row>
    <row r="453" spans="1:35" s="4" customFormat="1">
      <c r="A453" s="49"/>
      <c r="B453" s="103"/>
      <c r="C453" s="140"/>
      <c r="D453" s="140"/>
      <c r="E453" s="140"/>
      <c r="F453" s="140"/>
      <c r="G453" s="140"/>
      <c r="H453" s="140"/>
      <c r="I453" s="140"/>
      <c r="J453" s="140"/>
      <c r="K453" s="140"/>
      <c r="L453" s="140"/>
      <c r="M453" s="161" t="s">
        <v>806</v>
      </c>
      <c r="N453" s="147"/>
      <c r="O453" s="107"/>
      <c r="P453" s="140"/>
      <c r="Q453" s="184" t="s">
        <v>303</v>
      </c>
      <c r="R453" s="140"/>
      <c r="S453" s="140"/>
      <c r="T453" s="140"/>
      <c r="U453" s="140"/>
      <c r="V453" s="140"/>
      <c r="W453" s="140"/>
      <c r="X453" s="140"/>
      <c r="Y453" s="140"/>
      <c r="Z453" s="140"/>
      <c r="AA453" s="140"/>
      <c r="AB453" s="140"/>
      <c r="AC453" s="140"/>
      <c r="AD453" s="140"/>
      <c r="AE453" s="140"/>
      <c r="AF453" s="95"/>
      <c r="AG453" s="526"/>
      <c r="AH453" s="50"/>
      <c r="AI453" s="4"/>
    </row>
    <row r="454" spans="1:35" s="4" customFormat="1">
      <c r="A454" s="49"/>
      <c r="B454" s="103"/>
      <c r="C454" s="140"/>
      <c r="D454" s="140"/>
      <c r="E454" s="140"/>
      <c r="F454" s="140"/>
      <c r="G454" s="140"/>
      <c r="H454" s="140"/>
      <c r="I454" s="140"/>
      <c r="J454" s="140"/>
      <c r="K454" s="140"/>
      <c r="L454" s="140"/>
      <c r="M454" s="268"/>
      <c r="N454" s="283"/>
      <c r="O454" s="283"/>
      <c r="P454" s="283"/>
      <c r="Q454" s="317"/>
      <c r="R454" s="140"/>
      <c r="S454" s="140"/>
      <c r="T454" s="140"/>
      <c r="U454" s="140"/>
      <c r="V454" s="140"/>
      <c r="W454" s="140"/>
      <c r="X454" s="140"/>
      <c r="Y454" s="140"/>
      <c r="Z454" s="140"/>
      <c r="AA454" s="140"/>
      <c r="AB454" s="140"/>
      <c r="AC454" s="140"/>
      <c r="AD454" s="140"/>
      <c r="AE454" s="140"/>
      <c r="AF454" s="95"/>
      <c r="AG454" s="526"/>
      <c r="AH454" s="50"/>
      <c r="AI454" s="4"/>
    </row>
    <row r="455" spans="1:35" s="4" customFormat="1">
      <c r="A455" s="49"/>
      <c r="B455" s="103"/>
      <c r="C455" s="140"/>
      <c r="D455" s="140"/>
      <c r="E455" s="140"/>
      <c r="F455" s="140"/>
      <c r="G455" s="140"/>
      <c r="H455" s="140"/>
      <c r="I455" s="140"/>
      <c r="J455" s="140"/>
      <c r="K455" s="140"/>
      <c r="L455" s="140"/>
      <c r="M455" s="161" t="s">
        <v>806</v>
      </c>
      <c r="N455" s="147"/>
      <c r="O455" s="107"/>
      <c r="P455" s="140"/>
      <c r="Q455" s="184" t="s">
        <v>303</v>
      </c>
      <c r="R455" s="140"/>
      <c r="S455" s="140"/>
      <c r="T455" s="140"/>
      <c r="U455" s="140"/>
      <c r="V455" s="140"/>
      <c r="W455" s="140"/>
      <c r="X455" s="140"/>
      <c r="Y455" s="140"/>
      <c r="Z455" s="140"/>
      <c r="AA455" s="140"/>
      <c r="AB455" s="140"/>
      <c r="AC455" s="140"/>
      <c r="AD455" s="140"/>
      <c r="AE455" s="140"/>
      <c r="AF455" s="95"/>
      <c r="AG455" s="526"/>
      <c r="AH455" s="50"/>
      <c r="AI455" s="4"/>
    </row>
    <row r="456" spans="1:35" s="4" customFormat="1">
      <c r="A456" s="49"/>
      <c r="B456" s="103"/>
      <c r="C456" s="140"/>
      <c r="D456" s="140"/>
      <c r="E456" s="140"/>
      <c r="F456" s="140"/>
      <c r="G456" s="140"/>
      <c r="H456" s="140"/>
      <c r="I456" s="140"/>
      <c r="J456" s="140"/>
      <c r="K456" s="140"/>
      <c r="L456" s="140"/>
      <c r="M456" s="268"/>
      <c r="N456" s="283"/>
      <c r="O456" s="283"/>
      <c r="P456" s="283"/>
      <c r="Q456" s="317"/>
      <c r="R456" s="140"/>
      <c r="S456" s="140"/>
      <c r="T456" s="140"/>
      <c r="U456" s="140"/>
      <c r="V456" s="140"/>
      <c r="W456" s="140"/>
      <c r="X456" s="140"/>
      <c r="Y456" s="140"/>
      <c r="Z456" s="140"/>
      <c r="AA456" s="140"/>
      <c r="AB456" s="140"/>
      <c r="AC456" s="140"/>
      <c r="AD456" s="140"/>
      <c r="AE456" s="140"/>
      <c r="AF456" s="95"/>
      <c r="AG456" s="526"/>
      <c r="AH456" s="50"/>
      <c r="AI456" s="4"/>
    </row>
    <row r="457" spans="1:35" s="4" customFormat="1">
      <c r="A457" s="49"/>
      <c r="B457" s="103"/>
      <c r="C457" s="140"/>
      <c r="D457" s="140"/>
      <c r="E457" s="140"/>
      <c r="F457" s="140"/>
      <c r="G457" s="140"/>
      <c r="H457" s="140"/>
      <c r="I457" s="140"/>
      <c r="J457" s="140"/>
      <c r="K457" s="140"/>
      <c r="L457" s="140"/>
      <c r="M457" s="161" t="s">
        <v>806</v>
      </c>
      <c r="N457" s="147"/>
      <c r="O457" s="107"/>
      <c r="P457" s="140"/>
      <c r="Q457" s="184" t="s">
        <v>303</v>
      </c>
      <c r="R457" s="140"/>
      <c r="S457" s="140"/>
      <c r="T457" s="140"/>
      <c r="U457" s="140"/>
      <c r="V457" s="140"/>
      <c r="W457" s="140"/>
      <c r="X457" s="140"/>
      <c r="Y457" s="140"/>
      <c r="Z457" s="140"/>
      <c r="AA457" s="140"/>
      <c r="AB457" s="140"/>
      <c r="AC457" s="140"/>
      <c r="AD457" s="140"/>
      <c r="AE457" s="140"/>
      <c r="AF457" s="95"/>
      <c r="AG457" s="526"/>
      <c r="AH457" s="50"/>
      <c r="AI457" s="4"/>
    </row>
    <row r="458" spans="1:35" s="4" customFormat="1">
      <c r="A458" s="49"/>
      <c r="B458" s="103"/>
      <c r="C458" s="103"/>
      <c r="D458" s="103"/>
      <c r="E458" s="103"/>
      <c r="F458" s="103"/>
      <c r="G458" s="103"/>
      <c r="H458" s="103"/>
      <c r="I458" s="103"/>
      <c r="J458" s="103"/>
      <c r="K458" s="103"/>
      <c r="L458" s="103"/>
      <c r="M458" s="103"/>
      <c r="N458" s="103"/>
      <c r="O458" s="103"/>
      <c r="P458" s="103"/>
      <c r="Q458" s="103"/>
      <c r="R458" s="103"/>
      <c r="S458" s="103"/>
      <c r="T458" s="106"/>
      <c r="U458" s="106"/>
      <c r="V458" s="103"/>
      <c r="W458" s="103"/>
      <c r="X458" s="103"/>
      <c r="Y458" s="95"/>
      <c r="Z458" s="95"/>
      <c r="AA458" s="95"/>
      <c r="AB458" s="95"/>
      <c r="AC458" s="95"/>
      <c r="AD458" s="95"/>
      <c r="AE458" s="95"/>
      <c r="AF458" s="95"/>
      <c r="AG458" s="526"/>
      <c r="AH458" s="50"/>
      <c r="AI458" s="4"/>
    </row>
    <row r="459" spans="1:35" s="4" customFormat="1" ht="12" customHeight="1">
      <c r="A459" s="49"/>
      <c r="B459" s="103" t="s">
        <v>1195</v>
      </c>
      <c r="C459" s="103"/>
      <c r="D459" s="103"/>
      <c r="E459" s="103"/>
      <c r="F459" s="103"/>
      <c r="G459" s="103"/>
      <c r="H459" s="103"/>
      <c r="I459" s="103"/>
      <c r="J459" s="103"/>
      <c r="K459" s="103"/>
      <c r="L459" s="103"/>
      <c r="M459" s="103"/>
      <c r="N459" s="103"/>
      <c r="O459" s="103"/>
      <c r="P459" s="103"/>
      <c r="Q459" s="103"/>
      <c r="R459" s="103"/>
      <c r="S459" s="103"/>
      <c r="T459" s="106"/>
      <c r="U459" s="106"/>
      <c r="V459" s="103"/>
      <c r="W459" s="103"/>
      <c r="X459" s="381"/>
      <c r="Y459" s="95"/>
      <c r="Z459" s="95"/>
      <c r="AA459" s="95"/>
      <c r="AB459" s="95"/>
      <c r="AC459" s="95"/>
      <c r="AD459" s="95"/>
      <c r="AE459" s="95"/>
      <c r="AF459" s="95"/>
      <c r="AG459" s="526"/>
      <c r="AH459" s="50"/>
      <c r="AI459" s="4"/>
    </row>
    <row r="460" spans="1:35" s="4" customFormat="1" ht="12.75" customHeight="1">
      <c r="A460" s="49"/>
      <c r="B460" s="103"/>
      <c r="C460" s="103"/>
      <c r="D460" s="103"/>
      <c r="E460" s="103"/>
      <c r="F460" s="103"/>
      <c r="G460" s="103"/>
      <c r="H460" s="103"/>
      <c r="I460" s="103"/>
      <c r="J460" s="103"/>
      <c r="K460" s="103"/>
      <c r="L460" s="103"/>
      <c r="M460" s="103"/>
      <c r="N460" s="103"/>
      <c r="O460" s="103"/>
      <c r="P460" s="103"/>
      <c r="Q460" s="103"/>
      <c r="R460" s="103"/>
      <c r="S460" s="103"/>
      <c r="T460" s="106"/>
      <c r="U460" s="106"/>
      <c r="V460" s="103"/>
      <c r="W460" s="103"/>
      <c r="X460" s="381"/>
      <c r="Y460" s="95"/>
      <c r="Z460" s="95"/>
      <c r="AA460" s="95"/>
      <c r="AB460" s="95"/>
      <c r="AC460" s="95"/>
      <c r="AD460" s="95"/>
      <c r="AE460" s="95"/>
      <c r="AF460" s="95"/>
      <c r="AG460" s="526"/>
      <c r="AH460" s="50"/>
      <c r="AI460" s="4"/>
    </row>
    <row r="461" spans="1:35" s="4" customFormat="1" ht="14.25" customHeight="1">
      <c r="A461" s="49"/>
      <c r="B461" s="103"/>
      <c r="C461" s="125"/>
      <c r="D461" s="125"/>
      <c r="E461" s="125"/>
      <c r="F461" s="125"/>
      <c r="G461" s="125"/>
      <c r="H461" s="125"/>
      <c r="I461" s="125"/>
      <c r="J461" s="125"/>
      <c r="K461" s="125"/>
      <c r="L461" s="125"/>
      <c r="M461" s="125"/>
      <c r="N461" s="125"/>
      <c r="O461" s="125"/>
      <c r="P461" s="125"/>
      <c r="Q461" s="125"/>
      <c r="R461" s="125"/>
      <c r="S461" s="125"/>
      <c r="T461" s="125"/>
      <c r="U461" s="125"/>
      <c r="V461" s="125"/>
      <c r="W461" s="125"/>
      <c r="X461" s="384"/>
      <c r="Y461" s="98"/>
      <c r="Z461" s="98"/>
      <c r="AA461" s="98"/>
      <c r="AB461" s="98"/>
      <c r="AC461" s="98"/>
      <c r="AD461" s="98"/>
      <c r="AE461" s="98"/>
      <c r="AF461" s="95"/>
      <c r="AG461" s="526"/>
      <c r="AH461" s="50"/>
      <c r="AI461" s="4"/>
    </row>
    <row r="462" spans="1:35" s="4" customFormat="1">
      <c r="A462" s="49"/>
      <c r="B462" s="103"/>
      <c r="C462" s="125"/>
      <c r="D462" s="125"/>
      <c r="E462" s="125"/>
      <c r="F462" s="125"/>
      <c r="G462" s="125"/>
      <c r="H462" s="125"/>
      <c r="I462" s="125"/>
      <c r="J462" s="125"/>
      <c r="K462" s="125"/>
      <c r="L462" s="125"/>
      <c r="M462" s="125"/>
      <c r="N462" s="125"/>
      <c r="O462" s="125"/>
      <c r="P462" s="125"/>
      <c r="Q462" s="125"/>
      <c r="R462" s="125"/>
      <c r="S462" s="125"/>
      <c r="T462" s="125"/>
      <c r="U462" s="125"/>
      <c r="V462" s="125"/>
      <c r="W462" s="125"/>
      <c r="X462" s="384"/>
      <c r="Y462" s="408" t="s">
        <v>1312</v>
      </c>
      <c r="Z462" s="448"/>
      <c r="AA462" s="448"/>
      <c r="AB462" s="448"/>
      <c r="AC462" s="448"/>
      <c r="AD462" s="448"/>
      <c r="AE462" s="448"/>
      <c r="AF462" s="448"/>
      <c r="AG462" s="533"/>
      <c r="AH462" s="50"/>
      <c r="AI462" s="4"/>
    </row>
    <row r="463" spans="1:35" s="4" customFormat="1">
      <c r="A463" s="49"/>
      <c r="B463" s="103"/>
      <c r="C463" s="125"/>
      <c r="D463" s="125"/>
      <c r="E463" s="125"/>
      <c r="F463" s="125"/>
      <c r="G463" s="125"/>
      <c r="H463" s="125"/>
      <c r="I463" s="125"/>
      <c r="J463" s="125"/>
      <c r="K463" s="125"/>
      <c r="L463" s="125"/>
      <c r="M463" s="125"/>
      <c r="N463" s="125"/>
      <c r="O463" s="125"/>
      <c r="P463" s="125"/>
      <c r="Q463" s="125"/>
      <c r="R463" s="125"/>
      <c r="S463" s="125"/>
      <c r="T463" s="125"/>
      <c r="U463" s="125"/>
      <c r="V463" s="125"/>
      <c r="W463" s="125"/>
      <c r="X463" s="384"/>
      <c r="Y463" s="408"/>
      <c r="Z463" s="448"/>
      <c r="AA463" s="448"/>
      <c r="AB463" s="448"/>
      <c r="AC463" s="448"/>
      <c r="AD463" s="448"/>
      <c r="AE463" s="448"/>
      <c r="AF463" s="448"/>
      <c r="AG463" s="533"/>
      <c r="AH463" s="50"/>
      <c r="AI463" s="4"/>
    </row>
    <row r="464" spans="1:35" s="4" customFormat="1">
      <c r="A464" s="49"/>
      <c r="B464" s="103"/>
      <c r="C464" s="103"/>
      <c r="D464" s="103"/>
      <c r="E464" s="103"/>
      <c r="F464" s="103"/>
      <c r="G464" s="103"/>
      <c r="H464" s="103"/>
      <c r="I464" s="103"/>
      <c r="J464" s="103"/>
      <c r="K464" s="103"/>
      <c r="L464" s="103"/>
      <c r="M464" s="103"/>
      <c r="N464" s="103"/>
      <c r="O464" s="103"/>
      <c r="P464" s="103"/>
      <c r="Q464" s="103"/>
      <c r="R464" s="103"/>
      <c r="S464" s="103"/>
      <c r="T464" s="106"/>
      <c r="U464" s="106"/>
      <c r="V464" s="103"/>
      <c r="W464" s="103"/>
      <c r="X464" s="381"/>
      <c r="Y464" s="408"/>
      <c r="Z464" s="448"/>
      <c r="AA464" s="448"/>
      <c r="AB464" s="448"/>
      <c r="AC464" s="448"/>
      <c r="AD464" s="448"/>
      <c r="AE464" s="448"/>
      <c r="AF464" s="448"/>
      <c r="AG464" s="533"/>
      <c r="AH464" s="91"/>
      <c r="AI464" s="91"/>
    </row>
    <row r="465" spans="1:35" s="4" customFormat="1" ht="13.5" customHeight="1">
      <c r="A465" s="49"/>
      <c r="B465" s="101" t="s">
        <v>133</v>
      </c>
      <c r="C465" s="101"/>
      <c r="D465" s="101"/>
      <c r="E465" s="101"/>
      <c r="F465" s="101"/>
      <c r="G465" s="101"/>
      <c r="H465" s="101"/>
      <c r="I465" s="101"/>
      <c r="J465" s="101"/>
      <c r="K465" s="101"/>
      <c r="L465" s="101"/>
      <c r="M465" s="101"/>
      <c r="N465" s="101"/>
      <c r="O465" s="101"/>
      <c r="P465" s="101"/>
      <c r="Q465" s="101"/>
      <c r="R465" s="101"/>
      <c r="S465" s="101"/>
      <c r="T465" s="101"/>
      <c r="U465" s="101"/>
      <c r="V465" s="101"/>
      <c r="W465" s="101"/>
      <c r="X465" s="383"/>
      <c r="Y465" s="408"/>
      <c r="Z465" s="448"/>
      <c r="AA465" s="448"/>
      <c r="AB465" s="448"/>
      <c r="AC465" s="448"/>
      <c r="AD465" s="448"/>
      <c r="AE465" s="448"/>
      <c r="AF465" s="448"/>
      <c r="AG465" s="533"/>
      <c r="AH465" s="556"/>
      <c r="AI465" s="556"/>
    </row>
    <row r="466" spans="1:35" s="4" customFormat="1" ht="13.5" customHeight="1">
      <c r="A466" s="49"/>
      <c r="B466" s="101"/>
      <c r="C466" s="101"/>
      <c r="D466" s="101"/>
      <c r="E466" s="101"/>
      <c r="F466" s="101"/>
      <c r="G466" s="101"/>
      <c r="H466" s="101"/>
      <c r="I466" s="101"/>
      <c r="J466" s="101"/>
      <c r="K466" s="101"/>
      <c r="L466" s="101"/>
      <c r="M466" s="101"/>
      <c r="N466" s="101"/>
      <c r="O466" s="101"/>
      <c r="P466" s="101"/>
      <c r="Q466" s="101"/>
      <c r="R466" s="101"/>
      <c r="S466" s="101"/>
      <c r="T466" s="101"/>
      <c r="U466" s="101"/>
      <c r="V466" s="101"/>
      <c r="W466" s="101"/>
      <c r="X466" s="383"/>
      <c r="Y466" s="408"/>
      <c r="Z466" s="448"/>
      <c r="AA466" s="448"/>
      <c r="AB466" s="448"/>
      <c r="AC466" s="448"/>
      <c r="AD466" s="448"/>
      <c r="AE466" s="448"/>
      <c r="AF466" s="448"/>
      <c r="AG466" s="533"/>
      <c r="AH466" s="556"/>
      <c r="AI466" s="556"/>
    </row>
    <row r="467" spans="1:35" s="4" customFormat="1" ht="15" customHeight="1">
      <c r="A467" s="49"/>
      <c r="B467" s="103"/>
      <c r="C467" s="125"/>
      <c r="D467" s="125"/>
      <c r="E467" s="125"/>
      <c r="F467" s="125"/>
      <c r="G467" s="125"/>
      <c r="H467" s="125"/>
      <c r="I467" s="125"/>
      <c r="J467" s="125"/>
      <c r="K467" s="125"/>
      <c r="L467" s="125"/>
      <c r="M467" s="125"/>
      <c r="N467" s="125"/>
      <c r="O467" s="125"/>
      <c r="P467" s="125"/>
      <c r="Q467" s="125"/>
      <c r="R467" s="125"/>
      <c r="S467" s="125"/>
      <c r="T467" s="125"/>
      <c r="U467" s="125"/>
      <c r="V467" s="125"/>
      <c r="W467" s="125"/>
      <c r="X467" s="384"/>
      <c r="Y467" s="408"/>
      <c r="Z467" s="448"/>
      <c r="AA467" s="448"/>
      <c r="AB467" s="448"/>
      <c r="AC467" s="448"/>
      <c r="AD467" s="448"/>
      <c r="AE467" s="448"/>
      <c r="AF467" s="448"/>
      <c r="AG467" s="533"/>
      <c r="AH467" s="556"/>
      <c r="AI467" s="556"/>
    </row>
    <row r="468" spans="1:35" s="4" customFormat="1">
      <c r="A468" s="49"/>
      <c r="B468" s="103"/>
      <c r="C468" s="125"/>
      <c r="D468" s="125"/>
      <c r="E468" s="125"/>
      <c r="F468" s="125"/>
      <c r="G468" s="125"/>
      <c r="H468" s="125"/>
      <c r="I468" s="125"/>
      <c r="J468" s="125"/>
      <c r="K468" s="125"/>
      <c r="L468" s="125"/>
      <c r="M468" s="125"/>
      <c r="N468" s="125"/>
      <c r="O468" s="125"/>
      <c r="P468" s="125"/>
      <c r="Q468" s="125"/>
      <c r="R468" s="125"/>
      <c r="S468" s="125"/>
      <c r="T468" s="125"/>
      <c r="U468" s="125"/>
      <c r="V468" s="125"/>
      <c r="W468" s="125"/>
      <c r="X468" s="384"/>
      <c r="Y468" s="408"/>
      <c r="Z468" s="448"/>
      <c r="AA468" s="448"/>
      <c r="AB468" s="448"/>
      <c r="AC468" s="448"/>
      <c r="AD468" s="448"/>
      <c r="AE468" s="448"/>
      <c r="AF468" s="448"/>
      <c r="AG468" s="533"/>
      <c r="AH468" s="91"/>
      <c r="AI468" s="91"/>
    </row>
    <row r="469" spans="1:35" s="4" customFormat="1">
      <c r="A469" s="49"/>
      <c r="B469" s="103"/>
      <c r="C469" s="125"/>
      <c r="D469" s="125"/>
      <c r="E469" s="125"/>
      <c r="F469" s="125"/>
      <c r="G469" s="125"/>
      <c r="H469" s="125"/>
      <c r="I469" s="125"/>
      <c r="J469" s="125"/>
      <c r="K469" s="125"/>
      <c r="L469" s="125"/>
      <c r="M469" s="125"/>
      <c r="N469" s="125"/>
      <c r="O469" s="125"/>
      <c r="P469" s="125"/>
      <c r="Q469" s="125"/>
      <c r="R469" s="125"/>
      <c r="S469" s="125"/>
      <c r="T469" s="125"/>
      <c r="U469" s="125"/>
      <c r="V469" s="125"/>
      <c r="W469" s="125"/>
      <c r="X469" s="384"/>
      <c r="Y469" s="408"/>
      <c r="Z469" s="448"/>
      <c r="AA469" s="448"/>
      <c r="AB469" s="448"/>
      <c r="AC469" s="448"/>
      <c r="AD469" s="448"/>
      <c r="AE469" s="448"/>
      <c r="AF469" s="448"/>
      <c r="AG469" s="533"/>
      <c r="AH469" s="50"/>
      <c r="AI469" s="4"/>
    </row>
    <row r="470" spans="1:35" s="4" customFormat="1" ht="13.5" customHeight="1">
      <c r="A470" s="49"/>
      <c r="B470" s="103"/>
      <c r="C470" s="98"/>
      <c r="D470" s="98"/>
      <c r="E470" s="98"/>
      <c r="F470" s="98"/>
      <c r="G470" s="98"/>
      <c r="H470" s="98"/>
      <c r="I470" s="98"/>
      <c r="J470" s="98"/>
      <c r="K470" s="98"/>
      <c r="L470" s="98"/>
      <c r="M470" s="98"/>
      <c r="N470" s="98"/>
      <c r="O470" s="98"/>
      <c r="P470" s="98"/>
      <c r="Q470" s="98"/>
      <c r="R470" s="98"/>
      <c r="S470" s="98"/>
      <c r="T470" s="98"/>
      <c r="U470" s="98"/>
      <c r="V470" s="98"/>
      <c r="W470" s="98"/>
      <c r="X470" s="384"/>
      <c r="Y470" s="409"/>
      <c r="Z470" s="409"/>
      <c r="AA470" s="409"/>
      <c r="AB470" s="409"/>
      <c r="AC470" s="409"/>
      <c r="AD470" s="409"/>
      <c r="AE470" s="409"/>
      <c r="AF470" s="409"/>
      <c r="AG470" s="534"/>
      <c r="AH470" s="120"/>
      <c r="AI470" s="4"/>
    </row>
    <row r="471" spans="1:35" s="4" customFormat="1" ht="13.5" customHeight="1">
      <c r="A471" s="52"/>
      <c r="B471" s="107"/>
      <c r="C471" s="151"/>
      <c r="D471" s="151"/>
      <c r="E471" s="151"/>
      <c r="F471" s="151"/>
      <c r="G471" s="151"/>
      <c r="H471" s="151"/>
      <c r="I471" s="151"/>
      <c r="J471" s="151"/>
      <c r="K471" s="151"/>
      <c r="L471" s="151"/>
      <c r="M471" s="151"/>
      <c r="N471" s="151"/>
      <c r="O471" s="151"/>
      <c r="P471" s="151"/>
      <c r="Q471" s="151"/>
      <c r="R471" s="151"/>
      <c r="S471" s="151"/>
      <c r="T471" s="151"/>
      <c r="U471" s="151"/>
      <c r="V471" s="151"/>
      <c r="W471" s="151"/>
      <c r="X471" s="385"/>
      <c r="Y471" s="410"/>
      <c r="Z471" s="410"/>
      <c r="AA471" s="410"/>
      <c r="AB471" s="410"/>
      <c r="AC471" s="410"/>
      <c r="AD471" s="410"/>
      <c r="AE471" s="410"/>
      <c r="AF471" s="410"/>
      <c r="AG471" s="535"/>
      <c r="AH471" s="120"/>
      <c r="AI471" s="4"/>
    </row>
    <row r="472" spans="1:35" s="4" customFormat="1">
      <c r="A472" s="54" t="s">
        <v>82</v>
      </c>
      <c r="B472" s="117"/>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386"/>
      <c r="Y472" s="67" t="s">
        <v>245</v>
      </c>
      <c r="Z472" s="67"/>
      <c r="AA472" s="67"/>
      <c r="AB472" s="67"/>
      <c r="AC472" s="67"/>
      <c r="AD472" s="67"/>
      <c r="AE472" s="67"/>
      <c r="AF472" s="67"/>
      <c r="AG472" s="176"/>
      <c r="AH472" s="120"/>
      <c r="AI472" s="4"/>
    </row>
    <row r="473" spans="1:35" s="4" customFormat="1">
      <c r="A473" s="55"/>
      <c r="B473" s="118"/>
      <c r="C473" s="118"/>
      <c r="D473" s="118"/>
      <c r="E473" s="118"/>
      <c r="F473" s="118"/>
      <c r="G473" s="118"/>
      <c r="H473" s="118"/>
      <c r="I473" s="118"/>
      <c r="J473" s="118"/>
      <c r="K473" s="118"/>
      <c r="L473" s="118"/>
      <c r="M473" s="118"/>
      <c r="N473" s="118"/>
      <c r="O473" s="118"/>
      <c r="P473" s="118"/>
      <c r="Q473" s="118"/>
      <c r="R473" s="118"/>
      <c r="S473" s="118"/>
      <c r="T473" s="118"/>
      <c r="U473" s="118"/>
      <c r="V473" s="118"/>
      <c r="W473" s="118"/>
      <c r="X473" s="387"/>
      <c r="Y473" s="74"/>
      <c r="Z473" s="74"/>
      <c r="AA473" s="74"/>
      <c r="AB473" s="74"/>
      <c r="AC473" s="74"/>
      <c r="AD473" s="74"/>
      <c r="AE473" s="74"/>
      <c r="AF473" s="74"/>
      <c r="AG473" s="536"/>
      <c r="AH473" s="120"/>
      <c r="AI473" s="4"/>
    </row>
    <row r="474" spans="1:35" s="4" customFormat="1">
      <c r="A474" s="56"/>
      <c r="B474" s="66"/>
      <c r="C474" s="66"/>
      <c r="D474" s="66"/>
      <c r="E474" s="66"/>
      <c r="F474" s="66"/>
      <c r="G474" s="66"/>
      <c r="H474" s="66"/>
      <c r="I474" s="66"/>
      <c r="J474" s="66"/>
      <c r="K474" s="66"/>
      <c r="L474" s="66"/>
      <c r="M474" s="66"/>
      <c r="N474" s="66"/>
      <c r="O474" s="66"/>
      <c r="P474" s="66"/>
      <c r="Q474" s="66"/>
      <c r="R474" s="66"/>
      <c r="S474" s="66"/>
      <c r="T474" s="255"/>
      <c r="U474" s="255"/>
      <c r="V474" s="66"/>
      <c r="W474" s="66"/>
      <c r="X474" s="66"/>
      <c r="Y474" s="411"/>
      <c r="Z474" s="411"/>
      <c r="AA474" s="411"/>
      <c r="AB474" s="411"/>
      <c r="AC474" s="411"/>
      <c r="AD474" s="411"/>
      <c r="AE474" s="411"/>
      <c r="AF474" s="411"/>
      <c r="AG474" s="537"/>
      <c r="AH474" s="50"/>
      <c r="AI474" s="4"/>
    </row>
    <row r="475" spans="1:35" s="4" customFormat="1">
      <c r="A475" s="56"/>
      <c r="B475" s="66" t="s">
        <v>1088</v>
      </c>
      <c r="C475" s="66"/>
      <c r="D475" s="66"/>
      <c r="E475" s="66"/>
      <c r="F475" s="66"/>
      <c r="G475" s="66"/>
      <c r="H475" s="66"/>
      <c r="I475" s="66"/>
      <c r="J475" s="66"/>
      <c r="K475" s="66"/>
      <c r="L475" s="66"/>
      <c r="M475" s="66"/>
      <c r="N475" s="66"/>
      <c r="O475" s="66"/>
      <c r="P475" s="66"/>
      <c r="Q475" s="66"/>
      <c r="R475" s="66"/>
      <c r="S475" s="66"/>
      <c r="T475" s="255"/>
      <c r="U475" s="255"/>
      <c r="V475" s="66"/>
      <c r="W475" s="66"/>
      <c r="X475" s="66"/>
      <c r="Y475" s="411"/>
      <c r="Z475" s="411"/>
      <c r="AA475" s="411"/>
      <c r="AB475" s="411"/>
      <c r="AC475" s="411"/>
      <c r="AD475" s="411"/>
      <c r="AE475" s="411"/>
      <c r="AF475" s="411"/>
      <c r="AG475" s="537"/>
      <c r="AH475" s="50"/>
      <c r="AI475" s="4"/>
    </row>
    <row r="476" spans="1:35" s="4" customFormat="1">
      <c r="A476" s="56"/>
      <c r="B476" s="66"/>
      <c r="C476" s="66" t="s">
        <v>812</v>
      </c>
      <c r="D476" s="66"/>
      <c r="E476" s="66"/>
      <c r="F476" s="66"/>
      <c r="G476" s="66"/>
      <c r="H476" s="66"/>
      <c r="I476" s="66"/>
      <c r="J476" s="66"/>
      <c r="K476" s="66"/>
      <c r="L476" s="66"/>
      <c r="M476" s="66"/>
      <c r="N476" s="66"/>
      <c r="O476" s="66"/>
      <c r="P476" s="66"/>
      <c r="Q476" s="66"/>
      <c r="R476" s="66"/>
      <c r="S476" s="66"/>
      <c r="T476" s="255"/>
      <c r="U476" s="255"/>
      <c r="V476" s="66"/>
      <c r="W476" s="66"/>
      <c r="X476" s="66"/>
      <c r="Y476" s="91"/>
      <c r="Z476" s="91"/>
      <c r="AA476" s="91"/>
      <c r="AB476" s="91"/>
      <c r="AC476" s="91"/>
      <c r="AD476" s="91"/>
      <c r="AE476" s="91"/>
      <c r="AF476" s="91"/>
      <c r="AG476" s="3"/>
      <c r="AH476" s="50"/>
      <c r="AI476" s="4"/>
    </row>
    <row r="477" spans="1:35" s="4" customFormat="1">
      <c r="A477" s="56"/>
      <c r="B477" s="66"/>
      <c r="C477" s="124" t="s">
        <v>589</v>
      </c>
      <c r="D477" s="124"/>
      <c r="E477" s="124"/>
      <c r="F477" s="124" t="s">
        <v>569</v>
      </c>
      <c r="G477" s="124"/>
      <c r="H477" s="124"/>
      <c r="I477" s="124"/>
      <c r="J477" s="124"/>
      <c r="K477" s="124" t="s">
        <v>15</v>
      </c>
      <c r="L477" s="124"/>
      <c r="M477" s="124"/>
      <c r="N477" s="124"/>
      <c r="O477" s="299" t="s">
        <v>91</v>
      </c>
      <c r="P477" s="299"/>
      <c r="Q477" s="299"/>
      <c r="R477" s="299"/>
      <c r="S477" s="124" t="s">
        <v>408</v>
      </c>
      <c r="T477" s="124"/>
      <c r="U477" s="124"/>
      <c r="V477" s="124"/>
      <c r="W477" s="124" t="s">
        <v>65</v>
      </c>
      <c r="X477" s="124"/>
      <c r="Y477" s="124"/>
      <c r="Z477" s="124"/>
      <c r="AA477" s="124"/>
      <c r="AB477" s="124"/>
      <c r="AC477" s="124"/>
      <c r="AD477" s="124"/>
      <c r="AE477" s="124"/>
      <c r="AF477" s="91"/>
      <c r="AG477" s="3"/>
      <c r="AH477" s="50"/>
      <c r="AI477" s="4"/>
    </row>
    <row r="478" spans="1:35" s="4" customFormat="1">
      <c r="A478" s="56"/>
      <c r="B478" s="66"/>
      <c r="C478" s="125"/>
      <c r="D478" s="125"/>
      <c r="E478" s="125"/>
      <c r="F478" s="125"/>
      <c r="G478" s="125"/>
      <c r="H478" s="125"/>
      <c r="I478" s="125"/>
      <c r="J478" s="125"/>
      <c r="K478" s="125"/>
      <c r="L478" s="125"/>
      <c r="M478" s="125"/>
      <c r="N478" s="125"/>
      <c r="O478" s="125"/>
      <c r="P478" s="125"/>
      <c r="Q478" s="125"/>
      <c r="R478" s="125"/>
      <c r="S478" s="125"/>
      <c r="T478" s="125"/>
      <c r="U478" s="125"/>
      <c r="V478" s="125"/>
      <c r="W478" s="125"/>
      <c r="X478" s="125"/>
      <c r="Y478" s="125"/>
      <c r="Z478" s="125"/>
      <c r="AA478" s="125"/>
      <c r="AB478" s="125"/>
      <c r="AC478" s="125"/>
      <c r="AD478" s="125"/>
      <c r="AE478" s="125"/>
      <c r="AF478" s="91"/>
      <c r="AG478" s="3"/>
      <c r="AH478" s="50"/>
      <c r="AI478" s="4"/>
    </row>
    <row r="479" spans="1:35" s="4" customFormat="1">
      <c r="A479" s="56"/>
      <c r="B479" s="66"/>
      <c r="C479" s="125"/>
      <c r="D479" s="125"/>
      <c r="E479" s="125"/>
      <c r="F479" s="125"/>
      <c r="G479" s="125"/>
      <c r="H479" s="125"/>
      <c r="I479" s="125"/>
      <c r="J479" s="125"/>
      <c r="K479" s="125"/>
      <c r="L479" s="125"/>
      <c r="M479" s="125"/>
      <c r="N479" s="125"/>
      <c r="O479" s="125"/>
      <c r="P479" s="125"/>
      <c r="Q479" s="125"/>
      <c r="R479" s="125"/>
      <c r="S479" s="125"/>
      <c r="T479" s="125"/>
      <c r="U479" s="125"/>
      <c r="V479" s="125"/>
      <c r="W479" s="125"/>
      <c r="X479" s="125"/>
      <c r="Y479" s="125"/>
      <c r="Z479" s="125"/>
      <c r="AA479" s="125"/>
      <c r="AB479" s="125"/>
      <c r="AC479" s="125"/>
      <c r="AD479" s="125"/>
      <c r="AE479" s="125"/>
      <c r="AF479" s="91"/>
      <c r="AG479" s="3"/>
      <c r="AH479" s="50"/>
      <c r="AI479" s="4"/>
    </row>
    <row r="480" spans="1:35" s="4" customFormat="1">
      <c r="A480" s="56"/>
      <c r="B480" s="66"/>
      <c r="C480" s="125"/>
      <c r="D480" s="125"/>
      <c r="E480" s="125"/>
      <c r="F480" s="125"/>
      <c r="G480" s="125"/>
      <c r="H480" s="125"/>
      <c r="I480" s="125"/>
      <c r="J480" s="125"/>
      <c r="K480" s="125"/>
      <c r="L480" s="125"/>
      <c r="M480" s="125"/>
      <c r="N480" s="125"/>
      <c r="O480" s="125"/>
      <c r="P480" s="125"/>
      <c r="Q480" s="125"/>
      <c r="R480" s="125"/>
      <c r="S480" s="125"/>
      <c r="T480" s="125"/>
      <c r="U480" s="125"/>
      <c r="V480" s="125"/>
      <c r="W480" s="125"/>
      <c r="X480" s="125"/>
      <c r="Y480" s="125"/>
      <c r="Z480" s="125"/>
      <c r="AA480" s="125"/>
      <c r="AB480" s="125"/>
      <c r="AC480" s="125"/>
      <c r="AD480" s="125"/>
      <c r="AE480" s="125"/>
      <c r="AF480" s="91"/>
      <c r="AG480" s="3"/>
      <c r="AH480" s="50"/>
      <c r="AI480" s="4"/>
    </row>
    <row r="481" spans="1:34" s="4" customFormat="1">
      <c r="A481" s="56"/>
      <c r="B481" s="66"/>
      <c r="C481" s="125"/>
      <c r="D481" s="125"/>
      <c r="E481" s="125"/>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91"/>
      <c r="AG481" s="3"/>
      <c r="AH481" s="50"/>
    </row>
    <row r="482" spans="1:34" s="4" customFormat="1">
      <c r="A482" s="56"/>
      <c r="B482" s="66"/>
      <c r="C482" s="66"/>
      <c r="D482" s="66"/>
      <c r="E482" s="66"/>
      <c r="F482" s="66"/>
      <c r="G482" s="66"/>
      <c r="H482" s="66"/>
      <c r="I482" s="66"/>
      <c r="J482" s="66"/>
      <c r="K482" s="66"/>
      <c r="L482" s="66"/>
      <c r="M482" s="66"/>
      <c r="N482" s="66"/>
      <c r="O482" s="66"/>
      <c r="P482" s="66"/>
      <c r="Q482" s="66"/>
      <c r="R482" s="66"/>
      <c r="S482" s="66"/>
      <c r="T482" s="255"/>
      <c r="U482" s="255"/>
      <c r="V482" s="66"/>
      <c r="W482" s="66"/>
      <c r="X482" s="66"/>
      <c r="Y482" s="91"/>
      <c r="Z482" s="91"/>
      <c r="AA482" s="91"/>
      <c r="AB482" s="91"/>
      <c r="AC482" s="91"/>
      <c r="AD482" s="91"/>
      <c r="AE482" s="91"/>
      <c r="AF482" s="91"/>
      <c r="AG482" s="3"/>
      <c r="AH482" s="50"/>
    </row>
    <row r="483" spans="1:34" s="4" customFormat="1">
      <c r="A483" s="56"/>
      <c r="B483" s="66"/>
      <c r="C483" s="66" t="s">
        <v>813</v>
      </c>
      <c r="D483" s="66"/>
      <c r="E483" s="66"/>
      <c r="F483" s="66"/>
      <c r="G483" s="66"/>
      <c r="H483" s="66"/>
      <c r="I483" s="66"/>
      <c r="J483" s="66"/>
      <c r="K483" s="66"/>
      <c r="L483" s="66"/>
      <c r="M483" s="66"/>
      <c r="N483" s="66"/>
      <c r="O483" s="66"/>
      <c r="P483" s="66"/>
      <c r="Q483" s="66"/>
      <c r="R483" s="66"/>
      <c r="S483" s="66"/>
      <c r="T483" s="255"/>
      <c r="U483" s="255"/>
      <c r="V483" s="66"/>
      <c r="W483" s="66"/>
      <c r="X483" s="66"/>
      <c r="Y483" s="91"/>
      <c r="Z483" s="91"/>
      <c r="AA483" s="91"/>
      <c r="AB483" s="91"/>
      <c r="AC483" s="91"/>
      <c r="AD483" s="91"/>
      <c r="AE483" s="91"/>
      <c r="AF483" s="91"/>
      <c r="AG483" s="3"/>
      <c r="AH483" s="50"/>
    </row>
    <row r="484" spans="1:34" s="4" customFormat="1">
      <c r="A484" s="56"/>
      <c r="B484" s="66"/>
      <c r="C484" s="152" t="s">
        <v>589</v>
      </c>
      <c r="D484" s="152"/>
      <c r="E484" s="152"/>
      <c r="F484" s="152" t="s">
        <v>569</v>
      </c>
      <c r="G484" s="152"/>
      <c r="H484" s="152"/>
      <c r="I484" s="152"/>
      <c r="J484" s="152"/>
      <c r="K484" s="152" t="s">
        <v>15</v>
      </c>
      <c r="L484" s="152"/>
      <c r="M484" s="152"/>
      <c r="N484" s="152"/>
      <c r="O484" s="300" t="s">
        <v>91</v>
      </c>
      <c r="P484" s="300"/>
      <c r="Q484" s="300"/>
      <c r="R484" s="300"/>
      <c r="S484" s="152" t="s">
        <v>408</v>
      </c>
      <c r="T484" s="152"/>
      <c r="U484" s="152"/>
      <c r="V484" s="152"/>
      <c r="W484" s="152" t="s">
        <v>65</v>
      </c>
      <c r="X484" s="152"/>
      <c r="Y484" s="152"/>
      <c r="Z484" s="152"/>
      <c r="AA484" s="152"/>
      <c r="AB484" s="152"/>
      <c r="AC484" s="152"/>
      <c r="AD484" s="152"/>
      <c r="AE484" s="152"/>
      <c r="AF484" s="91"/>
      <c r="AG484" s="3"/>
      <c r="AH484" s="50"/>
    </row>
    <row r="485" spans="1:34" s="4" customFormat="1">
      <c r="A485" s="56"/>
      <c r="B485" s="66"/>
      <c r="C485" s="153"/>
      <c r="D485" s="153"/>
      <c r="E485" s="153"/>
      <c r="F485" s="153"/>
      <c r="G485" s="153"/>
      <c r="H485" s="153"/>
      <c r="I485" s="153"/>
      <c r="J485" s="153"/>
      <c r="K485" s="153"/>
      <c r="L485" s="153"/>
      <c r="M485" s="153"/>
      <c r="N485" s="153"/>
      <c r="O485" s="153"/>
      <c r="P485" s="153"/>
      <c r="Q485" s="153"/>
      <c r="R485" s="153"/>
      <c r="S485" s="153"/>
      <c r="T485" s="153"/>
      <c r="U485" s="153"/>
      <c r="V485" s="153"/>
      <c r="W485" s="153"/>
      <c r="X485" s="153"/>
      <c r="Y485" s="153"/>
      <c r="Z485" s="153"/>
      <c r="AA485" s="153"/>
      <c r="AB485" s="153"/>
      <c r="AC485" s="153"/>
      <c r="AD485" s="153"/>
      <c r="AE485" s="153"/>
      <c r="AF485" s="91"/>
      <c r="AG485" s="3"/>
      <c r="AH485" s="50"/>
    </row>
    <row r="486" spans="1:34" s="4" customFormat="1">
      <c r="A486" s="56"/>
      <c r="B486" s="66"/>
      <c r="C486" s="153"/>
      <c r="D486" s="153"/>
      <c r="E486" s="153"/>
      <c r="F486" s="153"/>
      <c r="G486" s="153"/>
      <c r="H486" s="153"/>
      <c r="I486" s="153"/>
      <c r="J486" s="153"/>
      <c r="K486" s="153"/>
      <c r="L486" s="153"/>
      <c r="M486" s="153"/>
      <c r="N486" s="153"/>
      <c r="O486" s="153"/>
      <c r="P486" s="153"/>
      <c r="Q486" s="153"/>
      <c r="R486" s="153"/>
      <c r="S486" s="153"/>
      <c r="T486" s="153"/>
      <c r="U486" s="153"/>
      <c r="V486" s="153"/>
      <c r="W486" s="153"/>
      <c r="X486" s="153"/>
      <c r="Y486" s="153"/>
      <c r="Z486" s="153"/>
      <c r="AA486" s="153"/>
      <c r="AB486" s="153"/>
      <c r="AC486" s="153"/>
      <c r="AD486" s="153"/>
      <c r="AE486" s="153"/>
      <c r="AF486" s="91"/>
      <c r="AG486" s="3"/>
      <c r="AH486" s="50"/>
    </row>
    <row r="487" spans="1:34" s="4" customFormat="1">
      <c r="A487" s="56"/>
      <c r="B487" s="66"/>
      <c r="C487" s="153"/>
      <c r="D487" s="153"/>
      <c r="E487" s="153"/>
      <c r="F487" s="153"/>
      <c r="G487" s="153"/>
      <c r="H487" s="153"/>
      <c r="I487" s="153"/>
      <c r="J487" s="153"/>
      <c r="K487" s="153"/>
      <c r="L487" s="153"/>
      <c r="M487" s="153"/>
      <c r="N487" s="153"/>
      <c r="O487" s="153"/>
      <c r="P487" s="153"/>
      <c r="Q487" s="153"/>
      <c r="R487" s="153"/>
      <c r="S487" s="153"/>
      <c r="T487" s="153"/>
      <c r="U487" s="153"/>
      <c r="V487" s="153"/>
      <c r="W487" s="153"/>
      <c r="X487" s="153"/>
      <c r="Y487" s="153"/>
      <c r="Z487" s="153"/>
      <c r="AA487" s="153"/>
      <c r="AB487" s="153"/>
      <c r="AC487" s="153"/>
      <c r="AD487" s="153"/>
      <c r="AE487" s="153"/>
      <c r="AF487" s="91"/>
      <c r="AG487" s="3"/>
      <c r="AH487" s="50"/>
    </row>
    <row r="488" spans="1:34" s="4" customFormat="1">
      <c r="A488" s="56"/>
      <c r="B488" s="66"/>
      <c r="C488" s="153"/>
      <c r="D488" s="153"/>
      <c r="E488" s="153"/>
      <c r="F488" s="153"/>
      <c r="G488" s="153"/>
      <c r="H488" s="153"/>
      <c r="I488" s="153"/>
      <c r="J488" s="153"/>
      <c r="K488" s="153"/>
      <c r="L488" s="153"/>
      <c r="M488" s="153"/>
      <c r="N488" s="153"/>
      <c r="O488" s="153"/>
      <c r="P488" s="153"/>
      <c r="Q488" s="153"/>
      <c r="R488" s="153"/>
      <c r="S488" s="153"/>
      <c r="T488" s="153"/>
      <c r="U488" s="153"/>
      <c r="V488" s="153"/>
      <c r="W488" s="153"/>
      <c r="X488" s="153"/>
      <c r="Y488" s="153"/>
      <c r="Z488" s="153"/>
      <c r="AA488" s="153"/>
      <c r="AB488" s="153"/>
      <c r="AC488" s="153"/>
      <c r="AD488" s="153"/>
      <c r="AE488" s="153"/>
      <c r="AF488" s="91"/>
      <c r="AG488" s="3"/>
      <c r="AH488" s="50"/>
    </row>
    <row r="489" spans="1:34" s="4" customFormat="1">
      <c r="A489" s="56"/>
      <c r="B489" s="66"/>
      <c r="C489" s="125"/>
      <c r="D489" s="125"/>
      <c r="E489" s="125"/>
      <c r="F489" s="125"/>
      <c r="G489" s="125"/>
      <c r="H489" s="125"/>
      <c r="I489" s="125"/>
      <c r="J489" s="125"/>
      <c r="K489" s="125"/>
      <c r="L489" s="125"/>
      <c r="M489" s="125"/>
      <c r="N489" s="125"/>
      <c r="O489" s="125"/>
      <c r="P489" s="125"/>
      <c r="Q489" s="125"/>
      <c r="R489" s="125"/>
      <c r="S489" s="125"/>
      <c r="T489" s="125"/>
      <c r="U489" s="125"/>
      <c r="V489" s="125"/>
      <c r="W489" s="125"/>
      <c r="X489" s="125"/>
      <c r="Y489" s="125"/>
      <c r="Z489" s="125"/>
      <c r="AA489" s="125"/>
      <c r="AB489" s="125"/>
      <c r="AC489" s="125"/>
      <c r="AD489" s="125"/>
      <c r="AE489" s="125"/>
      <c r="AF489" s="91"/>
      <c r="AG489" s="3"/>
      <c r="AH489" s="50"/>
    </row>
    <row r="490" spans="1:34" s="4" customFormat="1">
      <c r="A490" s="56"/>
      <c r="B490" s="66"/>
      <c r="C490" s="66"/>
      <c r="D490" s="66"/>
      <c r="E490" s="66"/>
      <c r="F490" s="66"/>
      <c r="G490" s="66"/>
      <c r="H490" s="66"/>
      <c r="I490" s="66"/>
      <c r="J490" s="66"/>
      <c r="K490" s="66"/>
      <c r="L490" s="66"/>
      <c r="M490" s="66"/>
      <c r="N490" s="66"/>
      <c r="O490" s="66"/>
      <c r="P490" s="66"/>
      <c r="Q490" s="66"/>
      <c r="R490" s="66"/>
      <c r="S490" s="66"/>
      <c r="T490" s="255"/>
      <c r="U490" s="255"/>
      <c r="V490" s="66"/>
      <c r="W490" s="66"/>
      <c r="X490" s="66"/>
      <c r="Y490" s="91"/>
      <c r="Z490" s="91"/>
      <c r="AA490" s="91"/>
      <c r="AB490" s="91"/>
      <c r="AC490" s="91"/>
      <c r="AD490" s="91"/>
      <c r="AE490" s="91"/>
      <c r="AF490" s="91"/>
      <c r="AG490" s="3"/>
      <c r="AH490" s="50"/>
    </row>
    <row r="491" spans="1:34" s="4" customFormat="1">
      <c r="A491" s="57">
        <v>4</v>
      </c>
      <c r="B491" s="119" t="s">
        <v>258</v>
      </c>
      <c r="C491" s="66"/>
      <c r="D491" s="66"/>
      <c r="E491" s="66"/>
      <c r="F491" s="66"/>
      <c r="G491" s="66"/>
      <c r="H491" s="66"/>
      <c r="I491" s="66"/>
      <c r="J491" s="66"/>
      <c r="K491" s="66"/>
      <c r="L491" s="66"/>
      <c r="M491" s="66"/>
      <c r="N491" s="66"/>
      <c r="O491" s="66"/>
      <c r="P491" s="66"/>
      <c r="Q491" s="66"/>
      <c r="R491" s="66"/>
      <c r="S491" s="66"/>
      <c r="T491" s="255"/>
      <c r="U491" s="255"/>
      <c r="V491" s="66"/>
      <c r="W491" s="66"/>
      <c r="X491" s="66"/>
      <c r="Y491" s="91"/>
      <c r="Z491" s="91"/>
      <c r="AA491" s="91"/>
      <c r="AB491" s="91"/>
      <c r="AC491" s="91"/>
      <c r="AD491" s="91"/>
      <c r="AE491" s="91"/>
      <c r="AF491" s="91"/>
      <c r="AG491" s="3"/>
      <c r="AH491" s="50"/>
    </row>
    <row r="492" spans="1:34" s="4" customFormat="1">
      <c r="A492" s="56"/>
      <c r="B492" s="120"/>
      <c r="C492" s="66"/>
      <c r="D492" s="66"/>
      <c r="E492" s="66"/>
      <c r="F492" s="66"/>
      <c r="G492" s="66"/>
      <c r="H492" s="66"/>
      <c r="I492" s="66"/>
      <c r="J492" s="66"/>
      <c r="K492" s="66"/>
      <c r="L492" s="66"/>
      <c r="M492" s="66"/>
      <c r="N492" s="66"/>
      <c r="O492" s="66"/>
      <c r="P492" s="66"/>
      <c r="Q492" s="66"/>
      <c r="R492" s="66"/>
      <c r="S492" s="66"/>
      <c r="T492" s="255"/>
      <c r="U492" s="255"/>
      <c r="V492" s="66"/>
      <c r="W492" s="66"/>
      <c r="X492" s="66"/>
      <c r="Y492" s="91"/>
      <c r="Z492" s="91"/>
      <c r="AA492" s="91"/>
      <c r="AB492" s="91"/>
      <c r="AC492" s="91"/>
      <c r="AD492" s="91"/>
      <c r="AE492" s="91"/>
      <c r="AF492" s="91"/>
      <c r="AG492" s="3"/>
      <c r="AH492" s="50"/>
    </row>
    <row r="493" spans="1:34" s="4" customFormat="1">
      <c r="A493" s="56"/>
      <c r="B493" s="66" t="s">
        <v>814</v>
      </c>
      <c r="C493" s="66"/>
      <c r="D493" s="66"/>
      <c r="E493" s="66"/>
      <c r="F493" s="66"/>
      <c r="G493" s="66"/>
      <c r="H493" s="66"/>
      <c r="I493" s="66"/>
      <c r="J493" s="66"/>
      <c r="K493" s="66"/>
      <c r="L493" s="66"/>
      <c r="M493" s="66"/>
      <c r="N493" s="66"/>
      <c r="O493" s="66"/>
      <c r="P493" s="66"/>
      <c r="Q493" s="66"/>
      <c r="R493" s="66"/>
      <c r="S493" s="66"/>
      <c r="T493" s="255"/>
      <c r="U493" s="255"/>
      <c r="V493" s="66"/>
      <c r="W493" s="66"/>
      <c r="X493" s="66"/>
      <c r="Y493" s="91"/>
      <c r="Z493" s="91"/>
      <c r="AA493" s="91"/>
      <c r="AB493" s="91"/>
      <c r="AC493" s="91"/>
      <c r="AD493" s="91"/>
      <c r="AE493" s="91"/>
      <c r="AF493" s="91"/>
      <c r="AG493" s="3"/>
      <c r="AH493" s="50"/>
    </row>
    <row r="494" spans="1:34" s="4" customFormat="1">
      <c r="A494" s="56"/>
      <c r="B494" s="66"/>
      <c r="C494" s="124" t="s">
        <v>562</v>
      </c>
      <c r="D494" s="124"/>
      <c r="E494" s="124"/>
      <c r="F494" s="124"/>
      <c r="G494" s="124"/>
      <c r="H494" s="124"/>
      <c r="I494" s="124"/>
      <c r="J494" s="124"/>
      <c r="K494" s="124" t="s">
        <v>299</v>
      </c>
      <c r="L494" s="124"/>
      <c r="M494" s="124"/>
      <c r="N494" s="124"/>
      <c r="O494" s="124"/>
      <c r="P494" s="124"/>
      <c r="Q494" s="124"/>
      <c r="R494" s="124"/>
      <c r="S494" s="124"/>
      <c r="T494" s="124"/>
      <c r="U494" s="124"/>
      <c r="V494" s="124"/>
      <c r="W494" s="124"/>
      <c r="X494" s="124"/>
      <c r="Y494" s="124"/>
      <c r="Z494" s="124"/>
      <c r="AA494" s="124"/>
      <c r="AB494" s="124"/>
      <c r="AC494" s="124"/>
      <c r="AD494" s="124"/>
      <c r="AE494" s="124"/>
      <c r="AF494" s="91"/>
      <c r="AG494" s="3"/>
      <c r="AH494" s="50"/>
    </row>
    <row r="495" spans="1:34" s="4" customFormat="1">
      <c r="A495" s="56"/>
      <c r="B495" s="66"/>
      <c r="C495" s="140"/>
      <c r="D495" s="140"/>
      <c r="E495" s="140"/>
      <c r="F495" s="140"/>
      <c r="G495" s="140"/>
      <c r="H495" s="140"/>
      <c r="I495" s="140"/>
      <c r="J495" s="140"/>
      <c r="K495" s="140"/>
      <c r="L495" s="140"/>
      <c r="M495" s="140"/>
      <c r="N495" s="140"/>
      <c r="O495" s="140"/>
      <c r="P495" s="140"/>
      <c r="Q495" s="140"/>
      <c r="R495" s="140"/>
      <c r="S495" s="140"/>
      <c r="T495" s="140"/>
      <c r="U495" s="140"/>
      <c r="V495" s="140"/>
      <c r="W495" s="140"/>
      <c r="X495" s="140"/>
      <c r="Y495" s="140"/>
      <c r="Z495" s="140"/>
      <c r="AA495" s="140"/>
      <c r="AB495" s="140"/>
      <c r="AC495" s="140"/>
      <c r="AD495" s="140"/>
      <c r="AE495" s="140"/>
      <c r="AF495" s="91"/>
      <c r="AG495" s="3"/>
      <c r="AH495" s="50"/>
    </row>
    <row r="496" spans="1:34" s="4" customFormat="1">
      <c r="A496" s="56"/>
      <c r="B496" s="66"/>
      <c r="C496" s="140"/>
      <c r="D496" s="140"/>
      <c r="E496" s="140"/>
      <c r="F496" s="140"/>
      <c r="G496" s="140"/>
      <c r="H496" s="140"/>
      <c r="I496" s="140"/>
      <c r="J496" s="140"/>
      <c r="K496" s="140"/>
      <c r="L496" s="140"/>
      <c r="M496" s="140"/>
      <c r="N496" s="140"/>
      <c r="O496" s="140"/>
      <c r="P496" s="140"/>
      <c r="Q496" s="140"/>
      <c r="R496" s="140"/>
      <c r="S496" s="140"/>
      <c r="T496" s="140"/>
      <c r="U496" s="140"/>
      <c r="V496" s="140"/>
      <c r="W496" s="140"/>
      <c r="X496" s="140"/>
      <c r="Y496" s="140"/>
      <c r="Z496" s="140"/>
      <c r="AA496" s="140"/>
      <c r="AB496" s="140"/>
      <c r="AC496" s="140"/>
      <c r="AD496" s="140"/>
      <c r="AE496" s="140"/>
      <c r="AF496" s="91"/>
      <c r="AG496" s="3"/>
      <c r="AH496" s="50"/>
    </row>
    <row r="497" spans="1:34" s="4" customFormat="1">
      <c r="A497" s="56"/>
      <c r="B497" s="66"/>
      <c r="C497" s="66"/>
      <c r="D497" s="66"/>
      <c r="E497" s="66"/>
      <c r="F497" s="66"/>
      <c r="G497" s="66"/>
      <c r="H497" s="66"/>
      <c r="I497" s="66"/>
      <c r="J497" s="66"/>
      <c r="K497" s="66"/>
      <c r="L497" s="66"/>
      <c r="M497" s="66"/>
      <c r="N497" s="66"/>
      <c r="O497" s="66"/>
      <c r="P497" s="66"/>
      <c r="Q497" s="66"/>
      <c r="R497" s="66"/>
      <c r="S497" s="66"/>
      <c r="T497" s="66"/>
      <c r="U497" s="66"/>
      <c r="V497" s="66"/>
      <c r="W497" s="66"/>
      <c r="X497" s="66"/>
      <c r="Y497" s="66"/>
      <c r="Z497" s="66"/>
      <c r="AA497" s="66"/>
      <c r="AB497" s="66"/>
      <c r="AC497" s="66"/>
      <c r="AD497" s="66"/>
      <c r="AE497" s="66"/>
      <c r="AF497" s="91"/>
      <c r="AG497" s="3"/>
      <c r="AH497" s="50"/>
    </row>
    <row r="498" spans="1:34" s="4" customFormat="1">
      <c r="A498" s="56"/>
      <c r="B498" s="66" t="s">
        <v>1191</v>
      </c>
      <c r="C498" s="66"/>
      <c r="D498" s="66"/>
      <c r="E498" s="66"/>
      <c r="F498" s="66"/>
      <c r="G498" s="66"/>
      <c r="H498" s="66"/>
      <c r="I498" s="66"/>
      <c r="J498" s="66"/>
      <c r="K498" s="66"/>
      <c r="L498" s="66"/>
      <c r="M498" s="66"/>
      <c r="N498" s="66"/>
      <c r="O498" s="66"/>
      <c r="P498" s="66"/>
      <c r="Q498" s="66"/>
      <c r="R498" s="66"/>
      <c r="S498" s="66"/>
      <c r="T498" s="66"/>
      <c r="U498" s="66"/>
      <c r="V498" s="66"/>
      <c r="W498" s="66"/>
      <c r="X498" s="388"/>
      <c r="Y498" s="412" t="s">
        <v>1233</v>
      </c>
      <c r="Z498" s="123"/>
      <c r="AA498" s="123"/>
      <c r="AB498" s="123"/>
      <c r="AC498" s="123"/>
      <c r="AD498" s="123"/>
      <c r="AE498" s="123"/>
      <c r="AF498" s="123"/>
      <c r="AG498" s="538"/>
      <c r="AH498" s="50"/>
    </row>
    <row r="499" spans="1:34" s="4" customFormat="1">
      <c r="A499" s="56"/>
      <c r="B499" s="66"/>
      <c r="C499" s="66"/>
      <c r="D499" s="66"/>
      <c r="E499" s="66"/>
      <c r="F499" s="66"/>
      <c r="G499" s="66"/>
      <c r="H499" s="66"/>
      <c r="I499" s="66"/>
      <c r="J499" s="66"/>
      <c r="K499" s="120"/>
      <c r="L499" s="120"/>
      <c r="M499" s="120"/>
      <c r="N499" s="120"/>
      <c r="O499" s="120"/>
      <c r="P499" s="125"/>
      <c r="Q499" s="66" t="s">
        <v>538</v>
      </c>
      <c r="R499" s="66"/>
      <c r="S499" s="66"/>
      <c r="T499" s="125"/>
      <c r="U499" s="66" t="s">
        <v>573</v>
      </c>
      <c r="V499" s="66"/>
      <c r="W499" s="66"/>
      <c r="X499" s="388"/>
      <c r="Y499" s="412"/>
      <c r="Z499" s="123"/>
      <c r="AA499" s="123"/>
      <c r="AB499" s="123"/>
      <c r="AC499" s="123"/>
      <c r="AD499" s="123"/>
      <c r="AE499" s="123"/>
      <c r="AF499" s="123"/>
      <c r="AG499" s="538"/>
      <c r="AH499" s="50"/>
    </row>
    <row r="500" spans="1:34" s="4" customFormat="1">
      <c r="A500" s="56"/>
      <c r="B500" s="66"/>
      <c r="C500" s="66"/>
      <c r="D500" s="66"/>
      <c r="E500" s="66"/>
      <c r="F500" s="66"/>
      <c r="G500" s="66"/>
      <c r="H500" s="66"/>
      <c r="I500" s="66"/>
      <c r="J500" s="66"/>
      <c r="K500" s="66"/>
      <c r="L500" s="66"/>
      <c r="M500" s="66"/>
      <c r="N500" s="66"/>
      <c r="O500" s="66"/>
      <c r="P500" s="66"/>
      <c r="Q500" s="66"/>
      <c r="R500" s="66"/>
      <c r="S500" s="66"/>
      <c r="T500" s="66"/>
      <c r="U500" s="66"/>
      <c r="V500" s="66"/>
      <c r="W500" s="66"/>
      <c r="X500" s="388"/>
      <c r="Y500" s="412"/>
      <c r="Z500" s="123"/>
      <c r="AA500" s="123"/>
      <c r="AB500" s="123"/>
      <c r="AC500" s="123"/>
      <c r="AD500" s="123"/>
      <c r="AE500" s="123"/>
      <c r="AF500" s="123"/>
      <c r="AG500" s="538"/>
      <c r="AH500" s="50"/>
    </row>
    <row r="501" spans="1:34" s="4" customFormat="1">
      <c r="A501" s="56"/>
      <c r="B501" s="66" t="s">
        <v>1078</v>
      </c>
      <c r="C501" s="66"/>
      <c r="D501" s="66"/>
      <c r="E501" s="66"/>
      <c r="F501" s="66"/>
      <c r="G501" s="66"/>
      <c r="H501" s="66"/>
      <c r="I501" s="66"/>
      <c r="J501" s="66"/>
      <c r="K501" s="66"/>
      <c r="L501" s="66"/>
      <c r="M501" s="66"/>
      <c r="N501" s="66"/>
      <c r="O501" s="66"/>
      <c r="P501" s="66"/>
      <c r="Q501" s="66"/>
      <c r="R501" s="66"/>
      <c r="S501" s="66"/>
      <c r="T501" s="66"/>
      <c r="U501" s="66"/>
      <c r="V501" s="66"/>
      <c r="W501" s="66"/>
      <c r="X501" s="388"/>
      <c r="Y501" s="412"/>
      <c r="Z501" s="123"/>
      <c r="AA501" s="123"/>
      <c r="AB501" s="123"/>
      <c r="AC501" s="123"/>
      <c r="AD501" s="123"/>
      <c r="AE501" s="123"/>
      <c r="AF501" s="123"/>
      <c r="AG501" s="538"/>
      <c r="AH501" s="50"/>
    </row>
    <row r="502" spans="1:34" s="4" customFormat="1">
      <c r="A502" s="56"/>
      <c r="B502" s="4"/>
      <c r="C502" s="4"/>
      <c r="D502" s="4"/>
      <c r="E502" s="4"/>
      <c r="F502" s="4"/>
      <c r="G502" s="4"/>
      <c r="H502" s="4"/>
      <c r="I502" s="4"/>
      <c r="J502" s="4"/>
      <c r="K502" s="4"/>
      <c r="L502" s="4"/>
      <c r="M502" s="4"/>
      <c r="N502" s="4"/>
      <c r="O502" s="4"/>
      <c r="P502" s="66"/>
      <c r="Q502" s="66"/>
      <c r="R502" s="66"/>
      <c r="S502" s="66"/>
      <c r="T502" s="66"/>
      <c r="U502" s="66"/>
      <c r="V502" s="66"/>
      <c r="W502" s="66"/>
      <c r="X502" s="66"/>
      <c r="Y502" s="66"/>
      <c r="Z502" s="66"/>
      <c r="AA502" s="66"/>
      <c r="AB502" s="66"/>
      <c r="AC502" s="66"/>
      <c r="AD502" s="66"/>
      <c r="AE502" s="66"/>
      <c r="AF502" s="91"/>
      <c r="AG502" s="3"/>
      <c r="AH502" s="50"/>
    </row>
    <row r="503" spans="1:34" s="4" customFormat="1">
      <c r="A503" s="56"/>
      <c r="B503" s="66"/>
      <c r="C503" s="154" t="s">
        <v>816</v>
      </c>
      <c r="D503" s="154"/>
      <c r="E503" s="154"/>
      <c r="F503" s="154"/>
      <c r="G503" s="154"/>
      <c r="H503" s="140"/>
      <c r="I503" s="140"/>
      <c r="J503" s="140"/>
      <c r="K503" s="140"/>
      <c r="L503" s="140"/>
      <c r="M503" s="140"/>
      <c r="N503" s="140"/>
      <c r="O503" s="140"/>
      <c r="P503" s="140"/>
      <c r="Q503" s="140"/>
      <c r="R503" s="140"/>
      <c r="S503" s="140"/>
      <c r="T503" s="140"/>
      <c r="U503" s="140"/>
      <c r="V503" s="140"/>
      <c r="W503" s="140"/>
      <c r="X503" s="140"/>
      <c r="Y503" s="140"/>
      <c r="Z503" s="140"/>
      <c r="AA503" s="140"/>
      <c r="AB503" s="140"/>
      <c r="AC503" s="140"/>
      <c r="AD503" s="140"/>
      <c r="AE503" s="140"/>
      <c r="AF503" s="91"/>
      <c r="AG503" s="3"/>
      <c r="AH503" s="50"/>
    </row>
    <row r="504" spans="1:34" s="4" customFormat="1">
      <c r="A504" s="56"/>
      <c r="B504" s="121"/>
      <c r="C504" s="154"/>
      <c r="D504" s="154"/>
      <c r="E504" s="154"/>
      <c r="F504" s="154"/>
      <c r="G504" s="154"/>
      <c r="H504" s="140"/>
      <c r="I504" s="140"/>
      <c r="J504" s="140"/>
      <c r="K504" s="140"/>
      <c r="L504" s="140"/>
      <c r="M504" s="140"/>
      <c r="N504" s="140"/>
      <c r="O504" s="140"/>
      <c r="P504" s="140"/>
      <c r="Q504" s="140"/>
      <c r="R504" s="140"/>
      <c r="S504" s="140"/>
      <c r="T504" s="140"/>
      <c r="U504" s="140"/>
      <c r="V504" s="140"/>
      <c r="W504" s="140"/>
      <c r="X504" s="140"/>
      <c r="Y504" s="140"/>
      <c r="Z504" s="140"/>
      <c r="AA504" s="140"/>
      <c r="AB504" s="140"/>
      <c r="AC504" s="140"/>
      <c r="AD504" s="140"/>
      <c r="AE504" s="140"/>
      <c r="AF504" s="2"/>
      <c r="AG504" s="3"/>
      <c r="AH504" s="50"/>
    </row>
    <row r="505" spans="1:34" s="4" customFormat="1">
      <c r="A505" s="56"/>
      <c r="B505" s="121"/>
      <c r="C505" s="154"/>
      <c r="D505" s="154"/>
      <c r="E505" s="154"/>
      <c r="F505" s="154"/>
      <c r="G505" s="154"/>
      <c r="H505" s="140"/>
      <c r="I505" s="140"/>
      <c r="J505" s="140"/>
      <c r="K505" s="140"/>
      <c r="L505" s="140"/>
      <c r="M505" s="140"/>
      <c r="N505" s="140"/>
      <c r="O505" s="140"/>
      <c r="P505" s="140"/>
      <c r="Q505" s="140"/>
      <c r="R505" s="140"/>
      <c r="S505" s="140"/>
      <c r="T505" s="140"/>
      <c r="U505" s="140"/>
      <c r="V505" s="140"/>
      <c r="W505" s="140"/>
      <c r="X505" s="140"/>
      <c r="Y505" s="140"/>
      <c r="Z505" s="140"/>
      <c r="AA505" s="140"/>
      <c r="AB505" s="140"/>
      <c r="AC505" s="140"/>
      <c r="AD505" s="140"/>
      <c r="AE505" s="140"/>
      <c r="AF505" s="2"/>
      <c r="AG505" s="3"/>
      <c r="AH505" s="50"/>
    </row>
    <row r="506" spans="1:34" s="4" customFormat="1">
      <c r="A506" s="56"/>
      <c r="B506" s="66"/>
      <c r="C506" s="154"/>
      <c r="D506" s="154"/>
      <c r="E506" s="154"/>
      <c r="F506" s="154"/>
      <c r="G506" s="154"/>
      <c r="H506" s="140"/>
      <c r="I506" s="140"/>
      <c r="J506" s="140"/>
      <c r="K506" s="140"/>
      <c r="L506" s="140"/>
      <c r="M506" s="140"/>
      <c r="N506" s="140"/>
      <c r="O506" s="140"/>
      <c r="P506" s="140"/>
      <c r="Q506" s="140"/>
      <c r="R506" s="140"/>
      <c r="S506" s="140"/>
      <c r="T506" s="140"/>
      <c r="U506" s="140"/>
      <c r="V506" s="140"/>
      <c r="W506" s="140"/>
      <c r="X506" s="140"/>
      <c r="Y506" s="140"/>
      <c r="Z506" s="140"/>
      <c r="AA506" s="140"/>
      <c r="AB506" s="140"/>
      <c r="AC506" s="140"/>
      <c r="AD506" s="140"/>
      <c r="AE506" s="140"/>
      <c r="AF506" s="91"/>
      <c r="AG506" s="3"/>
      <c r="AH506" s="50"/>
    </row>
    <row r="507" spans="1:34" s="4" customFormat="1">
      <c r="A507" s="56"/>
      <c r="B507" s="121"/>
      <c r="C507" s="154"/>
      <c r="D507" s="154"/>
      <c r="E507" s="154"/>
      <c r="F507" s="154"/>
      <c r="G507" s="154"/>
      <c r="H507" s="140"/>
      <c r="I507" s="140"/>
      <c r="J507" s="140"/>
      <c r="K507" s="140"/>
      <c r="L507" s="140"/>
      <c r="M507" s="140"/>
      <c r="N507" s="140"/>
      <c r="O507" s="140"/>
      <c r="P507" s="140"/>
      <c r="Q507" s="140"/>
      <c r="R507" s="140"/>
      <c r="S507" s="140"/>
      <c r="T507" s="140"/>
      <c r="U507" s="140"/>
      <c r="V507" s="140"/>
      <c r="W507" s="140"/>
      <c r="X507" s="140"/>
      <c r="Y507" s="140"/>
      <c r="Z507" s="140"/>
      <c r="AA507" s="140"/>
      <c r="AB507" s="140"/>
      <c r="AC507" s="140"/>
      <c r="AD507" s="140"/>
      <c r="AE507" s="140"/>
      <c r="AF507" s="2"/>
      <c r="AG507" s="3"/>
      <c r="AH507" s="50"/>
    </row>
    <row r="508" spans="1:34" s="4" customFormat="1">
      <c r="A508" s="56"/>
      <c r="B508" s="121"/>
      <c r="C508" s="154"/>
      <c r="D508" s="154"/>
      <c r="E508" s="154"/>
      <c r="F508" s="154"/>
      <c r="G508" s="154"/>
      <c r="H508" s="140"/>
      <c r="I508" s="140"/>
      <c r="J508" s="140"/>
      <c r="K508" s="140"/>
      <c r="L508" s="140"/>
      <c r="M508" s="140"/>
      <c r="N508" s="140"/>
      <c r="O508" s="140"/>
      <c r="P508" s="140"/>
      <c r="Q508" s="140"/>
      <c r="R508" s="140"/>
      <c r="S508" s="140"/>
      <c r="T508" s="140"/>
      <c r="U508" s="140"/>
      <c r="V508" s="140"/>
      <c r="W508" s="140"/>
      <c r="X508" s="140"/>
      <c r="Y508" s="140"/>
      <c r="Z508" s="140"/>
      <c r="AA508" s="140"/>
      <c r="AB508" s="140"/>
      <c r="AC508" s="140"/>
      <c r="AD508" s="140"/>
      <c r="AE508" s="140"/>
      <c r="AF508" s="2"/>
      <c r="AG508" s="3"/>
      <c r="AH508" s="50"/>
    </row>
    <row r="509" spans="1:34" s="4" customFormat="1">
      <c r="A509" s="56"/>
      <c r="B509" s="121"/>
      <c r="C509" s="154"/>
      <c r="D509" s="154"/>
      <c r="E509" s="154"/>
      <c r="F509" s="154"/>
      <c r="G509" s="154"/>
      <c r="H509" s="140"/>
      <c r="I509" s="140"/>
      <c r="J509" s="140"/>
      <c r="K509" s="140"/>
      <c r="L509" s="140"/>
      <c r="M509" s="140"/>
      <c r="N509" s="140"/>
      <c r="O509" s="140"/>
      <c r="P509" s="140"/>
      <c r="Q509" s="140"/>
      <c r="R509" s="140"/>
      <c r="S509" s="140"/>
      <c r="T509" s="140"/>
      <c r="U509" s="140"/>
      <c r="V509" s="140"/>
      <c r="W509" s="140"/>
      <c r="X509" s="140"/>
      <c r="Y509" s="140"/>
      <c r="Z509" s="140"/>
      <c r="AA509" s="140"/>
      <c r="AB509" s="140"/>
      <c r="AC509" s="140"/>
      <c r="AD509" s="140"/>
      <c r="AE509" s="140"/>
      <c r="AF509" s="2"/>
      <c r="AG509" s="3"/>
      <c r="AH509" s="50"/>
    </row>
    <row r="510" spans="1:34" s="4" customFormat="1">
      <c r="A510" s="56"/>
      <c r="B510" s="121"/>
      <c r="C510" s="154"/>
      <c r="D510" s="154"/>
      <c r="E510" s="154"/>
      <c r="F510" s="154"/>
      <c r="G510" s="154"/>
      <c r="H510" s="140"/>
      <c r="I510" s="140"/>
      <c r="J510" s="140"/>
      <c r="K510" s="140"/>
      <c r="L510" s="140"/>
      <c r="M510" s="140"/>
      <c r="N510" s="140"/>
      <c r="O510" s="140"/>
      <c r="P510" s="140"/>
      <c r="Q510" s="140"/>
      <c r="R510" s="140"/>
      <c r="S510" s="140"/>
      <c r="T510" s="140"/>
      <c r="U510" s="140"/>
      <c r="V510" s="140"/>
      <c r="W510" s="140"/>
      <c r="X510" s="140"/>
      <c r="Y510" s="140"/>
      <c r="Z510" s="140"/>
      <c r="AA510" s="140"/>
      <c r="AB510" s="140"/>
      <c r="AC510" s="140"/>
      <c r="AD510" s="140"/>
      <c r="AE510" s="140"/>
      <c r="AF510" s="2"/>
      <c r="AG510" s="3"/>
      <c r="AH510" s="50"/>
    </row>
    <row r="511" spans="1:34" s="4" customFormat="1">
      <c r="A511" s="56"/>
      <c r="B511" s="66"/>
      <c r="C511" s="154"/>
      <c r="D511" s="154"/>
      <c r="E511" s="154"/>
      <c r="F511" s="154"/>
      <c r="G511" s="154"/>
      <c r="H511" s="140"/>
      <c r="I511" s="140"/>
      <c r="J511" s="140"/>
      <c r="K511" s="140"/>
      <c r="L511" s="140"/>
      <c r="M511" s="140"/>
      <c r="N511" s="140"/>
      <c r="O511" s="140"/>
      <c r="P511" s="140"/>
      <c r="Q511" s="140"/>
      <c r="R511" s="140"/>
      <c r="S511" s="140"/>
      <c r="T511" s="140"/>
      <c r="U511" s="140"/>
      <c r="V511" s="140"/>
      <c r="W511" s="140"/>
      <c r="X511" s="140"/>
      <c r="Y511" s="140"/>
      <c r="Z511" s="140"/>
      <c r="AA511" s="140"/>
      <c r="AB511" s="140"/>
      <c r="AC511" s="140"/>
      <c r="AD511" s="140"/>
      <c r="AE511" s="140"/>
      <c r="AF511" s="91"/>
      <c r="AG511" s="3"/>
      <c r="AH511" s="50"/>
    </row>
    <row r="512" spans="1:34" s="4" customFormat="1">
      <c r="A512" s="56"/>
      <c r="B512" s="66"/>
      <c r="C512" s="154" t="s">
        <v>819</v>
      </c>
      <c r="D512" s="154"/>
      <c r="E512" s="154"/>
      <c r="F512" s="154"/>
      <c r="G512" s="154"/>
      <c r="H512" s="140"/>
      <c r="I512" s="140"/>
      <c r="J512" s="140"/>
      <c r="K512" s="140"/>
      <c r="L512" s="140"/>
      <c r="M512" s="140"/>
      <c r="N512" s="140"/>
      <c r="O512" s="140"/>
      <c r="P512" s="140"/>
      <c r="Q512" s="140"/>
      <c r="R512" s="140"/>
      <c r="S512" s="140"/>
      <c r="T512" s="140"/>
      <c r="U512" s="140"/>
      <c r="V512" s="140"/>
      <c r="W512" s="140"/>
      <c r="X512" s="140"/>
      <c r="Y512" s="140"/>
      <c r="Z512" s="140"/>
      <c r="AA512" s="140"/>
      <c r="AB512" s="140"/>
      <c r="AC512" s="140"/>
      <c r="AD512" s="140"/>
      <c r="AE512" s="140"/>
      <c r="AF512" s="91"/>
      <c r="AG512" s="3"/>
      <c r="AH512" s="50"/>
    </row>
    <row r="513" spans="1:34" s="4" customFormat="1">
      <c r="A513" s="56"/>
      <c r="B513" s="121"/>
      <c r="C513" s="154"/>
      <c r="D513" s="154"/>
      <c r="E513" s="154"/>
      <c r="F513" s="154"/>
      <c r="G513" s="154"/>
      <c r="H513" s="140"/>
      <c r="I513" s="140"/>
      <c r="J513" s="140"/>
      <c r="K513" s="140"/>
      <c r="L513" s="140"/>
      <c r="M513" s="140"/>
      <c r="N513" s="140"/>
      <c r="O513" s="140"/>
      <c r="P513" s="140"/>
      <c r="Q513" s="140"/>
      <c r="R513" s="140"/>
      <c r="S513" s="140"/>
      <c r="T513" s="140"/>
      <c r="U513" s="140"/>
      <c r="V513" s="140"/>
      <c r="W513" s="140"/>
      <c r="X513" s="140"/>
      <c r="Y513" s="140"/>
      <c r="Z513" s="140"/>
      <c r="AA513" s="140"/>
      <c r="AB513" s="140"/>
      <c r="AC513" s="140"/>
      <c r="AD513" s="140"/>
      <c r="AE513" s="140"/>
      <c r="AF513" s="2"/>
      <c r="AG513" s="3"/>
      <c r="AH513" s="50"/>
    </row>
    <row r="514" spans="1:34" s="4" customFormat="1">
      <c r="A514" s="56"/>
      <c r="B514" s="121"/>
      <c r="C514" s="154"/>
      <c r="D514" s="154"/>
      <c r="E514" s="154"/>
      <c r="F514" s="154"/>
      <c r="G514" s="154"/>
      <c r="H514" s="140"/>
      <c r="I514" s="140"/>
      <c r="J514" s="140"/>
      <c r="K514" s="140"/>
      <c r="L514" s="140"/>
      <c r="M514" s="140"/>
      <c r="N514" s="140"/>
      <c r="O514" s="140"/>
      <c r="P514" s="140"/>
      <c r="Q514" s="140"/>
      <c r="R514" s="140"/>
      <c r="S514" s="140"/>
      <c r="T514" s="140"/>
      <c r="U514" s="140"/>
      <c r="V514" s="140"/>
      <c r="W514" s="140"/>
      <c r="X514" s="140"/>
      <c r="Y514" s="140"/>
      <c r="Z514" s="140"/>
      <c r="AA514" s="140"/>
      <c r="AB514" s="140"/>
      <c r="AC514" s="140"/>
      <c r="AD514" s="140"/>
      <c r="AE514" s="140"/>
      <c r="AF514" s="2"/>
      <c r="AG514" s="3"/>
      <c r="AH514" s="50"/>
    </row>
    <row r="515" spans="1:34" s="4" customFormat="1">
      <c r="A515" s="56"/>
      <c r="B515" s="121"/>
      <c r="C515" s="154"/>
      <c r="D515" s="154"/>
      <c r="E515" s="154"/>
      <c r="F515" s="154"/>
      <c r="G515" s="154"/>
      <c r="H515" s="140"/>
      <c r="I515" s="140"/>
      <c r="J515" s="140"/>
      <c r="K515" s="140"/>
      <c r="L515" s="140"/>
      <c r="M515" s="140"/>
      <c r="N515" s="140"/>
      <c r="O515" s="140"/>
      <c r="P515" s="140"/>
      <c r="Q515" s="140"/>
      <c r="R515" s="140"/>
      <c r="S515" s="140"/>
      <c r="T515" s="140"/>
      <c r="U515" s="140"/>
      <c r="V515" s="140"/>
      <c r="W515" s="140"/>
      <c r="X515" s="140"/>
      <c r="Y515" s="140"/>
      <c r="Z515" s="140"/>
      <c r="AA515" s="140"/>
      <c r="AB515" s="140"/>
      <c r="AC515" s="140"/>
      <c r="AD515" s="140"/>
      <c r="AE515" s="140"/>
      <c r="AF515" s="2"/>
      <c r="AG515" s="3"/>
      <c r="AH515" s="50"/>
    </row>
    <row r="516" spans="1:34" s="4" customFormat="1">
      <c r="A516" s="56"/>
      <c r="B516" s="66"/>
      <c r="C516" s="154"/>
      <c r="D516" s="154"/>
      <c r="E516" s="154"/>
      <c r="F516" s="154"/>
      <c r="G516" s="154"/>
      <c r="H516" s="140"/>
      <c r="I516" s="140"/>
      <c r="J516" s="140"/>
      <c r="K516" s="140"/>
      <c r="L516" s="140"/>
      <c r="M516" s="140"/>
      <c r="N516" s="140"/>
      <c r="O516" s="140"/>
      <c r="P516" s="140"/>
      <c r="Q516" s="140"/>
      <c r="R516" s="140"/>
      <c r="S516" s="140"/>
      <c r="T516" s="140"/>
      <c r="U516" s="140"/>
      <c r="V516" s="140"/>
      <c r="W516" s="140"/>
      <c r="X516" s="140"/>
      <c r="Y516" s="140"/>
      <c r="Z516" s="140"/>
      <c r="AA516" s="140"/>
      <c r="AB516" s="140"/>
      <c r="AC516" s="140"/>
      <c r="AD516" s="140"/>
      <c r="AE516" s="140"/>
      <c r="AF516" s="91"/>
      <c r="AG516" s="3"/>
      <c r="AH516" s="50"/>
    </row>
    <row r="517" spans="1:34" s="4" customFormat="1">
      <c r="A517" s="56"/>
      <c r="B517" s="66"/>
      <c r="C517" s="154" t="s">
        <v>1165</v>
      </c>
      <c r="D517" s="154"/>
      <c r="E517" s="154"/>
      <c r="F517" s="154"/>
      <c r="G517" s="154"/>
      <c r="H517" s="140"/>
      <c r="I517" s="140"/>
      <c r="J517" s="140"/>
      <c r="K517" s="140"/>
      <c r="L517" s="140"/>
      <c r="M517" s="140"/>
      <c r="N517" s="140"/>
      <c r="O517" s="140"/>
      <c r="P517" s="140"/>
      <c r="Q517" s="140"/>
      <c r="R517" s="140"/>
      <c r="S517" s="140"/>
      <c r="T517" s="140"/>
      <c r="U517" s="140"/>
      <c r="V517" s="140"/>
      <c r="W517" s="140"/>
      <c r="X517" s="140"/>
      <c r="Y517" s="140"/>
      <c r="Z517" s="140"/>
      <c r="AA517" s="140"/>
      <c r="AB517" s="140"/>
      <c r="AC517" s="140"/>
      <c r="AD517" s="140"/>
      <c r="AE517" s="140"/>
      <c r="AF517" s="91"/>
      <c r="AG517" s="3"/>
      <c r="AH517" s="50"/>
    </row>
    <row r="518" spans="1:34" s="4" customFormat="1">
      <c r="A518" s="56"/>
      <c r="B518" s="121"/>
      <c r="C518" s="154"/>
      <c r="D518" s="154"/>
      <c r="E518" s="154"/>
      <c r="F518" s="154"/>
      <c r="G518" s="154"/>
      <c r="H518" s="140"/>
      <c r="I518" s="140"/>
      <c r="J518" s="140"/>
      <c r="K518" s="140"/>
      <c r="L518" s="140"/>
      <c r="M518" s="140"/>
      <c r="N518" s="140"/>
      <c r="O518" s="140"/>
      <c r="P518" s="140"/>
      <c r="Q518" s="140"/>
      <c r="R518" s="140"/>
      <c r="S518" s="140"/>
      <c r="T518" s="140"/>
      <c r="U518" s="140"/>
      <c r="V518" s="140"/>
      <c r="W518" s="140"/>
      <c r="X518" s="140"/>
      <c r="Y518" s="140"/>
      <c r="Z518" s="140"/>
      <c r="AA518" s="140"/>
      <c r="AB518" s="140"/>
      <c r="AC518" s="140"/>
      <c r="AD518" s="140"/>
      <c r="AE518" s="140"/>
      <c r="AF518" s="2"/>
      <c r="AG518" s="3"/>
      <c r="AH518" s="50"/>
    </row>
    <row r="519" spans="1:34" s="4" customFormat="1">
      <c r="A519" s="56"/>
      <c r="B519" s="66"/>
      <c r="C519" s="154"/>
      <c r="D519" s="154"/>
      <c r="E519" s="154"/>
      <c r="F519" s="154"/>
      <c r="G519" s="154"/>
      <c r="H519" s="140"/>
      <c r="I519" s="140"/>
      <c r="J519" s="140"/>
      <c r="K519" s="140"/>
      <c r="L519" s="140"/>
      <c r="M519" s="140"/>
      <c r="N519" s="140"/>
      <c r="O519" s="140"/>
      <c r="P519" s="140"/>
      <c r="Q519" s="140"/>
      <c r="R519" s="140"/>
      <c r="S519" s="140"/>
      <c r="T519" s="140"/>
      <c r="U519" s="140"/>
      <c r="V519" s="140"/>
      <c r="W519" s="140"/>
      <c r="X519" s="140"/>
      <c r="Y519" s="140"/>
      <c r="Z519" s="140"/>
      <c r="AA519" s="140"/>
      <c r="AB519" s="140"/>
      <c r="AC519" s="140"/>
      <c r="AD519" s="140"/>
      <c r="AE519" s="140"/>
      <c r="AF519" s="91"/>
      <c r="AG519" s="3"/>
      <c r="AH519" s="50"/>
    </row>
    <row r="520" spans="1:34" s="4" customFormat="1">
      <c r="A520" s="56"/>
      <c r="B520" s="66"/>
      <c r="C520" s="154" t="s">
        <v>820</v>
      </c>
      <c r="D520" s="154"/>
      <c r="E520" s="154"/>
      <c r="F520" s="154"/>
      <c r="G520" s="154"/>
      <c r="H520" s="140"/>
      <c r="I520" s="140"/>
      <c r="J520" s="140"/>
      <c r="K520" s="140"/>
      <c r="L520" s="140"/>
      <c r="M520" s="140"/>
      <c r="N520" s="140"/>
      <c r="O520" s="140"/>
      <c r="P520" s="140"/>
      <c r="Q520" s="140"/>
      <c r="R520" s="140"/>
      <c r="S520" s="140"/>
      <c r="T520" s="140"/>
      <c r="U520" s="140"/>
      <c r="V520" s="140"/>
      <c r="W520" s="140"/>
      <c r="X520" s="140"/>
      <c r="Y520" s="140"/>
      <c r="Z520" s="140"/>
      <c r="AA520" s="140"/>
      <c r="AB520" s="140"/>
      <c r="AC520" s="140"/>
      <c r="AD520" s="140"/>
      <c r="AE520" s="140"/>
      <c r="AF520" s="91"/>
      <c r="AG520" s="3"/>
      <c r="AH520" s="50"/>
    </row>
    <row r="521" spans="1:34" s="4" customFormat="1">
      <c r="A521" s="56"/>
      <c r="B521" s="121"/>
      <c r="C521" s="154"/>
      <c r="D521" s="154"/>
      <c r="E521" s="154"/>
      <c r="F521" s="154"/>
      <c r="G521" s="154"/>
      <c r="H521" s="140"/>
      <c r="I521" s="140"/>
      <c r="J521" s="140"/>
      <c r="K521" s="140"/>
      <c r="L521" s="140"/>
      <c r="M521" s="140"/>
      <c r="N521" s="140"/>
      <c r="O521" s="140"/>
      <c r="P521" s="140"/>
      <c r="Q521" s="140"/>
      <c r="R521" s="140"/>
      <c r="S521" s="140"/>
      <c r="T521" s="140"/>
      <c r="U521" s="140"/>
      <c r="V521" s="140"/>
      <c r="W521" s="140"/>
      <c r="X521" s="140"/>
      <c r="Y521" s="140"/>
      <c r="Z521" s="140"/>
      <c r="AA521" s="140"/>
      <c r="AB521" s="140"/>
      <c r="AC521" s="140"/>
      <c r="AD521" s="140"/>
      <c r="AE521" s="140"/>
      <c r="AF521" s="2"/>
      <c r="AG521" s="3"/>
      <c r="AH521" s="50"/>
    </row>
    <row r="522" spans="1:34" s="4" customFormat="1">
      <c r="A522" s="56"/>
      <c r="B522" s="66"/>
      <c r="C522" s="154"/>
      <c r="D522" s="154"/>
      <c r="E522" s="154"/>
      <c r="F522" s="154"/>
      <c r="G522" s="154"/>
      <c r="H522" s="140"/>
      <c r="I522" s="140"/>
      <c r="J522" s="140"/>
      <c r="K522" s="140"/>
      <c r="L522" s="140"/>
      <c r="M522" s="140"/>
      <c r="N522" s="140"/>
      <c r="O522" s="140"/>
      <c r="P522" s="140"/>
      <c r="Q522" s="140"/>
      <c r="R522" s="140"/>
      <c r="S522" s="140"/>
      <c r="T522" s="140"/>
      <c r="U522" s="140"/>
      <c r="V522" s="140"/>
      <c r="W522" s="140"/>
      <c r="X522" s="140"/>
      <c r="Y522" s="140"/>
      <c r="Z522" s="140"/>
      <c r="AA522" s="140"/>
      <c r="AB522" s="140"/>
      <c r="AC522" s="140"/>
      <c r="AD522" s="140"/>
      <c r="AE522" s="140"/>
      <c r="AF522" s="91"/>
      <c r="AG522" s="3"/>
      <c r="AH522" s="50"/>
    </row>
    <row r="523" spans="1:34" s="4" customFormat="1">
      <c r="A523" s="56"/>
      <c r="B523" s="66"/>
      <c r="C523" s="66"/>
      <c r="D523" s="66"/>
      <c r="E523" s="66"/>
      <c r="F523" s="66"/>
      <c r="G523" s="66"/>
      <c r="H523" s="66"/>
      <c r="I523" s="66"/>
      <c r="J523" s="66"/>
      <c r="K523" s="66"/>
      <c r="L523" s="66"/>
      <c r="M523" s="66"/>
      <c r="N523" s="66"/>
      <c r="O523" s="66"/>
      <c r="P523" s="66"/>
      <c r="Q523" s="66"/>
      <c r="R523" s="66"/>
      <c r="S523" s="66"/>
      <c r="T523" s="66"/>
      <c r="U523" s="66"/>
      <c r="V523" s="66"/>
      <c r="W523" s="66"/>
      <c r="X523" s="66"/>
      <c r="Y523" s="66"/>
      <c r="Z523" s="66"/>
      <c r="AA523" s="66"/>
      <c r="AB523" s="66"/>
      <c r="AC523" s="66"/>
      <c r="AD523" s="66"/>
      <c r="AE523" s="66"/>
      <c r="AF523" s="91"/>
      <c r="AG523" s="3"/>
      <c r="AH523" s="50"/>
    </row>
    <row r="524" spans="1:34" s="4" customFormat="1">
      <c r="A524" s="56"/>
      <c r="B524" s="66" t="s">
        <v>1196</v>
      </c>
      <c r="C524" s="66"/>
      <c r="D524" s="66"/>
      <c r="E524" s="66"/>
      <c r="F524" s="66"/>
      <c r="G524" s="66"/>
      <c r="H524" s="66"/>
      <c r="I524" s="66"/>
      <c r="J524" s="66"/>
      <c r="K524" s="66"/>
      <c r="L524" s="66"/>
      <c r="M524" s="66"/>
      <c r="N524" s="66"/>
      <c r="O524" s="66"/>
      <c r="P524" s="66"/>
      <c r="Q524" s="66"/>
      <c r="R524" s="66"/>
      <c r="S524" s="66"/>
      <c r="T524" s="66"/>
      <c r="U524" s="66"/>
      <c r="V524" s="66"/>
      <c r="W524" s="66"/>
      <c r="X524" s="66"/>
      <c r="Y524" s="66"/>
      <c r="Z524" s="66"/>
      <c r="AA524" s="66"/>
      <c r="AB524" s="66"/>
      <c r="AC524" s="66"/>
      <c r="AD524" s="66"/>
      <c r="AE524" s="66"/>
      <c r="AF524" s="91"/>
      <c r="AG524" s="3"/>
      <c r="AH524" s="50"/>
    </row>
    <row r="525" spans="1:34" s="4" customFormat="1">
      <c r="A525" s="56"/>
      <c r="B525" s="66"/>
      <c r="C525" s="140"/>
      <c r="D525" s="140"/>
      <c r="E525" s="140"/>
      <c r="F525" s="140"/>
      <c r="G525" s="140"/>
      <c r="H525" s="140"/>
      <c r="I525" s="140"/>
      <c r="J525" s="140"/>
      <c r="K525" s="140"/>
      <c r="L525" s="140"/>
      <c r="M525" s="140"/>
      <c r="N525" s="140"/>
      <c r="O525" s="140"/>
      <c r="P525" s="140"/>
      <c r="Q525" s="140"/>
      <c r="R525" s="140"/>
      <c r="S525" s="140"/>
      <c r="T525" s="140"/>
      <c r="U525" s="140"/>
      <c r="V525" s="140"/>
      <c r="W525" s="140"/>
      <c r="X525" s="388"/>
      <c r="Y525" s="413" t="s">
        <v>822</v>
      </c>
      <c r="Z525" s="414"/>
      <c r="AA525" s="414"/>
      <c r="AB525" s="414"/>
      <c r="AC525" s="414"/>
      <c r="AD525" s="414"/>
      <c r="AE525" s="414"/>
      <c r="AF525" s="414"/>
      <c r="AG525" s="539"/>
      <c r="AH525" s="50"/>
    </row>
    <row r="526" spans="1:34" s="4" customFormat="1">
      <c r="A526" s="56"/>
      <c r="B526" s="66"/>
      <c r="C526" s="140"/>
      <c r="D526" s="140"/>
      <c r="E526" s="140"/>
      <c r="F526" s="140"/>
      <c r="G526" s="140"/>
      <c r="H526" s="140"/>
      <c r="I526" s="140"/>
      <c r="J526" s="140"/>
      <c r="K526" s="140"/>
      <c r="L526" s="140"/>
      <c r="M526" s="140"/>
      <c r="N526" s="140"/>
      <c r="O526" s="140"/>
      <c r="P526" s="140"/>
      <c r="Q526" s="140"/>
      <c r="R526" s="140"/>
      <c r="S526" s="140"/>
      <c r="T526" s="140"/>
      <c r="U526" s="140"/>
      <c r="V526" s="140"/>
      <c r="W526" s="140"/>
      <c r="X526" s="388"/>
      <c r="Y526" s="414"/>
      <c r="Z526" s="414"/>
      <c r="AA526" s="414"/>
      <c r="AB526" s="414"/>
      <c r="AC526" s="414"/>
      <c r="AD526" s="414"/>
      <c r="AE526" s="414"/>
      <c r="AF526" s="414"/>
      <c r="AG526" s="539"/>
      <c r="AH526" s="50"/>
    </row>
    <row r="527" spans="1:34" s="4" customFormat="1">
      <c r="A527" s="56"/>
      <c r="B527" s="66"/>
      <c r="C527" s="140"/>
      <c r="D527" s="140"/>
      <c r="E527" s="140"/>
      <c r="F527" s="140"/>
      <c r="G527" s="140"/>
      <c r="H527" s="140"/>
      <c r="I527" s="140"/>
      <c r="J527" s="140"/>
      <c r="K527" s="140"/>
      <c r="L527" s="140"/>
      <c r="M527" s="140"/>
      <c r="N527" s="140"/>
      <c r="O527" s="140"/>
      <c r="P527" s="140"/>
      <c r="Q527" s="140"/>
      <c r="R527" s="140"/>
      <c r="S527" s="140"/>
      <c r="T527" s="140"/>
      <c r="U527" s="140"/>
      <c r="V527" s="140"/>
      <c r="W527" s="140"/>
      <c r="X527" s="388"/>
      <c r="Y527" s="414"/>
      <c r="Z527" s="414"/>
      <c r="AA527" s="414"/>
      <c r="AB527" s="414"/>
      <c r="AC527" s="414"/>
      <c r="AD527" s="414"/>
      <c r="AE527" s="414"/>
      <c r="AF527" s="414"/>
      <c r="AG527" s="539"/>
      <c r="AH527" s="50"/>
    </row>
    <row r="528" spans="1:34" s="4" customFormat="1">
      <c r="A528" s="56"/>
      <c r="B528" s="66"/>
      <c r="C528" s="66"/>
      <c r="D528" s="66"/>
      <c r="E528" s="66"/>
      <c r="F528" s="66"/>
      <c r="G528" s="66"/>
      <c r="H528" s="66"/>
      <c r="I528" s="66"/>
      <c r="J528" s="66"/>
      <c r="K528" s="66"/>
      <c r="L528" s="66"/>
      <c r="M528" s="66"/>
      <c r="N528" s="66"/>
      <c r="O528" s="66"/>
      <c r="P528" s="66"/>
      <c r="Q528" s="66"/>
      <c r="R528" s="66"/>
      <c r="S528" s="66"/>
      <c r="T528" s="66"/>
      <c r="U528" s="66"/>
      <c r="V528" s="66"/>
      <c r="W528" s="66"/>
      <c r="X528" s="388"/>
      <c r="Y528" s="66"/>
      <c r="Z528" s="66"/>
      <c r="AA528" s="66"/>
      <c r="AB528" s="66"/>
      <c r="AC528" s="66"/>
      <c r="AD528" s="66"/>
      <c r="AE528" s="66"/>
      <c r="AF528" s="91"/>
      <c r="AG528" s="3"/>
      <c r="AH528" s="50"/>
    </row>
    <row r="529" spans="1:63" s="4" customFormat="1">
      <c r="A529" s="56"/>
      <c r="B529" s="66" t="s">
        <v>1082</v>
      </c>
      <c r="C529" s="66"/>
      <c r="D529" s="66"/>
      <c r="E529" s="66"/>
      <c r="F529" s="66"/>
      <c r="G529" s="66"/>
      <c r="H529" s="66"/>
      <c r="I529" s="66"/>
      <c r="J529" s="66"/>
      <c r="K529" s="66"/>
      <c r="L529" s="66"/>
      <c r="M529" s="66"/>
      <c r="N529" s="66"/>
      <c r="O529" s="66"/>
      <c r="P529" s="66"/>
      <c r="Q529" s="66"/>
      <c r="R529" s="66"/>
      <c r="S529" s="66"/>
      <c r="T529" s="66"/>
      <c r="U529" s="66"/>
      <c r="V529" s="66"/>
      <c r="W529" s="66"/>
      <c r="X529" s="388"/>
      <c r="Y529" s="66"/>
      <c r="Z529" s="66"/>
      <c r="AA529" s="66"/>
      <c r="AB529" s="66"/>
      <c r="AC529" s="66"/>
      <c r="AD529" s="66"/>
      <c r="AE529" s="66"/>
      <c r="AF529" s="91"/>
      <c r="AG529" s="3"/>
      <c r="AH529" s="50"/>
      <c r="AI529" s="4"/>
      <c r="AJ529" s="4"/>
      <c r="AK529" s="4"/>
      <c r="AL529" s="4"/>
      <c r="AM529" s="4"/>
      <c r="AN529" s="4"/>
      <c r="AO529" s="4"/>
      <c r="AP529" s="4"/>
      <c r="AQ529" s="4"/>
      <c r="AR529" s="4"/>
      <c r="AS529" s="4"/>
      <c r="AT529" s="4"/>
      <c r="AU529" s="4"/>
      <c r="AV529" s="4"/>
      <c r="AW529" s="4"/>
      <c r="AX529" s="4"/>
      <c r="AY529" s="4"/>
      <c r="AZ529" s="4"/>
      <c r="BA529" s="4"/>
      <c r="BB529" s="4"/>
      <c r="BC529" s="4"/>
      <c r="BD529" s="4"/>
      <c r="BE529" s="4"/>
      <c r="BF529" s="4"/>
      <c r="BG529" s="4"/>
      <c r="BH529" s="4"/>
      <c r="BK529" s="4"/>
    </row>
    <row r="530" spans="1:63" s="4" customFormat="1">
      <c r="A530" s="56"/>
      <c r="B530" s="66"/>
      <c r="C530" s="140"/>
      <c r="D530" s="140"/>
      <c r="E530" s="140"/>
      <c r="F530" s="140"/>
      <c r="G530" s="140"/>
      <c r="H530" s="140"/>
      <c r="I530" s="140"/>
      <c r="J530" s="140"/>
      <c r="K530" s="140"/>
      <c r="L530" s="140"/>
      <c r="M530" s="140"/>
      <c r="N530" s="140"/>
      <c r="O530" s="140"/>
      <c r="P530" s="140"/>
      <c r="Q530" s="140"/>
      <c r="R530" s="140"/>
      <c r="S530" s="140"/>
      <c r="T530" s="140"/>
      <c r="U530" s="140"/>
      <c r="V530" s="140"/>
      <c r="W530" s="140"/>
      <c r="X530" s="388"/>
      <c r="Y530" s="413" t="s">
        <v>470</v>
      </c>
      <c r="Z530" s="414"/>
      <c r="AA530" s="414"/>
      <c r="AB530" s="414"/>
      <c r="AC530" s="414"/>
      <c r="AD530" s="414"/>
      <c r="AE530" s="414"/>
      <c r="AF530" s="414"/>
      <c r="AG530" s="539"/>
      <c r="AH530" s="50"/>
      <c r="AI530" s="4"/>
      <c r="AJ530" s="4"/>
      <c r="AK530" s="4"/>
      <c r="AL530" s="4"/>
      <c r="AM530" s="4"/>
      <c r="AN530" s="4"/>
      <c r="AO530" s="4"/>
      <c r="AP530" s="4"/>
      <c r="AQ530" s="4"/>
      <c r="AR530" s="4"/>
      <c r="AS530" s="4"/>
      <c r="AT530" s="4"/>
      <c r="AU530" s="4"/>
      <c r="AV530" s="4"/>
      <c r="AW530" s="4"/>
      <c r="AX530" s="4"/>
      <c r="AY530" s="4"/>
      <c r="AZ530" s="4"/>
      <c r="BA530" s="4"/>
      <c r="BB530" s="4"/>
      <c r="BC530" s="4"/>
      <c r="BD530" s="4"/>
      <c r="BE530" s="4"/>
      <c r="BF530" s="4"/>
      <c r="BG530" s="4"/>
      <c r="BH530" s="4"/>
      <c r="BK530" s="4"/>
    </row>
    <row r="531" spans="1:63" s="4" customFormat="1">
      <c r="A531" s="56"/>
      <c r="B531" s="66"/>
      <c r="C531" s="140"/>
      <c r="D531" s="140"/>
      <c r="E531" s="140"/>
      <c r="F531" s="140"/>
      <c r="G531" s="140"/>
      <c r="H531" s="140"/>
      <c r="I531" s="140"/>
      <c r="J531" s="140"/>
      <c r="K531" s="140"/>
      <c r="L531" s="140"/>
      <c r="M531" s="140"/>
      <c r="N531" s="140"/>
      <c r="O531" s="140"/>
      <c r="P531" s="140"/>
      <c r="Q531" s="140"/>
      <c r="R531" s="140"/>
      <c r="S531" s="140"/>
      <c r="T531" s="140"/>
      <c r="U531" s="140"/>
      <c r="V531" s="140"/>
      <c r="W531" s="140"/>
      <c r="X531" s="388"/>
      <c r="Y531" s="414"/>
      <c r="Z531" s="414"/>
      <c r="AA531" s="414"/>
      <c r="AB531" s="414"/>
      <c r="AC531" s="414"/>
      <c r="AD531" s="414"/>
      <c r="AE531" s="414"/>
      <c r="AF531" s="414"/>
      <c r="AG531" s="539"/>
      <c r="AH531" s="50"/>
      <c r="AI531" s="4"/>
      <c r="AJ531" s="4"/>
      <c r="AK531" s="4"/>
      <c r="AL531" s="4"/>
      <c r="AM531" s="4"/>
      <c r="AN531" s="4"/>
      <c r="AO531" s="4"/>
      <c r="AP531" s="4"/>
      <c r="AQ531" s="4"/>
      <c r="AR531" s="4"/>
      <c r="AS531" s="4"/>
      <c r="AT531" s="4"/>
      <c r="AU531" s="4"/>
      <c r="AV531" s="4"/>
      <c r="AW531" s="4"/>
      <c r="AX531" s="4"/>
      <c r="AY531" s="4"/>
      <c r="AZ531" s="4"/>
      <c r="BA531" s="4"/>
      <c r="BB531" s="4"/>
      <c r="BC531" s="4"/>
      <c r="BD531" s="4"/>
      <c r="BE531" s="4"/>
      <c r="BF531" s="4"/>
      <c r="BG531" s="4"/>
      <c r="BH531" s="4"/>
      <c r="BK531" s="4"/>
    </row>
    <row r="532" spans="1:63" s="4" customFormat="1">
      <c r="A532" s="56"/>
      <c r="B532" s="66"/>
      <c r="C532" s="140"/>
      <c r="D532" s="140"/>
      <c r="E532" s="140"/>
      <c r="F532" s="140"/>
      <c r="G532" s="140"/>
      <c r="H532" s="140"/>
      <c r="I532" s="140"/>
      <c r="J532" s="140"/>
      <c r="K532" s="140"/>
      <c r="L532" s="140"/>
      <c r="M532" s="140"/>
      <c r="N532" s="140"/>
      <c r="O532" s="140"/>
      <c r="P532" s="140"/>
      <c r="Q532" s="140"/>
      <c r="R532" s="140"/>
      <c r="S532" s="140"/>
      <c r="T532" s="140"/>
      <c r="U532" s="140"/>
      <c r="V532" s="140"/>
      <c r="W532" s="140"/>
      <c r="X532" s="388"/>
      <c r="Y532" s="414"/>
      <c r="Z532" s="414"/>
      <c r="AA532" s="414"/>
      <c r="AB532" s="414"/>
      <c r="AC532" s="414"/>
      <c r="AD532" s="414"/>
      <c r="AE532" s="414"/>
      <c r="AF532" s="414"/>
      <c r="AG532" s="539"/>
      <c r="AH532" s="50"/>
      <c r="AI532" s="4"/>
      <c r="AJ532" s="4"/>
      <c r="AK532" s="4"/>
      <c r="AL532" s="4"/>
      <c r="AM532" s="4"/>
      <c r="AN532" s="4"/>
      <c r="AO532" s="4"/>
      <c r="AP532" s="4"/>
      <c r="AQ532" s="4"/>
      <c r="AR532" s="4"/>
      <c r="AS532" s="4"/>
      <c r="AT532" s="4"/>
      <c r="AU532" s="4"/>
      <c r="AV532" s="4"/>
      <c r="AW532" s="4"/>
      <c r="AX532" s="4"/>
      <c r="AY532" s="4"/>
      <c r="AZ532" s="4"/>
      <c r="BA532" s="4"/>
      <c r="BB532" s="4"/>
      <c r="BC532" s="4"/>
      <c r="BD532" s="4"/>
      <c r="BE532" s="4"/>
      <c r="BF532" s="4"/>
      <c r="BG532" s="4"/>
      <c r="BH532" s="4"/>
      <c r="BK532" s="4"/>
    </row>
    <row r="533" spans="1:63" s="4" customFormat="1">
      <c r="A533" s="56"/>
      <c r="B533" s="66"/>
      <c r="C533" s="66"/>
      <c r="D533" s="66"/>
      <c r="E533" s="66"/>
      <c r="F533" s="66"/>
      <c r="G533" s="66"/>
      <c r="H533" s="66"/>
      <c r="I533" s="66"/>
      <c r="J533" s="66"/>
      <c r="K533" s="66"/>
      <c r="L533" s="66"/>
      <c r="M533" s="66"/>
      <c r="N533" s="66"/>
      <c r="O533" s="66"/>
      <c r="P533" s="66"/>
      <c r="Q533" s="66"/>
      <c r="R533" s="66"/>
      <c r="S533" s="66"/>
      <c r="T533" s="66"/>
      <c r="U533" s="66"/>
      <c r="V533" s="66"/>
      <c r="W533" s="66"/>
      <c r="X533" s="388"/>
      <c r="Y533" s="66"/>
      <c r="Z533" s="66"/>
      <c r="AA533" s="66"/>
      <c r="AB533" s="66"/>
      <c r="AC533" s="66"/>
      <c r="AD533" s="66"/>
      <c r="AE533" s="66"/>
      <c r="AF533" s="91"/>
      <c r="AG533" s="3"/>
      <c r="AH533" s="50"/>
      <c r="AI533" s="4"/>
      <c r="AJ533" s="4"/>
      <c r="AK533" s="4"/>
      <c r="AL533" s="4"/>
      <c r="AM533" s="4"/>
      <c r="AN533" s="4"/>
      <c r="AO533" s="4"/>
      <c r="AP533" s="4"/>
      <c r="AQ533" s="4"/>
      <c r="AR533" s="4"/>
      <c r="AS533" s="4"/>
      <c r="AT533" s="4"/>
      <c r="AU533" s="4"/>
      <c r="AV533" s="4"/>
      <c r="AW533" s="4"/>
      <c r="AX533" s="4"/>
      <c r="AY533" s="4"/>
      <c r="AZ533" s="4"/>
      <c r="BA533" s="4"/>
      <c r="BB533" s="4"/>
      <c r="BC533" s="4"/>
      <c r="BD533" s="4"/>
      <c r="BE533" s="4"/>
      <c r="BF533" s="4"/>
      <c r="BG533" s="4"/>
      <c r="BH533" s="4"/>
      <c r="BK533" s="4"/>
    </row>
    <row r="534" spans="1:63" s="4" customFormat="1">
      <c r="A534" s="58"/>
      <c r="B534" s="122"/>
      <c r="C534" s="122"/>
      <c r="D534" s="122"/>
      <c r="E534" s="122"/>
      <c r="F534" s="122"/>
      <c r="G534" s="122"/>
      <c r="H534" s="122"/>
      <c r="I534" s="122"/>
      <c r="J534" s="122"/>
      <c r="K534" s="122"/>
      <c r="L534" s="122"/>
      <c r="M534" s="122"/>
      <c r="N534" s="122"/>
      <c r="O534" s="122"/>
      <c r="P534" s="122"/>
      <c r="Q534" s="122"/>
      <c r="R534" s="122"/>
      <c r="S534" s="122"/>
      <c r="T534" s="122"/>
      <c r="U534" s="122"/>
      <c r="V534" s="122"/>
      <c r="W534" s="122"/>
      <c r="X534" s="389"/>
      <c r="Y534" s="69"/>
      <c r="Z534" s="69"/>
      <c r="AA534" s="69"/>
      <c r="AB534" s="69"/>
      <c r="AC534" s="69"/>
      <c r="AD534" s="69"/>
      <c r="AE534" s="69"/>
      <c r="AF534" s="69"/>
      <c r="AG534" s="178"/>
      <c r="AH534" s="50"/>
      <c r="AI534" s="4"/>
      <c r="AJ534" s="4"/>
      <c r="AK534" s="4"/>
      <c r="AL534" s="4"/>
      <c r="AM534" s="4"/>
      <c r="AN534" s="4"/>
      <c r="AO534" s="4"/>
      <c r="AP534" s="4"/>
      <c r="AQ534" s="4"/>
      <c r="AR534" s="4"/>
      <c r="AS534" s="4"/>
      <c r="AT534" s="4"/>
      <c r="AU534" s="4"/>
      <c r="AV534" s="4"/>
      <c r="AW534" s="4"/>
      <c r="AX534" s="4"/>
      <c r="AY534" s="4"/>
      <c r="AZ534" s="4"/>
      <c r="BA534" s="4"/>
      <c r="BB534" s="4"/>
      <c r="BC534" s="4"/>
      <c r="BD534" s="4"/>
      <c r="BE534" s="4"/>
      <c r="BF534" s="4"/>
      <c r="BG534" s="4"/>
      <c r="BH534" s="4"/>
      <c r="BK534" s="4"/>
    </row>
    <row r="535" spans="1:63" s="4" customFormat="1">
      <c r="A535" s="54" t="s">
        <v>82</v>
      </c>
      <c r="B535" s="117"/>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386"/>
      <c r="Y535" s="67" t="s">
        <v>245</v>
      </c>
      <c r="Z535" s="67"/>
      <c r="AA535" s="67"/>
      <c r="AB535" s="67"/>
      <c r="AC535" s="67"/>
      <c r="AD535" s="67"/>
      <c r="AE535" s="67"/>
      <c r="AF535" s="67"/>
      <c r="AG535" s="176"/>
      <c r="AH535" s="120"/>
      <c r="AI535" s="4"/>
      <c r="AJ535" s="4"/>
      <c r="AK535" s="4"/>
      <c r="AL535" s="4"/>
      <c r="AM535" s="4"/>
      <c r="AN535" s="4"/>
      <c r="AO535" s="4"/>
      <c r="AP535" s="4"/>
      <c r="AQ535" s="4"/>
      <c r="AR535" s="4"/>
      <c r="AS535" s="4"/>
      <c r="AT535" s="4"/>
      <c r="AU535" s="4"/>
      <c r="AV535" s="4"/>
      <c r="AW535" s="4"/>
      <c r="AX535" s="4"/>
      <c r="AY535" s="4"/>
      <c r="AZ535" s="4"/>
      <c r="BA535" s="4"/>
      <c r="BB535" s="4"/>
      <c r="BC535" s="4"/>
      <c r="BD535" s="4"/>
      <c r="BE535" s="4"/>
      <c r="BF535" s="4"/>
      <c r="BG535" s="4"/>
      <c r="BH535" s="4"/>
      <c r="BK535" s="4"/>
    </row>
    <row r="536" spans="1:63" s="4" customFormat="1">
      <c r="A536" s="55"/>
      <c r="B536" s="118"/>
      <c r="C536" s="118"/>
      <c r="D536" s="118"/>
      <c r="E536" s="118"/>
      <c r="F536" s="118"/>
      <c r="G536" s="118"/>
      <c r="H536" s="118"/>
      <c r="I536" s="118"/>
      <c r="J536" s="118"/>
      <c r="K536" s="118"/>
      <c r="L536" s="118"/>
      <c r="M536" s="118"/>
      <c r="N536" s="118"/>
      <c r="O536" s="118"/>
      <c r="P536" s="118"/>
      <c r="Q536" s="118"/>
      <c r="R536" s="118"/>
      <c r="S536" s="118"/>
      <c r="T536" s="118"/>
      <c r="U536" s="118"/>
      <c r="V536" s="118"/>
      <c r="W536" s="118"/>
      <c r="X536" s="387"/>
      <c r="Y536" s="74"/>
      <c r="Z536" s="74"/>
      <c r="AA536" s="74"/>
      <c r="AB536" s="74"/>
      <c r="AC536" s="74"/>
      <c r="AD536" s="74"/>
      <c r="AE536" s="74"/>
      <c r="AF536" s="74"/>
      <c r="AG536" s="536"/>
      <c r="AH536" s="120"/>
      <c r="AI536" s="4"/>
      <c r="AJ536" s="4"/>
      <c r="AK536" s="4"/>
      <c r="AL536" s="4"/>
      <c r="AM536" s="4"/>
      <c r="AN536" s="4"/>
      <c r="AO536" s="4"/>
      <c r="AP536" s="4"/>
      <c r="AQ536" s="4"/>
      <c r="AR536" s="4"/>
      <c r="AS536" s="4"/>
      <c r="AT536" s="4"/>
      <c r="AU536" s="4"/>
      <c r="AV536" s="4"/>
      <c r="AW536" s="4"/>
      <c r="AX536" s="4"/>
      <c r="AY536" s="4"/>
      <c r="AZ536" s="4"/>
      <c r="BA536" s="4"/>
      <c r="BB536" s="4"/>
      <c r="BC536" s="4"/>
      <c r="BD536" s="4"/>
      <c r="BE536" s="4"/>
      <c r="BF536" s="4"/>
      <c r="BG536" s="4"/>
      <c r="BH536" s="4"/>
      <c r="BK536" s="4"/>
    </row>
    <row r="537" spans="1:63" s="4" customFormat="1">
      <c r="A537" s="56"/>
      <c r="B537" s="66"/>
      <c r="C537" s="66"/>
      <c r="D537" s="66"/>
      <c r="E537" s="66"/>
      <c r="F537" s="66"/>
      <c r="G537" s="66"/>
      <c r="H537" s="66"/>
      <c r="I537" s="66"/>
      <c r="J537" s="66"/>
      <c r="K537" s="66"/>
      <c r="L537" s="66"/>
      <c r="M537" s="66"/>
      <c r="N537" s="66"/>
      <c r="O537" s="66"/>
      <c r="P537" s="66"/>
      <c r="Q537" s="66"/>
      <c r="R537" s="66"/>
      <c r="S537" s="66"/>
      <c r="T537" s="66"/>
      <c r="U537" s="66"/>
      <c r="V537" s="66"/>
      <c r="W537" s="66"/>
      <c r="X537" s="388"/>
      <c r="Y537" s="65"/>
      <c r="Z537" s="65"/>
      <c r="AA537" s="65"/>
      <c r="AB537" s="65"/>
      <c r="AC537" s="65"/>
      <c r="AD537" s="65"/>
      <c r="AE537" s="65"/>
      <c r="AF537" s="65"/>
      <c r="AG537" s="177"/>
      <c r="AH537" s="50"/>
      <c r="AI537" s="4"/>
      <c r="AJ537" s="4"/>
      <c r="AK537" s="4"/>
      <c r="AL537" s="4"/>
      <c r="AM537" s="4"/>
      <c r="AN537" s="4"/>
      <c r="AO537" s="4"/>
      <c r="AP537" s="4"/>
      <c r="AQ537" s="4"/>
      <c r="AR537" s="4"/>
      <c r="AS537" s="4"/>
      <c r="AT537" s="4"/>
      <c r="AU537" s="4"/>
      <c r="AV537" s="4"/>
      <c r="AW537" s="4"/>
      <c r="AX537" s="4"/>
      <c r="AY537" s="4"/>
      <c r="AZ537" s="4"/>
      <c r="BA537" s="4"/>
      <c r="BB537" s="4"/>
      <c r="BC537" s="4"/>
      <c r="BD537" s="4"/>
      <c r="BE537" s="4"/>
      <c r="BF537" s="4"/>
      <c r="BG537" s="4"/>
      <c r="BH537" s="4"/>
      <c r="BK537" s="4"/>
    </row>
    <row r="538" spans="1:63" s="4" customFormat="1">
      <c r="A538" s="57">
        <v>5</v>
      </c>
      <c r="B538" s="119" t="s">
        <v>799</v>
      </c>
      <c r="C538" s="66"/>
      <c r="D538" s="66"/>
      <c r="E538" s="66"/>
      <c r="F538" s="66"/>
      <c r="G538" s="66"/>
      <c r="H538" s="66"/>
      <c r="I538" s="66"/>
      <c r="J538" s="66"/>
      <c r="K538" s="66"/>
      <c r="L538" s="66"/>
      <c r="M538" s="66"/>
      <c r="N538" s="66"/>
      <c r="O538" s="66"/>
      <c r="P538" s="66"/>
      <c r="Q538" s="66"/>
      <c r="R538" s="66"/>
      <c r="S538" s="66"/>
      <c r="T538" s="66"/>
      <c r="U538" s="66"/>
      <c r="V538" s="66"/>
      <c r="W538" s="66"/>
      <c r="X538" s="388"/>
      <c r="Y538" s="65"/>
      <c r="Z538" s="65"/>
      <c r="AA538" s="65"/>
      <c r="AB538" s="65"/>
      <c r="AC538" s="65"/>
      <c r="AD538" s="65"/>
      <c r="AE538" s="65"/>
      <c r="AF538" s="65"/>
      <c r="AG538" s="177"/>
      <c r="AH538" s="50"/>
      <c r="AI538" s="4"/>
      <c r="AJ538" s="4"/>
      <c r="AK538" s="4"/>
      <c r="AL538" s="4"/>
      <c r="AM538" s="4"/>
      <c r="AN538" s="4"/>
      <c r="AO538" s="4"/>
      <c r="AP538" s="4"/>
      <c r="AQ538" s="4"/>
      <c r="AR538" s="4"/>
      <c r="AS538" s="4"/>
      <c r="AT538" s="4"/>
      <c r="AU538" s="4"/>
      <c r="AV538" s="4"/>
      <c r="AW538" s="4"/>
      <c r="AX538" s="4"/>
      <c r="AY538" s="4"/>
      <c r="AZ538" s="4"/>
      <c r="BA538" s="4"/>
      <c r="BB538" s="4"/>
      <c r="BC538" s="4"/>
      <c r="BD538" s="4"/>
      <c r="BE538" s="4"/>
      <c r="BF538" s="4"/>
      <c r="BG538" s="4"/>
      <c r="BH538" s="4"/>
      <c r="BK538" s="4"/>
    </row>
    <row r="539" spans="1:63" s="4" customFormat="1">
      <c r="A539" s="56"/>
      <c r="B539" s="66" t="s">
        <v>119</v>
      </c>
      <c r="C539" s="66"/>
      <c r="D539" s="66"/>
      <c r="E539" s="66"/>
      <c r="F539" s="66"/>
      <c r="G539" s="66"/>
      <c r="H539" s="66"/>
      <c r="I539" s="66"/>
      <c r="J539" s="66"/>
      <c r="K539" s="66"/>
      <c r="L539" s="66"/>
      <c r="M539" s="66"/>
      <c r="N539" s="66"/>
      <c r="O539" s="66"/>
      <c r="P539" s="66"/>
      <c r="Q539" s="66"/>
      <c r="R539" s="66"/>
      <c r="S539" s="66"/>
      <c r="T539" s="66"/>
      <c r="U539" s="66"/>
      <c r="V539" s="66"/>
      <c r="W539" s="66"/>
      <c r="X539" s="388"/>
      <c r="Y539" s="415" t="s">
        <v>1259</v>
      </c>
      <c r="Z539" s="346"/>
      <c r="AA539" s="346"/>
      <c r="AB539" s="346"/>
      <c r="AC539" s="346"/>
      <c r="AD539" s="346"/>
      <c r="AE539" s="346"/>
      <c r="AF539" s="346"/>
      <c r="AG539" s="540"/>
      <c r="AH539" s="50"/>
      <c r="AI539" s="4"/>
      <c r="AJ539" s="4"/>
      <c r="AK539" s="4"/>
      <c r="AL539" s="4"/>
      <c r="AM539" s="4"/>
      <c r="AN539" s="4"/>
      <c r="AO539" s="4"/>
      <c r="AP539" s="4"/>
      <c r="AQ539" s="4"/>
      <c r="AR539" s="4"/>
      <c r="AS539" s="4"/>
      <c r="AT539" s="4"/>
      <c r="AU539" s="4"/>
      <c r="AV539" s="4"/>
      <c r="AW539" s="4"/>
      <c r="AX539" s="4"/>
      <c r="AY539" s="4"/>
      <c r="AZ539" s="4"/>
      <c r="BA539" s="4"/>
      <c r="BB539" s="4"/>
      <c r="BC539" s="4"/>
      <c r="BD539" s="4"/>
      <c r="BE539" s="4"/>
      <c r="BF539" s="4"/>
      <c r="BG539" s="4"/>
      <c r="BH539" s="4"/>
      <c r="BK539" s="558"/>
    </row>
    <row r="540" spans="1:63" s="4" customFormat="1">
      <c r="A540" s="56"/>
      <c r="B540" s="66"/>
      <c r="C540" s="66"/>
      <c r="D540" s="66"/>
      <c r="E540" s="66"/>
      <c r="F540" s="66"/>
      <c r="G540" s="66"/>
      <c r="H540" s="66"/>
      <c r="I540" s="66"/>
      <c r="J540" s="66"/>
      <c r="K540" s="66"/>
      <c r="L540" s="66"/>
      <c r="M540" s="66"/>
      <c r="N540" s="66"/>
      <c r="O540" s="66"/>
      <c r="P540" s="125"/>
      <c r="Q540" s="66" t="s">
        <v>825</v>
      </c>
      <c r="R540" s="255"/>
      <c r="S540" s="255"/>
      <c r="T540" s="125"/>
      <c r="U540" s="66" t="s">
        <v>100</v>
      </c>
      <c r="V540" s="66"/>
      <c r="W540" s="66"/>
      <c r="X540" s="388"/>
      <c r="Y540" s="415"/>
      <c r="Z540" s="346"/>
      <c r="AA540" s="346"/>
      <c r="AB540" s="346"/>
      <c r="AC540" s="346"/>
      <c r="AD540" s="346"/>
      <c r="AE540" s="346"/>
      <c r="AF540" s="346"/>
      <c r="AG540" s="540"/>
      <c r="AH540" s="50"/>
      <c r="AI540" s="4"/>
      <c r="AJ540" s="4"/>
      <c r="AK540" s="4"/>
      <c r="AL540" s="4"/>
      <c r="AM540" s="4"/>
      <c r="AN540" s="4"/>
      <c r="AO540" s="4"/>
      <c r="AP540" s="4"/>
      <c r="AQ540" s="4"/>
      <c r="AR540" s="4"/>
      <c r="AS540" s="4"/>
      <c r="AT540" s="4"/>
      <c r="AU540" s="4"/>
      <c r="AV540" s="4"/>
      <c r="AW540" s="4"/>
      <c r="AX540" s="4"/>
      <c r="AY540" s="4"/>
      <c r="AZ540" s="4"/>
      <c r="BA540" s="4"/>
      <c r="BB540" s="4"/>
      <c r="BC540" s="4"/>
      <c r="BD540" s="4"/>
      <c r="BE540" s="4"/>
      <c r="BF540" s="4"/>
      <c r="BG540" s="4"/>
      <c r="BH540" s="4"/>
      <c r="BK540" s="4"/>
    </row>
    <row r="541" spans="1:63" s="4" customFormat="1">
      <c r="A541" s="56"/>
      <c r="B541" s="66"/>
      <c r="C541" s="66"/>
      <c r="D541" s="66"/>
      <c r="E541" s="66"/>
      <c r="F541" s="66"/>
      <c r="G541" s="66"/>
      <c r="H541" s="66"/>
      <c r="I541" s="66"/>
      <c r="J541" s="66"/>
      <c r="K541" s="66"/>
      <c r="L541" s="66"/>
      <c r="M541" s="66"/>
      <c r="N541" s="66"/>
      <c r="O541" s="66"/>
      <c r="P541" s="66"/>
      <c r="Q541" s="66"/>
      <c r="R541" s="66"/>
      <c r="S541" s="66"/>
      <c r="T541" s="66"/>
      <c r="U541" s="66"/>
      <c r="V541" s="66"/>
      <c r="W541" s="66"/>
      <c r="X541" s="388"/>
      <c r="Y541" s="415"/>
      <c r="Z541" s="346"/>
      <c r="AA541" s="346"/>
      <c r="AB541" s="346"/>
      <c r="AC541" s="346"/>
      <c r="AD541" s="346"/>
      <c r="AE541" s="346"/>
      <c r="AF541" s="346"/>
      <c r="AG541" s="540"/>
      <c r="AH541" s="50"/>
      <c r="AI541" s="4"/>
      <c r="AJ541" s="4"/>
      <c r="AK541" s="4"/>
      <c r="AL541" s="4"/>
      <c r="AM541" s="4"/>
      <c r="AN541" s="4"/>
      <c r="AO541" s="4"/>
      <c r="AP541" s="4"/>
      <c r="AQ541" s="4"/>
      <c r="AR541" s="4"/>
      <c r="AS541" s="4"/>
      <c r="AT541" s="4"/>
      <c r="AU541" s="4"/>
      <c r="AV541" s="4"/>
      <c r="AW541" s="4"/>
      <c r="AX541" s="4"/>
      <c r="AY541" s="4"/>
      <c r="AZ541" s="4"/>
      <c r="BA541" s="4"/>
      <c r="BB541" s="4"/>
      <c r="BC541" s="4"/>
      <c r="BD541" s="4"/>
      <c r="BE541" s="4"/>
      <c r="BF541" s="4"/>
      <c r="BG541" s="4"/>
      <c r="BH541" s="4"/>
      <c r="BK541" s="4"/>
    </row>
    <row r="542" spans="1:63" s="4" customFormat="1">
      <c r="A542" s="56"/>
      <c r="B542" s="66" t="s">
        <v>1234</v>
      </c>
      <c r="C542" s="66"/>
      <c r="D542" s="66"/>
      <c r="E542" s="66"/>
      <c r="F542" s="66"/>
      <c r="G542" s="66"/>
      <c r="H542" s="66"/>
      <c r="I542" s="66"/>
      <c r="J542" s="66"/>
      <c r="K542" s="66"/>
      <c r="L542" s="66"/>
      <c r="M542" s="66"/>
      <c r="N542" s="66"/>
      <c r="O542" s="66"/>
      <c r="P542" s="66"/>
      <c r="Q542" s="66"/>
      <c r="R542" s="66"/>
      <c r="S542" s="66"/>
      <c r="T542" s="66"/>
      <c r="U542" s="66"/>
      <c r="V542" s="66"/>
      <c r="W542" s="66"/>
      <c r="X542" s="388"/>
      <c r="Y542" s="65"/>
      <c r="Z542" s="65"/>
      <c r="AA542" s="65"/>
      <c r="AB542" s="65"/>
      <c r="AC542" s="65"/>
      <c r="AD542" s="65"/>
      <c r="AE542" s="65"/>
      <c r="AF542" s="65"/>
      <c r="AG542" s="177"/>
      <c r="AH542" s="50"/>
      <c r="AI542" s="4"/>
      <c r="AJ542" s="4"/>
      <c r="AK542" s="4"/>
      <c r="AL542" s="4"/>
      <c r="AM542" s="4"/>
      <c r="AN542" s="4"/>
      <c r="AO542" s="4"/>
      <c r="AP542" s="4"/>
      <c r="AQ542" s="4"/>
      <c r="AR542" s="4"/>
      <c r="AS542" s="4"/>
      <c r="AT542" s="4"/>
      <c r="AU542" s="4"/>
      <c r="AV542" s="4"/>
      <c r="AW542" s="4"/>
      <c r="AX542" s="4"/>
      <c r="AY542" s="4"/>
      <c r="AZ542" s="4"/>
      <c r="BA542" s="4"/>
      <c r="BB542" s="4"/>
      <c r="BC542" s="4"/>
      <c r="BD542" s="4"/>
      <c r="BE542" s="4"/>
      <c r="BF542" s="4"/>
      <c r="BG542" s="4"/>
      <c r="BH542" s="4"/>
      <c r="BK542" s="4"/>
    </row>
    <row r="543" spans="1:63" s="4" customFormat="1">
      <c r="A543" s="56"/>
      <c r="B543" s="66"/>
      <c r="C543" s="66" t="s">
        <v>594</v>
      </c>
      <c r="D543" s="66"/>
      <c r="E543" s="66"/>
      <c r="F543" s="66"/>
      <c r="G543" s="66"/>
      <c r="H543" s="66"/>
      <c r="I543" s="66"/>
      <c r="J543" s="66"/>
      <c r="K543" s="66"/>
      <c r="L543" s="66"/>
      <c r="M543" s="66"/>
      <c r="N543" s="66"/>
      <c r="O543" s="66"/>
      <c r="P543" s="125"/>
      <c r="Q543" s="66" t="s">
        <v>538</v>
      </c>
      <c r="R543" s="255"/>
      <c r="S543" s="255"/>
      <c r="T543" s="125"/>
      <c r="U543" s="66" t="s">
        <v>573</v>
      </c>
      <c r="V543" s="66"/>
      <c r="W543" s="66"/>
      <c r="X543" s="388"/>
      <c r="Y543" s="65"/>
      <c r="Z543" s="65"/>
      <c r="AA543" s="65"/>
      <c r="AB543" s="65"/>
      <c r="AC543" s="65"/>
      <c r="AD543" s="65"/>
      <c r="AE543" s="65"/>
      <c r="AF543" s="65"/>
      <c r="AG543" s="177"/>
      <c r="AH543" s="50"/>
      <c r="AI543" s="4"/>
      <c r="AJ543" s="4"/>
      <c r="AK543" s="4"/>
      <c r="AL543" s="4"/>
      <c r="AM543" s="4"/>
      <c r="AN543" s="4"/>
      <c r="AO543" s="4"/>
      <c r="AP543" s="4"/>
      <c r="AQ543" s="4"/>
      <c r="AR543" s="4"/>
      <c r="AS543" s="4"/>
      <c r="AT543" s="4"/>
      <c r="AU543" s="4"/>
      <c r="AV543" s="4"/>
      <c r="AW543" s="4"/>
      <c r="AX543" s="4"/>
      <c r="AY543" s="4"/>
      <c r="AZ543" s="4"/>
      <c r="BA543" s="4"/>
      <c r="BB543" s="4"/>
      <c r="BC543" s="4"/>
      <c r="BD543" s="4"/>
      <c r="BE543" s="4"/>
      <c r="BF543" s="4"/>
      <c r="BG543" s="4"/>
      <c r="BH543" s="4"/>
      <c r="BK543" s="4"/>
    </row>
    <row r="544" spans="1:63" s="4" customFormat="1">
      <c r="A544" s="56"/>
      <c r="B544" s="66"/>
      <c r="C544" s="66"/>
      <c r="D544" s="66"/>
      <c r="E544" s="66"/>
      <c r="F544" s="66"/>
      <c r="G544" s="66"/>
      <c r="H544" s="66"/>
      <c r="I544" s="66"/>
      <c r="J544" s="66"/>
      <c r="K544" s="66"/>
      <c r="L544" s="66"/>
      <c r="M544" s="66"/>
      <c r="N544" s="66"/>
      <c r="O544" s="66"/>
      <c r="P544" s="66"/>
      <c r="Q544" s="66"/>
      <c r="R544" s="66"/>
      <c r="S544" s="66"/>
      <c r="T544" s="66"/>
      <c r="U544" s="66"/>
      <c r="V544" s="66"/>
      <c r="W544" s="66"/>
      <c r="X544" s="388"/>
      <c r="Y544" s="65"/>
      <c r="Z544" s="65"/>
      <c r="AA544" s="65"/>
      <c r="AB544" s="65"/>
      <c r="AC544" s="65"/>
      <c r="AD544" s="65"/>
      <c r="AE544" s="65"/>
      <c r="AF544" s="65"/>
      <c r="AG544" s="177"/>
      <c r="AH544" s="50"/>
      <c r="AI544" s="4"/>
      <c r="AJ544" s="4"/>
      <c r="AK544" s="4"/>
      <c r="AL544" s="4"/>
      <c r="AM544" s="4"/>
      <c r="AN544" s="4"/>
      <c r="AO544" s="4"/>
      <c r="AP544" s="4"/>
      <c r="AQ544" s="4"/>
      <c r="AR544" s="4"/>
      <c r="AS544" s="4"/>
      <c r="AT544" s="4"/>
      <c r="AU544" s="4"/>
      <c r="AV544" s="4"/>
      <c r="AW544" s="4"/>
      <c r="AX544" s="4"/>
      <c r="AY544" s="4"/>
      <c r="AZ544" s="4"/>
      <c r="BA544" s="4"/>
      <c r="BB544" s="4"/>
      <c r="BC544" s="4"/>
      <c r="BD544" s="4"/>
      <c r="BE544" s="4"/>
      <c r="BF544" s="4"/>
      <c r="BG544" s="4"/>
      <c r="BH544" s="4"/>
      <c r="BK544" s="4"/>
    </row>
    <row r="545" spans="1:35" s="4" customFormat="1">
      <c r="A545" s="56"/>
      <c r="B545" s="66"/>
      <c r="C545" s="66" t="s">
        <v>558</v>
      </c>
      <c r="D545" s="66"/>
      <c r="E545" s="66"/>
      <c r="F545" s="66"/>
      <c r="G545" s="66"/>
      <c r="H545" s="66"/>
      <c r="I545" s="66"/>
      <c r="J545" s="66"/>
      <c r="K545" s="66"/>
      <c r="L545" s="66"/>
      <c r="M545" s="66"/>
      <c r="N545" s="66"/>
      <c r="O545" s="66"/>
      <c r="P545" s="66"/>
      <c r="Q545" s="66"/>
      <c r="R545" s="66"/>
      <c r="S545" s="66"/>
      <c r="T545" s="66"/>
      <c r="U545" s="66"/>
      <c r="V545" s="66"/>
      <c r="W545" s="66"/>
      <c r="X545" s="388"/>
      <c r="Y545" s="65"/>
      <c r="Z545" s="65"/>
      <c r="AA545" s="65"/>
      <c r="AB545" s="65"/>
      <c r="AC545" s="65"/>
      <c r="AD545" s="65"/>
      <c r="AE545" s="65"/>
      <c r="AF545" s="65"/>
      <c r="AG545" s="177"/>
      <c r="AH545" s="50"/>
      <c r="AI545" s="4"/>
    </row>
    <row r="546" spans="1:35" s="4" customFormat="1">
      <c r="A546" s="56"/>
      <c r="B546" s="66"/>
      <c r="C546" s="66"/>
      <c r="D546" s="124" t="s">
        <v>827</v>
      </c>
      <c r="E546" s="124"/>
      <c r="F546" s="124"/>
      <c r="G546" s="124"/>
      <c r="H546" s="124"/>
      <c r="I546" s="124" t="s">
        <v>829</v>
      </c>
      <c r="J546" s="124"/>
      <c r="K546" s="124"/>
      <c r="L546" s="66"/>
      <c r="M546" s="66"/>
      <c r="N546" s="124" t="s">
        <v>827</v>
      </c>
      <c r="O546" s="124"/>
      <c r="P546" s="124"/>
      <c r="Q546" s="124"/>
      <c r="R546" s="124"/>
      <c r="S546" s="124" t="s">
        <v>829</v>
      </c>
      <c r="T546" s="124"/>
      <c r="U546" s="124"/>
      <c r="V546" s="66"/>
      <c r="W546" s="66"/>
      <c r="X546" s="388"/>
      <c r="Y546" s="65"/>
      <c r="Z546" s="65"/>
      <c r="AA546" s="65"/>
      <c r="AB546" s="65"/>
      <c r="AC546" s="65"/>
      <c r="AD546" s="65"/>
      <c r="AE546" s="65"/>
      <c r="AF546" s="65"/>
      <c r="AG546" s="177"/>
      <c r="AH546" s="50"/>
      <c r="AI546" s="4"/>
    </row>
    <row r="547" spans="1:35" s="4" customFormat="1">
      <c r="A547" s="56"/>
      <c r="B547" s="66"/>
      <c r="C547" s="66"/>
      <c r="D547" s="125"/>
      <c r="E547" s="125"/>
      <c r="F547" s="125"/>
      <c r="G547" s="125"/>
      <c r="H547" s="125"/>
      <c r="I547" s="125"/>
      <c r="J547" s="125"/>
      <c r="K547" s="125"/>
      <c r="L547" s="66"/>
      <c r="M547" s="66"/>
      <c r="N547" s="140"/>
      <c r="O547" s="140"/>
      <c r="P547" s="140"/>
      <c r="Q547" s="140"/>
      <c r="R547" s="140"/>
      <c r="S547" s="140"/>
      <c r="T547" s="140"/>
      <c r="U547" s="140"/>
      <c r="V547" s="66"/>
      <c r="W547" s="66"/>
      <c r="X547" s="388"/>
      <c r="Y547" s="66"/>
      <c r="Z547" s="66"/>
      <c r="AA547" s="66"/>
      <c r="AB547" s="66"/>
      <c r="AC547" s="66"/>
      <c r="AD547" s="66"/>
      <c r="AE547" s="66"/>
      <c r="AF547" s="91"/>
      <c r="AG547" s="3"/>
      <c r="AH547" s="50"/>
      <c r="AI547" s="4"/>
    </row>
    <row r="548" spans="1:35" s="4" customFormat="1">
      <c r="A548" s="56"/>
      <c r="B548" s="66"/>
      <c r="C548" s="66"/>
      <c r="D548" s="125"/>
      <c r="E548" s="125"/>
      <c r="F548" s="125"/>
      <c r="G548" s="125"/>
      <c r="H548" s="125"/>
      <c r="I548" s="125"/>
      <c r="J548" s="125"/>
      <c r="K548" s="125"/>
      <c r="L548" s="66"/>
      <c r="M548" s="66"/>
      <c r="N548" s="140"/>
      <c r="O548" s="140"/>
      <c r="P548" s="140"/>
      <c r="Q548" s="140"/>
      <c r="R548" s="140"/>
      <c r="S548" s="140"/>
      <c r="T548" s="140"/>
      <c r="U548" s="140"/>
      <c r="V548" s="66"/>
      <c r="W548" s="66"/>
      <c r="X548" s="388"/>
      <c r="Y548" s="66"/>
      <c r="Z548" s="66"/>
      <c r="AA548" s="66"/>
      <c r="AB548" s="66"/>
      <c r="AC548" s="66"/>
      <c r="AD548" s="66"/>
      <c r="AE548" s="66"/>
      <c r="AF548" s="91"/>
      <c r="AG548" s="3"/>
      <c r="AH548" s="50"/>
      <c r="AI548" s="4"/>
    </row>
    <row r="549" spans="1:35" s="4" customFormat="1">
      <c r="A549" s="56"/>
      <c r="B549" s="66"/>
      <c r="C549" s="66"/>
      <c r="D549" s="140"/>
      <c r="E549" s="140"/>
      <c r="F549" s="140"/>
      <c r="G549" s="140"/>
      <c r="H549" s="140"/>
      <c r="I549" s="140"/>
      <c r="J549" s="140"/>
      <c r="K549" s="140"/>
      <c r="L549" s="66"/>
      <c r="M549" s="66"/>
      <c r="N549" s="140"/>
      <c r="O549" s="140"/>
      <c r="P549" s="140"/>
      <c r="Q549" s="140"/>
      <c r="R549" s="140"/>
      <c r="S549" s="140"/>
      <c r="T549" s="140"/>
      <c r="U549" s="140"/>
      <c r="V549" s="66"/>
      <c r="W549" s="66"/>
      <c r="X549" s="388"/>
      <c r="Y549" s="66"/>
      <c r="Z549" s="66"/>
      <c r="AA549" s="66"/>
      <c r="AB549" s="66"/>
      <c r="AC549" s="66"/>
      <c r="AD549" s="66"/>
      <c r="AE549" s="66"/>
      <c r="AF549" s="91"/>
      <c r="AG549" s="3"/>
      <c r="AH549" s="50"/>
      <c r="AI549" s="4"/>
    </row>
    <row r="550" spans="1:35" s="4" customFormat="1">
      <c r="A550" s="56"/>
      <c r="B550" s="66"/>
      <c r="C550" s="66"/>
      <c r="D550" s="140"/>
      <c r="E550" s="140"/>
      <c r="F550" s="140"/>
      <c r="G550" s="140"/>
      <c r="H550" s="140"/>
      <c r="I550" s="140"/>
      <c r="J550" s="140"/>
      <c r="K550" s="140"/>
      <c r="L550" s="66"/>
      <c r="M550" s="66"/>
      <c r="N550" s="140"/>
      <c r="O550" s="140"/>
      <c r="P550" s="140"/>
      <c r="Q550" s="140"/>
      <c r="R550" s="140"/>
      <c r="S550" s="140"/>
      <c r="T550" s="140"/>
      <c r="U550" s="140"/>
      <c r="V550" s="66"/>
      <c r="W550" s="66"/>
      <c r="X550" s="388"/>
      <c r="Y550" s="66"/>
      <c r="Z550" s="66"/>
      <c r="AA550" s="66"/>
      <c r="AB550" s="66"/>
      <c r="AC550" s="66"/>
      <c r="AD550" s="66"/>
      <c r="AE550" s="66"/>
      <c r="AF550" s="91"/>
      <c r="AG550" s="3"/>
      <c r="AH550" s="50"/>
      <c r="AI550" s="4"/>
    </row>
    <row r="551" spans="1:35" s="4" customFormat="1">
      <c r="A551" s="56"/>
      <c r="B551" s="66"/>
      <c r="C551" s="66"/>
      <c r="D551" s="66"/>
      <c r="E551" s="66"/>
      <c r="F551" s="66"/>
      <c r="G551" s="66"/>
      <c r="H551" s="66"/>
      <c r="I551" s="66"/>
      <c r="J551" s="66"/>
      <c r="K551" s="66"/>
      <c r="L551" s="66"/>
      <c r="M551" s="66"/>
      <c r="N551" s="66"/>
      <c r="O551" s="66"/>
      <c r="P551" s="66"/>
      <c r="Q551" s="66"/>
      <c r="R551" s="66"/>
      <c r="S551" s="66"/>
      <c r="T551" s="66"/>
      <c r="U551" s="66"/>
      <c r="V551" s="66"/>
      <c r="W551" s="66"/>
      <c r="X551" s="388"/>
      <c r="Y551" s="66"/>
      <c r="Z551" s="66"/>
      <c r="AA551" s="66"/>
      <c r="AB551" s="66"/>
      <c r="AC551" s="66"/>
      <c r="AD551" s="66"/>
      <c r="AE551" s="66"/>
      <c r="AF551" s="91"/>
      <c r="AG551" s="3"/>
      <c r="AH551" s="50"/>
      <c r="AI551" s="4"/>
    </row>
    <row r="552" spans="1:35" s="4" customFormat="1">
      <c r="A552" s="56"/>
      <c r="B552" s="66" t="s">
        <v>1197</v>
      </c>
      <c r="C552" s="66"/>
      <c r="D552" s="66"/>
      <c r="E552" s="66"/>
      <c r="F552" s="66"/>
      <c r="G552" s="66"/>
      <c r="H552" s="66"/>
      <c r="I552" s="66"/>
      <c r="J552" s="66"/>
      <c r="K552" s="66"/>
      <c r="L552" s="66"/>
      <c r="M552" s="66"/>
      <c r="N552" s="66"/>
      <c r="O552" s="66"/>
      <c r="P552" s="66"/>
      <c r="Q552" s="66"/>
      <c r="R552" s="66"/>
      <c r="S552" s="66"/>
      <c r="T552" s="66"/>
      <c r="U552" s="66"/>
      <c r="V552" s="66"/>
      <c r="W552" s="66"/>
      <c r="X552" s="66"/>
      <c r="Y552" s="66"/>
      <c r="Z552" s="66"/>
      <c r="AA552" s="66"/>
      <c r="AB552" s="66"/>
      <c r="AC552" s="66"/>
      <c r="AD552" s="66"/>
      <c r="AE552" s="66"/>
      <c r="AF552" s="91"/>
      <c r="AG552" s="3"/>
      <c r="AH552" s="50"/>
      <c r="AI552" s="127" t="s">
        <v>806</v>
      </c>
    </row>
    <row r="553" spans="1:35" s="4" customFormat="1">
      <c r="A553" s="56"/>
      <c r="B553" s="66"/>
      <c r="C553" s="66" t="s">
        <v>758</v>
      </c>
      <c r="D553" s="66"/>
      <c r="E553" s="66"/>
      <c r="F553" s="66"/>
      <c r="G553" s="66"/>
      <c r="H553" s="66"/>
      <c r="I553" s="66"/>
      <c r="J553" s="66"/>
      <c r="K553" s="66"/>
      <c r="L553" s="66"/>
      <c r="M553" s="66"/>
      <c r="N553" s="66"/>
      <c r="O553" s="66"/>
      <c r="P553" s="66"/>
      <c r="Q553" s="66"/>
      <c r="R553" s="66"/>
      <c r="S553" s="66"/>
      <c r="T553" s="66"/>
      <c r="U553" s="66"/>
      <c r="V553" s="66"/>
      <c r="W553" s="66"/>
      <c r="X553" s="66"/>
      <c r="Y553" s="66"/>
      <c r="Z553" s="66"/>
      <c r="AA553" s="66"/>
      <c r="AB553" s="66"/>
      <c r="AC553" s="66"/>
      <c r="AD553" s="66"/>
      <c r="AE553" s="66"/>
      <c r="AF553" s="91"/>
      <c r="AG553" s="3"/>
      <c r="AH553" s="50"/>
      <c r="AI553" s="127" t="s">
        <v>830</v>
      </c>
    </row>
    <row r="554" spans="1:35" s="4" customFormat="1">
      <c r="A554" s="56"/>
      <c r="B554" s="66"/>
      <c r="C554" s="66"/>
      <c r="D554" s="66"/>
      <c r="E554" s="66"/>
      <c r="F554" s="66"/>
      <c r="G554" s="66"/>
      <c r="H554" s="66"/>
      <c r="I554" s="66"/>
      <c r="J554" s="66"/>
      <c r="K554" s="66"/>
      <c r="L554" s="66"/>
      <c r="M554" s="66"/>
      <c r="N554" s="66"/>
      <c r="O554" s="66"/>
      <c r="P554" s="66"/>
      <c r="Q554" s="66"/>
      <c r="R554" s="66"/>
      <c r="S554" s="66"/>
      <c r="T554" s="66"/>
      <c r="U554" s="66"/>
      <c r="V554" s="66"/>
      <c r="W554" s="66"/>
      <c r="X554" s="66"/>
      <c r="Y554" s="66"/>
      <c r="Z554" s="66"/>
      <c r="AA554" s="66"/>
      <c r="AB554" s="66"/>
      <c r="AC554" s="66"/>
      <c r="AD554" s="66"/>
      <c r="AE554" s="66"/>
      <c r="AF554" s="91"/>
      <c r="AG554" s="3"/>
      <c r="AH554" s="50"/>
      <c r="AI554" s="127" t="s">
        <v>123</v>
      </c>
    </row>
    <row r="555" spans="1:35" s="4" customFormat="1">
      <c r="A555" s="56"/>
      <c r="B555" s="66"/>
      <c r="C555" s="124" t="s">
        <v>151</v>
      </c>
      <c r="D555" s="124" t="s">
        <v>244</v>
      </c>
      <c r="E555" s="124"/>
      <c r="F555" s="124"/>
      <c r="G555" s="124"/>
      <c r="H555" s="124"/>
      <c r="I555" s="124"/>
      <c r="J555" s="124"/>
      <c r="K555" s="124" t="s">
        <v>68</v>
      </c>
      <c r="L555" s="124"/>
      <c r="M555" s="124"/>
      <c r="N555" s="124"/>
      <c r="O555" s="66"/>
      <c r="P555" s="66"/>
      <c r="Q555" s="124" t="s">
        <v>151</v>
      </c>
      <c r="R555" s="124" t="s">
        <v>244</v>
      </c>
      <c r="S555" s="124"/>
      <c r="T555" s="124"/>
      <c r="U555" s="124"/>
      <c r="V555" s="124"/>
      <c r="W555" s="124"/>
      <c r="X555" s="124"/>
      <c r="Y555" s="124" t="s">
        <v>68</v>
      </c>
      <c r="Z555" s="124"/>
      <c r="AA555" s="124"/>
      <c r="AB555" s="124"/>
      <c r="AC555" s="66"/>
      <c r="AD555" s="66"/>
      <c r="AE555" s="66"/>
      <c r="AF555" s="91"/>
      <c r="AG555" s="3"/>
      <c r="AH555" s="50"/>
      <c r="AI555" s="4"/>
    </row>
    <row r="556" spans="1:35" s="4" customFormat="1">
      <c r="A556" s="56"/>
      <c r="B556" s="66"/>
      <c r="C556" s="140"/>
      <c r="D556" s="140"/>
      <c r="E556" s="140"/>
      <c r="F556" s="140"/>
      <c r="G556" s="140"/>
      <c r="H556" s="140"/>
      <c r="I556" s="140"/>
      <c r="J556" s="140"/>
      <c r="K556" s="125" t="s">
        <v>806</v>
      </c>
      <c r="L556" s="125"/>
      <c r="M556" s="125"/>
      <c r="N556" s="125"/>
      <c r="O556" s="66"/>
      <c r="P556" s="66"/>
      <c r="Q556" s="140"/>
      <c r="R556" s="140"/>
      <c r="S556" s="140"/>
      <c r="T556" s="140"/>
      <c r="U556" s="140"/>
      <c r="V556" s="140"/>
      <c r="W556" s="140"/>
      <c r="X556" s="140"/>
      <c r="Y556" s="125" t="s">
        <v>806</v>
      </c>
      <c r="Z556" s="125"/>
      <c r="AA556" s="125"/>
      <c r="AB556" s="125"/>
      <c r="AC556" s="66"/>
      <c r="AD556" s="66"/>
      <c r="AE556" s="66"/>
      <c r="AF556" s="91"/>
      <c r="AG556" s="3"/>
      <c r="AH556" s="50"/>
      <c r="AI556" s="4"/>
    </row>
    <row r="557" spans="1:35" s="4" customFormat="1">
      <c r="A557" s="56"/>
      <c r="B557" s="66"/>
      <c r="C557" s="140"/>
      <c r="D557" s="140"/>
      <c r="E557" s="140"/>
      <c r="F557" s="140"/>
      <c r="G557" s="140"/>
      <c r="H557" s="140"/>
      <c r="I557" s="140"/>
      <c r="J557" s="140"/>
      <c r="K557" s="125"/>
      <c r="L557" s="125"/>
      <c r="M557" s="125"/>
      <c r="N557" s="125"/>
      <c r="O557" s="66"/>
      <c r="P557" s="66"/>
      <c r="Q557" s="140"/>
      <c r="R557" s="140"/>
      <c r="S557" s="140"/>
      <c r="T557" s="140"/>
      <c r="U557" s="140"/>
      <c r="V557" s="140"/>
      <c r="W557" s="140"/>
      <c r="X557" s="140"/>
      <c r="Y557" s="125"/>
      <c r="Z557" s="125"/>
      <c r="AA557" s="125"/>
      <c r="AB557" s="125"/>
      <c r="AC557" s="66"/>
      <c r="AD557" s="66"/>
      <c r="AE557" s="66"/>
      <c r="AF557" s="91"/>
      <c r="AG557" s="3"/>
      <c r="AH557" s="50"/>
      <c r="AI557" s="4"/>
    </row>
    <row r="558" spans="1:35" s="4" customFormat="1">
      <c r="A558" s="56"/>
      <c r="B558" s="66"/>
      <c r="C558" s="140"/>
      <c r="D558" s="140"/>
      <c r="E558" s="140"/>
      <c r="F558" s="140"/>
      <c r="G558" s="140"/>
      <c r="H558" s="140"/>
      <c r="I558" s="140"/>
      <c r="J558" s="140"/>
      <c r="K558" s="125" t="s">
        <v>806</v>
      </c>
      <c r="L558" s="125"/>
      <c r="M558" s="125"/>
      <c r="N558" s="125"/>
      <c r="O558" s="66"/>
      <c r="P558" s="66"/>
      <c r="Q558" s="140"/>
      <c r="R558" s="140"/>
      <c r="S558" s="140"/>
      <c r="T558" s="140"/>
      <c r="U558" s="140"/>
      <c r="V558" s="140"/>
      <c r="W558" s="140"/>
      <c r="X558" s="140"/>
      <c r="Y558" s="125" t="s">
        <v>806</v>
      </c>
      <c r="Z558" s="125"/>
      <c r="AA558" s="125"/>
      <c r="AB558" s="125"/>
      <c r="AC558" s="66"/>
      <c r="AD558" s="66"/>
      <c r="AE558" s="66"/>
      <c r="AF558" s="91"/>
      <c r="AG558" s="3"/>
      <c r="AH558" s="50"/>
      <c r="AI558" s="4"/>
    </row>
    <row r="559" spans="1:35" s="4" customFormat="1">
      <c r="A559" s="56"/>
      <c r="B559" s="66"/>
      <c r="C559" s="140"/>
      <c r="D559" s="140"/>
      <c r="E559" s="140"/>
      <c r="F559" s="140"/>
      <c r="G559" s="140"/>
      <c r="H559" s="140"/>
      <c r="I559" s="140"/>
      <c r="J559" s="140"/>
      <c r="K559" s="125"/>
      <c r="L559" s="125"/>
      <c r="M559" s="125"/>
      <c r="N559" s="125"/>
      <c r="O559" s="66"/>
      <c r="P559" s="66"/>
      <c r="Q559" s="140"/>
      <c r="R559" s="140"/>
      <c r="S559" s="140"/>
      <c r="T559" s="140"/>
      <c r="U559" s="140"/>
      <c r="V559" s="140"/>
      <c r="W559" s="140"/>
      <c r="X559" s="140"/>
      <c r="Y559" s="125"/>
      <c r="Z559" s="125"/>
      <c r="AA559" s="125"/>
      <c r="AB559" s="125"/>
      <c r="AC559" s="66"/>
      <c r="AD559" s="66"/>
      <c r="AE559" s="66"/>
      <c r="AF559" s="91"/>
      <c r="AG559" s="3"/>
      <c r="AH559" s="50"/>
      <c r="AI559" s="4"/>
    </row>
    <row r="560" spans="1:35" s="4" customFormat="1">
      <c r="A560" s="56"/>
      <c r="B560" s="66"/>
      <c r="C560" s="140"/>
      <c r="D560" s="140"/>
      <c r="E560" s="140"/>
      <c r="F560" s="140"/>
      <c r="G560" s="140"/>
      <c r="H560" s="140"/>
      <c r="I560" s="140"/>
      <c r="J560" s="140"/>
      <c r="K560" s="125" t="s">
        <v>806</v>
      </c>
      <c r="L560" s="125"/>
      <c r="M560" s="125"/>
      <c r="N560" s="125"/>
      <c r="O560" s="66"/>
      <c r="P560" s="66"/>
      <c r="Q560" s="140"/>
      <c r="R560" s="140"/>
      <c r="S560" s="140"/>
      <c r="T560" s="140"/>
      <c r="U560" s="140"/>
      <c r="V560" s="140"/>
      <c r="W560" s="140"/>
      <c r="X560" s="140"/>
      <c r="Y560" s="125" t="s">
        <v>806</v>
      </c>
      <c r="Z560" s="125"/>
      <c r="AA560" s="125"/>
      <c r="AB560" s="125"/>
      <c r="AC560" s="66"/>
      <c r="AD560" s="66"/>
      <c r="AE560" s="66"/>
      <c r="AF560" s="91"/>
      <c r="AG560" s="3"/>
      <c r="AH560" s="50"/>
      <c r="AI560" s="4"/>
    </row>
    <row r="561" spans="1:34" s="4" customFormat="1">
      <c r="A561" s="56"/>
      <c r="B561" s="66"/>
      <c r="C561" s="140"/>
      <c r="D561" s="140"/>
      <c r="E561" s="140"/>
      <c r="F561" s="140"/>
      <c r="G561" s="140"/>
      <c r="H561" s="140"/>
      <c r="I561" s="140"/>
      <c r="J561" s="140"/>
      <c r="K561" s="125"/>
      <c r="L561" s="125"/>
      <c r="M561" s="125"/>
      <c r="N561" s="125"/>
      <c r="O561" s="66"/>
      <c r="P561" s="66"/>
      <c r="Q561" s="140"/>
      <c r="R561" s="140"/>
      <c r="S561" s="140"/>
      <c r="T561" s="140"/>
      <c r="U561" s="140"/>
      <c r="V561" s="140"/>
      <c r="W561" s="140"/>
      <c r="X561" s="140"/>
      <c r="Y561" s="125"/>
      <c r="Z561" s="125"/>
      <c r="AA561" s="125"/>
      <c r="AB561" s="125"/>
      <c r="AC561" s="66"/>
      <c r="AD561" s="66"/>
      <c r="AE561" s="66"/>
      <c r="AF561" s="91"/>
      <c r="AG561" s="3"/>
      <c r="AH561" s="50"/>
    </row>
    <row r="562" spans="1:34" s="4" customFormat="1">
      <c r="A562" s="56"/>
      <c r="B562" s="66"/>
      <c r="C562" s="140"/>
      <c r="D562" s="140"/>
      <c r="E562" s="140"/>
      <c r="F562" s="140"/>
      <c r="G562" s="140"/>
      <c r="H562" s="140"/>
      <c r="I562" s="140"/>
      <c r="J562" s="140"/>
      <c r="K562" s="125" t="s">
        <v>806</v>
      </c>
      <c r="L562" s="125"/>
      <c r="M562" s="125"/>
      <c r="N562" s="125"/>
      <c r="O562" s="66"/>
      <c r="P562" s="66"/>
      <c r="Q562" s="140"/>
      <c r="R562" s="140"/>
      <c r="S562" s="140"/>
      <c r="T562" s="140"/>
      <c r="U562" s="140"/>
      <c r="V562" s="140"/>
      <c r="W562" s="140"/>
      <c r="X562" s="140"/>
      <c r="Y562" s="125" t="s">
        <v>806</v>
      </c>
      <c r="Z562" s="125"/>
      <c r="AA562" s="125"/>
      <c r="AB562" s="125"/>
      <c r="AC562" s="66"/>
      <c r="AD562" s="66"/>
      <c r="AE562" s="66"/>
      <c r="AF562" s="91"/>
      <c r="AG562" s="3"/>
      <c r="AH562" s="50"/>
    </row>
    <row r="563" spans="1:34" s="4" customFormat="1">
      <c r="A563" s="56"/>
      <c r="B563" s="66"/>
      <c r="C563" s="140"/>
      <c r="D563" s="140"/>
      <c r="E563" s="140"/>
      <c r="F563" s="140"/>
      <c r="G563" s="140"/>
      <c r="H563" s="140"/>
      <c r="I563" s="140"/>
      <c r="J563" s="140"/>
      <c r="K563" s="125"/>
      <c r="L563" s="125"/>
      <c r="M563" s="125"/>
      <c r="N563" s="125"/>
      <c r="O563" s="66"/>
      <c r="P563" s="66"/>
      <c r="Q563" s="140"/>
      <c r="R563" s="140"/>
      <c r="S563" s="140"/>
      <c r="T563" s="140"/>
      <c r="U563" s="140"/>
      <c r="V563" s="140"/>
      <c r="W563" s="140"/>
      <c r="X563" s="140"/>
      <c r="Y563" s="125"/>
      <c r="Z563" s="125"/>
      <c r="AA563" s="125"/>
      <c r="AB563" s="125"/>
      <c r="AC563" s="66"/>
      <c r="AD563" s="66"/>
      <c r="AE563" s="66"/>
      <c r="AF563" s="91"/>
      <c r="AG563" s="3"/>
      <c r="AH563" s="50"/>
    </row>
    <row r="564" spans="1:34" s="4" customFormat="1">
      <c r="A564" s="56"/>
      <c r="B564" s="66"/>
      <c r="C564" s="140"/>
      <c r="D564" s="140"/>
      <c r="E564" s="140"/>
      <c r="F564" s="140"/>
      <c r="G564" s="140"/>
      <c r="H564" s="140"/>
      <c r="I564" s="140"/>
      <c r="J564" s="140"/>
      <c r="K564" s="125" t="s">
        <v>806</v>
      </c>
      <c r="L564" s="125"/>
      <c r="M564" s="125"/>
      <c r="N564" s="125"/>
      <c r="O564" s="66"/>
      <c r="P564" s="66"/>
      <c r="Q564" s="140"/>
      <c r="R564" s="140"/>
      <c r="S564" s="140"/>
      <c r="T564" s="140"/>
      <c r="U564" s="140"/>
      <c r="V564" s="140"/>
      <c r="W564" s="140"/>
      <c r="X564" s="140"/>
      <c r="Y564" s="125" t="s">
        <v>806</v>
      </c>
      <c r="Z564" s="125"/>
      <c r="AA564" s="125"/>
      <c r="AB564" s="125"/>
      <c r="AC564" s="66"/>
      <c r="AD564" s="66"/>
      <c r="AE564" s="66"/>
      <c r="AF564" s="91"/>
      <c r="AG564" s="3"/>
      <c r="AH564" s="50"/>
    </row>
    <row r="565" spans="1:34" s="4" customFormat="1">
      <c r="A565" s="56"/>
      <c r="B565" s="66"/>
      <c r="C565" s="140"/>
      <c r="D565" s="140"/>
      <c r="E565" s="140"/>
      <c r="F565" s="140"/>
      <c r="G565" s="140"/>
      <c r="H565" s="140"/>
      <c r="I565" s="140"/>
      <c r="J565" s="140"/>
      <c r="K565" s="125"/>
      <c r="L565" s="125"/>
      <c r="M565" s="125"/>
      <c r="N565" s="125"/>
      <c r="O565" s="66"/>
      <c r="P565" s="66"/>
      <c r="Q565" s="140"/>
      <c r="R565" s="140"/>
      <c r="S565" s="140"/>
      <c r="T565" s="140"/>
      <c r="U565" s="140"/>
      <c r="V565" s="140"/>
      <c r="W565" s="140"/>
      <c r="X565" s="140"/>
      <c r="Y565" s="125"/>
      <c r="Z565" s="125"/>
      <c r="AA565" s="125"/>
      <c r="AB565" s="125"/>
      <c r="AC565" s="66"/>
      <c r="AD565" s="66"/>
      <c r="AE565" s="66"/>
      <c r="AF565" s="91"/>
      <c r="AG565" s="3"/>
      <c r="AH565" s="50"/>
    </row>
    <row r="566" spans="1:34" s="4" customFormat="1">
      <c r="A566" s="56"/>
      <c r="B566" s="66"/>
      <c r="C566" s="140"/>
      <c r="D566" s="140"/>
      <c r="E566" s="140"/>
      <c r="F566" s="140"/>
      <c r="G566" s="140"/>
      <c r="H566" s="140"/>
      <c r="I566" s="140"/>
      <c r="J566" s="140"/>
      <c r="K566" s="125" t="s">
        <v>806</v>
      </c>
      <c r="L566" s="125"/>
      <c r="M566" s="125"/>
      <c r="N566" s="125"/>
      <c r="O566" s="66"/>
      <c r="P566" s="66"/>
      <c r="Q566" s="140"/>
      <c r="R566" s="140"/>
      <c r="S566" s="140"/>
      <c r="T566" s="140"/>
      <c r="U566" s="140"/>
      <c r="V566" s="140"/>
      <c r="W566" s="140"/>
      <c r="X566" s="140"/>
      <c r="Y566" s="125" t="s">
        <v>806</v>
      </c>
      <c r="Z566" s="125"/>
      <c r="AA566" s="125"/>
      <c r="AB566" s="125"/>
      <c r="AC566" s="66"/>
      <c r="AD566" s="66"/>
      <c r="AE566" s="66"/>
      <c r="AF566" s="91"/>
      <c r="AG566" s="3"/>
      <c r="AH566" s="50"/>
    </row>
    <row r="567" spans="1:34" s="4" customFormat="1">
      <c r="A567" s="56"/>
      <c r="B567" s="66"/>
      <c r="C567" s="140"/>
      <c r="D567" s="140"/>
      <c r="E567" s="140"/>
      <c r="F567" s="140"/>
      <c r="G567" s="140"/>
      <c r="H567" s="140"/>
      <c r="I567" s="140"/>
      <c r="J567" s="140"/>
      <c r="K567" s="125"/>
      <c r="L567" s="125"/>
      <c r="M567" s="125"/>
      <c r="N567" s="125"/>
      <c r="O567" s="66"/>
      <c r="P567" s="66"/>
      <c r="Q567" s="140"/>
      <c r="R567" s="140"/>
      <c r="S567" s="140"/>
      <c r="T567" s="140"/>
      <c r="U567" s="140"/>
      <c r="V567" s="140"/>
      <c r="W567" s="140"/>
      <c r="X567" s="140"/>
      <c r="Y567" s="125"/>
      <c r="Z567" s="125"/>
      <c r="AA567" s="125"/>
      <c r="AB567" s="125"/>
      <c r="AC567" s="66"/>
      <c r="AD567" s="66"/>
      <c r="AE567" s="66"/>
      <c r="AF567" s="91"/>
      <c r="AG567" s="3"/>
      <c r="AH567" s="50"/>
    </row>
    <row r="568" spans="1:34" s="4" customFormat="1">
      <c r="A568" s="56"/>
      <c r="B568" s="66"/>
      <c r="C568" s="140"/>
      <c r="D568" s="140"/>
      <c r="E568" s="140"/>
      <c r="F568" s="140"/>
      <c r="G568" s="140"/>
      <c r="H568" s="140"/>
      <c r="I568" s="140"/>
      <c r="J568" s="140"/>
      <c r="K568" s="125" t="s">
        <v>806</v>
      </c>
      <c r="L568" s="125"/>
      <c r="M568" s="125"/>
      <c r="N568" s="125"/>
      <c r="O568" s="66"/>
      <c r="P568" s="66"/>
      <c r="Q568" s="140"/>
      <c r="R568" s="140"/>
      <c r="S568" s="140"/>
      <c r="T568" s="140"/>
      <c r="U568" s="140"/>
      <c r="V568" s="140"/>
      <c r="W568" s="140"/>
      <c r="X568" s="140"/>
      <c r="Y568" s="125" t="s">
        <v>806</v>
      </c>
      <c r="Z568" s="125"/>
      <c r="AA568" s="125"/>
      <c r="AB568" s="125"/>
      <c r="AC568" s="66"/>
      <c r="AD568" s="66"/>
      <c r="AE568" s="66"/>
      <c r="AF568" s="91"/>
      <c r="AG568" s="3"/>
      <c r="AH568" s="50"/>
    </row>
    <row r="569" spans="1:34" s="4" customFormat="1">
      <c r="A569" s="56"/>
      <c r="B569" s="66"/>
      <c r="C569" s="140"/>
      <c r="D569" s="140"/>
      <c r="E569" s="140"/>
      <c r="F569" s="140"/>
      <c r="G569" s="140"/>
      <c r="H569" s="140"/>
      <c r="I569" s="140"/>
      <c r="J569" s="140"/>
      <c r="K569" s="125"/>
      <c r="L569" s="125"/>
      <c r="M569" s="125"/>
      <c r="N569" s="125"/>
      <c r="O569" s="66"/>
      <c r="P569" s="66"/>
      <c r="Q569" s="140"/>
      <c r="R569" s="140"/>
      <c r="S569" s="140"/>
      <c r="T569" s="140"/>
      <c r="U569" s="140"/>
      <c r="V569" s="140"/>
      <c r="W569" s="140"/>
      <c r="X569" s="140"/>
      <c r="Y569" s="125"/>
      <c r="Z569" s="125"/>
      <c r="AA569" s="125"/>
      <c r="AB569" s="125"/>
      <c r="AC569" s="66"/>
      <c r="AD569" s="66"/>
      <c r="AE569" s="66"/>
      <c r="AF569" s="91"/>
      <c r="AG569" s="3"/>
      <c r="AH569" s="50"/>
    </row>
    <row r="570" spans="1:34" s="4" customFormat="1">
      <c r="A570" s="56"/>
      <c r="B570" s="66"/>
      <c r="C570" s="66"/>
      <c r="D570" s="66"/>
      <c r="E570" s="66"/>
      <c r="F570" s="66"/>
      <c r="G570" s="66"/>
      <c r="H570" s="66"/>
      <c r="I570" s="66"/>
      <c r="J570" s="66"/>
      <c r="K570" s="66"/>
      <c r="L570" s="66"/>
      <c r="M570" s="66"/>
      <c r="N570" s="66"/>
      <c r="O570" s="66"/>
      <c r="P570" s="66"/>
      <c r="Q570" s="66"/>
      <c r="R570" s="66"/>
      <c r="S570" s="66"/>
      <c r="T570" s="66"/>
      <c r="U570" s="66"/>
      <c r="V570" s="66"/>
      <c r="W570" s="66"/>
      <c r="X570" s="66"/>
      <c r="Y570" s="66"/>
      <c r="Z570" s="66"/>
      <c r="AA570" s="66"/>
      <c r="AB570" s="66"/>
      <c r="AC570" s="66"/>
      <c r="AD570" s="66"/>
      <c r="AE570" s="66"/>
      <c r="AF570" s="91"/>
      <c r="AG570" s="3"/>
      <c r="AH570" s="50"/>
    </row>
    <row r="571" spans="1:34" s="4" customFormat="1">
      <c r="A571" s="56"/>
      <c r="B571" s="66" t="s">
        <v>120</v>
      </c>
      <c r="C571" s="66"/>
      <c r="D571" s="66"/>
      <c r="E571" s="66"/>
      <c r="F571" s="66"/>
      <c r="G571" s="66"/>
      <c r="H571" s="66"/>
      <c r="I571" s="66"/>
      <c r="J571" s="66"/>
      <c r="K571" s="66"/>
      <c r="L571" s="66"/>
      <c r="M571" s="66"/>
      <c r="N571" s="66"/>
      <c r="O571" s="66"/>
      <c r="P571" s="66"/>
      <c r="Q571" s="66"/>
      <c r="R571" s="66"/>
      <c r="S571" s="66"/>
      <c r="T571" s="66"/>
      <c r="U571" s="66"/>
      <c r="V571" s="66"/>
      <c r="W571" s="66"/>
      <c r="X571" s="66"/>
      <c r="Y571" s="66"/>
      <c r="Z571" s="66"/>
      <c r="AA571" s="66"/>
      <c r="AB571" s="66"/>
      <c r="AC571" s="66"/>
      <c r="AD571" s="66"/>
      <c r="AE571" s="66"/>
      <c r="AF571" s="91"/>
      <c r="AG571" s="3"/>
      <c r="AH571" s="50"/>
    </row>
    <row r="572" spans="1:34" s="4" customFormat="1">
      <c r="A572" s="56"/>
      <c r="B572" s="66"/>
      <c r="C572" s="66"/>
      <c r="D572" s="66"/>
      <c r="E572" s="66"/>
      <c r="F572" s="66"/>
      <c r="G572" s="66"/>
      <c r="H572" s="66"/>
      <c r="I572" s="66"/>
      <c r="J572" s="66"/>
      <c r="K572" s="66"/>
      <c r="L572" s="66"/>
      <c r="M572" s="66"/>
      <c r="N572" s="66"/>
      <c r="O572" s="66"/>
      <c r="P572" s="66"/>
      <c r="Q572" s="66"/>
      <c r="R572" s="66"/>
      <c r="S572" s="66"/>
      <c r="T572" s="66"/>
      <c r="U572" s="66"/>
      <c r="V572" s="66"/>
      <c r="W572" s="66"/>
      <c r="X572" s="66"/>
      <c r="Y572" s="66"/>
      <c r="Z572" s="66"/>
      <c r="AA572" s="66"/>
      <c r="AB572" s="66"/>
      <c r="AC572" s="66"/>
      <c r="AD572" s="66"/>
      <c r="AE572" s="66"/>
      <c r="AF572" s="91"/>
      <c r="AG572" s="3"/>
      <c r="AH572" s="50"/>
    </row>
    <row r="573" spans="1:34" s="4" customFormat="1">
      <c r="A573" s="56"/>
      <c r="B573" s="66"/>
      <c r="C573" s="10" t="s">
        <v>562</v>
      </c>
      <c r="D573" s="67"/>
      <c r="E573" s="67"/>
      <c r="F573" s="67"/>
      <c r="G573" s="176"/>
      <c r="H573" s="124" t="s">
        <v>545</v>
      </c>
      <c r="I573" s="124"/>
      <c r="J573" s="124"/>
      <c r="K573" s="124"/>
      <c r="L573" s="124"/>
      <c r="M573" s="124" t="s">
        <v>91</v>
      </c>
      <c r="N573" s="124"/>
      <c r="O573" s="124"/>
      <c r="P573" s="124"/>
      <c r="Q573" s="124"/>
      <c r="R573" s="332" t="s">
        <v>455</v>
      </c>
      <c r="S573" s="349"/>
      <c r="T573" s="349"/>
      <c r="U573" s="349"/>
      <c r="V573" s="349"/>
      <c r="W573" s="349"/>
      <c r="X573" s="349"/>
      <c r="Y573" s="349"/>
      <c r="Z573" s="349"/>
      <c r="AA573" s="349"/>
      <c r="AB573" s="472"/>
      <c r="AC573" s="479" t="s">
        <v>570</v>
      </c>
      <c r="AD573" s="484"/>
      <c r="AE573" s="490"/>
      <c r="AF573" s="91"/>
      <c r="AG573" s="3"/>
      <c r="AH573" s="120"/>
    </row>
    <row r="574" spans="1:34" s="4" customFormat="1">
      <c r="A574" s="56"/>
      <c r="B574" s="66"/>
      <c r="C574" s="9"/>
      <c r="D574" s="69"/>
      <c r="E574" s="69"/>
      <c r="F574" s="69"/>
      <c r="G574" s="178"/>
      <c r="H574" s="124"/>
      <c r="I574" s="124"/>
      <c r="J574" s="124"/>
      <c r="K574" s="124"/>
      <c r="L574" s="124"/>
      <c r="M574" s="124"/>
      <c r="N574" s="124"/>
      <c r="O574" s="124"/>
      <c r="P574" s="124"/>
      <c r="Q574" s="124"/>
      <c r="R574" s="333"/>
      <c r="S574" s="350"/>
      <c r="T574" s="350"/>
      <c r="U574" s="350"/>
      <c r="V574" s="350"/>
      <c r="W574" s="350"/>
      <c r="X574" s="350"/>
      <c r="Y574" s="350"/>
      <c r="Z574" s="350"/>
      <c r="AA574" s="350"/>
      <c r="AB574" s="473"/>
      <c r="AC574" s="480"/>
      <c r="AD574" s="485"/>
      <c r="AE574" s="491"/>
      <c r="AF574" s="91"/>
      <c r="AG574" s="3"/>
      <c r="AH574" s="120"/>
    </row>
    <row r="575" spans="1:34" s="4" customFormat="1">
      <c r="A575" s="56"/>
      <c r="B575" s="66"/>
      <c r="C575" s="140"/>
      <c r="D575" s="140"/>
      <c r="E575" s="140"/>
      <c r="F575" s="140"/>
      <c r="G575" s="140"/>
      <c r="H575" s="228"/>
      <c r="I575" s="235"/>
      <c r="J575" s="235"/>
      <c r="K575" s="235"/>
      <c r="L575" s="261"/>
      <c r="M575" s="269"/>
      <c r="N575" s="284"/>
      <c r="O575" s="284"/>
      <c r="P575" s="284"/>
      <c r="Q575" s="318"/>
      <c r="R575" s="144"/>
      <c r="S575" s="146"/>
      <c r="T575" s="146"/>
      <c r="U575" s="146"/>
      <c r="V575" s="146"/>
      <c r="W575" s="146"/>
      <c r="X575" s="146"/>
      <c r="Y575" s="146"/>
      <c r="Z575" s="146"/>
      <c r="AA575" s="146"/>
      <c r="AB575" s="221"/>
      <c r="AC575" s="374" t="s">
        <v>806</v>
      </c>
      <c r="AD575" s="397"/>
      <c r="AE575" s="441"/>
      <c r="AF575" s="501"/>
      <c r="AG575" s="3"/>
      <c r="AH575" s="50"/>
    </row>
    <row r="576" spans="1:34" s="4" customFormat="1">
      <c r="A576" s="56"/>
      <c r="B576" s="66"/>
      <c r="C576" s="140"/>
      <c r="D576" s="140"/>
      <c r="E576" s="140"/>
      <c r="F576" s="140"/>
      <c r="G576" s="140"/>
      <c r="H576" s="161" t="s">
        <v>806</v>
      </c>
      <c r="I576" s="147"/>
      <c r="J576" s="122"/>
      <c r="K576" s="140"/>
      <c r="L576" s="205" t="s">
        <v>303</v>
      </c>
      <c r="M576" s="270"/>
      <c r="N576" s="285"/>
      <c r="O576" s="285"/>
      <c r="P576" s="285"/>
      <c r="Q576" s="319"/>
      <c r="R576" s="161"/>
      <c r="S576" s="147"/>
      <c r="T576" s="147"/>
      <c r="U576" s="147"/>
      <c r="V576" s="147"/>
      <c r="W576" s="147"/>
      <c r="X576" s="147"/>
      <c r="Y576" s="147"/>
      <c r="Z576" s="147"/>
      <c r="AA576" s="147"/>
      <c r="AB576" s="223"/>
      <c r="AC576" s="375"/>
      <c r="AD576" s="398"/>
      <c r="AE576" s="442"/>
      <c r="AF576" s="501"/>
      <c r="AG576" s="3"/>
      <c r="AH576" s="50"/>
    </row>
    <row r="577" spans="1:34" s="4" customFormat="1">
      <c r="A577" s="56"/>
      <c r="B577" s="66"/>
      <c r="C577" s="140"/>
      <c r="D577" s="140"/>
      <c r="E577" s="140"/>
      <c r="F577" s="140"/>
      <c r="G577" s="140"/>
      <c r="H577" s="229"/>
      <c r="I577" s="236"/>
      <c r="J577" s="236"/>
      <c r="K577" s="236"/>
      <c r="L577" s="262"/>
      <c r="M577" s="269"/>
      <c r="N577" s="284"/>
      <c r="O577" s="284"/>
      <c r="P577" s="284"/>
      <c r="Q577" s="318"/>
      <c r="R577" s="144"/>
      <c r="S577" s="146"/>
      <c r="T577" s="146"/>
      <c r="U577" s="146"/>
      <c r="V577" s="146"/>
      <c r="W577" s="146"/>
      <c r="X577" s="146"/>
      <c r="Y577" s="146"/>
      <c r="Z577" s="146"/>
      <c r="AA577" s="146"/>
      <c r="AB577" s="221"/>
      <c r="AC577" s="374" t="s">
        <v>806</v>
      </c>
      <c r="AD577" s="397"/>
      <c r="AE577" s="441"/>
      <c r="AF577" s="91"/>
      <c r="AG577" s="3"/>
      <c r="AH577" s="50"/>
    </row>
    <row r="578" spans="1:34" s="4" customFormat="1">
      <c r="A578" s="56"/>
      <c r="B578" s="66"/>
      <c r="C578" s="140"/>
      <c r="D578" s="140"/>
      <c r="E578" s="140"/>
      <c r="F578" s="140"/>
      <c r="G578" s="140"/>
      <c r="H578" s="161" t="s">
        <v>806</v>
      </c>
      <c r="I578" s="147"/>
      <c r="J578" s="122"/>
      <c r="K578" s="140"/>
      <c r="L578" s="205" t="s">
        <v>303</v>
      </c>
      <c r="M578" s="270"/>
      <c r="N578" s="285"/>
      <c r="O578" s="285"/>
      <c r="P578" s="285"/>
      <c r="Q578" s="319"/>
      <c r="R578" s="161"/>
      <c r="S578" s="147"/>
      <c r="T578" s="147"/>
      <c r="U578" s="147"/>
      <c r="V578" s="147"/>
      <c r="W578" s="147"/>
      <c r="X578" s="147"/>
      <c r="Y578" s="147"/>
      <c r="Z578" s="147"/>
      <c r="AA578" s="147"/>
      <c r="AB578" s="223"/>
      <c r="AC578" s="375"/>
      <c r="AD578" s="398"/>
      <c r="AE578" s="442"/>
      <c r="AF578" s="91"/>
      <c r="AG578" s="3"/>
      <c r="AH578" s="50"/>
    </row>
    <row r="579" spans="1:34" s="4" customFormat="1">
      <c r="A579" s="56"/>
      <c r="B579" s="66"/>
      <c r="C579" s="66"/>
      <c r="D579" s="66"/>
      <c r="E579" s="66"/>
      <c r="F579" s="66"/>
      <c r="G579" s="66"/>
      <c r="H579" s="66"/>
      <c r="I579" s="66"/>
      <c r="J579" s="66"/>
      <c r="K579" s="66"/>
      <c r="L579" s="66"/>
      <c r="M579" s="66"/>
      <c r="N579" s="66"/>
      <c r="O579" s="66"/>
      <c r="P579" s="66"/>
      <c r="Q579" s="66"/>
      <c r="R579" s="66"/>
      <c r="S579" s="66"/>
      <c r="T579" s="66"/>
      <c r="U579" s="66"/>
      <c r="V579" s="66"/>
      <c r="W579" s="66"/>
      <c r="X579" s="66"/>
      <c r="Y579" s="66"/>
      <c r="Z579" s="66"/>
      <c r="AA579" s="66"/>
      <c r="AB579" s="66"/>
      <c r="AC579" s="66"/>
      <c r="AD579" s="66"/>
      <c r="AE579" s="66"/>
      <c r="AF579" s="91"/>
      <c r="AG579" s="3"/>
      <c r="AH579" s="50"/>
    </row>
    <row r="580" spans="1:34" s="4" customFormat="1">
      <c r="A580" s="56"/>
      <c r="B580" s="66" t="s">
        <v>1198</v>
      </c>
      <c r="C580" s="66"/>
      <c r="D580" s="66"/>
      <c r="E580" s="66"/>
      <c r="F580" s="66"/>
      <c r="G580" s="66"/>
      <c r="H580" s="66"/>
      <c r="I580" s="66"/>
      <c r="J580" s="66"/>
      <c r="K580" s="66"/>
      <c r="L580" s="66"/>
      <c r="M580" s="66"/>
      <c r="N580" s="66"/>
      <c r="O580" s="66"/>
      <c r="P580" s="66"/>
      <c r="Q580" s="66"/>
      <c r="R580" s="66"/>
      <c r="S580" s="66"/>
      <c r="T580" s="66"/>
      <c r="U580" s="66"/>
      <c r="V580" s="66"/>
      <c r="W580" s="66"/>
      <c r="X580" s="66"/>
      <c r="Y580" s="66"/>
      <c r="Z580" s="66"/>
      <c r="AA580" s="66"/>
      <c r="AB580" s="66"/>
      <c r="AC580" s="66"/>
      <c r="AD580" s="66"/>
      <c r="AE580" s="66"/>
      <c r="AF580" s="91"/>
      <c r="AG580" s="3"/>
      <c r="AH580" s="50"/>
    </row>
    <row r="581" spans="1:34" s="4" customFormat="1">
      <c r="A581" s="56"/>
      <c r="B581" s="66"/>
      <c r="C581" s="66"/>
      <c r="D581" s="66"/>
      <c r="E581" s="66"/>
      <c r="F581" s="66"/>
      <c r="G581" s="66"/>
      <c r="H581" s="66"/>
      <c r="I581" s="66"/>
      <c r="J581" s="66"/>
      <c r="K581" s="66"/>
      <c r="L581" s="66"/>
      <c r="M581" s="66"/>
      <c r="N581" s="66"/>
      <c r="O581" s="66"/>
      <c r="P581" s="66"/>
      <c r="Q581" s="66"/>
      <c r="R581" s="66"/>
      <c r="S581" s="66"/>
      <c r="T581" s="66"/>
      <c r="U581" s="66"/>
      <c r="V581" s="66"/>
      <c r="W581" s="66"/>
      <c r="X581" s="66"/>
      <c r="Y581" s="66"/>
      <c r="Z581" s="66"/>
      <c r="AA581" s="66"/>
      <c r="AB581" s="66"/>
      <c r="AC581" s="66"/>
      <c r="AD581" s="66"/>
      <c r="AE581" s="66"/>
      <c r="AF581" s="91"/>
      <c r="AG581" s="3"/>
      <c r="AH581" s="50"/>
    </row>
    <row r="582" spans="1:34" s="4" customFormat="1">
      <c r="A582" s="56"/>
      <c r="B582" s="66"/>
      <c r="C582" s="125"/>
      <c r="D582" s="66" t="s">
        <v>116</v>
      </c>
      <c r="E582" s="66"/>
      <c r="F582" s="66"/>
      <c r="G582" s="125"/>
      <c r="H582" s="66" t="s">
        <v>832</v>
      </c>
      <c r="I582" s="66"/>
      <c r="J582" s="66"/>
      <c r="K582" s="125"/>
      <c r="L582" s="66" t="s">
        <v>826</v>
      </c>
      <c r="M582" s="66"/>
      <c r="N582" s="66"/>
      <c r="O582" s="125"/>
      <c r="P582" s="66" t="s">
        <v>632</v>
      </c>
      <c r="Q582" s="66"/>
      <c r="R582" s="66"/>
      <c r="S582" s="66"/>
      <c r="T582" s="125"/>
      <c r="U582" s="66" t="s">
        <v>504</v>
      </c>
      <c r="V582" s="66"/>
      <c r="W582" s="66"/>
      <c r="X582" s="66" t="s">
        <v>344</v>
      </c>
      <c r="Y582" s="66"/>
      <c r="Z582" s="66"/>
      <c r="AA582" s="160"/>
      <c r="AB582" s="174"/>
      <c r="AC582" s="174"/>
      <c r="AD582" s="174"/>
      <c r="AE582" s="174"/>
      <c r="AF582" s="203"/>
      <c r="AG582" s="3"/>
      <c r="AH582" s="50"/>
    </row>
    <row r="583" spans="1:34" s="4" customFormat="1">
      <c r="A583" s="56"/>
      <c r="B583" s="66"/>
      <c r="C583" s="66"/>
      <c r="D583" s="66"/>
      <c r="E583" s="66"/>
      <c r="F583" s="66"/>
      <c r="G583" s="66"/>
      <c r="H583" s="66"/>
      <c r="I583" s="66"/>
      <c r="J583" s="66"/>
      <c r="K583" s="66"/>
      <c r="L583" s="66"/>
      <c r="M583" s="66"/>
      <c r="N583" s="66"/>
      <c r="O583" s="66"/>
      <c r="P583" s="66"/>
      <c r="Q583" s="66"/>
      <c r="R583" s="66"/>
      <c r="S583" s="66"/>
      <c r="T583" s="66"/>
      <c r="U583" s="66"/>
      <c r="V583" s="66"/>
      <c r="W583" s="66"/>
      <c r="X583" s="66"/>
      <c r="Y583" s="66"/>
      <c r="Z583" s="66"/>
      <c r="AA583" s="66"/>
      <c r="AB583" s="66"/>
      <c r="AC583" s="66"/>
      <c r="AD583" s="66"/>
      <c r="AE583" s="66"/>
      <c r="AF583" s="91"/>
      <c r="AG583" s="3"/>
      <c r="AH583" s="50"/>
    </row>
    <row r="584" spans="1:34" s="4" customFormat="1">
      <c r="A584" s="56"/>
      <c r="B584" s="66" t="s">
        <v>92</v>
      </c>
      <c r="C584" s="66"/>
      <c r="D584" s="66"/>
      <c r="E584" s="66"/>
      <c r="F584" s="66"/>
      <c r="G584" s="66"/>
      <c r="H584" s="66"/>
      <c r="I584" s="66"/>
      <c r="J584" s="66"/>
      <c r="K584" s="66"/>
      <c r="L584" s="66"/>
      <c r="M584" s="66"/>
      <c r="N584" s="66"/>
      <c r="O584" s="66"/>
      <c r="P584" s="66"/>
      <c r="Q584" s="66"/>
      <c r="R584" s="66"/>
      <c r="S584" s="66"/>
      <c r="T584" s="66"/>
      <c r="U584" s="66"/>
      <c r="V584" s="66"/>
      <c r="W584" s="66"/>
      <c r="X584" s="388"/>
      <c r="Y584" s="66"/>
      <c r="Z584" s="66"/>
      <c r="AA584" s="66"/>
      <c r="AB584" s="66"/>
      <c r="AC584" s="66"/>
      <c r="AD584" s="66"/>
      <c r="AE584" s="66"/>
      <c r="AF584" s="91"/>
      <c r="AG584" s="3"/>
      <c r="AH584" s="50"/>
    </row>
    <row r="585" spans="1:34" s="4" customFormat="1">
      <c r="A585" s="56"/>
      <c r="B585" s="66"/>
      <c r="C585" s="66"/>
      <c r="D585" s="66"/>
      <c r="E585" s="66"/>
      <c r="F585" s="66"/>
      <c r="G585" s="66"/>
      <c r="H585" s="66"/>
      <c r="I585" s="66"/>
      <c r="J585" s="66"/>
      <c r="K585" s="66"/>
      <c r="L585" s="66"/>
      <c r="M585" s="66"/>
      <c r="N585" s="66"/>
      <c r="O585" s="66"/>
      <c r="P585" s="66"/>
      <c r="Q585" s="66"/>
      <c r="R585" s="66"/>
      <c r="S585" s="66"/>
      <c r="T585" s="66"/>
      <c r="U585" s="66"/>
      <c r="V585" s="66"/>
      <c r="W585" s="66"/>
      <c r="X585" s="66"/>
      <c r="Y585" s="416"/>
      <c r="Z585" s="66"/>
      <c r="AA585" s="66"/>
      <c r="AB585" s="66"/>
      <c r="AC585" s="66"/>
      <c r="AD585" s="66"/>
      <c r="AE585" s="66"/>
      <c r="AF585" s="91"/>
      <c r="AG585" s="3"/>
      <c r="AH585" s="50"/>
    </row>
    <row r="586" spans="1:34" s="4" customFormat="1">
      <c r="A586" s="56"/>
      <c r="B586" s="66"/>
      <c r="C586" s="124" t="s">
        <v>698</v>
      </c>
      <c r="D586" s="124"/>
      <c r="E586" s="124"/>
      <c r="F586" s="124"/>
      <c r="G586" s="160"/>
      <c r="H586" s="174"/>
      <c r="I586" s="237" t="s">
        <v>633</v>
      </c>
      <c r="J586" s="174"/>
      <c r="K586" s="174"/>
      <c r="L586" s="263" t="s">
        <v>22</v>
      </c>
      <c r="M586" s="174"/>
      <c r="N586" s="174"/>
      <c r="O586" s="237" t="s">
        <v>633</v>
      </c>
      <c r="P586" s="174"/>
      <c r="Q586" s="203"/>
      <c r="R586" s="66"/>
      <c r="S586" s="66"/>
      <c r="T586" s="66"/>
      <c r="U586" s="66"/>
      <c r="V586" s="66"/>
      <c r="W586" s="66"/>
      <c r="X586" s="388"/>
      <c r="Y586" s="417" t="s">
        <v>835</v>
      </c>
      <c r="Z586" s="243"/>
      <c r="AA586" s="243"/>
      <c r="AB586" s="243"/>
      <c r="AC586" s="243"/>
      <c r="AD586" s="243"/>
      <c r="AE586" s="243"/>
      <c r="AF586" s="243"/>
      <c r="AG586" s="541"/>
      <c r="AH586" s="50"/>
    </row>
    <row r="587" spans="1:34" s="4" customFormat="1">
      <c r="A587" s="56"/>
      <c r="B587" s="66"/>
      <c r="C587" s="124" t="s">
        <v>293</v>
      </c>
      <c r="D587" s="124"/>
      <c r="E587" s="124"/>
      <c r="F587" s="124"/>
      <c r="G587" s="160"/>
      <c r="H587" s="174"/>
      <c r="I587" s="237" t="s">
        <v>633</v>
      </c>
      <c r="J587" s="174"/>
      <c r="K587" s="174"/>
      <c r="L587" s="263" t="s">
        <v>22</v>
      </c>
      <c r="M587" s="174"/>
      <c r="N587" s="174"/>
      <c r="O587" s="237" t="s">
        <v>633</v>
      </c>
      <c r="P587" s="174"/>
      <c r="Q587" s="203"/>
      <c r="R587" s="66"/>
      <c r="S587" s="66"/>
      <c r="T587" s="66"/>
      <c r="U587" s="66"/>
      <c r="V587" s="66"/>
      <c r="W587" s="66"/>
      <c r="X587" s="388"/>
      <c r="Y587" s="243"/>
      <c r="Z587" s="243"/>
      <c r="AA587" s="243"/>
      <c r="AB587" s="243"/>
      <c r="AC587" s="243"/>
      <c r="AD587" s="243"/>
      <c r="AE587" s="243"/>
      <c r="AF587" s="243"/>
      <c r="AG587" s="541"/>
      <c r="AH587" s="50"/>
    </row>
    <row r="588" spans="1:34" s="4" customFormat="1">
      <c r="A588" s="56"/>
      <c r="B588" s="66"/>
      <c r="C588" s="124" t="s">
        <v>834</v>
      </c>
      <c r="D588" s="124"/>
      <c r="E588" s="124"/>
      <c r="F588" s="124"/>
      <c r="G588" s="160"/>
      <c r="H588" s="174"/>
      <c r="I588" s="237" t="s">
        <v>633</v>
      </c>
      <c r="J588" s="174"/>
      <c r="K588" s="174"/>
      <c r="L588" s="263" t="s">
        <v>22</v>
      </c>
      <c r="M588" s="174"/>
      <c r="N588" s="174"/>
      <c r="O588" s="237" t="s">
        <v>633</v>
      </c>
      <c r="P588" s="174"/>
      <c r="Q588" s="203"/>
      <c r="R588" s="66"/>
      <c r="S588" s="66"/>
      <c r="T588" s="66"/>
      <c r="U588" s="66"/>
      <c r="V588" s="66"/>
      <c r="W588" s="66"/>
      <c r="X588" s="388"/>
      <c r="Y588" s="243"/>
      <c r="Z588" s="243"/>
      <c r="AA588" s="243"/>
      <c r="AB588" s="243"/>
      <c r="AC588" s="243"/>
      <c r="AD588" s="243"/>
      <c r="AE588" s="243"/>
      <c r="AF588" s="243"/>
      <c r="AG588" s="541"/>
      <c r="AH588" s="50"/>
    </row>
    <row r="589" spans="1:34" s="4" customFormat="1">
      <c r="A589" s="56"/>
      <c r="B589" s="66"/>
      <c r="C589" s="66"/>
      <c r="D589" s="66"/>
      <c r="E589" s="66"/>
      <c r="F589" s="66"/>
      <c r="G589" s="66"/>
      <c r="H589" s="66"/>
      <c r="I589" s="66"/>
      <c r="J589" s="66"/>
      <c r="K589" s="66"/>
      <c r="L589" s="66"/>
      <c r="M589" s="66"/>
      <c r="N589" s="66"/>
      <c r="O589" s="66"/>
      <c r="P589" s="66"/>
      <c r="Q589" s="66"/>
      <c r="R589" s="66"/>
      <c r="S589" s="66"/>
      <c r="T589" s="66"/>
      <c r="U589" s="66"/>
      <c r="V589" s="66"/>
      <c r="W589" s="66"/>
      <c r="X589" s="66"/>
      <c r="Y589" s="416"/>
      <c r="Z589" s="66"/>
      <c r="AA589" s="66"/>
      <c r="AB589" s="66"/>
      <c r="AC589" s="66"/>
      <c r="AD589" s="66"/>
      <c r="AE589" s="66"/>
      <c r="AF589" s="91"/>
      <c r="AG589" s="3"/>
      <c r="AH589" s="50"/>
    </row>
    <row r="590" spans="1:34" s="4" customFormat="1">
      <c r="A590" s="56"/>
      <c r="B590" s="66" t="s">
        <v>1199</v>
      </c>
      <c r="C590" s="66"/>
      <c r="D590" s="66"/>
      <c r="E590" s="66"/>
      <c r="F590" s="66"/>
      <c r="G590" s="66"/>
      <c r="H590" s="66"/>
      <c r="I590" s="66"/>
      <c r="J590" s="66"/>
      <c r="K590" s="66"/>
      <c r="L590" s="66"/>
      <c r="M590" s="66"/>
      <c r="N590" s="66"/>
      <c r="O590" s="66"/>
      <c r="P590" s="66"/>
      <c r="Q590" s="66"/>
      <c r="R590" s="66"/>
      <c r="S590" s="66"/>
      <c r="T590" s="66"/>
      <c r="U590" s="66"/>
      <c r="V590" s="66"/>
      <c r="W590" s="66"/>
      <c r="X590" s="388"/>
      <c r="Y590" s="66"/>
      <c r="Z590" s="66"/>
      <c r="AA590" s="66"/>
      <c r="AB590" s="66"/>
      <c r="AC590" s="66"/>
      <c r="AD590" s="66"/>
      <c r="AE590" s="66"/>
      <c r="AF590" s="91"/>
      <c r="AG590" s="3"/>
      <c r="AH590" s="50"/>
    </row>
    <row r="591" spans="1:34" s="4" customFormat="1">
      <c r="A591" s="56"/>
      <c r="B591" s="66"/>
      <c r="C591" s="66"/>
      <c r="D591" s="66"/>
      <c r="E591" s="66"/>
      <c r="F591" s="66"/>
      <c r="G591" s="66"/>
      <c r="H591" s="66"/>
      <c r="I591" s="66"/>
      <c r="J591" s="66"/>
      <c r="K591" s="66"/>
      <c r="L591" s="66"/>
      <c r="M591" s="66"/>
      <c r="N591" s="66"/>
      <c r="O591" s="66"/>
      <c r="P591" s="66"/>
      <c r="Q591" s="66"/>
      <c r="R591" s="66"/>
      <c r="S591" s="66"/>
      <c r="T591" s="66"/>
      <c r="U591" s="66"/>
      <c r="V591" s="66"/>
      <c r="W591" s="66"/>
      <c r="X591" s="388"/>
      <c r="Y591" s="66"/>
      <c r="Z591" s="66"/>
      <c r="AA591" s="66"/>
      <c r="AB591" s="66"/>
      <c r="AC591" s="66"/>
      <c r="AD591" s="66"/>
      <c r="AE591" s="66"/>
      <c r="AF591" s="91"/>
      <c r="AG591" s="3"/>
      <c r="AH591" s="50"/>
    </row>
    <row r="592" spans="1:34" s="4" customFormat="1">
      <c r="A592" s="56"/>
      <c r="B592" s="66"/>
      <c r="C592" s="155" t="s">
        <v>645</v>
      </c>
      <c r="D592" s="155"/>
      <c r="E592" s="155"/>
      <c r="F592" s="155"/>
      <c r="G592" s="140"/>
      <c r="H592" s="140"/>
      <c r="I592" s="155" t="s">
        <v>106</v>
      </c>
      <c r="J592" s="155" t="s">
        <v>189</v>
      </c>
      <c r="K592" s="155"/>
      <c r="L592" s="155"/>
      <c r="M592" s="155"/>
      <c r="N592" s="140"/>
      <c r="O592" s="140"/>
      <c r="P592" s="155" t="s">
        <v>106</v>
      </c>
      <c r="Q592" s="66"/>
      <c r="R592" s="66"/>
      <c r="S592" s="66"/>
      <c r="T592" s="66"/>
      <c r="U592" s="66"/>
      <c r="V592" s="66"/>
      <c r="W592" s="66"/>
      <c r="X592" s="388"/>
      <c r="Y592" s="66"/>
      <c r="Z592" s="66"/>
      <c r="AA592" s="66"/>
      <c r="AB592" s="66"/>
      <c r="AC592" s="66"/>
      <c r="AD592" s="66"/>
      <c r="AE592" s="66"/>
      <c r="AF592" s="91"/>
      <c r="AG592" s="3"/>
      <c r="AH592" s="50"/>
    </row>
    <row r="593" spans="1:34" s="4" customFormat="1">
      <c r="A593" s="56"/>
      <c r="B593" s="66"/>
      <c r="C593" s="155" t="s">
        <v>665</v>
      </c>
      <c r="D593" s="155"/>
      <c r="E593" s="155"/>
      <c r="F593" s="155"/>
      <c r="G593" s="140"/>
      <c r="H593" s="140"/>
      <c r="I593" s="155" t="s">
        <v>106</v>
      </c>
      <c r="J593" s="124" t="s">
        <v>973</v>
      </c>
      <c r="K593" s="124"/>
      <c r="L593" s="124"/>
      <c r="M593" s="124"/>
      <c r="N593" s="140"/>
      <c r="O593" s="140"/>
      <c r="P593" s="155" t="s">
        <v>106</v>
      </c>
      <c r="Q593" s="66"/>
      <c r="R593" s="66"/>
      <c r="S593" s="66"/>
      <c r="T593" s="66"/>
      <c r="U593" s="66"/>
      <c r="V593" s="66"/>
      <c r="W593" s="66"/>
      <c r="X593" s="388"/>
      <c r="Y593" s="66"/>
      <c r="Z593" s="66"/>
      <c r="AA593" s="66"/>
      <c r="AB593" s="66"/>
      <c r="AC593" s="66"/>
      <c r="AD593" s="66"/>
      <c r="AE593" s="66"/>
      <c r="AF593" s="91"/>
      <c r="AG593" s="3"/>
      <c r="AH593" s="50"/>
    </row>
    <row r="594" spans="1:34" s="4" customFormat="1">
      <c r="A594" s="56"/>
      <c r="B594" s="66"/>
      <c r="C594" s="155" t="s">
        <v>837</v>
      </c>
      <c r="D594" s="155"/>
      <c r="E594" s="155"/>
      <c r="F594" s="155"/>
      <c r="G594" s="140"/>
      <c r="H594" s="140"/>
      <c r="I594" s="155" t="s">
        <v>106</v>
      </c>
      <c r="J594" s="124" t="s">
        <v>973</v>
      </c>
      <c r="K594" s="124"/>
      <c r="L594" s="124"/>
      <c r="M594" s="124"/>
      <c r="N594" s="140"/>
      <c r="O594" s="140"/>
      <c r="P594" s="155" t="s">
        <v>106</v>
      </c>
      <c r="Q594" s="66"/>
      <c r="R594" s="66"/>
      <c r="S594" s="66"/>
      <c r="T594" s="66"/>
      <c r="U594" s="66"/>
      <c r="V594" s="66"/>
      <c r="W594" s="66"/>
      <c r="X594" s="388"/>
      <c r="Y594" s="66"/>
      <c r="Z594" s="66"/>
      <c r="AA594" s="66"/>
      <c r="AB594" s="66"/>
      <c r="AC594" s="66"/>
      <c r="AD594" s="66"/>
      <c r="AE594" s="66"/>
      <c r="AF594" s="91"/>
      <c r="AG594" s="3"/>
      <c r="AH594" s="50"/>
    </row>
    <row r="595" spans="1:34" s="4" customFormat="1">
      <c r="A595" s="58"/>
      <c r="B595" s="122"/>
      <c r="C595" s="122"/>
      <c r="D595" s="122"/>
      <c r="E595" s="122"/>
      <c r="F595" s="122"/>
      <c r="G595" s="122"/>
      <c r="H595" s="122"/>
      <c r="I595" s="122"/>
      <c r="J595" s="122"/>
      <c r="K595" s="122"/>
      <c r="L595" s="122"/>
      <c r="M595" s="122"/>
      <c r="N595" s="122"/>
      <c r="O595" s="122"/>
      <c r="P595" s="122"/>
      <c r="Q595" s="122"/>
      <c r="R595" s="122"/>
      <c r="S595" s="122"/>
      <c r="T595" s="122"/>
      <c r="U595" s="122"/>
      <c r="V595" s="122"/>
      <c r="W595" s="122"/>
      <c r="X595" s="389"/>
      <c r="Y595" s="122"/>
      <c r="Z595" s="122"/>
      <c r="AA595" s="122"/>
      <c r="AB595" s="122"/>
      <c r="AC595" s="122"/>
      <c r="AD595" s="122"/>
      <c r="AE595" s="122"/>
      <c r="AF595" s="76"/>
      <c r="AG595" s="515"/>
      <c r="AH595" s="50"/>
    </row>
    <row r="596" spans="1:34" s="4" customFormat="1">
      <c r="A596" s="47" t="s">
        <v>82</v>
      </c>
      <c r="B596" s="47"/>
      <c r="C596" s="47"/>
      <c r="D596" s="47"/>
      <c r="E596" s="47"/>
      <c r="F596" s="47"/>
      <c r="G596" s="47"/>
      <c r="H596" s="47"/>
      <c r="I596" s="47"/>
      <c r="J596" s="47"/>
      <c r="K596" s="47"/>
      <c r="L596" s="47"/>
      <c r="M596" s="47"/>
      <c r="N596" s="47"/>
      <c r="O596" s="47"/>
      <c r="P596" s="47"/>
      <c r="Q596" s="47"/>
      <c r="R596" s="47"/>
      <c r="S596" s="47"/>
      <c r="T596" s="47"/>
      <c r="U596" s="47"/>
      <c r="V596" s="47"/>
      <c r="W596" s="47"/>
      <c r="X596" s="47"/>
      <c r="Y596" s="124" t="s">
        <v>245</v>
      </c>
      <c r="Z596" s="124"/>
      <c r="AA596" s="124"/>
      <c r="AB596" s="124"/>
      <c r="AC596" s="124"/>
      <c r="AD596" s="124"/>
      <c r="AE596" s="124"/>
      <c r="AF596" s="124"/>
      <c r="AG596" s="124"/>
      <c r="AH596" s="120"/>
    </row>
    <row r="597" spans="1:34" s="4" customFormat="1">
      <c r="A597" s="47"/>
      <c r="B597" s="47"/>
      <c r="C597" s="47"/>
      <c r="D597" s="47"/>
      <c r="E597" s="47"/>
      <c r="F597" s="47"/>
      <c r="G597" s="47"/>
      <c r="H597" s="47"/>
      <c r="I597" s="47"/>
      <c r="J597" s="47"/>
      <c r="K597" s="47"/>
      <c r="L597" s="47"/>
      <c r="M597" s="47"/>
      <c r="N597" s="47"/>
      <c r="O597" s="47"/>
      <c r="P597" s="47"/>
      <c r="Q597" s="47"/>
      <c r="R597" s="47"/>
      <c r="S597" s="47"/>
      <c r="T597" s="47"/>
      <c r="U597" s="47"/>
      <c r="V597" s="47"/>
      <c r="W597" s="47"/>
      <c r="X597" s="47"/>
      <c r="Y597" s="124"/>
      <c r="Z597" s="124"/>
      <c r="AA597" s="124"/>
      <c r="AB597" s="124"/>
      <c r="AC597" s="124"/>
      <c r="AD597" s="124"/>
      <c r="AE597" s="124"/>
      <c r="AF597" s="124"/>
      <c r="AG597" s="124"/>
      <c r="AH597" s="120"/>
    </row>
    <row r="598" spans="1:34" s="4" customFormat="1">
      <c r="A598" s="56"/>
      <c r="B598" s="66"/>
      <c r="C598" s="66"/>
      <c r="D598" s="66"/>
      <c r="E598" s="66"/>
      <c r="F598" s="66"/>
      <c r="G598" s="66"/>
      <c r="H598" s="66"/>
      <c r="I598" s="66"/>
      <c r="J598" s="66"/>
      <c r="K598" s="66"/>
      <c r="L598" s="66"/>
      <c r="M598" s="66"/>
      <c r="N598" s="66"/>
      <c r="O598" s="66"/>
      <c r="P598" s="66"/>
      <c r="Q598" s="66"/>
      <c r="R598" s="66"/>
      <c r="S598" s="66"/>
      <c r="T598" s="66"/>
      <c r="U598" s="66"/>
      <c r="V598" s="66"/>
      <c r="W598" s="66"/>
      <c r="X598" s="388"/>
      <c r="Y598" s="66"/>
      <c r="Z598" s="66"/>
      <c r="AA598" s="66"/>
      <c r="AB598" s="66"/>
      <c r="AC598" s="66"/>
      <c r="AD598" s="66"/>
      <c r="AE598" s="66"/>
      <c r="AF598" s="91"/>
      <c r="AG598" s="3"/>
      <c r="AH598" s="50"/>
    </row>
    <row r="599" spans="1:34" s="4" customFormat="1">
      <c r="A599" s="56"/>
      <c r="B599" s="66" t="s">
        <v>1200</v>
      </c>
      <c r="C599" s="66"/>
      <c r="D599" s="66"/>
      <c r="E599" s="66"/>
      <c r="F599" s="66"/>
      <c r="G599" s="66"/>
      <c r="H599" s="66"/>
      <c r="I599" s="66"/>
      <c r="J599" s="66"/>
      <c r="K599" s="66"/>
      <c r="L599" s="66"/>
      <c r="M599" s="66"/>
      <c r="N599" s="66"/>
      <c r="O599" s="66"/>
      <c r="P599" s="66"/>
      <c r="Q599" s="66"/>
      <c r="R599" s="66"/>
      <c r="S599" s="66"/>
      <c r="T599" s="66"/>
      <c r="U599" s="66"/>
      <c r="V599" s="66"/>
      <c r="W599" s="66"/>
      <c r="X599" s="388"/>
      <c r="Y599" s="66"/>
      <c r="Z599" s="66"/>
      <c r="AA599" s="66"/>
      <c r="AB599" s="66"/>
      <c r="AC599" s="66"/>
      <c r="AD599" s="66"/>
      <c r="AE599" s="66"/>
      <c r="AF599" s="91"/>
      <c r="AG599" s="3"/>
      <c r="AH599" s="50"/>
    </row>
    <row r="600" spans="1:34" s="4" customFormat="1">
      <c r="A600" s="56"/>
      <c r="B600" s="66"/>
      <c r="C600" s="66"/>
      <c r="D600" s="66"/>
      <c r="E600" s="66"/>
      <c r="F600" s="66"/>
      <c r="G600" s="66"/>
      <c r="H600" s="66"/>
      <c r="I600" s="66"/>
      <c r="J600" s="66"/>
      <c r="K600" s="66"/>
      <c r="L600" s="66"/>
      <c r="M600" s="66"/>
      <c r="N600" s="66"/>
      <c r="O600" s="66"/>
      <c r="P600" s="66"/>
      <c r="Q600" s="66"/>
      <c r="R600" s="66"/>
      <c r="S600" s="66"/>
      <c r="T600" s="66"/>
      <c r="U600" s="66"/>
      <c r="V600" s="66"/>
      <c r="W600" s="66"/>
      <c r="X600" s="388"/>
      <c r="Y600" s="66"/>
      <c r="Z600" s="66"/>
      <c r="AA600" s="66"/>
      <c r="AB600" s="66"/>
      <c r="AC600" s="66"/>
      <c r="AD600" s="66"/>
      <c r="AE600" s="66"/>
      <c r="AF600" s="91"/>
      <c r="AG600" s="3"/>
      <c r="AH600" s="50"/>
    </row>
    <row r="601" spans="1:34" s="4" customFormat="1">
      <c r="A601" s="56"/>
      <c r="B601" s="66"/>
      <c r="C601" s="155" t="s">
        <v>278</v>
      </c>
      <c r="D601" s="155"/>
      <c r="E601" s="155"/>
      <c r="F601" s="155"/>
      <c r="G601" s="140"/>
      <c r="H601" s="140"/>
      <c r="I601" s="155" t="s">
        <v>106</v>
      </c>
      <c r="J601" s="242" t="s">
        <v>838</v>
      </c>
      <c r="K601" s="242"/>
      <c r="L601" s="242"/>
      <c r="M601" s="242"/>
      <c r="N601" s="140"/>
      <c r="O601" s="140"/>
      <c r="P601" s="155" t="s">
        <v>303</v>
      </c>
      <c r="Q601" s="66"/>
      <c r="R601" s="66"/>
      <c r="S601" s="66"/>
      <c r="T601" s="66"/>
      <c r="U601" s="66"/>
      <c r="V601" s="66"/>
      <c r="W601" s="66"/>
      <c r="X601" s="388"/>
      <c r="Y601" s="66"/>
      <c r="Z601" s="66"/>
      <c r="AA601" s="66"/>
      <c r="AB601" s="66"/>
      <c r="AC601" s="66"/>
      <c r="AD601" s="66"/>
      <c r="AE601" s="66"/>
      <c r="AF601" s="91"/>
      <c r="AG601" s="3"/>
      <c r="AH601" s="50"/>
    </row>
    <row r="602" spans="1:34" s="4" customFormat="1">
      <c r="A602" s="56"/>
      <c r="B602" s="66"/>
      <c r="C602" s="155" t="s">
        <v>205</v>
      </c>
      <c r="D602" s="155"/>
      <c r="E602" s="155"/>
      <c r="F602" s="155"/>
      <c r="G602" s="140"/>
      <c r="H602" s="140"/>
      <c r="I602" s="155" t="s">
        <v>106</v>
      </c>
      <c r="J602" s="242" t="s">
        <v>973</v>
      </c>
      <c r="K602" s="242"/>
      <c r="L602" s="242"/>
      <c r="M602" s="242"/>
      <c r="N602" s="140"/>
      <c r="O602" s="140"/>
      <c r="P602" s="155" t="s">
        <v>303</v>
      </c>
      <c r="Q602" s="66"/>
      <c r="R602" s="66"/>
      <c r="S602" s="66"/>
      <c r="T602" s="66"/>
      <c r="U602" s="66"/>
      <c r="V602" s="66"/>
      <c r="W602" s="66"/>
      <c r="X602" s="388"/>
      <c r="Y602" s="66"/>
      <c r="Z602" s="66"/>
      <c r="AA602" s="66"/>
      <c r="AB602" s="66"/>
      <c r="AC602" s="66"/>
      <c r="AD602" s="66"/>
      <c r="AE602" s="66"/>
      <c r="AF602" s="91"/>
      <c r="AG602" s="3"/>
      <c r="AH602" s="50"/>
    </row>
    <row r="603" spans="1:34" s="4" customFormat="1">
      <c r="A603" s="56"/>
      <c r="B603" s="66"/>
      <c r="C603" s="155" t="s">
        <v>730</v>
      </c>
      <c r="D603" s="155"/>
      <c r="E603" s="155"/>
      <c r="F603" s="155"/>
      <c r="G603" s="140"/>
      <c r="H603" s="140"/>
      <c r="I603" s="155" t="s">
        <v>106</v>
      </c>
      <c r="J603" s="242" t="s">
        <v>973</v>
      </c>
      <c r="K603" s="242"/>
      <c r="L603" s="242"/>
      <c r="M603" s="242"/>
      <c r="N603" s="140"/>
      <c r="O603" s="140"/>
      <c r="P603" s="155" t="s">
        <v>303</v>
      </c>
      <c r="Q603" s="66"/>
      <c r="R603" s="66"/>
      <c r="S603" s="66"/>
      <c r="T603" s="66"/>
      <c r="U603" s="66"/>
      <c r="V603" s="66"/>
      <c r="W603" s="66"/>
      <c r="X603" s="388"/>
      <c r="Y603" s="66"/>
      <c r="Z603" s="66"/>
      <c r="AA603" s="66"/>
      <c r="AB603" s="66"/>
      <c r="AC603" s="66"/>
      <c r="AD603" s="66"/>
      <c r="AE603" s="66"/>
      <c r="AF603" s="91"/>
      <c r="AG603" s="3"/>
      <c r="AH603" s="50"/>
    </row>
    <row r="604" spans="1:34" s="4" customFormat="1">
      <c r="A604" s="56"/>
      <c r="B604" s="66"/>
      <c r="C604" s="66"/>
      <c r="D604" s="66"/>
      <c r="E604" s="66"/>
      <c r="F604" s="66"/>
      <c r="G604" s="66"/>
      <c r="H604" s="66"/>
      <c r="I604" s="66"/>
      <c r="J604" s="66"/>
      <c r="K604" s="66"/>
      <c r="L604" s="66"/>
      <c r="M604" s="66"/>
      <c r="N604" s="66"/>
      <c r="O604" s="66"/>
      <c r="P604" s="66"/>
      <c r="Q604" s="66"/>
      <c r="R604" s="66"/>
      <c r="S604" s="66"/>
      <c r="T604" s="66"/>
      <c r="U604" s="66"/>
      <c r="V604" s="66"/>
      <c r="W604" s="66"/>
      <c r="X604" s="388"/>
      <c r="Y604" s="66"/>
      <c r="Z604" s="66"/>
      <c r="AA604" s="66"/>
      <c r="AB604" s="66"/>
      <c r="AC604" s="66"/>
      <c r="AD604" s="66"/>
      <c r="AE604" s="66"/>
      <c r="AF604" s="91"/>
      <c r="AG604" s="3"/>
      <c r="AH604" s="50"/>
    </row>
    <row r="605" spans="1:34" s="4" customFormat="1">
      <c r="A605" s="56"/>
      <c r="B605" s="66" t="s">
        <v>194</v>
      </c>
      <c r="C605" s="66"/>
      <c r="D605" s="66"/>
      <c r="E605" s="66"/>
      <c r="F605" s="66"/>
      <c r="G605" s="66"/>
      <c r="H605" s="66"/>
      <c r="I605" s="66"/>
      <c r="J605" s="66"/>
      <c r="K605" s="66"/>
      <c r="L605" s="66"/>
      <c r="M605" s="66"/>
      <c r="N605" s="66"/>
      <c r="O605" s="66"/>
      <c r="P605" s="66"/>
      <c r="Q605" s="66"/>
      <c r="R605" s="66"/>
      <c r="S605" s="66"/>
      <c r="T605" s="66"/>
      <c r="U605" s="66"/>
      <c r="V605" s="66"/>
      <c r="W605" s="66"/>
      <c r="X605" s="388"/>
      <c r="Y605" s="66"/>
      <c r="Z605" s="66"/>
      <c r="AA605" s="66"/>
      <c r="AB605" s="66"/>
      <c r="AC605" s="66"/>
      <c r="AD605" s="66"/>
      <c r="AE605" s="66"/>
      <c r="AF605" s="91"/>
      <c r="AG605" s="3"/>
      <c r="AH605" s="50"/>
    </row>
    <row r="606" spans="1:34" s="4" customFormat="1">
      <c r="A606" s="56"/>
      <c r="B606" s="66"/>
      <c r="C606" s="66"/>
      <c r="D606" s="66"/>
      <c r="E606" s="66"/>
      <c r="F606" s="66"/>
      <c r="G606" s="66"/>
      <c r="H606" s="66"/>
      <c r="I606" s="66"/>
      <c r="J606" s="66"/>
      <c r="K606" s="66"/>
      <c r="L606" s="66"/>
      <c r="M606" s="66"/>
      <c r="N606" s="66"/>
      <c r="O606" s="66"/>
      <c r="P606" s="66"/>
      <c r="Q606" s="66"/>
      <c r="R606" s="66"/>
      <c r="S606" s="66"/>
      <c r="T606" s="66"/>
      <c r="U606" s="66"/>
      <c r="V606" s="66"/>
      <c r="W606" s="66"/>
      <c r="X606" s="388"/>
      <c r="Y606" s="417" t="s">
        <v>1307</v>
      </c>
      <c r="Z606" s="243"/>
      <c r="AA606" s="243"/>
      <c r="AB606" s="243"/>
      <c r="AC606" s="243"/>
      <c r="AD606" s="243"/>
      <c r="AE606" s="243"/>
      <c r="AF606" s="243"/>
      <c r="AG606" s="541"/>
      <c r="AH606" s="50"/>
    </row>
    <row r="607" spans="1:34" s="4" customFormat="1">
      <c r="A607" s="56"/>
      <c r="B607" s="66"/>
      <c r="C607" s="156" t="s">
        <v>839</v>
      </c>
      <c r="D607" s="171"/>
      <c r="E607" s="171"/>
      <c r="F607" s="171"/>
      <c r="G607" s="171"/>
      <c r="H607" s="171"/>
      <c r="I607" s="171"/>
      <c r="J607" s="171"/>
      <c r="K607" s="254" t="s">
        <v>841</v>
      </c>
      <c r="L607" s="254"/>
      <c r="M607" s="254"/>
      <c r="N607" s="242" t="s">
        <v>326</v>
      </c>
      <c r="O607" s="242"/>
      <c r="P607" s="242"/>
      <c r="Q607" s="242"/>
      <c r="R607" s="66"/>
      <c r="S607" s="66"/>
      <c r="T607" s="66"/>
      <c r="U607" s="66"/>
      <c r="V607" s="66"/>
      <c r="W607" s="66"/>
      <c r="X607" s="388"/>
      <c r="Y607" s="243"/>
      <c r="Z607" s="243"/>
      <c r="AA607" s="243"/>
      <c r="AB607" s="243"/>
      <c r="AC607" s="243"/>
      <c r="AD607" s="243"/>
      <c r="AE607" s="243"/>
      <c r="AF607" s="243"/>
      <c r="AG607" s="541"/>
      <c r="AH607" s="50"/>
    </row>
    <row r="608" spans="1:34" s="4" customFormat="1">
      <c r="A608" s="56"/>
      <c r="B608" s="66"/>
      <c r="C608" s="156" t="s">
        <v>840</v>
      </c>
      <c r="D608" s="171"/>
      <c r="E608" s="171"/>
      <c r="F608" s="171"/>
      <c r="G608" s="171"/>
      <c r="H608" s="171"/>
      <c r="I608" s="171"/>
      <c r="J608" s="238"/>
      <c r="K608" s="140"/>
      <c r="L608" s="140"/>
      <c r="M608" s="155" t="s">
        <v>106</v>
      </c>
      <c r="N608" s="161"/>
      <c r="O608" s="147"/>
      <c r="P608" s="223"/>
      <c r="Q608" s="155" t="s">
        <v>303</v>
      </c>
      <c r="R608" s="66"/>
      <c r="S608" s="66"/>
      <c r="T608" s="66"/>
      <c r="U608" s="66"/>
      <c r="V608" s="66"/>
      <c r="W608" s="66"/>
      <c r="X608" s="388"/>
      <c r="Y608" s="243"/>
      <c r="Z608" s="243"/>
      <c r="AA608" s="243"/>
      <c r="AB608" s="243"/>
      <c r="AC608" s="243"/>
      <c r="AD608" s="243"/>
      <c r="AE608" s="243"/>
      <c r="AF608" s="243"/>
      <c r="AG608" s="541"/>
      <c r="AH608" s="50"/>
    </row>
    <row r="609" spans="1:34" s="4" customFormat="1">
      <c r="A609" s="56"/>
      <c r="B609" s="66"/>
      <c r="C609" s="156" t="s">
        <v>842</v>
      </c>
      <c r="D609" s="171"/>
      <c r="E609" s="171"/>
      <c r="F609" s="171"/>
      <c r="G609" s="171"/>
      <c r="H609" s="171"/>
      <c r="I609" s="171"/>
      <c r="J609" s="238"/>
      <c r="K609" s="140"/>
      <c r="L609" s="140"/>
      <c r="M609" s="155" t="s">
        <v>106</v>
      </c>
      <c r="N609" s="161"/>
      <c r="O609" s="147"/>
      <c r="P609" s="223"/>
      <c r="Q609" s="155" t="s">
        <v>303</v>
      </c>
      <c r="R609" s="66"/>
      <c r="S609" s="66"/>
      <c r="T609" s="66"/>
      <c r="U609" s="66"/>
      <c r="V609" s="66"/>
      <c r="W609" s="66"/>
      <c r="X609" s="388"/>
      <c r="Y609" s="243"/>
      <c r="Z609" s="243"/>
      <c r="AA609" s="243"/>
      <c r="AB609" s="243"/>
      <c r="AC609" s="243"/>
      <c r="AD609" s="243"/>
      <c r="AE609" s="243"/>
      <c r="AF609" s="243"/>
      <c r="AG609" s="541"/>
      <c r="AH609" s="50"/>
    </row>
    <row r="610" spans="1:34" s="4" customFormat="1">
      <c r="A610" s="56"/>
      <c r="B610" s="66"/>
      <c r="C610" s="156" t="s">
        <v>844</v>
      </c>
      <c r="D610" s="171"/>
      <c r="E610" s="171"/>
      <c r="F610" s="171"/>
      <c r="G610" s="171"/>
      <c r="H610" s="171"/>
      <c r="I610" s="171"/>
      <c r="J610" s="238"/>
      <c r="K610" s="140"/>
      <c r="L610" s="140"/>
      <c r="M610" s="155" t="s">
        <v>106</v>
      </c>
      <c r="N610" s="161"/>
      <c r="O610" s="147"/>
      <c r="P610" s="223"/>
      <c r="Q610" s="155" t="s">
        <v>303</v>
      </c>
      <c r="R610" s="66"/>
      <c r="S610" s="66"/>
      <c r="T610" s="66"/>
      <c r="U610" s="66"/>
      <c r="V610" s="66"/>
      <c r="W610" s="66"/>
      <c r="X610" s="388"/>
      <c r="Y610" s="243"/>
      <c r="Z610" s="243"/>
      <c r="AA610" s="243"/>
      <c r="AB610" s="243"/>
      <c r="AC610" s="243"/>
      <c r="AD610" s="243"/>
      <c r="AE610" s="243"/>
      <c r="AF610" s="243"/>
      <c r="AG610" s="541"/>
      <c r="AH610" s="50"/>
    </row>
    <row r="611" spans="1:34" s="4" customFormat="1">
      <c r="A611" s="56"/>
      <c r="B611" s="66"/>
      <c r="C611" s="156" t="s">
        <v>845</v>
      </c>
      <c r="D611" s="171"/>
      <c r="E611" s="171"/>
      <c r="F611" s="171"/>
      <c r="G611" s="171"/>
      <c r="H611" s="171"/>
      <c r="I611" s="171"/>
      <c r="J611" s="238"/>
      <c r="K611" s="140"/>
      <c r="L611" s="140"/>
      <c r="M611" s="155" t="s">
        <v>106</v>
      </c>
      <c r="N611" s="161"/>
      <c r="O611" s="147"/>
      <c r="P611" s="223"/>
      <c r="Q611" s="155" t="s">
        <v>303</v>
      </c>
      <c r="R611" s="66"/>
      <c r="S611" s="66"/>
      <c r="T611" s="66"/>
      <c r="U611" s="66"/>
      <c r="V611" s="66"/>
      <c r="W611" s="66"/>
      <c r="X611" s="388"/>
      <c r="Y611" s="243"/>
      <c r="Z611" s="243"/>
      <c r="AA611" s="243"/>
      <c r="AB611" s="243"/>
      <c r="AC611" s="243"/>
      <c r="AD611" s="243"/>
      <c r="AE611" s="243"/>
      <c r="AF611" s="243"/>
      <c r="AG611" s="541"/>
      <c r="AH611" s="50"/>
    </row>
    <row r="612" spans="1:34" s="4" customFormat="1">
      <c r="A612" s="56"/>
      <c r="B612" s="66"/>
      <c r="C612" s="66"/>
      <c r="D612" s="66"/>
      <c r="E612" s="66"/>
      <c r="F612" s="66"/>
      <c r="G612" s="66"/>
      <c r="H612" s="66"/>
      <c r="I612" s="66"/>
      <c r="J612" s="66"/>
      <c r="K612" s="66"/>
      <c r="L612" s="66"/>
      <c r="M612" s="66"/>
      <c r="N612" s="66"/>
      <c r="O612" s="66"/>
      <c r="P612" s="66"/>
      <c r="Q612" s="66"/>
      <c r="R612" s="66"/>
      <c r="S612" s="66"/>
      <c r="T612" s="66"/>
      <c r="U612" s="66"/>
      <c r="V612" s="66"/>
      <c r="W612" s="66"/>
      <c r="X612" s="388"/>
      <c r="Y612" s="66"/>
      <c r="Z612" s="66"/>
      <c r="AA612" s="66"/>
      <c r="AB612" s="66"/>
      <c r="AC612" s="66"/>
      <c r="AD612" s="66"/>
      <c r="AE612" s="66"/>
      <c r="AF612" s="91"/>
      <c r="AG612" s="3"/>
      <c r="AH612" s="50"/>
    </row>
    <row r="613" spans="1:34" s="4" customFormat="1">
      <c r="A613" s="56"/>
      <c r="B613" s="66" t="s">
        <v>373</v>
      </c>
      <c r="C613" s="66"/>
      <c r="D613" s="66"/>
      <c r="E613" s="66"/>
      <c r="F613" s="66"/>
      <c r="G613" s="66"/>
      <c r="H613" s="66"/>
      <c r="I613" s="66"/>
      <c r="J613" s="66"/>
      <c r="K613" s="160" t="s">
        <v>1283</v>
      </c>
      <c r="L613" s="203"/>
      <c r="M613" s="140"/>
      <c r="N613" s="66" t="s">
        <v>303</v>
      </c>
      <c r="O613" s="66"/>
      <c r="P613" s="66"/>
      <c r="Q613" s="66"/>
      <c r="R613" s="66"/>
      <c r="S613" s="66"/>
      <c r="T613" s="66"/>
      <c r="U613" s="66"/>
      <c r="V613" s="66"/>
      <c r="W613" s="66"/>
      <c r="X613" s="388"/>
      <c r="Y613" s="66"/>
      <c r="Z613" s="66"/>
      <c r="AA613" s="66"/>
      <c r="AB613" s="66"/>
      <c r="AC613" s="66"/>
      <c r="AD613" s="66"/>
      <c r="AE613" s="66"/>
      <c r="AF613" s="91"/>
      <c r="AG613" s="3"/>
      <c r="AH613" s="50"/>
    </row>
    <row r="614" spans="1:34" s="4" customFormat="1">
      <c r="A614" s="56"/>
      <c r="B614" s="66"/>
      <c r="C614" s="66"/>
      <c r="D614" s="66"/>
      <c r="E614" s="66"/>
      <c r="F614" s="66"/>
      <c r="G614" s="66"/>
      <c r="H614" s="66"/>
      <c r="I614" s="66"/>
      <c r="J614" s="66"/>
      <c r="K614" s="66"/>
      <c r="L614" s="66"/>
      <c r="M614" s="66"/>
      <c r="N614" s="66"/>
      <c r="O614" s="66"/>
      <c r="P614" s="66"/>
      <c r="Q614" s="66"/>
      <c r="R614" s="66"/>
      <c r="S614" s="66"/>
      <c r="T614" s="66"/>
      <c r="U614" s="66"/>
      <c r="V614" s="66"/>
      <c r="W614" s="66"/>
      <c r="X614" s="388"/>
      <c r="Y614" s="66"/>
      <c r="Z614" s="66"/>
      <c r="AA614" s="66"/>
      <c r="AB614" s="66"/>
      <c r="AC614" s="66"/>
      <c r="AD614" s="66"/>
      <c r="AE614" s="66"/>
      <c r="AF614" s="91"/>
      <c r="AG614" s="3"/>
      <c r="AH614" s="50"/>
    </row>
    <row r="615" spans="1:34" s="4" customFormat="1">
      <c r="A615" s="56"/>
      <c r="B615" s="66"/>
      <c r="C615" s="66" t="s">
        <v>708</v>
      </c>
      <c r="D615" s="66"/>
      <c r="E615" s="66"/>
      <c r="F615" s="66"/>
      <c r="G615" s="66"/>
      <c r="H615" s="66"/>
      <c r="I615" s="66"/>
      <c r="J615" s="66"/>
      <c r="K615" s="125"/>
      <c r="L615" s="66" t="s">
        <v>315</v>
      </c>
      <c r="M615" s="66"/>
      <c r="N615" s="66"/>
      <c r="O615" s="125"/>
      <c r="P615" s="66" t="s">
        <v>617</v>
      </c>
      <c r="Q615" s="66"/>
      <c r="R615" s="66"/>
      <c r="S615" s="125"/>
      <c r="T615" s="66" t="s">
        <v>846</v>
      </c>
      <c r="U615" s="66"/>
      <c r="V615" s="66"/>
      <c r="W615" s="66"/>
      <c r="X615" s="388"/>
      <c r="Y615" s="66"/>
      <c r="Z615" s="66"/>
      <c r="AA615" s="66"/>
      <c r="AB615" s="66"/>
      <c r="AC615" s="66"/>
      <c r="AD615" s="66"/>
      <c r="AE615" s="66"/>
      <c r="AF615" s="91"/>
      <c r="AG615" s="3"/>
      <c r="AH615" s="50"/>
    </row>
    <row r="616" spans="1:34" s="4" customFormat="1">
      <c r="A616" s="56"/>
      <c r="B616" s="66"/>
      <c r="C616" s="66"/>
      <c r="D616" s="66"/>
      <c r="E616" s="66"/>
      <c r="F616" s="66"/>
      <c r="G616" s="66"/>
      <c r="H616" s="66"/>
      <c r="I616" s="66"/>
      <c r="J616" s="66"/>
      <c r="K616" s="66"/>
      <c r="L616" s="66"/>
      <c r="M616" s="66"/>
      <c r="N616" s="66"/>
      <c r="O616" s="66"/>
      <c r="P616" s="66"/>
      <c r="Q616" s="66"/>
      <c r="R616" s="66"/>
      <c r="S616" s="66"/>
      <c r="T616" s="66"/>
      <c r="U616" s="66"/>
      <c r="V616" s="66"/>
      <c r="W616" s="66"/>
      <c r="X616" s="388"/>
      <c r="Y616" s="66"/>
      <c r="Z616" s="66"/>
      <c r="AA616" s="66"/>
      <c r="AB616" s="66"/>
      <c r="AC616" s="66"/>
      <c r="AD616" s="66"/>
      <c r="AE616" s="66"/>
      <c r="AF616" s="91"/>
      <c r="AG616" s="3"/>
      <c r="AH616" s="50"/>
    </row>
    <row r="617" spans="1:34" s="4" customFormat="1">
      <c r="A617" s="56"/>
      <c r="B617" s="66" t="s">
        <v>387</v>
      </c>
      <c r="C617" s="66"/>
      <c r="D617" s="66"/>
      <c r="E617" s="66"/>
      <c r="F617" s="66"/>
      <c r="G617" s="66"/>
      <c r="H617" s="66"/>
      <c r="I617" s="66"/>
      <c r="J617" s="66" t="s">
        <v>849</v>
      </c>
      <c r="K617" s="120"/>
      <c r="L617" s="160"/>
      <c r="M617" s="203"/>
      <c r="N617" s="66" t="s">
        <v>106</v>
      </c>
      <c r="O617" s="66"/>
      <c r="P617" s="66" t="s">
        <v>850</v>
      </c>
      <c r="Q617" s="66"/>
      <c r="R617" s="66"/>
      <c r="S617" s="160"/>
      <c r="T617" s="203"/>
      <c r="U617" s="66" t="s">
        <v>106</v>
      </c>
      <c r="V617" s="66"/>
      <c r="W617" s="66"/>
      <c r="X617" s="388"/>
      <c r="Y617" s="66"/>
      <c r="Z617" s="66"/>
      <c r="AA617" s="66"/>
      <c r="AB617" s="66"/>
      <c r="AC617" s="66"/>
      <c r="AD617" s="66"/>
      <c r="AE617" s="66"/>
      <c r="AF617" s="91"/>
      <c r="AG617" s="3"/>
      <c r="AH617" s="50"/>
    </row>
    <row r="618" spans="1:34" s="4" customFormat="1">
      <c r="A618" s="56"/>
      <c r="B618" s="66"/>
      <c r="C618" s="66"/>
      <c r="D618" s="66"/>
      <c r="E618" s="66"/>
      <c r="F618" s="66"/>
      <c r="G618" s="66"/>
      <c r="H618" s="66"/>
      <c r="I618" s="66"/>
      <c r="J618" s="66"/>
      <c r="K618" s="66"/>
      <c r="L618" s="66"/>
      <c r="M618" s="66"/>
      <c r="N618" s="66"/>
      <c r="O618" s="66"/>
      <c r="P618" s="66"/>
      <c r="Q618" s="66"/>
      <c r="R618" s="66"/>
      <c r="S618" s="66"/>
      <c r="T618" s="66"/>
      <c r="U618" s="66"/>
      <c r="V618" s="66"/>
      <c r="W618" s="66"/>
      <c r="X618" s="388"/>
      <c r="Y618" s="66"/>
      <c r="Z618" s="66"/>
      <c r="AA618" s="66"/>
      <c r="AB618" s="66"/>
      <c r="AC618" s="66"/>
      <c r="AD618" s="66"/>
      <c r="AE618" s="66"/>
      <c r="AF618" s="91"/>
      <c r="AG618" s="3"/>
      <c r="AH618" s="50"/>
    </row>
    <row r="619" spans="1:34" s="4" customFormat="1">
      <c r="A619" s="56"/>
      <c r="B619" s="123" t="s">
        <v>361</v>
      </c>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390"/>
      <c r="Y619" s="66"/>
      <c r="Z619" s="66"/>
      <c r="AA619" s="66"/>
      <c r="AB619" s="66"/>
      <c r="AC619" s="66"/>
      <c r="AD619" s="66"/>
      <c r="AE619" s="66"/>
      <c r="AF619" s="91"/>
      <c r="AG619" s="3"/>
      <c r="AH619" s="50"/>
    </row>
    <row r="620" spans="1:34" s="4" customFormat="1">
      <c r="A620" s="56"/>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390"/>
      <c r="Y620" s="66"/>
      <c r="Z620" s="66"/>
      <c r="AA620" s="66"/>
      <c r="AB620" s="66"/>
      <c r="AC620" s="66"/>
      <c r="AD620" s="66"/>
      <c r="AE620" s="66"/>
      <c r="AF620" s="91"/>
      <c r="AG620" s="3"/>
      <c r="AH620" s="50"/>
    </row>
    <row r="621" spans="1:34" s="4" customFormat="1">
      <c r="A621" s="56"/>
      <c r="B621" s="66"/>
      <c r="C621" s="66" t="s">
        <v>754</v>
      </c>
      <c r="D621" s="66"/>
      <c r="E621" s="66"/>
      <c r="F621" s="66"/>
      <c r="G621" s="66"/>
      <c r="H621" s="66"/>
      <c r="I621" s="66"/>
      <c r="J621" s="66" t="s">
        <v>852</v>
      </c>
      <c r="K621" s="120"/>
      <c r="L621" s="66"/>
      <c r="M621" s="160"/>
      <c r="N621" s="203"/>
      <c r="O621" s="66" t="s">
        <v>303</v>
      </c>
      <c r="P621" s="66"/>
      <c r="Q621" s="66" t="s">
        <v>419</v>
      </c>
      <c r="R621" s="120"/>
      <c r="S621" s="351"/>
      <c r="T621" s="203"/>
      <c r="U621" s="66" t="s">
        <v>303</v>
      </c>
      <c r="V621" s="4"/>
      <c r="W621" s="66"/>
      <c r="X621" s="388"/>
      <c r="Y621" s="66"/>
      <c r="Z621" s="66"/>
      <c r="AA621" s="66"/>
      <c r="AB621" s="66"/>
      <c r="AC621" s="66"/>
      <c r="AD621" s="66"/>
      <c r="AE621" s="66"/>
      <c r="AF621" s="91"/>
      <c r="AG621" s="3"/>
      <c r="AH621" s="50"/>
    </row>
    <row r="622" spans="1:34" s="4" customFormat="1">
      <c r="A622" s="56"/>
      <c r="B622" s="66"/>
      <c r="C622" s="66"/>
      <c r="D622" s="66"/>
      <c r="E622" s="66"/>
      <c r="F622" s="66"/>
      <c r="G622" s="66"/>
      <c r="H622" s="66"/>
      <c r="I622" s="66"/>
      <c r="J622" s="66"/>
      <c r="K622" s="66"/>
      <c r="L622" s="66"/>
      <c r="M622" s="66"/>
      <c r="N622" s="66"/>
      <c r="O622" s="66"/>
      <c r="P622" s="66"/>
      <c r="Q622" s="66"/>
      <c r="R622" s="66"/>
      <c r="S622" s="66"/>
      <c r="T622" s="66"/>
      <c r="U622" s="66"/>
      <c r="V622" s="66"/>
      <c r="W622" s="66"/>
      <c r="X622" s="388"/>
      <c r="Y622" s="66"/>
      <c r="Z622" s="66"/>
      <c r="AA622" s="66"/>
      <c r="AB622" s="66"/>
      <c r="AC622" s="66"/>
      <c r="AD622" s="66"/>
      <c r="AE622" s="66"/>
      <c r="AF622" s="91"/>
      <c r="AG622" s="3"/>
      <c r="AH622" s="50"/>
    </row>
    <row r="623" spans="1:34" s="4" customFormat="1">
      <c r="A623" s="56"/>
      <c r="B623" s="66" t="s">
        <v>1020</v>
      </c>
      <c r="C623" s="66"/>
      <c r="D623" s="66"/>
      <c r="E623" s="66"/>
      <c r="F623" s="66"/>
      <c r="G623" s="66"/>
      <c r="H623" s="66"/>
      <c r="I623" s="66"/>
      <c r="J623" s="66"/>
      <c r="K623" s="66"/>
      <c r="L623" s="66"/>
      <c r="M623" s="66"/>
      <c r="N623" s="66" t="s">
        <v>311</v>
      </c>
      <c r="O623" s="120"/>
      <c r="P623" s="66"/>
      <c r="Q623" s="66"/>
      <c r="R623" s="66"/>
      <c r="S623" s="66" t="s">
        <v>167</v>
      </c>
      <c r="T623" s="120"/>
      <c r="U623" s="140"/>
      <c r="V623" s="66" t="s">
        <v>303</v>
      </c>
      <c r="W623" s="66"/>
      <c r="X623" s="388"/>
      <c r="Y623" s="66"/>
      <c r="Z623" s="66"/>
      <c r="AA623" s="66"/>
      <c r="AB623" s="66"/>
      <c r="AC623" s="66"/>
      <c r="AD623" s="66"/>
      <c r="AE623" s="66"/>
      <c r="AF623" s="91"/>
      <c r="AG623" s="3"/>
      <c r="AH623" s="50"/>
    </row>
    <row r="624" spans="1:34" s="4" customFormat="1">
      <c r="A624" s="56"/>
      <c r="B624" s="66"/>
      <c r="C624" s="66"/>
      <c r="D624" s="66"/>
      <c r="E624" s="66"/>
      <c r="F624" s="66"/>
      <c r="G624" s="66"/>
      <c r="H624" s="66"/>
      <c r="I624" s="66"/>
      <c r="J624" s="66"/>
      <c r="K624" s="66"/>
      <c r="L624" s="66"/>
      <c r="M624" s="66"/>
      <c r="N624" s="66"/>
      <c r="O624" s="66"/>
      <c r="P624" s="66"/>
      <c r="Q624" s="66"/>
      <c r="R624" s="66"/>
      <c r="S624" s="66"/>
      <c r="T624" s="66"/>
      <c r="U624" s="66"/>
      <c r="V624" s="66"/>
      <c r="W624" s="66"/>
      <c r="X624" s="388"/>
      <c r="Y624" s="66"/>
      <c r="Z624" s="66"/>
      <c r="AA624" s="66"/>
      <c r="AB624" s="66"/>
      <c r="AC624" s="66"/>
      <c r="AD624" s="66"/>
      <c r="AE624" s="66"/>
      <c r="AF624" s="91"/>
      <c r="AG624" s="3"/>
      <c r="AH624" s="50"/>
    </row>
    <row r="625" spans="1:34" s="4" customFormat="1">
      <c r="A625" s="56"/>
      <c r="B625" s="66" t="s">
        <v>1201</v>
      </c>
      <c r="C625" s="66"/>
      <c r="D625" s="66"/>
      <c r="E625" s="66"/>
      <c r="F625" s="66"/>
      <c r="G625" s="66"/>
      <c r="H625" s="66"/>
      <c r="I625" s="66"/>
      <c r="J625" s="66"/>
      <c r="K625" s="66"/>
      <c r="L625" s="66"/>
      <c r="M625" s="66"/>
      <c r="N625" s="66" t="s">
        <v>430</v>
      </c>
      <c r="O625" s="140"/>
      <c r="P625" s="66" t="s">
        <v>303</v>
      </c>
      <c r="Q625" s="65" t="s">
        <v>640</v>
      </c>
      <c r="R625" s="66" t="s">
        <v>635</v>
      </c>
      <c r="S625" s="66"/>
      <c r="T625" s="160"/>
      <c r="U625" s="174"/>
      <c r="V625" s="174"/>
      <c r="W625" s="373"/>
      <c r="X625" s="388"/>
      <c r="Y625" s="66"/>
      <c r="Z625" s="66"/>
      <c r="AA625" s="66"/>
      <c r="AB625" s="66"/>
      <c r="AC625" s="66"/>
      <c r="AD625" s="66"/>
      <c r="AE625" s="66"/>
      <c r="AF625" s="91"/>
      <c r="AG625" s="3"/>
      <c r="AH625" s="50"/>
    </row>
    <row r="626" spans="1:34" s="4" customFormat="1">
      <c r="A626" s="56"/>
      <c r="B626" s="66"/>
      <c r="C626" s="66"/>
      <c r="D626" s="66"/>
      <c r="E626" s="66"/>
      <c r="F626" s="66"/>
      <c r="G626" s="66"/>
      <c r="H626" s="66"/>
      <c r="I626" s="66"/>
      <c r="J626" s="66"/>
      <c r="K626" s="66"/>
      <c r="L626" s="66"/>
      <c r="M626" s="66"/>
      <c r="N626" s="66"/>
      <c r="O626" s="66"/>
      <c r="P626" s="66"/>
      <c r="Q626" s="66"/>
      <c r="R626" s="66"/>
      <c r="S626" s="66"/>
      <c r="T626" s="66"/>
      <c r="U626" s="66"/>
      <c r="V626" s="66"/>
      <c r="W626" s="66"/>
      <c r="X626" s="388"/>
      <c r="Y626" s="66"/>
      <c r="Z626" s="66"/>
      <c r="AA626" s="66"/>
      <c r="AB626" s="66"/>
      <c r="AC626" s="66"/>
      <c r="AD626" s="66"/>
      <c r="AE626" s="66"/>
      <c r="AF626" s="91"/>
      <c r="AG626" s="3"/>
      <c r="AH626" s="50"/>
    </row>
    <row r="627" spans="1:34" s="4" customFormat="1">
      <c r="A627" s="56"/>
      <c r="B627" s="66" t="s">
        <v>1146</v>
      </c>
      <c r="C627" s="66"/>
      <c r="D627" s="66"/>
      <c r="E627" s="66"/>
      <c r="F627" s="66"/>
      <c r="G627" s="66"/>
      <c r="H627" s="66"/>
      <c r="I627" s="66"/>
      <c r="J627" s="66"/>
      <c r="K627" s="66"/>
      <c r="L627" s="66"/>
      <c r="M627" s="66"/>
      <c r="N627" s="66"/>
      <c r="O627" s="66"/>
      <c r="P627" s="66"/>
      <c r="Q627" s="66"/>
      <c r="R627" s="66"/>
      <c r="S627" s="66"/>
      <c r="T627" s="66"/>
      <c r="U627" s="66"/>
      <c r="V627" s="66"/>
      <c r="W627" s="66"/>
      <c r="X627" s="388"/>
      <c r="Y627" s="417" t="s">
        <v>1235</v>
      </c>
      <c r="Z627" s="243"/>
      <c r="AA627" s="243"/>
      <c r="AB627" s="243"/>
      <c r="AC627" s="243"/>
      <c r="AD627" s="243"/>
      <c r="AE627" s="243"/>
      <c r="AF627" s="243"/>
      <c r="AG627" s="541"/>
      <c r="AH627" s="50"/>
    </row>
    <row r="628" spans="1:34" s="4" customFormat="1">
      <c r="A628" s="56"/>
      <c r="B628" s="66"/>
      <c r="C628" s="123" t="s">
        <v>1181</v>
      </c>
      <c r="D628" s="123"/>
      <c r="E628" s="123"/>
      <c r="F628" s="123"/>
      <c r="G628" s="123"/>
      <c r="H628" s="123"/>
      <c r="I628" s="123"/>
      <c r="J628" s="123"/>
      <c r="K628" s="123"/>
      <c r="L628" s="123"/>
      <c r="M628" s="123"/>
      <c r="N628" s="123"/>
      <c r="O628" s="123"/>
      <c r="P628" s="123"/>
      <c r="Q628" s="123"/>
      <c r="R628" s="123"/>
      <c r="S628" s="123"/>
      <c r="T628" s="123"/>
      <c r="U628" s="123"/>
      <c r="V628" s="123"/>
      <c r="W628" s="123"/>
      <c r="X628" s="390"/>
      <c r="Y628" s="243"/>
      <c r="Z628" s="243"/>
      <c r="AA628" s="243"/>
      <c r="AB628" s="243"/>
      <c r="AC628" s="243"/>
      <c r="AD628" s="243"/>
      <c r="AE628" s="243"/>
      <c r="AF628" s="243"/>
      <c r="AG628" s="541"/>
      <c r="AH628" s="50"/>
    </row>
    <row r="629" spans="1:34" s="4" customFormat="1">
      <c r="A629" s="56"/>
      <c r="B629" s="66"/>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390"/>
      <c r="Y629" s="243"/>
      <c r="Z629" s="243"/>
      <c r="AA629" s="243"/>
      <c r="AB629" s="243"/>
      <c r="AC629" s="243"/>
      <c r="AD629" s="243"/>
      <c r="AE629" s="243"/>
      <c r="AF629" s="243"/>
      <c r="AG629" s="541"/>
      <c r="AH629" s="50"/>
    </row>
    <row r="630" spans="1:34" s="4" customFormat="1">
      <c r="A630" s="56"/>
      <c r="B630" s="66"/>
      <c r="C630" s="66"/>
      <c r="D630" s="66"/>
      <c r="E630" s="66"/>
      <c r="F630" s="66"/>
      <c r="G630" s="66"/>
      <c r="H630" s="66"/>
      <c r="I630" s="66"/>
      <c r="J630" s="66"/>
      <c r="K630" s="66"/>
      <c r="L630" s="66"/>
      <c r="M630" s="66"/>
      <c r="N630" s="66"/>
      <c r="O630" s="66"/>
      <c r="P630" s="125"/>
      <c r="Q630" s="66" t="s">
        <v>825</v>
      </c>
      <c r="R630" s="255"/>
      <c r="S630" s="255"/>
      <c r="T630" s="125"/>
      <c r="U630" s="66" t="s">
        <v>100</v>
      </c>
      <c r="V630" s="66"/>
      <c r="W630" s="66"/>
      <c r="X630" s="388"/>
      <c r="Y630" s="243"/>
      <c r="Z630" s="243"/>
      <c r="AA630" s="243"/>
      <c r="AB630" s="243"/>
      <c r="AC630" s="243"/>
      <c r="AD630" s="243"/>
      <c r="AE630" s="243"/>
      <c r="AF630" s="243"/>
      <c r="AG630" s="541"/>
      <c r="AH630" s="50"/>
    </row>
    <row r="631" spans="1:34" s="4" customFormat="1">
      <c r="A631" s="56"/>
      <c r="B631" s="66" t="s">
        <v>356</v>
      </c>
      <c r="C631" s="66"/>
      <c r="D631" s="66"/>
      <c r="E631" s="66"/>
      <c r="F631" s="66"/>
      <c r="G631" s="66"/>
      <c r="H631" s="66"/>
      <c r="I631" s="66"/>
      <c r="J631" s="66"/>
      <c r="K631" s="66"/>
      <c r="L631" s="66"/>
      <c r="M631" s="66"/>
      <c r="N631" s="66"/>
      <c r="O631" s="66"/>
      <c r="P631" s="66"/>
      <c r="Q631" s="66"/>
      <c r="R631" s="66"/>
      <c r="S631" s="66"/>
      <c r="T631" s="66"/>
      <c r="U631" s="66"/>
      <c r="V631" s="66"/>
      <c r="W631" s="66"/>
      <c r="X631" s="388"/>
      <c r="Y631" s="243"/>
      <c r="Z631" s="243"/>
      <c r="AA631" s="243"/>
      <c r="AB631" s="243"/>
      <c r="AC631" s="243"/>
      <c r="AD631" s="243"/>
      <c r="AE631" s="243"/>
      <c r="AF631" s="243"/>
      <c r="AG631" s="541"/>
      <c r="AH631" s="50"/>
    </row>
    <row r="632" spans="1:34" s="4" customFormat="1">
      <c r="A632" s="56"/>
      <c r="B632" s="66"/>
      <c r="C632" s="66"/>
      <c r="D632" s="66"/>
      <c r="E632" s="66"/>
      <c r="F632" s="66"/>
      <c r="G632" s="66"/>
      <c r="H632" s="66"/>
      <c r="I632" s="66"/>
      <c r="J632" s="66"/>
      <c r="K632" s="66"/>
      <c r="L632" s="66"/>
      <c r="M632" s="66"/>
      <c r="N632" s="66"/>
      <c r="O632" s="66"/>
      <c r="P632" s="125"/>
      <c r="Q632" s="66" t="s">
        <v>825</v>
      </c>
      <c r="R632" s="255"/>
      <c r="S632" s="255"/>
      <c r="T632" s="125"/>
      <c r="U632" s="66" t="s">
        <v>100</v>
      </c>
      <c r="V632" s="66"/>
      <c r="W632" s="66"/>
      <c r="X632" s="388"/>
      <c r="Y632" s="243"/>
      <c r="Z632" s="243"/>
      <c r="AA632" s="243"/>
      <c r="AB632" s="243"/>
      <c r="AC632" s="243"/>
      <c r="AD632" s="243"/>
      <c r="AE632" s="243"/>
      <c r="AF632" s="243"/>
      <c r="AG632" s="541"/>
      <c r="AH632" s="50"/>
    </row>
    <row r="633" spans="1:34" s="4" customFormat="1">
      <c r="A633" s="56"/>
      <c r="B633" s="66"/>
      <c r="C633" s="66"/>
      <c r="D633" s="66"/>
      <c r="E633" s="66"/>
      <c r="F633" s="66"/>
      <c r="G633" s="66"/>
      <c r="H633" s="66"/>
      <c r="I633" s="66"/>
      <c r="J633" s="66"/>
      <c r="K633" s="66"/>
      <c r="L633" s="66"/>
      <c r="M633" s="66"/>
      <c r="N633" s="66"/>
      <c r="O633" s="66"/>
      <c r="P633" s="66"/>
      <c r="Q633" s="66"/>
      <c r="R633" s="66"/>
      <c r="S633" s="66"/>
      <c r="T633" s="66"/>
      <c r="U633" s="66"/>
      <c r="V633" s="66"/>
      <c r="W633" s="66"/>
      <c r="X633" s="388"/>
      <c r="Y633" s="66"/>
      <c r="Z633" s="66"/>
      <c r="AA633" s="66"/>
      <c r="AB633" s="66"/>
      <c r="AC633" s="66"/>
      <c r="AD633" s="66"/>
      <c r="AE633" s="66"/>
      <c r="AF633" s="91"/>
      <c r="AG633" s="3"/>
      <c r="AH633" s="50"/>
    </row>
    <row r="634" spans="1:34" s="4" customFormat="1">
      <c r="A634" s="56"/>
      <c r="B634" s="66"/>
      <c r="C634" s="66"/>
      <c r="D634" s="66"/>
      <c r="E634" s="66"/>
      <c r="F634" s="66"/>
      <c r="G634" s="66"/>
      <c r="H634" s="66"/>
      <c r="I634" s="66"/>
      <c r="J634" s="66"/>
      <c r="K634" s="66"/>
      <c r="L634" s="66"/>
      <c r="M634" s="66"/>
      <c r="N634" s="66"/>
      <c r="O634" s="66"/>
      <c r="P634" s="66"/>
      <c r="Q634" s="66"/>
      <c r="R634" s="66"/>
      <c r="S634" s="66"/>
      <c r="T634" s="66"/>
      <c r="U634" s="66"/>
      <c r="V634" s="66"/>
      <c r="W634" s="66"/>
      <c r="X634" s="388"/>
      <c r="Y634" s="66"/>
      <c r="Z634" s="66"/>
      <c r="AA634" s="66"/>
      <c r="AB634" s="66"/>
      <c r="AC634" s="66"/>
      <c r="AD634" s="66"/>
      <c r="AE634" s="66"/>
      <c r="AF634" s="91"/>
      <c r="AG634" s="3"/>
      <c r="AH634" s="50"/>
    </row>
    <row r="635" spans="1:34" s="4" customFormat="1">
      <c r="A635" s="56"/>
      <c r="B635" s="123" t="s">
        <v>1182</v>
      </c>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390"/>
      <c r="Y635" s="417" t="s">
        <v>857</v>
      </c>
      <c r="Z635" s="417"/>
      <c r="AA635" s="417"/>
      <c r="AB635" s="417"/>
      <c r="AC635" s="417"/>
      <c r="AD635" s="417"/>
      <c r="AE635" s="417"/>
      <c r="AF635" s="417"/>
      <c r="AG635" s="542"/>
      <c r="AH635" s="50"/>
    </row>
    <row r="636" spans="1:34" s="4" customFormat="1">
      <c r="A636" s="56"/>
      <c r="B636" s="123"/>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390"/>
      <c r="Y636" s="417"/>
      <c r="Z636" s="417"/>
      <c r="AA636" s="417"/>
      <c r="AB636" s="417"/>
      <c r="AC636" s="417"/>
      <c r="AD636" s="417"/>
      <c r="AE636" s="417"/>
      <c r="AF636" s="417"/>
      <c r="AG636" s="542"/>
      <c r="AH636" s="50"/>
    </row>
    <row r="637" spans="1:34" s="4" customFormat="1">
      <c r="A637" s="56"/>
      <c r="B637" s="66"/>
      <c r="C637" s="66" t="s">
        <v>96</v>
      </c>
      <c r="D637" s="66"/>
      <c r="E637" s="66"/>
      <c r="F637" s="66"/>
      <c r="G637" s="66"/>
      <c r="H637" s="66"/>
      <c r="I637" s="66"/>
      <c r="J637" s="66"/>
      <c r="K637" s="66"/>
      <c r="L637" s="66"/>
      <c r="M637" s="66"/>
      <c r="N637" s="66"/>
      <c r="O637" s="66"/>
      <c r="P637" s="66"/>
      <c r="Q637" s="66"/>
      <c r="R637" s="66"/>
      <c r="S637" s="66"/>
      <c r="T637" s="66"/>
      <c r="U637" s="66"/>
      <c r="V637" s="66"/>
      <c r="W637" s="66"/>
      <c r="X637" s="388"/>
      <c r="Y637" s="417"/>
      <c r="Z637" s="417"/>
      <c r="AA637" s="417"/>
      <c r="AB637" s="417"/>
      <c r="AC637" s="417"/>
      <c r="AD637" s="417"/>
      <c r="AE637" s="417"/>
      <c r="AF637" s="417"/>
      <c r="AG637" s="542"/>
      <c r="AH637" s="50"/>
    </row>
    <row r="638" spans="1:34" s="4" customFormat="1">
      <c r="A638" s="56"/>
      <c r="B638" s="66"/>
      <c r="C638" s="66"/>
      <c r="D638" s="66"/>
      <c r="E638" s="66"/>
      <c r="F638" s="66"/>
      <c r="G638" s="66"/>
      <c r="H638" s="66"/>
      <c r="I638" s="66"/>
      <c r="J638" s="66"/>
      <c r="K638" s="66"/>
      <c r="L638" s="66"/>
      <c r="M638" s="66"/>
      <c r="N638" s="66"/>
      <c r="O638" s="66"/>
      <c r="P638" s="125"/>
      <c r="Q638" s="66" t="s">
        <v>538</v>
      </c>
      <c r="R638" s="255"/>
      <c r="S638" s="255"/>
      <c r="T638" s="125"/>
      <c r="U638" s="66" t="s">
        <v>573</v>
      </c>
      <c r="V638" s="66"/>
      <c r="W638" s="66"/>
      <c r="X638" s="388"/>
      <c r="Y638" s="417"/>
      <c r="Z638" s="417"/>
      <c r="AA638" s="417"/>
      <c r="AB638" s="417"/>
      <c r="AC638" s="417"/>
      <c r="AD638" s="417"/>
      <c r="AE638" s="417"/>
      <c r="AF638" s="417"/>
      <c r="AG638" s="542"/>
      <c r="AH638" s="50"/>
    </row>
    <row r="639" spans="1:34" s="4" customFormat="1">
      <c r="A639" s="56"/>
      <c r="B639" s="66"/>
      <c r="C639" s="66"/>
      <c r="D639" s="66"/>
      <c r="E639" s="66"/>
      <c r="F639" s="66"/>
      <c r="G639" s="66"/>
      <c r="H639" s="66"/>
      <c r="I639" s="66"/>
      <c r="J639" s="66"/>
      <c r="K639" s="66"/>
      <c r="L639" s="66"/>
      <c r="M639" s="66"/>
      <c r="N639" s="66"/>
      <c r="O639" s="66"/>
      <c r="P639" s="66"/>
      <c r="Q639" s="66"/>
      <c r="R639" s="66"/>
      <c r="S639" s="66"/>
      <c r="T639" s="66"/>
      <c r="U639" s="66"/>
      <c r="V639" s="66"/>
      <c r="W639" s="66"/>
      <c r="X639" s="66"/>
      <c r="Y639" s="416"/>
      <c r="Z639" s="66"/>
      <c r="AA639" s="66"/>
      <c r="AB639" s="66"/>
      <c r="AC639" s="66"/>
      <c r="AD639" s="66"/>
      <c r="AE639" s="66"/>
      <c r="AF639" s="91"/>
      <c r="AG639" s="3"/>
      <c r="AH639" s="50"/>
    </row>
    <row r="640" spans="1:34" s="4" customFormat="1">
      <c r="A640" s="56"/>
      <c r="B640" s="66"/>
      <c r="C640" s="123" t="s">
        <v>1236</v>
      </c>
      <c r="D640" s="123"/>
      <c r="E640" s="123"/>
      <c r="F640" s="123"/>
      <c r="G640" s="123"/>
      <c r="H640" s="123"/>
      <c r="I640" s="123"/>
      <c r="J640" s="123"/>
      <c r="K640" s="123"/>
      <c r="L640" s="123"/>
      <c r="M640" s="123"/>
      <c r="N640" s="123"/>
      <c r="O640" s="123"/>
      <c r="P640" s="123"/>
      <c r="Q640" s="123"/>
      <c r="R640" s="123"/>
      <c r="S640" s="123"/>
      <c r="T640" s="123"/>
      <c r="U640" s="123"/>
      <c r="V640" s="123"/>
      <c r="W640" s="123"/>
      <c r="X640" s="390"/>
      <c r="Y640" s="66"/>
      <c r="Z640" s="66"/>
      <c r="AA640" s="66"/>
      <c r="AB640" s="66"/>
      <c r="AC640" s="66"/>
      <c r="AD640" s="66"/>
      <c r="AE640" s="66"/>
      <c r="AF640" s="91"/>
      <c r="AG640" s="3"/>
      <c r="AH640" s="50"/>
    </row>
    <row r="641" spans="1:34" s="4" customFormat="1">
      <c r="A641" s="56"/>
      <c r="B641" s="66"/>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390"/>
      <c r="Y641" s="66"/>
      <c r="Z641" s="66"/>
      <c r="AA641" s="66"/>
      <c r="AB641" s="66"/>
      <c r="AC641" s="66"/>
      <c r="AD641" s="66"/>
      <c r="AE641" s="66"/>
      <c r="AF641" s="91"/>
      <c r="AG641" s="3"/>
      <c r="AH641" s="50"/>
    </row>
    <row r="642" spans="1:34" s="4" customFormat="1">
      <c r="A642" s="56"/>
      <c r="B642" s="66"/>
      <c r="C642" s="66"/>
      <c r="D642" s="66"/>
      <c r="E642" s="66"/>
      <c r="F642" s="66"/>
      <c r="G642" s="66"/>
      <c r="H642" s="66"/>
      <c r="I642" s="66"/>
      <c r="J642" s="66"/>
      <c r="K642" s="66"/>
      <c r="L642" s="66"/>
      <c r="M642" s="66"/>
      <c r="N642" s="66"/>
      <c r="O642" s="66"/>
      <c r="P642" s="125"/>
      <c r="Q642" s="66" t="s">
        <v>825</v>
      </c>
      <c r="R642" s="255"/>
      <c r="S642" s="255"/>
      <c r="T642" s="125"/>
      <c r="U642" s="66" t="s">
        <v>100</v>
      </c>
      <c r="V642" s="66"/>
      <c r="W642" s="66"/>
      <c r="X642" s="388"/>
      <c r="Y642" s="66"/>
      <c r="Z642" s="66"/>
      <c r="AA642" s="66"/>
      <c r="AB642" s="66"/>
      <c r="AC642" s="66"/>
      <c r="AD642" s="66"/>
      <c r="AE642" s="66"/>
      <c r="AF642" s="91"/>
      <c r="AG642" s="3"/>
      <c r="AH642" s="50"/>
    </row>
    <row r="643" spans="1:34" s="4" customFormat="1">
      <c r="A643" s="56"/>
      <c r="B643" s="66"/>
      <c r="C643" s="123" t="s">
        <v>1202</v>
      </c>
      <c r="D643" s="123"/>
      <c r="E643" s="123"/>
      <c r="F643" s="123"/>
      <c r="G643" s="123"/>
      <c r="H643" s="123"/>
      <c r="I643" s="123"/>
      <c r="J643" s="123"/>
      <c r="K643" s="123"/>
      <c r="L643" s="123"/>
      <c r="M643" s="123"/>
      <c r="N643" s="123"/>
      <c r="O643" s="123"/>
      <c r="P643" s="123"/>
      <c r="Q643" s="123"/>
      <c r="R643" s="123"/>
      <c r="S643" s="123"/>
      <c r="T643" s="123"/>
      <c r="U643" s="123"/>
      <c r="V643" s="123"/>
      <c r="W643" s="123"/>
      <c r="X643" s="390"/>
      <c r="Y643" s="66"/>
      <c r="Z643" s="66"/>
      <c r="AA643" s="66"/>
      <c r="AB643" s="66"/>
      <c r="AC643" s="66"/>
      <c r="AD643" s="66"/>
      <c r="AE643" s="66"/>
      <c r="AF643" s="91"/>
      <c r="AG643" s="3"/>
      <c r="AH643" s="50"/>
    </row>
    <row r="644" spans="1:34" s="4" customFormat="1">
      <c r="A644" s="56"/>
      <c r="B644" s="66"/>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390"/>
      <c r="Y644" s="66"/>
      <c r="Z644" s="66"/>
      <c r="AA644" s="66"/>
      <c r="AB644" s="66"/>
      <c r="AC644" s="66"/>
      <c r="AD644" s="66"/>
      <c r="AE644" s="66"/>
      <c r="AF644" s="91"/>
      <c r="AG644" s="3"/>
      <c r="AH644" s="50"/>
    </row>
    <row r="645" spans="1:34" s="4" customFormat="1">
      <c r="A645" s="56"/>
      <c r="B645" s="66"/>
      <c r="C645" s="140"/>
      <c r="D645" s="140"/>
      <c r="E645" s="140"/>
      <c r="F645" s="140"/>
      <c r="G645" s="140"/>
      <c r="H645" s="140"/>
      <c r="I645" s="140"/>
      <c r="J645" s="140"/>
      <c r="K645" s="140"/>
      <c r="L645" s="140"/>
      <c r="M645" s="140"/>
      <c r="N645" s="140"/>
      <c r="O645" s="140"/>
      <c r="P645" s="140"/>
      <c r="Q645" s="140"/>
      <c r="R645" s="140"/>
      <c r="S645" s="140"/>
      <c r="T645" s="140"/>
      <c r="U645" s="140"/>
      <c r="V645" s="140"/>
      <c r="W645" s="4"/>
      <c r="X645" s="388"/>
      <c r="Y645" s="66"/>
      <c r="Z645" s="66"/>
      <c r="AA645" s="66"/>
      <c r="AB645" s="66"/>
      <c r="AC645" s="66"/>
      <c r="AD645" s="66"/>
      <c r="AE645" s="66"/>
      <c r="AF645" s="91"/>
      <c r="AG645" s="3"/>
      <c r="AH645" s="50"/>
    </row>
    <row r="646" spans="1:34" s="4" customFormat="1">
      <c r="A646" s="56"/>
      <c r="B646" s="66"/>
      <c r="C646" s="140"/>
      <c r="D646" s="140"/>
      <c r="E646" s="140"/>
      <c r="F646" s="140"/>
      <c r="G646" s="140"/>
      <c r="H646" s="140"/>
      <c r="I646" s="140"/>
      <c r="J646" s="140"/>
      <c r="K646" s="140"/>
      <c r="L646" s="140"/>
      <c r="M646" s="140"/>
      <c r="N646" s="140"/>
      <c r="O646" s="140"/>
      <c r="P646" s="140"/>
      <c r="Q646" s="140"/>
      <c r="R646" s="140"/>
      <c r="S646" s="140"/>
      <c r="T646" s="140"/>
      <c r="U646" s="140"/>
      <c r="V646" s="140"/>
      <c r="W646" s="4"/>
      <c r="X646" s="388"/>
      <c r="Y646" s="66"/>
      <c r="Z646" s="66"/>
      <c r="AA646" s="66"/>
      <c r="AB646" s="66"/>
      <c r="AC646" s="66"/>
      <c r="AD646" s="66"/>
      <c r="AE646" s="66"/>
      <c r="AF646" s="91"/>
      <c r="AG646" s="3"/>
      <c r="AH646" s="50"/>
    </row>
    <row r="647" spans="1:34" s="4" customFormat="1">
      <c r="A647" s="56"/>
      <c r="B647" s="66"/>
      <c r="C647" s="140"/>
      <c r="D647" s="140"/>
      <c r="E647" s="140"/>
      <c r="F647" s="140"/>
      <c r="G647" s="140"/>
      <c r="H647" s="140"/>
      <c r="I647" s="140"/>
      <c r="J647" s="140"/>
      <c r="K647" s="140"/>
      <c r="L647" s="140"/>
      <c r="M647" s="140"/>
      <c r="N647" s="140"/>
      <c r="O647" s="140"/>
      <c r="P647" s="140"/>
      <c r="Q647" s="140"/>
      <c r="R647" s="140"/>
      <c r="S647" s="140"/>
      <c r="T647" s="140"/>
      <c r="U647" s="140"/>
      <c r="V647" s="140"/>
      <c r="W647" s="66"/>
      <c r="X647" s="388"/>
      <c r="Y647" s="66"/>
      <c r="Z647" s="66"/>
      <c r="AA647" s="66"/>
      <c r="AB647" s="66"/>
      <c r="AC647" s="66"/>
      <c r="AD647" s="66"/>
      <c r="AE647" s="66"/>
      <c r="AF647" s="91"/>
      <c r="AG647" s="3"/>
      <c r="AH647" s="50"/>
    </row>
    <row r="648" spans="1:34" s="4" customFormat="1">
      <c r="A648" s="58"/>
      <c r="B648" s="122"/>
      <c r="C648" s="122"/>
      <c r="D648" s="122"/>
      <c r="E648" s="122"/>
      <c r="F648" s="122"/>
      <c r="G648" s="122"/>
      <c r="H648" s="122"/>
      <c r="I648" s="122"/>
      <c r="J648" s="122"/>
      <c r="K648" s="122"/>
      <c r="L648" s="122"/>
      <c r="M648" s="122"/>
      <c r="N648" s="122"/>
      <c r="O648" s="122"/>
      <c r="P648" s="122"/>
      <c r="Q648" s="122"/>
      <c r="R648" s="122"/>
      <c r="S648" s="122"/>
      <c r="T648" s="122"/>
      <c r="U648" s="122"/>
      <c r="V648" s="122"/>
      <c r="W648" s="122"/>
      <c r="X648" s="389"/>
      <c r="Y648" s="122"/>
      <c r="Z648" s="122"/>
      <c r="AA648" s="122"/>
      <c r="AB648" s="122"/>
      <c r="AC648" s="122"/>
      <c r="AD648" s="122"/>
      <c r="AE648" s="122"/>
      <c r="AF648" s="76"/>
      <c r="AG648" s="515"/>
      <c r="AH648" s="50"/>
    </row>
    <row r="649" spans="1:34" s="4" customFormat="1">
      <c r="A649" s="47" t="s">
        <v>82</v>
      </c>
      <c r="B649" s="47"/>
      <c r="C649" s="47"/>
      <c r="D649" s="47"/>
      <c r="E649" s="47"/>
      <c r="F649" s="47"/>
      <c r="G649" s="47"/>
      <c r="H649" s="47"/>
      <c r="I649" s="47"/>
      <c r="J649" s="47"/>
      <c r="K649" s="47"/>
      <c r="L649" s="47"/>
      <c r="M649" s="47"/>
      <c r="N649" s="47"/>
      <c r="O649" s="47"/>
      <c r="P649" s="47"/>
      <c r="Q649" s="47"/>
      <c r="R649" s="47"/>
      <c r="S649" s="47"/>
      <c r="T649" s="47"/>
      <c r="U649" s="47"/>
      <c r="V649" s="47"/>
      <c r="W649" s="47"/>
      <c r="X649" s="47"/>
      <c r="Y649" s="124" t="s">
        <v>245</v>
      </c>
      <c r="Z649" s="124"/>
      <c r="AA649" s="124"/>
      <c r="AB649" s="124"/>
      <c r="AC649" s="124"/>
      <c r="AD649" s="124"/>
      <c r="AE649" s="124"/>
      <c r="AF649" s="124"/>
      <c r="AG649" s="124"/>
      <c r="AH649" s="120"/>
    </row>
    <row r="650" spans="1:34" s="4" customFormat="1">
      <c r="A650" s="47"/>
      <c r="B650" s="47"/>
      <c r="C650" s="47"/>
      <c r="D650" s="47"/>
      <c r="E650" s="47"/>
      <c r="F650" s="47"/>
      <c r="G650" s="47"/>
      <c r="H650" s="47"/>
      <c r="I650" s="47"/>
      <c r="J650" s="47"/>
      <c r="K650" s="47"/>
      <c r="L650" s="47"/>
      <c r="M650" s="47"/>
      <c r="N650" s="47"/>
      <c r="O650" s="47"/>
      <c r="P650" s="47"/>
      <c r="Q650" s="47"/>
      <c r="R650" s="47"/>
      <c r="S650" s="47"/>
      <c r="T650" s="47"/>
      <c r="U650" s="47"/>
      <c r="V650" s="47"/>
      <c r="W650" s="47"/>
      <c r="X650" s="47"/>
      <c r="Y650" s="124"/>
      <c r="Z650" s="124"/>
      <c r="AA650" s="124"/>
      <c r="AB650" s="124"/>
      <c r="AC650" s="124"/>
      <c r="AD650" s="124"/>
      <c r="AE650" s="124"/>
      <c r="AF650" s="124"/>
      <c r="AG650" s="124"/>
      <c r="AH650" s="120"/>
    </row>
    <row r="651" spans="1:34" s="4" customFormat="1">
      <c r="A651" s="56"/>
      <c r="B651" s="66"/>
      <c r="C651" s="66"/>
      <c r="D651" s="66"/>
      <c r="E651" s="66"/>
      <c r="F651" s="66"/>
      <c r="G651" s="66"/>
      <c r="H651" s="66"/>
      <c r="I651" s="66"/>
      <c r="J651" s="66"/>
      <c r="K651" s="66"/>
      <c r="L651" s="66"/>
      <c r="M651" s="66"/>
      <c r="N651" s="66"/>
      <c r="O651" s="66"/>
      <c r="P651" s="66"/>
      <c r="Q651" s="66"/>
      <c r="R651" s="66"/>
      <c r="S651" s="66"/>
      <c r="T651" s="66"/>
      <c r="U651" s="66"/>
      <c r="V651" s="66"/>
      <c r="W651" s="66"/>
      <c r="X651" s="388"/>
      <c r="Y651" s="66"/>
      <c r="Z651" s="66"/>
      <c r="AA651" s="66"/>
      <c r="AB651" s="66"/>
      <c r="AC651" s="66"/>
      <c r="AD651" s="66"/>
      <c r="AE651" s="66"/>
      <c r="AF651" s="91"/>
      <c r="AG651" s="3"/>
      <c r="AH651" s="50"/>
    </row>
    <row r="652" spans="1:34" s="4" customFormat="1">
      <c r="A652" s="57">
        <v>6</v>
      </c>
      <c r="B652" s="119" t="s">
        <v>176</v>
      </c>
      <c r="C652" s="66"/>
      <c r="D652" s="66"/>
      <c r="E652" s="66"/>
      <c r="F652" s="66"/>
      <c r="G652" s="66"/>
      <c r="H652" s="66"/>
      <c r="I652" s="66"/>
      <c r="J652" s="66"/>
      <c r="K652" s="66"/>
      <c r="L652" s="66"/>
      <c r="M652" s="66"/>
      <c r="N652" s="66"/>
      <c r="O652" s="66"/>
      <c r="P652" s="66"/>
      <c r="Q652" s="66"/>
      <c r="R652" s="66"/>
      <c r="S652" s="66"/>
      <c r="T652" s="66"/>
      <c r="U652" s="66"/>
      <c r="V652" s="66"/>
      <c r="W652" s="66"/>
      <c r="X652" s="388"/>
      <c r="Y652" s="66"/>
      <c r="Z652" s="66"/>
      <c r="AA652" s="66"/>
      <c r="AB652" s="66"/>
      <c r="AC652" s="66"/>
      <c r="AD652" s="66"/>
      <c r="AE652" s="66"/>
      <c r="AF652" s="91"/>
      <c r="AG652" s="3"/>
      <c r="AH652" s="50"/>
    </row>
    <row r="653" spans="1:34" s="4" customFormat="1">
      <c r="A653" s="56"/>
      <c r="B653" s="66"/>
      <c r="C653" s="66"/>
      <c r="D653" s="66"/>
      <c r="E653" s="66"/>
      <c r="F653" s="66"/>
      <c r="G653" s="66"/>
      <c r="H653" s="66"/>
      <c r="I653" s="66"/>
      <c r="J653" s="66"/>
      <c r="K653" s="66"/>
      <c r="L653" s="66"/>
      <c r="M653" s="66"/>
      <c r="N653" s="66"/>
      <c r="O653" s="66"/>
      <c r="P653" s="66"/>
      <c r="Q653" s="66"/>
      <c r="R653" s="66"/>
      <c r="S653" s="66"/>
      <c r="T653" s="66"/>
      <c r="U653" s="66"/>
      <c r="V653" s="66"/>
      <c r="W653" s="66"/>
      <c r="X653" s="388"/>
      <c r="Y653" s="417" t="s">
        <v>810</v>
      </c>
      <c r="Z653" s="417"/>
      <c r="AA653" s="417"/>
      <c r="AB653" s="417"/>
      <c r="AC653" s="417"/>
      <c r="AD653" s="417"/>
      <c r="AE653" s="417"/>
      <c r="AF653" s="417"/>
      <c r="AG653" s="542"/>
      <c r="AH653" s="50"/>
    </row>
    <row r="654" spans="1:34" s="4" customFormat="1">
      <c r="A654" s="56"/>
      <c r="B654" s="66" t="s">
        <v>1203</v>
      </c>
      <c r="C654" s="66"/>
      <c r="D654" s="66"/>
      <c r="E654" s="66"/>
      <c r="F654" s="66"/>
      <c r="G654" s="66"/>
      <c r="H654" s="66"/>
      <c r="I654" s="66"/>
      <c r="J654" s="66"/>
      <c r="K654" s="66"/>
      <c r="L654" s="66"/>
      <c r="M654" s="66"/>
      <c r="N654" s="66"/>
      <c r="O654" s="66"/>
      <c r="P654" s="66"/>
      <c r="Q654" s="66"/>
      <c r="R654" s="66"/>
      <c r="S654" s="66"/>
      <c r="T654" s="66"/>
      <c r="U654" s="66"/>
      <c r="V654" s="66"/>
      <c r="W654" s="66"/>
      <c r="X654" s="388"/>
      <c r="Y654" s="417"/>
      <c r="Z654" s="417"/>
      <c r="AA654" s="417"/>
      <c r="AB654" s="417"/>
      <c r="AC654" s="417"/>
      <c r="AD654" s="417"/>
      <c r="AE654" s="417"/>
      <c r="AF654" s="417"/>
      <c r="AG654" s="542"/>
      <c r="AH654" s="50"/>
    </row>
    <row r="655" spans="1:34" s="4" customFormat="1">
      <c r="A655" s="56"/>
      <c r="B655" s="66"/>
      <c r="C655" s="66" t="s">
        <v>661</v>
      </c>
      <c r="D655" s="66"/>
      <c r="E655" s="66"/>
      <c r="F655" s="66"/>
      <c r="G655" s="66"/>
      <c r="H655" s="66"/>
      <c r="I655" s="66"/>
      <c r="J655" s="66"/>
      <c r="K655" s="66"/>
      <c r="L655" s="66"/>
      <c r="M655" s="66"/>
      <c r="N655" s="66"/>
      <c r="O655" s="66"/>
      <c r="P655" s="66"/>
      <c r="Q655" s="66"/>
      <c r="R655" s="66"/>
      <c r="S655" s="66"/>
      <c r="T655" s="66"/>
      <c r="U655" s="66"/>
      <c r="V655" s="66"/>
      <c r="W655" s="66"/>
      <c r="X655" s="66"/>
      <c r="Y655" s="66"/>
      <c r="Z655" s="66"/>
      <c r="AA655" s="66"/>
      <c r="AB655" s="66"/>
      <c r="AC655" s="66"/>
      <c r="AD655" s="66"/>
      <c r="AE655" s="66"/>
      <c r="AF655" s="91"/>
      <c r="AG655" s="3"/>
      <c r="AH655" s="50"/>
    </row>
    <row r="656" spans="1:34" s="4" customFormat="1">
      <c r="A656" s="56"/>
      <c r="B656" s="66"/>
      <c r="C656" s="66"/>
      <c r="D656" s="66"/>
      <c r="E656" s="66"/>
      <c r="F656" s="66"/>
      <c r="G656" s="66"/>
      <c r="H656" s="66"/>
      <c r="I656" s="66"/>
      <c r="J656" s="66"/>
      <c r="K656" s="66"/>
      <c r="L656" s="66"/>
      <c r="M656" s="66"/>
      <c r="N656" s="66"/>
      <c r="O656" s="66"/>
      <c r="P656" s="66"/>
      <c r="Q656" s="66"/>
      <c r="R656" s="66"/>
      <c r="S656" s="66"/>
      <c r="T656" s="66"/>
      <c r="U656" s="66"/>
      <c r="V656" s="66"/>
      <c r="W656" s="66"/>
      <c r="X656" s="66"/>
      <c r="Y656" s="66"/>
      <c r="Z656" s="66"/>
      <c r="AA656" s="66"/>
      <c r="AB656" s="66"/>
      <c r="AC656" s="66"/>
      <c r="AD656" s="66"/>
      <c r="AE656" s="66"/>
      <c r="AF656" s="91"/>
      <c r="AG656" s="3"/>
      <c r="AH656" s="50"/>
    </row>
    <row r="657" spans="1:34" s="4" customFormat="1">
      <c r="A657" s="56"/>
      <c r="B657" s="124" t="s">
        <v>493</v>
      </c>
      <c r="C657" s="124"/>
      <c r="D657" s="124" t="s">
        <v>306</v>
      </c>
      <c r="E657" s="124"/>
      <c r="F657" s="124"/>
      <c r="G657" s="124"/>
      <c r="H657" s="124"/>
      <c r="I657" s="124"/>
      <c r="J657" s="124"/>
      <c r="K657" s="124"/>
      <c r="L657" s="124"/>
      <c r="M657" s="124"/>
      <c r="N657" s="124"/>
      <c r="O657" s="124"/>
      <c r="P657" s="124"/>
      <c r="Q657" s="124" t="s">
        <v>533</v>
      </c>
      <c r="R657" s="124"/>
      <c r="S657" s="124"/>
      <c r="T657" s="124"/>
      <c r="U657" s="124"/>
      <c r="V657" s="124"/>
      <c r="W657" s="124"/>
      <c r="X657" s="124"/>
      <c r="Y657" s="124"/>
      <c r="Z657" s="124"/>
      <c r="AA657" s="124"/>
      <c r="AB657" s="124"/>
      <c r="AC657" s="124"/>
      <c r="AD657" s="66"/>
      <c r="AE657" s="66"/>
      <c r="AF657" s="91"/>
      <c r="AG657" s="3"/>
      <c r="AH657" s="50"/>
    </row>
    <row r="658" spans="1:34" s="4" customFormat="1">
      <c r="A658" s="56"/>
      <c r="B658" s="124"/>
      <c r="C658" s="124"/>
      <c r="D658" s="124" t="s">
        <v>513</v>
      </c>
      <c r="E658" s="124"/>
      <c r="F658" s="124"/>
      <c r="G658" s="124"/>
      <c r="H658" s="124" t="s">
        <v>508</v>
      </c>
      <c r="I658" s="124"/>
      <c r="J658" s="124"/>
      <c r="K658" s="124"/>
      <c r="L658" s="124"/>
      <c r="M658" s="271" t="s">
        <v>1237</v>
      </c>
      <c r="N658" s="271"/>
      <c r="O658" s="301" t="s">
        <v>516</v>
      </c>
      <c r="P658" s="301"/>
      <c r="Q658" s="124" t="s">
        <v>513</v>
      </c>
      <c r="R658" s="124"/>
      <c r="S658" s="124"/>
      <c r="T658" s="124"/>
      <c r="U658" s="124" t="s">
        <v>508</v>
      </c>
      <c r="V658" s="124"/>
      <c r="W658" s="124"/>
      <c r="X658" s="124"/>
      <c r="Y658" s="124"/>
      <c r="Z658" s="271" t="s">
        <v>1237</v>
      </c>
      <c r="AA658" s="271"/>
      <c r="AB658" s="301" t="s">
        <v>516</v>
      </c>
      <c r="AC658" s="301"/>
      <c r="AD658" s="66"/>
      <c r="AE658" s="66"/>
      <c r="AF658" s="91"/>
      <c r="AG658" s="3"/>
      <c r="AH658" s="50"/>
    </row>
    <row r="659" spans="1:34" s="4" customFormat="1">
      <c r="A659" s="56"/>
      <c r="B659" s="124"/>
      <c r="C659" s="124"/>
      <c r="D659" s="124"/>
      <c r="E659" s="124"/>
      <c r="F659" s="124"/>
      <c r="G659" s="124"/>
      <c r="H659" s="124"/>
      <c r="I659" s="124"/>
      <c r="J659" s="124"/>
      <c r="K659" s="124"/>
      <c r="L659" s="124"/>
      <c r="M659" s="271"/>
      <c r="N659" s="271"/>
      <c r="O659" s="301"/>
      <c r="P659" s="301"/>
      <c r="Q659" s="124"/>
      <c r="R659" s="124"/>
      <c r="S659" s="124"/>
      <c r="T659" s="124"/>
      <c r="U659" s="124"/>
      <c r="V659" s="124"/>
      <c r="W659" s="124"/>
      <c r="X659" s="124"/>
      <c r="Y659" s="124"/>
      <c r="Z659" s="271"/>
      <c r="AA659" s="271"/>
      <c r="AB659" s="301"/>
      <c r="AC659" s="301"/>
      <c r="AD659" s="66"/>
      <c r="AE659" s="66"/>
      <c r="AF659" s="91"/>
      <c r="AG659" s="3"/>
      <c r="AH659" s="50"/>
    </row>
    <row r="660" spans="1:34" s="4" customFormat="1">
      <c r="A660" s="56"/>
      <c r="B660" s="124" t="s">
        <v>274</v>
      </c>
      <c r="C660" s="124"/>
      <c r="D660" s="125"/>
      <c r="E660" s="124" t="s">
        <v>151</v>
      </c>
      <c r="F660" s="125"/>
      <c r="G660" s="124" t="s">
        <v>416</v>
      </c>
      <c r="H660" s="125"/>
      <c r="I660" s="125"/>
      <c r="J660" s="125"/>
      <c r="K660" s="125"/>
      <c r="L660" s="125"/>
      <c r="M660" s="125"/>
      <c r="N660" s="125"/>
      <c r="O660" s="125"/>
      <c r="P660" s="125"/>
      <c r="Q660" s="125"/>
      <c r="R660" s="124" t="s">
        <v>151</v>
      </c>
      <c r="S660" s="125"/>
      <c r="T660" s="124" t="s">
        <v>416</v>
      </c>
      <c r="U660" s="125"/>
      <c r="V660" s="125"/>
      <c r="W660" s="125"/>
      <c r="X660" s="125"/>
      <c r="Y660" s="125"/>
      <c r="Z660" s="125"/>
      <c r="AA660" s="125"/>
      <c r="AB660" s="125"/>
      <c r="AC660" s="125"/>
      <c r="AD660" s="66"/>
      <c r="AE660" s="66"/>
      <c r="AF660" s="91"/>
      <c r="AG660" s="3"/>
      <c r="AH660" s="50"/>
    </row>
    <row r="661" spans="1:34" s="4" customFormat="1">
      <c r="A661" s="56"/>
      <c r="B661" s="124"/>
      <c r="C661" s="124"/>
      <c r="D661" s="125"/>
      <c r="E661" s="124" t="s">
        <v>151</v>
      </c>
      <c r="F661" s="125"/>
      <c r="G661" s="124" t="s">
        <v>416</v>
      </c>
      <c r="H661" s="125"/>
      <c r="I661" s="125"/>
      <c r="J661" s="125"/>
      <c r="K661" s="125"/>
      <c r="L661" s="125"/>
      <c r="M661" s="125"/>
      <c r="N661" s="125"/>
      <c r="O661" s="125"/>
      <c r="P661" s="125"/>
      <c r="Q661" s="125"/>
      <c r="R661" s="124" t="s">
        <v>151</v>
      </c>
      <c r="S661" s="125"/>
      <c r="T661" s="124" t="s">
        <v>416</v>
      </c>
      <c r="U661" s="125"/>
      <c r="V661" s="125"/>
      <c r="W661" s="125"/>
      <c r="X661" s="125"/>
      <c r="Y661" s="125"/>
      <c r="Z661" s="125"/>
      <c r="AA661" s="125"/>
      <c r="AB661" s="125"/>
      <c r="AC661" s="125"/>
      <c r="AD661" s="66"/>
      <c r="AE661" s="66"/>
      <c r="AF661" s="91"/>
      <c r="AG661" s="3"/>
      <c r="AH661" s="50"/>
    </row>
    <row r="662" spans="1:34" s="4" customFormat="1">
      <c r="A662" s="56"/>
      <c r="B662" s="124" t="s">
        <v>491</v>
      </c>
      <c r="C662" s="124"/>
      <c r="D662" s="125"/>
      <c r="E662" s="124" t="s">
        <v>151</v>
      </c>
      <c r="F662" s="125"/>
      <c r="G662" s="124" t="s">
        <v>416</v>
      </c>
      <c r="H662" s="125"/>
      <c r="I662" s="125"/>
      <c r="J662" s="125"/>
      <c r="K662" s="125"/>
      <c r="L662" s="125"/>
      <c r="M662" s="125"/>
      <c r="N662" s="125"/>
      <c r="O662" s="125"/>
      <c r="P662" s="125"/>
      <c r="Q662" s="125"/>
      <c r="R662" s="124" t="s">
        <v>151</v>
      </c>
      <c r="S662" s="125"/>
      <c r="T662" s="124" t="s">
        <v>416</v>
      </c>
      <c r="U662" s="125"/>
      <c r="V662" s="125"/>
      <c r="W662" s="125"/>
      <c r="X662" s="125"/>
      <c r="Y662" s="125"/>
      <c r="Z662" s="125"/>
      <c r="AA662" s="125"/>
      <c r="AB662" s="125"/>
      <c r="AC662" s="125"/>
      <c r="AD662" s="66"/>
      <c r="AE662" s="66"/>
      <c r="AF662" s="91"/>
      <c r="AG662" s="3"/>
      <c r="AH662" s="50"/>
    </row>
    <row r="663" spans="1:34" s="4" customFormat="1">
      <c r="A663" s="56"/>
      <c r="B663" s="124"/>
      <c r="C663" s="124"/>
      <c r="D663" s="125"/>
      <c r="E663" s="124" t="s">
        <v>151</v>
      </c>
      <c r="F663" s="125"/>
      <c r="G663" s="124" t="s">
        <v>416</v>
      </c>
      <c r="H663" s="125"/>
      <c r="I663" s="125"/>
      <c r="J663" s="125"/>
      <c r="K663" s="125"/>
      <c r="L663" s="125"/>
      <c r="M663" s="125"/>
      <c r="N663" s="125"/>
      <c r="O663" s="125"/>
      <c r="P663" s="125"/>
      <c r="Q663" s="125"/>
      <c r="R663" s="124" t="s">
        <v>151</v>
      </c>
      <c r="S663" s="125"/>
      <c r="T663" s="124" t="s">
        <v>416</v>
      </c>
      <c r="U663" s="125"/>
      <c r="V663" s="125"/>
      <c r="W663" s="125"/>
      <c r="X663" s="125"/>
      <c r="Y663" s="125"/>
      <c r="Z663" s="125"/>
      <c r="AA663" s="125"/>
      <c r="AB663" s="125"/>
      <c r="AC663" s="125"/>
      <c r="AD663" s="66"/>
      <c r="AE663" s="66"/>
      <c r="AF663" s="91"/>
      <c r="AG663" s="3"/>
      <c r="AH663" s="50"/>
    </row>
    <row r="664" spans="1:34" s="4" customFormat="1">
      <c r="A664" s="56"/>
      <c r="B664" s="66"/>
      <c r="C664" s="66"/>
      <c r="D664" s="66"/>
      <c r="E664" s="66"/>
      <c r="F664" s="66"/>
      <c r="G664" s="66"/>
      <c r="H664" s="66"/>
      <c r="I664" s="66"/>
      <c r="J664" s="66"/>
      <c r="K664" s="66"/>
      <c r="L664" s="66"/>
      <c r="M664" s="66"/>
      <c r="N664" s="66"/>
      <c r="O664" s="66"/>
      <c r="P664" s="66"/>
      <c r="Q664" s="66"/>
      <c r="R664" s="66"/>
      <c r="S664" s="66"/>
      <c r="T664" s="66"/>
      <c r="U664" s="66"/>
      <c r="V664" s="66"/>
      <c r="W664" s="66"/>
      <c r="X664" s="66"/>
      <c r="Y664" s="66"/>
      <c r="Z664" s="66"/>
      <c r="AA664" s="66"/>
      <c r="AB664" s="66"/>
      <c r="AC664" s="66"/>
      <c r="AD664" s="66"/>
      <c r="AE664" s="66"/>
      <c r="AF664" s="91"/>
      <c r="AG664" s="3"/>
      <c r="AH664" s="50"/>
    </row>
    <row r="665" spans="1:34" s="4" customFormat="1">
      <c r="A665" s="56"/>
      <c r="B665" s="66"/>
      <c r="C665" s="66" t="s">
        <v>1044</v>
      </c>
      <c r="D665" s="66"/>
      <c r="E665" s="66"/>
      <c r="F665" s="66"/>
      <c r="G665" s="66"/>
      <c r="H665" s="66"/>
      <c r="I665" s="66"/>
      <c r="J665" s="66"/>
      <c r="K665" s="66"/>
      <c r="L665" s="66"/>
      <c r="M665" s="66"/>
      <c r="N665" s="66"/>
      <c r="O665" s="66"/>
      <c r="P665" s="66"/>
      <c r="Q665" s="66"/>
      <c r="R665" s="66"/>
      <c r="S665" s="66"/>
      <c r="T665" s="66"/>
      <c r="U665" s="66"/>
      <c r="V665" s="66"/>
      <c r="W665" s="66"/>
      <c r="X665" s="388"/>
      <c r="Y665" s="417" t="s">
        <v>862</v>
      </c>
      <c r="Z665" s="417"/>
      <c r="AA665" s="417"/>
      <c r="AB665" s="417"/>
      <c r="AC665" s="417"/>
      <c r="AD665" s="417"/>
      <c r="AE665" s="417"/>
      <c r="AF665" s="417"/>
      <c r="AG665" s="542"/>
      <c r="AH665" s="50"/>
    </row>
    <row r="666" spans="1:34" s="4" customFormat="1">
      <c r="A666" s="56"/>
      <c r="B666" s="66"/>
      <c r="C666" s="66"/>
      <c r="D666" s="140"/>
      <c r="E666" s="140"/>
      <c r="F666" s="140"/>
      <c r="G666" s="140"/>
      <c r="H666" s="140"/>
      <c r="I666" s="140"/>
      <c r="J666" s="140"/>
      <c r="K666" s="140"/>
      <c r="L666" s="140"/>
      <c r="M666" s="140"/>
      <c r="N666" s="140"/>
      <c r="O666" s="140"/>
      <c r="P666" s="140"/>
      <c r="Q666" s="140"/>
      <c r="R666" s="140"/>
      <c r="S666" s="140"/>
      <c r="T666" s="140"/>
      <c r="U666" s="140"/>
      <c r="V666" s="140"/>
      <c r="W666" s="140"/>
      <c r="X666" s="388"/>
      <c r="Y666" s="417"/>
      <c r="Z666" s="417"/>
      <c r="AA666" s="417"/>
      <c r="AB666" s="417"/>
      <c r="AC666" s="417"/>
      <c r="AD666" s="417"/>
      <c r="AE666" s="417"/>
      <c r="AF666" s="417"/>
      <c r="AG666" s="542"/>
      <c r="AH666" s="50"/>
    </row>
    <row r="667" spans="1:34" s="4" customFormat="1">
      <c r="A667" s="56"/>
      <c r="B667" s="66"/>
      <c r="C667" s="66"/>
      <c r="D667" s="140"/>
      <c r="E667" s="140"/>
      <c r="F667" s="140"/>
      <c r="G667" s="140"/>
      <c r="H667" s="140"/>
      <c r="I667" s="140"/>
      <c r="J667" s="140"/>
      <c r="K667" s="140"/>
      <c r="L667" s="140"/>
      <c r="M667" s="140"/>
      <c r="N667" s="140"/>
      <c r="O667" s="140"/>
      <c r="P667" s="140"/>
      <c r="Q667" s="140"/>
      <c r="R667" s="140"/>
      <c r="S667" s="140"/>
      <c r="T667" s="140"/>
      <c r="U667" s="140"/>
      <c r="V667" s="140"/>
      <c r="W667" s="140"/>
      <c r="X667" s="388"/>
      <c r="Y667" s="417"/>
      <c r="Z667" s="417"/>
      <c r="AA667" s="417"/>
      <c r="AB667" s="417"/>
      <c r="AC667" s="417"/>
      <c r="AD667" s="417"/>
      <c r="AE667" s="417"/>
      <c r="AF667" s="417"/>
      <c r="AG667" s="542"/>
      <c r="AH667" s="50"/>
    </row>
    <row r="668" spans="1:34" s="4" customFormat="1">
      <c r="A668" s="56"/>
      <c r="B668" s="66"/>
      <c r="C668" s="66"/>
      <c r="D668" s="66"/>
      <c r="E668" s="66"/>
      <c r="F668" s="66"/>
      <c r="G668" s="66"/>
      <c r="H668" s="66"/>
      <c r="I668" s="66"/>
      <c r="J668" s="66"/>
      <c r="K668" s="66"/>
      <c r="L668" s="66"/>
      <c r="M668" s="66"/>
      <c r="N668" s="66"/>
      <c r="O668" s="66"/>
      <c r="P668" s="66"/>
      <c r="Q668" s="66"/>
      <c r="R668" s="66"/>
      <c r="S668" s="66"/>
      <c r="T668" s="66"/>
      <c r="U668" s="66"/>
      <c r="V668" s="66"/>
      <c r="W668" s="66"/>
      <c r="X668" s="388"/>
      <c r="Y668" s="417"/>
      <c r="Z668" s="417"/>
      <c r="AA668" s="417"/>
      <c r="AB668" s="417"/>
      <c r="AC668" s="417"/>
      <c r="AD668" s="417"/>
      <c r="AE668" s="417"/>
      <c r="AF668" s="417"/>
      <c r="AG668" s="542"/>
      <c r="AH668" s="50"/>
    </row>
    <row r="669" spans="1:34" s="4" customFormat="1">
      <c r="A669" s="56"/>
      <c r="B669" s="66"/>
      <c r="C669" s="66" t="s">
        <v>1238</v>
      </c>
      <c r="D669" s="66"/>
      <c r="E669" s="66"/>
      <c r="F669" s="66"/>
      <c r="G669" s="66"/>
      <c r="H669" s="66"/>
      <c r="I669" s="66"/>
      <c r="J669" s="66"/>
      <c r="K669" s="66"/>
      <c r="L669" s="66"/>
      <c r="M669" s="66"/>
      <c r="N669" s="66"/>
      <c r="O669" s="66"/>
      <c r="P669" s="66"/>
      <c r="Q669" s="66"/>
      <c r="R669" s="66"/>
      <c r="S669" s="66"/>
      <c r="T669" s="66"/>
      <c r="U669" s="66"/>
      <c r="V669" s="66"/>
      <c r="W669" s="66"/>
      <c r="X669" s="388"/>
      <c r="Y669" s="417"/>
      <c r="Z669" s="417"/>
      <c r="AA669" s="417"/>
      <c r="AB669" s="417"/>
      <c r="AC669" s="417"/>
      <c r="AD669" s="417"/>
      <c r="AE669" s="417"/>
      <c r="AF669" s="417"/>
      <c r="AG669" s="542"/>
      <c r="AH669" s="50"/>
    </row>
    <row r="670" spans="1:34" s="4" customFormat="1">
      <c r="A670" s="56"/>
      <c r="B670" s="66"/>
      <c r="C670" s="66"/>
      <c r="D670" s="140"/>
      <c r="E670" s="140"/>
      <c r="F670" s="140"/>
      <c r="G670" s="140"/>
      <c r="H670" s="140"/>
      <c r="I670" s="140"/>
      <c r="J670" s="140"/>
      <c r="K670" s="140"/>
      <c r="L670" s="140"/>
      <c r="M670" s="140"/>
      <c r="N670" s="140"/>
      <c r="O670" s="140"/>
      <c r="P670" s="140"/>
      <c r="Q670" s="140"/>
      <c r="R670" s="140"/>
      <c r="S670" s="140"/>
      <c r="T670" s="140"/>
      <c r="U670" s="140"/>
      <c r="V670" s="140"/>
      <c r="W670" s="140"/>
      <c r="X670" s="388"/>
      <c r="Y670" s="66"/>
      <c r="Z670" s="66"/>
      <c r="AA670" s="66"/>
      <c r="AB670" s="66"/>
      <c r="AC670" s="66"/>
      <c r="AD670" s="66"/>
      <c r="AE670" s="66"/>
      <c r="AF670" s="91"/>
      <c r="AG670" s="3"/>
      <c r="AH670" s="50"/>
    </row>
    <row r="671" spans="1:34" s="4" customFormat="1">
      <c r="A671" s="56"/>
      <c r="B671" s="66"/>
      <c r="C671" s="66"/>
      <c r="D671" s="140"/>
      <c r="E671" s="140"/>
      <c r="F671" s="140"/>
      <c r="G671" s="140"/>
      <c r="H671" s="140"/>
      <c r="I671" s="140"/>
      <c r="J671" s="140"/>
      <c r="K671" s="140"/>
      <c r="L671" s="140"/>
      <c r="M671" s="140"/>
      <c r="N671" s="140"/>
      <c r="O671" s="140"/>
      <c r="P671" s="140"/>
      <c r="Q671" s="140"/>
      <c r="R671" s="140"/>
      <c r="S671" s="140"/>
      <c r="T671" s="140"/>
      <c r="U671" s="140"/>
      <c r="V671" s="140"/>
      <c r="W671" s="140"/>
      <c r="X671" s="388"/>
      <c r="Y671" s="66"/>
      <c r="Z671" s="66"/>
      <c r="AA671" s="66"/>
      <c r="AB671" s="66"/>
      <c r="AC671" s="66"/>
      <c r="AD671" s="66"/>
      <c r="AE671" s="66"/>
      <c r="AF671" s="91"/>
      <c r="AG671" s="3"/>
      <c r="AH671" s="50"/>
    </row>
    <row r="672" spans="1:34" s="4" customFormat="1">
      <c r="A672" s="56"/>
      <c r="B672" s="66"/>
      <c r="C672" s="66"/>
      <c r="D672" s="66"/>
      <c r="E672" s="66"/>
      <c r="F672" s="66"/>
      <c r="G672" s="66"/>
      <c r="H672" s="66"/>
      <c r="I672" s="66"/>
      <c r="J672" s="66"/>
      <c r="K672" s="66"/>
      <c r="L672" s="66"/>
      <c r="M672" s="66"/>
      <c r="N672" s="66"/>
      <c r="O672" s="66"/>
      <c r="P672" s="66"/>
      <c r="Q672" s="66"/>
      <c r="R672" s="66"/>
      <c r="S672" s="66"/>
      <c r="T672" s="66"/>
      <c r="U672" s="66"/>
      <c r="V672" s="66"/>
      <c r="W672" s="66"/>
      <c r="X672" s="388"/>
      <c r="Y672" s="417" t="s">
        <v>861</v>
      </c>
      <c r="Z672" s="417"/>
      <c r="AA672" s="417"/>
      <c r="AB672" s="417"/>
      <c r="AC672" s="417"/>
      <c r="AD672" s="417"/>
      <c r="AE672" s="417"/>
      <c r="AF672" s="417"/>
      <c r="AG672" s="542"/>
      <c r="AH672" s="50"/>
    </row>
    <row r="673" spans="1:34" s="4" customFormat="1">
      <c r="A673" s="56"/>
      <c r="B673" s="66"/>
      <c r="C673" s="66" t="s">
        <v>974</v>
      </c>
      <c r="D673" s="66"/>
      <c r="E673" s="66"/>
      <c r="F673" s="66"/>
      <c r="G673" s="66"/>
      <c r="H673" s="66"/>
      <c r="I673" s="66"/>
      <c r="J673" s="66"/>
      <c r="K673" s="66"/>
      <c r="L673" s="66"/>
      <c r="M673" s="66"/>
      <c r="N673" s="66"/>
      <c r="O673" s="66"/>
      <c r="P673" s="125"/>
      <c r="Q673" s="66" t="s">
        <v>825</v>
      </c>
      <c r="R673" s="255"/>
      <c r="S673" s="255"/>
      <c r="T673" s="125"/>
      <c r="U673" s="66" t="s">
        <v>100</v>
      </c>
      <c r="V673" s="66"/>
      <c r="W673" s="66"/>
      <c r="X673" s="388"/>
      <c r="Y673" s="417"/>
      <c r="Z673" s="417"/>
      <c r="AA673" s="417"/>
      <c r="AB673" s="417"/>
      <c r="AC673" s="417"/>
      <c r="AD673" s="417"/>
      <c r="AE673" s="417"/>
      <c r="AF673" s="417"/>
      <c r="AG673" s="542"/>
      <c r="AH673" s="50"/>
    </row>
    <row r="674" spans="1:34" s="4" customFormat="1">
      <c r="A674" s="56"/>
      <c r="B674" s="66"/>
      <c r="C674" s="66"/>
      <c r="D674" s="66"/>
      <c r="E674" s="66"/>
      <c r="F674" s="66"/>
      <c r="G674" s="66"/>
      <c r="H674" s="66"/>
      <c r="I674" s="66"/>
      <c r="J674" s="66"/>
      <c r="K674" s="66"/>
      <c r="L674" s="66"/>
      <c r="M674" s="66"/>
      <c r="N674" s="66"/>
      <c r="O674" s="66"/>
      <c r="P674" s="66"/>
      <c r="Q674" s="66"/>
      <c r="R674" s="66"/>
      <c r="S674" s="66"/>
      <c r="T674" s="66"/>
      <c r="U674" s="66"/>
      <c r="V674" s="66"/>
      <c r="W674" s="66"/>
      <c r="X674" s="388"/>
      <c r="Y674" s="417"/>
      <c r="Z674" s="417"/>
      <c r="AA674" s="417"/>
      <c r="AB674" s="417"/>
      <c r="AC674" s="417"/>
      <c r="AD674" s="417"/>
      <c r="AE674" s="417"/>
      <c r="AF674" s="417"/>
      <c r="AG674" s="542"/>
      <c r="AH674" s="50"/>
    </row>
    <row r="675" spans="1:34" s="4" customFormat="1">
      <c r="A675" s="56"/>
      <c r="B675" s="66"/>
      <c r="C675" s="66" t="s">
        <v>864</v>
      </c>
      <c r="D675" s="66"/>
      <c r="E675" s="66"/>
      <c r="F675" s="66"/>
      <c r="G675" s="66"/>
      <c r="H675" s="66"/>
      <c r="I675" s="66"/>
      <c r="J675" s="66"/>
      <c r="K675" s="66"/>
      <c r="L675" s="66"/>
      <c r="M675" s="66"/>
      <c r="N675" s="66"/>
      <c r="O675" s="66"/>
      <c r="P675" s="66"/>
      <c r="Q675" s="66"/>
      <c r="R675" s="66"/>
      <c r="S675" s="66"/>
      <c r="T675" s="66"/>
      <c r="U675" s="66"/>
      <c r="V675" s="66"/>
      <c r="W675" s="66"/>
      <c r="X675" s="388"/>
      <c r="Y675" s="417"/>
      <c r="Z675" s="417"/>
      <c r="AA675" s="417"/>
      <c r="AB675" s="417"/>
      <c r="AC675" s="417"/>
      <c r="AD675" s="417"/>
      <c r="AE675" s="417"/>
      <c r="AF675" s="417"/>
      <c r="AG675" s="542"/>
      <c r="AH675" s="50"/>
    </row>
    <row r="676" spans="1:34" s="4" customFormat="1">
      <c r="A676" s="56"/>
      <c r="B676" s="66"/>
      <c r="C676" s="66"/>
      <c r="D676" s="66"/>
      <c r="E676" s="66"/>
      <c r="F676" s="66"/>
      <c r="G676" s="66"/>
      <c r="H676" s="66"/>
      <c r="I676" s="66"/>
      <c r="J676" s="66"/>
      <c r="K676" s="66"/>
      <c r="L676" s="66"/>
      <c r="M676" s="66"/>
      <c r="N676" s="66"/>
      <c r="O676" s="66"/>
      <c r="P676" s="125"/>
      <c r="Q676" s="66" t="s">
        <v>825</v>
      </c>
      <c r="R676" s="255"/>
      <c r="S676" s="255"/>
      <c r="T676" s="125"/>
      <c r="U676" s="66" t="s">
        <v>100</v>
      </c>
      <c r="V676" s="66"/>
      <c r="W676" s="66"/>
      <c r="X676" s="388"/>
      <c r="Y676" s="417"/>
      <c r="Z676" s="417"/>
      <c r="AA676" s="417"/>
      <c r="AB676" s="417"/>
      <c r="AC676" s="417"/>
      <c r="AD676" s="417"/>
      <c r="AE676" s="417"/>
      <c r="AF676" s="417"/>
      <c r="AG676" s="542"/>
      <c r="AH676" s="50"/>
    </row>
    <row r="677" spans="1:34" s="4" customFormat="1">
      <c r="A677" s="56"/>
      <c r="B677" s="66"/>
      <c r="C677" s="66"/>
      <c r="D677" s="66"/>
      <c r="E677" s="66"/>
      <c r="F677" s="66"/>
      <c r="G677" s="66"/>
      <c r="H677" s="66"/>
      <c r="I677" s="66"/>
      <c r="J677" s="66"/>
      <c r="K677" s="66"/>
      <c r="L677" s="66"/>
      <c r="M677" s="66"/>
      <c r="N677" s="66"/>
      <c r="O677" s="66"/>
      <c r="P677" s="66"/>
      <c r="Q677" s="66"/>
      <c r="R677" s="66"/>
      <c r="S677" s="66"/>
      <c r="T677" s="66"/>
      <c r="U677" s="66"/>
      <c r="V677" s="66"/>
      <c r="W677" s="66"/>
      <c r="X677" s="388"/>
      <c r="Y677" s="66"/>
      <c r="Z677" s="66"/>
      <c r="AA677" s="66"/>
      <c r="AB677" s="66"/>
      <c r="AC677" s="66"/>
      <c r="AD677" s="66"/>
      <c r="AE677" s="66"/>
      <c r="AF677" s="91"/>
      <c r="AG677" s="3"/>
      <c r="AH677" s="50"/>
    </row>
    <row r="678" spans="1:34" s="4" customFormat="1">
      <c r="A678" s="56"/>
      <c r="B678" s="66" t="s">
        <v>866</v>
      </c>
      <c r="C678" s="66"/>
      <c r="D678" s="66"/>
      <c r="E678" s="66"/>
      <c r="F678" s="66"/>
      <c r="G678" s="66"/>
      <c r="H678" s="66"/>
      <c r="I678" s="66"/>
      <c r="J678" s="66"/>
      <c r="K678" s="66"/>
      <c r="L678" s="66"/>
      <c r="M678" s="66"/>
      <c r="N678" s="66"/>
      <c r="O678" s="66"/>
      <c r="P678" s="4"/>
      <c r="Q678" s="125"/>
      <c r="R678" s="66" t="s">
        <v>538</v>
      </c>
      <c r="S678" s="255"/>
      <c r="T678" s="255"/>
      <c r="U678" s="125"/>
      <c r="V678" s="66" t="s">
        <v>573</v>
      </c>
      <c r="W678" s="66"/>
      <c r="X678" s="388"/>
      <c r="Y678" s="66"/>
      <c r="Z678" s="66"/>
      <c r="AA678" s="66"/>
      <c r="AB678" s="66"/>
      <c r="AC678" s="66"/>
      <c r="AD678" s="66"/>
      <c r="AE678" s="66"/>
      <c r="AF678" s="91"/>
      <c r="AG678" s="3"/>
      <c r="AH678" s="50"/>
    </row>
    <row r="679" spans="1:34" s="4" customFormat="1">
      <c r="A679" s="56"/>
      <c r="B679" s="66"/>
      <c r="C679" s="66"/>
      <c r="D679" s="120"/>
      <c r="E679" s="66"/>
      <c r="F679" s="66"/>
      <c r="G679" s="66"/>
      <c r="H679" s="66"/>
      <c r="I679" s="66"/>
      <c r="J679" s="66"/>
      <c r="K679" s="66"/>
      <c r="L679" s="66"/>
      <c r="M679" s="66"/>
      <c r="N679" s="66"/>
      <c r="O679" s="66"/>
      <c r="P679" s="66"/>
      <c r="Q679" s="66"/>
      <c r="R679" s="66"/>
      <c r="S679" s="66"/>
      <c r="T679" s="66"/>
      <c r="U679" s="66"/>
      <c r="V679" s="66"/>
      <c r="W679" s="66"/>
      <c r="X679" s="388"/>
      <c r="Y679" s="66"/>
      <c r="Z679" s="66"/>
      <c r="AA679" s="66"/>
      <c r="AB679" s="66"/>
      <c r="AC679" s="66"/>
      <c r="AD679" s="66"/>
      <c r="AE679" s="66"/>
      <c r="AF679" s="91"/>
      <c r="AG679" s="3"/>
      <c r="AH679" s="50"/>
    </row>
    <row r="680" spans="1:34" s="4" customFormat="1">
      <c r="A680" s="56"/>
      <c r="B680" s="66"/>
      <c r="C680" s="66" t="s">
        <v>868</v>
      </c>
      <c r="D680" s="4"/>
      <c r="E680" s="66"/>
      <c r="F680" s="66"/>
      <c r="G680" s="66"/>
      <c r="H680" s="66"/>
      <c r="I680" s="160"/>
      <c r="J680" s="174"/>
      <c r="K680" s="174"/>
      <c r="L680" s="174"/>
      <c r="M680" s="174"/>
      <c r="N680" s="174"/>
      <c r="O680" s="174"/>
      <c r="P680" s="174"/>
      <c r="Q680" s="174"/>
      <c r="R680" s="174"/>
      <c r="S680" s="174"/>
      <c r="T680" s="174"/>
      <c r="U680" s="174"/>
      <c r="V680" s="203"/>
      <c r="W680" s="66"/>
      <c r="X680" s="388"/>
      <c r="Y680" s="66"/>
      <c r="Z680" s="66"/>
      <c r="AA680" s="66"/>
      <c r="AB680" s="66"/>
      <c r="AC680" s="66"/>
      <c r="AD680" s="66"/>
      <c r="AE680" s="66"/>
      <c r="AF680" s="91"/>
      <c r="AG680" s="3"/>
      <c r="AH680" s="50"/>
    </row>
    <row r="681" spans="1:34" s="4" customFormat="1">
      <c r="A681" s="56"/>
      <c r="B681" s="66"/>
      <c r="C681" s="66"/>
      <c r="D681" s="66"/>
      <c r="E681" s="66"/>
      <c r="F681" s="66"/>
      <c r="G681" s="66"/>
      <c r="H681" s="66"/>
      <c r="I681" s="66"/>
      <c r="J681" s="66"/>
      <c r="K681" s="66"/>
      <c r="L681" s="66"/>
      <c r="M681" s="66"/>
      <c r="N681" s="66"/>
      <c r="O681" s="66"/>
      <c r="P681" s="66"/>
      <c r="Q681" s="66"/>
      <c r="R681" s="66"/>
      <c r="S681" s="66"/>
      <c r="T681" s="66"/>
      <c r="U681" s="66"/>
      <c r="V681" s="66"/>
      <c r="W681" s="66"/>
      <c r="X681" s="388"/>
      <c r="Y681" s="66"/>
      <c r="Z681" s="66"/>
      <c r="AA681" s="66"/>
      <c r="AB681" s="66"/>
      <c r="AC681" s="66"/>
      <c r="AD681" s="66"/>
      <c r="AE681" s="66"/>
      <c r="AF681" s="91"/>
      <c r="AG681" s="3"/>
      <c r="AH681" s="50"/>
    </row>
    <row r="682" spans="1:34" s="4" customFormat="1">
      <c r="A682" s="56"/>
      <c r="B682" s="66" t="s">
        <v>415</v>
      </c>
      <c r="C682" s="66"/>
      <c r="D682" s="66"/>
      <c r="E682" s="66"/>
      <c r="F682" s="66"/>
      <c r="G682" s="66"/>
      <c r="H682" s="66"/>
      <c r="I682" s="66"/>
      <c r="J682" s="66"/>
      <c r="K682" s="66"/>
      <c r="L682" s="66"/>
      <c r="M682" s="66"/>
      <c r="N682" s="66"/>
      <c r="O682" s="66"/>
      <c r="P682" s="125"/>
      <c r="Q682" s="66" t="s">
        <v>825</v>
      </c>
      <c r="R682" s="66"/>
      <c r="S682" s="255"/>
      <c r="T682" s="125"/>
      <c r="U682" s="66" t="s">
        <v>100</v>
      </c>
      <c r="V682" s="66"/>
      <c r="W682" s="66"/>
      <c r="X682" s="388"/>
      <c r="Y682" s="66"/>
      <c r="Z682" s="66"/>
      <c r="AA682" s="66"/>
      <c r="AB682" s="66"/>
      <c r="AC682" s="66"/>
      <c r="AD682" s="66"/>
      <c r="AE682" s="66"/>
      <c r="AF682" s="91"/>
      <c r="AG682" s="3"/>
      <c r="AH682" s="50"/>
    </row>
    <row r="683" spans="1:34" s="4" customFormat="1">
      <c r="A683" s="56"/>
      <c r="B683" s="66"/>
      <c r="C683" s="66"/>
      <c r="D683" s="66"/>
      <c r="E683" s="66"/>
      <c r="F683" s="66"/>
      <c r="G683" s="66"/>
      <c r="H683" s="66"/>
      <c r="I683" s="66"/>
      <c r="J683" s="66"/>
      <c r="K683" s="66"/>
      <c r="L683" s="66"/>
      <c r="M683" s="66"/>
      <c r="N683" s="66"/>
      <c r="O683" s="66"/>
      <c r="P683" s="66"/>
      <c r="Q683" s="66"/>
      <c r="R683" s="66"/>
      <c r="S683" s="66"/>
      <c r="T683" s="66"/>
      <c r="U683" s="66"/>
      <c r="V683" s="66"/>
      <c r="W683" s="66"/>
      <c r="X683" s="388"/>
      <c r="Y683" s="66"/>
      <c r="Z683" s="66"/>
      <c r="AA683" s="66"/>
      <c r="AB683" s="66"/>
      <c r="AC683" s="66"/>
      <c r="AD683" s="66"/>
      <c r="AE683" s="66"/>
      <c r="AF683" s="91"/>
      <c r="AG683" s="3"/>
      <c r="AH683" s="50"/>
    </row>
    <row r="684" spans="1:34" s="4" customFormat="1">
      <c r="A684" s="56"/>
      <c r="B684" s="66"/>
      <c r="C684" s="66" t="s">
        <v>557</v>
      </c>
      <c r="D684" s="66"/>
      <c r="E684" s="66"/>
      <c r="F684" s="66"/>
      <c r="G684" s="66"/>
      <c r="H684" s="66"/>
      <c r="I684" s="66"/>
      <c r="J684" s="66"/>
      <c r="K684" s="66"/>
      <c r="L684" s="66"/>
      <c r="M684" s="66"/>
      <c r="N684" s="66"/>
      <c r="O684" s="66"/>
      <c r="P684" s="125"/>
      <c r="Q684" s="66" t="s">
        <v>538</v>
      </c>
      <c r="R684" s="66"/>
      <c r="S684" s="255"/>
      <c r="T684" s="125"/>
      <c r="U684" s="66" t="s">
        <v>573</v>
      </c>
      <c r="V684" s="66"/>
      <c r="W684" s="66"/>
      <c r="X684" s="388"/>
      <c r="Y684" s="66"/>
      <c r="Z684" s="66"/>
      <c r="AA684" s="66"/>
      <c r="AB684" s="66"/>
      <c r="AC684" s="66"/>
      <c r="AD684" s="66"/>
      <c r="AE684" s="66"/>
      <c r="AF684" s="91"/>
      <c r="AG684" s="3"/>
      <c r="AH684" s="50"/>
    </row>
    <row r="685" spans="1:34" s="4" customFormat="1">
      <c r="A685" s="56"/>
      <c r="B685" s="66"/>
      <c r="C685" s="66"/>
      <c r="D685" s="66"/>
      <c r="E685" s="66"/>
      <c r="F685" s="66"/>
      <c r="G685" s="66"/>
      <c r="H685" s="66"/>
      <c r="I685" s="66"/>
      <c r="J685" s="66"/>
      <c r="K685" s="66"/>
      <c r="L685" s="66"/>
      <c r="M685" s="66"/>
      <c r="N685" s="66"/>
      <c r="O685" s="66"/>
      <c r="P685" s="66"/>
      <c r="Q685" s="66"/>
      <c r="R685" s="66"/>
      <c r="S685" s="66"/>
      <c r="T685" s="66"/>
      <c r="U685" s="66"/>
      <c r="V685" s="66"/>
      <c r="W685" s="66"/>
      <c r="X685" s="388"/>
      <c r="Y685" s="417" t="s">
        <v>38</v>
      </c>
      <c r="Z685" s="243"/>
      <c r="AA685" s="243"/>
      <c r="AB685" s="243"/>
      <c r="AC685" s="243"/>
      <c r="AD685" s="243"/>
      <c r="AE685" s="243"/>
      <c r="AF685" s="243"/>
      <c r="AG685" s="541"/>
      <c r="AH685" s="50"/>
    </row>
    <row r="686" spans="1:34" s="4" customFormat="1">
      <c r="A686" s="56"/>
      <c r="B686" s="66"/>
      <c r="C686" s="66" t="s">
        <v>136</v>
      </c>
      <c r="D686" s="66"/>
      <c r="E686" s="66"/>
      <c r="F686" s="66"/>
      <c r="G686" s="66"/>
      <c r="H686" s="66"/>
      <c r="I686" s="66"/>
      <c r="J686" s="66"/>
      <c r="K686" s="66"/>
      <c r="L686" s="66"/>
      <c r="M686" s="66"/>
      <c r="N686" s="66"/>
      <c r="O686" s="66"/>
      <c r="P686" s="125"/>
      <c r="Q686" s="66" t="s">
        <v>538</v>
      </c>
      <c r="R686" s="66"/>
      <c r="S686" s="255"/>
      <c r="T686" s="125"/>
      <c r="U686" s="66" t="s">
        <v>573</v>
      </c>
      <c r="V686" s="66"/>
      <c r="W686" s="66"/>
      <c r="X686" s="388"/>
      <c r="Y686" s="243"/>
      <c r="Z686" s="243"/>
      <c r="AA686" s="243"/>
      <c r="AB686" s="243"/>
      <c r="AC686" s="243"/>
      <c r="AD686" s="243"/>
      <c r="AE686" s="243"/>
      <c r="AF686" s="243"/>
      <c r="AG686" s="541"/>
      <c r="AH686" s="50"/>
    </row>
    <row r="687" spans="1:34" s="4" customFormat="1">
      <c r="A687" s="56"/>
      <c r="B687" s="66"/>
      <c r="C687" s="66"/>
      <c r="D687" s="66"/>
      <c r="E687" s="66"/>
      <c r="F687" s="66"/>
      <c r="G687" s="66"/>
      <c r="H687" s="66"/>
      <c r="I687" s="66"/>
      <c r="J687" s="66"/>
      <c r="K687" s="66"/>
      <c r="L687" s="66"/>
      <c r="M687" s="66"/>
      <c r="N687" s="66"/>
      <c r="O687" s="66"/>
      <c r="P687" s="66"/>
      <c r="Q687" s="66"/>
      <c r="R687" s="66"/>
      <c r="S687" s="66"/>
      <c r="T687" s="66"/>
      <c r="U687" s="66"/>
      <c r="V687" s="66"/>
      <c r="W687" s="66"/>
      <c r="X687" s="388"/>
      <c r="Y687" s="66"/>
      <c r="Z687" s="66"/>
      <c r="AA687" s="66"/>
      <c r="AB687" s="66"/>
      <c r="AC687" s="66"/>
      <c r="AD687" s="66"/>
      <c r="AE687" s="66"/>
      <c r="AF687" s="91"/>
      <c r="AG687" s="3"/>
      <c r="AH687" s="50"/>
    </row>
    <row r="688" spans="1:34" s="4" customFormat="1">
      <c r="A688" s="56"/>
      <c r="B688" s="66"/>
      <c r="C688" s="66" t="s">
        <v>348</v>
      </c>
      <c r="D688" s="66"/>
      <c r="E688" s="66"/>
      <c r="F688" s="66"/>
      <c r="G688" s="66"/>
      <c r="H688" s="66"/>
      <c r="I688" s="66"/>
      <c r="J688" s="66"/>
      <c r="K688" s="66"/>
      <c r="L688" s="66"/>
      <c r="M688" s="66"/>
      <c r="N688" s="66"/>
      <c r="O688" s="66"/>
      <c r="P688" s="66"/>
      <c r="Q688" s="66"/>
      <c r="R688" s="66"/>
      <c r="S688" s="66"/>
      <c r="T688" s="66"/>
      <c r="U688" s="66"/>
      <c r="V688" s="66"/>
      <c r="W688" s="66"/>
      <c r="X688" s="66"/>
      <c r="Y688" s="66"/>
      <c r="Z688" s="66"/>
      <c r="AA688" s="66"/>
      <c r="AB688" s="66"/>
      <c r="AC688" s="66"/>
      <c r="AD688" s="66"/>
      <c r="AE688" s="66"/>
      <c r="AF688" s="91"/>
      <c r="AG688" s="3"/>
      <c r="AH688" s="50"/>
    </row>
    <row r="689" spans="1:35" s="4" customFormat="1">
      <c r="A689" s="56"/>
      <c r="B689" s="66"/>
      <c r="C689" s="66"/>
      <c r="D689" s="66" t="s">
        <v>390</v>
      </c>
      <c r="E689" s="66"/>
      <c r="F689" s="66"/>
      <c r="G689" s="66"/>
      <c r="H689" s="66"/>
      <c r="I689" s="66"/>
      <c r="J689" s="66"/>
      <c r="K689" s="66"/>
      <c r="L689" s="66"/>
      <c r="M689" s="66"/>
      <c r="N689" s="66"/>
      <c r="O689" s="66"/>
      <c r="P689" s="66"/>
      <c r="Q689" s="66"/>
      <c r="R689" s="66"/>
      <c r="S689" s="66"/>
      <c r="T689" s="66"/>
      <c r="U689" s="66"/>
      <c r="V689" s="66"/>
      <c r="W689" s="66"/>
      <c r="X689" s="66"/>
      <c r="Y689" s="66"/>
      <c r="Z689" s="66"/>
      <c r="AA689" s="66"/>
      <c r="AB689" s="66"/>
      <c r="AC689" s="66"/>
      <c r="AD689" s="66"/>
      <c r="AE689" s="66"/>
      <c r="AF689" s="91"/>
      <c r="AG689" s="3"/>
      <c r="AH689" s="50"/>
      <c r="AI689" s="4"/>
    </row>
    <row r="690" spans="1:35" s="4" customFormat="1">
      <c r="A690" s="56"/>
      <c r="B690" s="66"/>
      <c r="C690" s="66"/>
      <c r="D690" s="124" t="s">
        <v>302</v>
      </c>
      <c r="E690" s="124"/>
      <c r="F690" s="124"/>
      <c r="G690" s="124"/>
      <c r="H690" s="124" t="s">
        <v>871</v>
      </c>
      <c r="I690" s="124"/>
      <c r="J690" s="124"/>
      <c r="K690" s="124" t="s">
        <v>874</v>
      </c>
      <c r="L690" s="124"/>
      <c r="M690" s="124"/>
      <c r="N690" s="124"/>
      <c r="O690" s="152" t="s">
        <v>155</v>
      </c>
      <c r="P690" s="124"/>
      <c r="Q690" s="124"/>
      <c r="R690" s="124"/>
      <c r="S690" s="124"/>
      <c r="T690" s="152" t="s">
        <v>346</v>
      </c>
      <c r="U690" s="152"/>
      <c r="V690" s="152"/>
      <c r="W690" s="152" t="s">
        <v>800</v>
      </c>
      <c r="X690" s="152"/>
      <c r="Y690" s="152"/>
      <c r="Z690" s="152"/>
      <c r="AA690" s="152"/>
      <c r="AB690" s="152"/>
      <c r="AC690" s="66"/>
      <c r="AD690" s="66"/>
      <c r="AE690" s="66"/>
      <c r="AF690" s="91"/>
      <c r="AG690" s="3"/>
      <c r="AH690" s="50"/>
      <c r="AI690" s="4"/>
    </row>
    <row r="691" spans="1:35" s="4" customFormat="1">
      <c r="A691" s="56"/>
      <c r="B691" s="66"/>
      <c r="C691" s="66"/>
      <c r="D691" s="124"/>
      <c r="E691" s="124"/>
      <c r="F691" s="124"/>
      <c r="G691" s="124"/>
      <c r="H691" s="124"/>
      <c r="I691" s="124"/>
      <c r="J691" s="124"/>
      <c r="K691" s="124"/>
      <c r="L691" s="124"/>
      <c r="M691" s="124"/>
      <c r="N691" s="124"/>
      <c r="O691" s="124"/>
      <c r="P691" s="124"/>
      <c r="Q691" s="124"/>
      <c r="R691" s="124"/>
      <c r="S691" s="124"/>
      <c r="T691" s="152"/>
      <c r="U691" s="152"/>
      <c r="V691" s="152"/>
      <c r="W691" s="152"/>
      <c r="X691" s="152"/>
      <c r="Y691" s="152"/>
      <c r="Z691" s="152"/>
      <c r="AA691" s="152"/>
      <c r="AB691" s="152"/>
      <c r="AC691" s="66"/>
      <c r="AD691" s="66"/>
      <c r="AE691" s="66"/>
      <c r="AF691" s="91"/>
      <c r="AG691" s="3"/>
      <c r="AH691" s="50"/>
      <c r="AI691" s="4"/>
    </row>
    <row r="692" spans="1:35" s="4" customFormat="1">
      <c r="A692" s="56"/>
      <c r="B692" s="66"/>
      <c r="C692" s="66"/>
      <c r="D692" s="125"/>
      <c r="E692" s="125"/>
      <c r="F692" s="125"/>
      <c r="G692" s="125"/>
      <c r="H692" s="125"/>
      <c r="I692" s="125"/>
      <c r="J692" s="125"/>
      <c r="K692" s="125"/>
      <c r="L692" s="125"/>
      <c r="M692" s="125"/>
      <c r="N692" s="125"/>
      <c r="O692" s="153"/>
      <c r="P692" s="125"/>
      <c r="Q692" s="125"/>
      <c r="R692" s="125"/>
      <c r="S692" s="125"/>
      <c r="T692" s="153"/>
      <c r="U692" s="153"/>
      <c r="V692" s="153"/>
      <c r="W692" s="153"/>
      <c r="X692" s="153"/>
      <c r="Y692" s="153"/>
      <c r="Z692" s="153"/>
      <c r="AA692" s="153"/>
      <c r="AB692" s="153"/>
      <c r="AC692" s="66"/>
      <c r="AD692" s="66"/>
      <c r="AE692" s="66"/>
      <c r="AF692" s="91"/>
      <c r="AG692" s="3"/>
      <c r="AH692" s="50"/>
      <c r="AI692" s="4"/>
    </row>
    <row r="693" spans="1:35" s="4" customFormat="1">
      <c r="A693" s="56"/>
      <c r="B693" s="66"/>
      <c r="C693" s="66"/>
      <c r="D693" s="125"/>
      <c r="E693" s="125"/>
      <c r="F693" s="125"/>
      <c r="G693" s="125"/>
      <c r="H693" s="125"/>
      <c r="I693" s="125"/>
      <c r="J693" s="125"/>
      <c r="K693" s="125"/>
      <c r="L693" s="125"/>
      <c r="M693" s="125"/>
      <c r="N693" s="125"/>
      <c r="O693" s="125"/>
      <c r="P693" s="125"/>
      <c r="Q693" s="125"/>
      <c r="R693" s="125"/>
      <c r="S693" s="125"/>
      <c r="T693" s="153"/>
      <c r="U693" s="153"/>
      <c r="V693" s="153"/>
      <c r="W693" s="153"/>
      <c r="X693" s="153"/>
      <c r="Y693" s="153"/>
      <c r="Z693" s="153"/>
      <c r="AA693" s="153"/>
      <c r="AB693" s="153"/>
      <c r="AC693" s="66"/>
      <c r="AD693" s="66"/>
      <c r="AE693" s="66"/>
      <c r="AF693" s="91"/>
      <c r="AG693" s="3"/>
      <c r="AH693" s="50"/>
      <c r="AI693" s="4"/>
    </row>
    <row r="694" spans="1:35" s="4" customFormat="1">
      <c r="A694" s="56"/>
      <c r="B694" s="66"/>
      <c r="C694" s="66"/>
      <c r="D694" s="125"/>
      <c r="E694" s="125"/>
      <c r="F694" s="125"/>
      <c r="G694" s="125"/>
      <c r="H694" s="125"/>
      <c r="I694" s="125"/>
      <c r="J694" s="125"/>
      <c r="K694" s="125"/>
      <c r="L694" s="125"/>
      <c r="M694" s="125"/>
      <c r="N694" s="125"/>
      <c r="O694" s="153"/>
      <c r="P694" s="125"/>
      <c r="Q694" s="125"/>
      <c r="R694" s="125"/>
      <c r="S694" s="125"/>
      <c r="T694" s="153"/>
      <c r="U694" s="153"/>
      <c r="V694" s="153"/>
      <c r="W694" s="153"/>
      <c r="X694" s="153"/>
      <c r="Y694" s="153"/>
      <c r="Z694" s="153"/>
      <c r="AA694" s="153"/>
      <c r="AB694" s="153"/>
      <c r="AC694" s="66"/>
      <c r="AD694" s="66"/>
      <c r="AE694" s="66"/>
      <c r="AF694" s="91"/>
      <c r="AG694" s="3"/>
      <c r="AH694" s="50"/>
      <c r="AI694" s="4"/>
    </row>
    <row r="695" spans="1:35" s="4" customFormat="1">
      <c r="A695" s="56"/>
      <c r="B695" s="66"/>
      <c r="C695" s="66"/>
      <c r="D695" s="125"/>
      <c r="E695" s="125"/>
      <c r="F695" s="125"/>
      <c r="G695" s="125"/>
      <c r="H695" s="125"/>
      <c r="I695" s="125"/>
      <c r="J695" s="125"/>
      <c r="K695" s="125"/>
      <c r="L695" s="125"/>
      <c r="M695" s="125"/>
      <c r="N695" s="125"/>
      <c r="O695" s="125"/>
      <c r="P695" s="125"/>
      <c r="Q695" s="125"/>
      <c r="R695" s="125"/>
      <c r="S695" s="125"/>
      <c r="T695" s="153"/>
      <c r="U695" s="153"/>
      <c r="V695" s="153"/>
      <c r="W695" s="153"/>
      <c r="X695" s="153"/>
      <c r="Y695" s="153"/>
      <c r="Z695" s="153"/>
      <c r="AA695" s="153"/>
      <c r="AB695" s="153"/>
      <c r="AC695" s="66"/>
      <c r="AD695" s="66"/>
      <c r="AE695" s="66"/>
      <c r="AF695" s="91"/>
      <c r="AG695" s="3"/>
      <c r="AH695" s="50"/>
      <c r="AI695" s="4" t="s">
        <v>806</v>
      </c>
    </row>
    <row r="696" spans="1:35" s="4" customFormat="1">
      <c r="A696" s="56"/>
      <c r="B696" s="66"/>
      <c r="C696" s="66"/>
      <c r="D696" s="125"/>
      <c r="E696" s="125"/>
      <c r="F696" s="125"/>
      <c r="G696" s="125"/>
      <c r="H696" s="125"/>
      <c r="I696" s="125"/>
      <c r="J696" s="125"/>
      <c r="K696" s="125"/>
      <c r="L696" s="125"/>
      <c r="M696" s="125"/>
      <c r="N696" s="125"/>
      <c r="O696" s="153"/>
      <c r="P696" s="125"/>
      <c r="Q696" s="125"/>
      <c r="R696" s="125"/>
      <c r="S696" s="125"/>
      <c r="T696" s="153"/>
      <c r="U696" s="153"/>
      <c r="V696" s="153"/>
      <c r="W696" s="153"/>
      <c r="X696" s="153"/>
      <c r="Y696" s="153"/>
      <c r="Z696" s="153"/>
      <c r="AA696" s="153"/>
      <c r="AB696" s="153"/>
      <c r="AC696" s="66"/>
      <c r="AD696" s="66"/>
      <c r="AE696" s="66"/>
      <c r="AF696" s="91"/>
      <c r="AG696" s="3"/>
      <c r="AH696" s="50"/>
      <c r="AI696" s="4" t="s">
        <v>667</v>
      </c>
    </row>
    <row r="697" spans="1:35" s="4" customFormat="1">
      <c r="A697" s="56"/>
      <c r="B697" s="66"/>
      <c r="C697" s="66"/>
      <c r="D697" s="125"/>
      <c r="E697" s="125"/>
      <c r="F697" s="125"/>
      <c r="G697" s="125"/>
      <c r="H697" s="125"/>
      <c r="I697" s="125"/>
      <c r="J697" s="125"/>
      <c r="K697" s="125"/>
      <c r="L697" s="125"/>
      <c r="M697" s="125"/>
      <c r="N697" s="125"/>
      <c r="O697" s="125"/>
      <c r="P697" s="125"/>
      <c r="Q697" s="125"/>
      <c r="R697" s="125"/>
      <c r="S697" s="125"/>
      <c r="T697" s="153"/>
      <c r="U697" s="153"/>
      <c r="V697" s="153"/>
      <c r="W697" s="153"/>
      <c r="X697" s="153"/>
      <c r="Y697" s="153"/>
      <c r="Z697" s="153"/>
      <c r="AA697" s="153"/>
      <c r="AB697" s="153"/>
      <c r="AC697" s="66"/>
      <c r="AD697" s="66"/>
      <c r="AE697" s="66"/>
      <c r="AF697" s="91"/>
      <c r="AG697" s="3"/>
      <c r="AH697" s="50"/>
      <c r="AI697" s="4" t="s">
        <v>507</v>
      </c>
    </row>
    <row r="698" spans="1:35" s="4" customFormat="1">
      <c r="A698" s="56"/>
      <c r="B698" s="66"/>
      <c r="C698" s="66"/>
      <c r="D698" s="66"/>
      <c r="E698" s="66"/>
      <c r="F698" s="66"/>
      <c r="G698" s="66"/>
      <c r="H698" s="66"/>
      <c r="I698" s="66"/>
      <c r="J698" s="66"/>
      <c r="K698" s="66"/>
      <c r="L698" s="66"/>
      <c r="M698" s="66"/>
      <c r="N698" s="66"/>
      <c r="O698" s="66"/>
      <c r="P698" s="66"/>
      <c r="Q698" s="66"/>
      <c r="R698" s="66"/>
      <c r="S698" s="66"/>
      <c r="T698" s="66"/>
      <c r="U698" s="66"/>
      <c r="V698" s="66"/>
      <c r="W698" s="66"/>
      <c r="X698" s="66"/>
      <c r="Y698" s="66"/>
      <c r="Z698" s="66"/>
      <c r="AA698" s="66"/>
      <c r="AB698" s="66"/>
      <c r="AC698" s="66"/>
      <c r="AD698" s="66"/>
      <c r="AE698" s="66"/>
      <c r="AF698" s="91"/>
      <c r="AG698" s="3"/>
      <c r="AH698" s="50"/>
      <c r="AI698" s="4"/>
    </row>
    <row r="699" spans="1:35" s="4" customFormat="1">
      <c r="A699" s="56"/>
      <c r="B699" s="66"/>
      <c r="C699" s="66" t="s">
        <v>39</v>
      </c>
      <c r="D699" s="66"/>
      <c r="E699" s="66"/>
      <c r="F699" s="66"/>
      <c r="G699" s="66"/>
      <c r="H699" s="66"/>
      <c r="I699" s="66"/>
      <c r="J699" s="66"/>
      <c r="K699" s="66"/>
      <c r="L699" s="66"/>
      <c r="M699" s="66"/>
      <c r="N699" s="66"/>
      <c r="O699" s="140" t="s">
        <v>806</v>
      </c>
      <c r="P699" s="140"/>
      <c r="Q699" s="66"/>
      <c r="R699" s="140"/>
      <c r="S699" s="140"/>
      <c r="T699" s="65" t="s">
        <v>633</v>
      </c>
      <c r="U699" s="363"/>
      <c r="V699" s="363"/>
      <c r="W699" s="66" t="s">
        <v>22</v>
      </c>
      <c r="X699" s="140" t="s">
        <v>806</v>
      </c>
      <c r="Y699" s="140"/>
      <c r="Z699" s="120"/>
      <c r="AA699" s="140"/>
      <c r="AB699" s="140"/>
      <c r="AC699" s="65" t="s">
        <v>633</v>
      </c>
      <c r="AD699" s="363"/>
      <c r="AE699" s="363"/>
      <c r="AF699" s="91"/>
      <c r="AG699" s="3"/>
      <c r="AH699" s="50"/>
      <c r="AI699" s="4"/>
    </row>
    <row r="700" spans="1:35" s="4" customFormat="1">
      <c r="A700" s="58"/>
      <c r="B700" s="122"/>
      <c r="C700" s="122"/>
      <c r="D700" s="122"/>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c r="AA700" s="122"/>
      <c r="AB700" s="122"/>
      <c r="AC700" s="122"/>
      <c r="AD700" s="122"/>
      <c r="AE700" s="122"/>
      <c r="AF700" s="76"/>
      <c r="AG700" s="515"/>
      <c r="AH700" s="50"/>
      <c r="AI700" s="4"/>
    </row>
    <row r="701" spans="1:35" s="4" customFormat="1">
      <c r="A701" s="47" t="s">
        <v>82</v>
      </c>
      <c r="B701" s="47"/>
      <c r="C701" s="47"/>
      <c r="D701" s="47"/>
      <c r="E701" s="47"/>
      <c r="F701" s="47"/>
      <c r="G701" s="47"/>
      <c r="H701" s="47"/>
      <c r="I701" s="47"/>
      <c r="J701" s="47"/>
      <c r="K701" s="47"/>
      <c r="L701" s="47"/>
      <c r="M701" s="47"/>
      <c r="N701" s="47"/>
      <c r="O701" s="47"/>
      <c r="P701" s="47"/>
      <c r="Q701" s="47"/>
      <c r="R701" s="47"/>
      <c r="S701" s="47"/>
      <c r="T701" s="47"/>
      <c r="U701" s="47"/>
      <c r="V701" s="47"/>
      <c r="W701" s="47"/>
      <c r="X701" s="47"/>
      <c r="Y701" s="124" t="s">
        <v>245</v>
      </c>
      <c r="Z701" s="124"/>
      <c r="AA701" s="124"/>
      <c r="AB701" s="124"/>
      <c r="AC701" s="124"/>
      <c r="AD701" s="124"/>
      <c r="AE701" s="124"/>
      <c r="AF701" s="124"/>
      <c r="AG701" s="124"/>
      <c r="AH701" s="120"/>
      <c r="AI701" s="4"/>
    </row>
    <row r="702" spans="1:35" s="4" customFormat="1">
      <c r="A702" s="47"/>
      <c r="B702" s="47"/>
      <c r="C702" s="47"/>
      <c r="D702" s="47"/>
      <c r="E702" s="47"/>
      <c r="F702" s="47"/>
      <c r="G702" s="47"/>
      <c r="H702" s="47"/>
      <c r="I702" s="47"/>
      <c r="J702" s="47"/>
      <c r="K702" s="47"/>
      <c r="L702" s="47"/>
      <c r="M702" s="47"/>
      <c r="N702" s="47"/>
      <c r="O702" s="47"/>
      <c r="P702" s="47"/>
      <c r="Q702" s="47"/>
      <c r="R702" s="47"/>
      <c r="S702" s="47"/>
      <c r="T702" s="47"/>
      <c r="U702" s="47"/>
      <c r="V702" s="47"/>
      <c r="W702" s="47"/>
      <c r="X702" s="47"/>
      <c r="Y702" s="124"/>
      <c r="Z702" s="124"/>
      <c r="AA702" s="124"/>
      <c r="AB702" s="124"/>
      <c r="AC702" s="124"/>
      <c r="AD702" s="124"/>
      <c r="AE702" s="124"/>
      <c r="AF702" s="124"/>
      <c r="AG702" s="124"/>
      <c r="AH702" s="120"/>
      <c r="AI702" s="4"/>
    </row>
    <row r="703" spans="1:35" s="4" customFormat="1">
      <c r="A703" s="56"/>
      <c r="B703" s="66"/>
      <c r="C703" s="66"/>
      <c r="D703" s="66"/>
      <c r="E703" s="66"/>
      <c r="F703" s="66"/>
      <c r="G703" s="66"/>
      <c r="H703" s="66"/>
      <c r="I703" s="66"/>
      <c r="J703" s="66"/>
      <c r="K703" s="66"/>
      <c r="L703" s="66"/>
      <c r="M703" s="66"/>
      <c r="N703" s="66"/>
      <c r="O703" s="66"/>
      <c r="P703" s="66"/>
      <c r="Q703" s="66"/>
      <c r="R703" s="66"/>
      <c r="S703" s="66"/>
      <c r="T703" s="66"/>
      <c r="U703" s="66"/>
      <c r="V703" s="66"/>
      <c r="W703" s="66"/>
      <c r="X703" s="388"/>
      <c r="Y703" s="66"/>
      <c r="Z703" s="66"/>
      <c r="AA703" s="66"/>
      <c r="AB703" s="66"/>
      <c r="AC703" s="66"/>
      <c r="AD703" s="66"/>
      <c r="AE703" s="66"/>
      <c r="AF703" s="91"/>
      <c r="AG703" s="3"/>
      <c r="AH703" s="50"/>
      <c r="AI703" s="4"/>
    </row>
    <row r="704" spans="1:35" s="4" customFormat="1">
      <c r="A704" s="57">
        <v>7</v>
      </c>
      <c r="B704" s="119" t="s">
        <v>875</v>
      </c>
      <c r="C704" s="66"/>
      <c r="D704" s="66"/>
      <c r="E704" s="66"/>
      <c r="F704" s="66"/>
      <c r="G704" s="66"/>
      <c r="H704" s="66"/>
      <c r="I704" s="66"/>
      <c r="J704" s="66"/>
      <c r="K704" s="66"/>
      <c r="L704" s="66"/>
      <c r="M704" s="66"/>
      <c r="N704" s="66"/>
      <c r="O704" s="66"/>
      <c r="P704" s="66"/>
      <c r="Q704" s="66"/>
      <c r="R704" s="66"/>
      <c r="S704" s="66"/>
      <c r="T704" s="66"/>
      <c r="U704" s="66"/>
      <c r="V704" s="66"/>
      <c r="W704" s="66"/>
      <c r="X704" s="388"/>
      <c r="Y704" s="66"/>
      <c r="Z704" s="66"/>
      <c r="AA704" s="66"/>
      <c r="AB704" s="66"/>
      <c r="AC704" s="66"/>
      <c r="AD704" s="66"/>
      <c r="AE704" s="66"/>
      <c r="AF704" s="91"/>
      <c r="AG704" s="3"/>
      <c r="AH704" s="50"/>
      <c r="AI704" s="4"/>
    </row>
    <row r="705" spans="1:34" s="4" customFormat="1">
      <c r="A705" s="56"/>
      <c r="B705" s="123" t="s">
        <v>386</v>
      </c>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390"/>
      <c r="Y705" s="417" t="s">
        <v>376</v>
      </c>
      <c r="Z705" s="243"/>
      <c r="AA705" s="243"/>
      <c r="AB705" s="243"/>
      <c r="AC705" s="243"/>
      <c r="AD705" s="243"/>
      <c r="AE705" s="243"/>
      <c r="AF705" s="243"/>
      <c r="AG705" s="541"/>
      <c r="AH705" s="50"/>
    </row>
    <row r="706" spans="1:34" s="4" customFormat="1">
      <c r="A706" s="56"/>
      <c r="B706" s="123"/>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390"/>
      <c r="Y706" s="243"/>
      <c r="Z706" s="243"/>
      <c r="AA706" s="243"/>
      <c r="AB706" s="243"/>
      <c r="AC706" s="243"/>
      <c r="AD706" s="243"/>
      <c r="AE706" s="243"/>
      <c r="AF706" s="243"/>
      <c r="AG706" s="541"/>
      <c r="AH706" s="50"/>
    </row>
    <row r="707" spans="1:34" s="4" customFormat="1">
      <c r="A707" s="56"/>
      <c r="B707" s="66"/>
      <c r="C707" s="66"/>
      <c r="D707" s="66"/>
      <c r="E707" s="66"/>
      <c r="F707" s="66"/>
      <c r="G707" s="66"/>
      <c r="H707" s="66"/>
      <c r="I707" s="66"/>
      <c r="J707" s="66"/>
      <c r="K707" s="66"/>
      <c r="L707" s="66"/>
      <c r="M707" s="66"/>
      <c r="N707" s="66"/>
      <c r="O707" s="66"/>
      <c r="P707" s="125"/>
      <c r="Q707" s="66" t="s">
        <v>825</v>
      </c>
      <c r="R707" s="255"/>
      <c r="S707" s="255"/>
      <c r="T707" s="125"/>
      <c r="U707" s="66" t="s">
        <v>100</v>
      </c>
      <c r="V707" s="66"/>
      <c r="W707" s="66"/>
      <c r="X707" s="388"/>
      <c r="Y707" s="243"/>
      <c r="Z707" s="243"/>
      <c r="AA707" s="243"/>
      <c r="AB707" s="243"/>
      <c r="AC707" s="243"/>
      <c r="AD707" s="243"/>
      <c r="AE707" s="243"/>
      <c r="AF707" s="243"/>
      <c r="AG707" s="541"/>
      <c r="AH707" s="50"/>
    </row>
    <row r="708" spans="1:34" s="4" customFormat="1">
      <c r="A708" s="56"/>
      <c r="B708" s="66"/>
      <c r="C708" s="66"/>
      <c r="D708" s="66"/>
      <c r="E708" s="66"/>
      <c r="F708" s="66"/>
      <c r="G708" s="66"/>
      <c r="H708" s="66"/>
      <c r="I708" s="66"/>
      <c r="J708" s="66"/>
      <c r="K708" s="66"/>
      <c r="L708" s="66"/>
      <c r="M708" s="66"/>
      <c r="N708" s="66"/>
      <c r="O708" s="66"/>
      <c r="P708" s="66"/>
      <c r="Q708" s="66"/>
      <c r="R708" s="66"/>
      <c r="S708" s="66"/>
      <c r="T708" s="66"/>
      <c r="U708" s="66"/>
      <c r="V708" s="66"/>
      <c r="W708" s="66"/>
      <c r="X708" s="388"/>
      <c r="Y708" s="243"/>
      <c r="Z708" s="243"/>
      <c r="AA708" s="243"/>
      <c r="AB708" s="243"/>
      <c r="AC708" s="243"/>
      <c r="AD708" s="243"/>
      <c r="AE708" s="243"/>
      <c r="AF708" s="243"/>
      <c r="AG708" s="541"/>
      <c r="AH708" s="50"/>
    </row>
    <row r="709" spans="1:34" s="4" customFormat="1">
      <c r="A709" s="56"/>
      <c r="B709" s="123" t="s">
        <v>803</v>
      </c>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390"/>
      <c r="Y709" s="243"/>
      <c r="Z709" s="243"/>
      <c r="AA709" s="243"/>
      <c r="AB709" s="243"/>
      <c r="AC709" s="243"/>
      <c r="AD709" s="243"/>
      <c r="AE709" s="243"/>
      <c r="AF709" s="243"/>
      <c r="AG709" s="541"/>
      <c r="AH709" s="50"/>
    </row>
    <row r="710" spans="1:34" s="4" customFormat="1">
      <c r="A710" s="56"/>
      <c r="B710" s="123"/>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390"/>
      <c r="Y710" s="243"/>
      <c r="Z710" s="243"/>
      <c r="AA710" s="243"/>
      <c r="AB710" s="243"/>
      <c r="AC710" s="243"/>
      <c r="AD710" s="243"/>
      <c r="AE710" s="243"/>
      <c r="AF710" s="243"/>
      <c r="AG710" s="541"/>
      <c r="AH710" s="50"/>
    </row>
    <row r="711" spans="1:34" s="4" customFormat="1">
      <c r="A711" s="56"/>
      <c r="B711" s="66"/>
      <c r="C711" s="66"/>
      <c r="D711" s="66"/>
      <c r="E711" s="66"/>
      <c r="F711" s="66"/>
      <c r="G711" s="66"/>
      <c r="H711" s="66"/>
      <c r="I711" s="66"/>
      <c r="J711" s="66"/>
      <c r="K711" s="66"/>
      <c r="L711" s="66"/>
      <c r="M711" s="66"/>
      <c r="N711" s="66"/>
      <c r="O711" s="66"/>
      <c r="P711" s="125"/>
      <c r="Q711" s="66" t="s">
        <v>825</v>
      </c>
      <c r="R711" s="255"/>
      <c r="S711" s="255"/>
      <c r="T711" s="125"/>
      <c r="U711" s="66" t="s">
        <v>100</v>
      </c>
      <c r="V711" s="66"/>
      <c r="W711" s="66"/>
      <c r="X711" s="388"/>
      <c r="Y711" s="243"/>
      <c r="Z711" s="243"/>
      <c r="AA711" s="243"/>
      <c r="AB711" s="243"/>
      <c r="AC711" s="243"/>
      <c r="AD711" s="243"/>
      <c r="AE711" s="243"/>
      <c r="AF711" s="243"/>
      <c r="AG711" s="541"/>
      <c r="AH711" s="50"/>
    </row>
    <row r="712" spans="1:34" s="4" customFormat="1">
      <c r="A712" s="56"/>
      <c r="B712" s="66"/>
      <c r="C712" s="66"/>
      <c r="D712" s="66"/>
      <c r="E712" s="66"/>
      <c r="F712" s="66"/>
      <c r="G712" s="66"/>
      <c r="H712" s="66"/>
      <c r="I712" s="66"/>
      <c r="J712" s="66"/>
      <c r="K712" s="66"/>
      <c r="L712" s="66"/>
      <c r="M712" s="66"/>
      <c r="N712" s="66"/>
      <c r="O712" s="66"/>
      <c r="P712" s="66"/>
      <c r="Q712" s="66"/>
      <c r="R712" s="66"/>
      <c r="S712" s="66"/>
      <c r="T712" s="66"/>
      <c r="U712" s="66"/>
      <c r="V712" s="66"/>
      <c r="W712" s="66"/>
      <c r="X712" s="388"/>
      <c r="Y712" s="243"/>
      <c r="Z712" s="243"/>
      <c r="AA712" s="243"/>
      <c r="AB712" s="243"/>
      <c r="AC712" s="243"/>
      <c r="AD712" s="243"/>
      <c r="AE712" s="243"/>
      <c r="AF712" s="243"/>
      <c r="AG712" s="541"/>
      <c r="AH712" s="50"/>
    </row>
    <row r="713" spans="1:34" s="4" customFormat="1">
      <c r="A713" s="56"/>
      <c r="B713" s="123" t="s">
        <v>1167</v>
      </c>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390"/>
      <c r="Y713" s="243"/>
      <c r="Z713" s="243"/>
      <c r="AA713" s="243"/>
      <c r="AB713" s="243"/>
      <c r="AC713" s="243"/>
      <c r="AD713" s="243"/>
      <c r="AE713" s="243"/>
      <c r="AF713" s="243"/>
      <c r="AG713" s="541"/>
      <c r="AH713" s="50"/>
    </row>
    <row r="714" spans="1:34" s="4" customFormat="1">
      <c r="A714" s="56"/>
      <c r="B714" s="123"/>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390"/>
      <c r="Y714" s="243"/>
      <c r="Z714" s="243"/>
      <c r="AA714" s="243"/>
      <c r="AB714" s="243"/>
      <c r="AC714" s="243"/>
      <c r="AD714" s="243"/>
      <c r="AE714" s="243"/>
      <c r="AF714" s="243"/>
      <c r="AG714" s="541"/>
      <c r="AH714" s="50"/>
    </row>
    <row r="715" spans="1:34" s="4" customFormat="1">
      <c r="A715" s="56"/>
      <c r="B715" s="66"/>
      <c r="C715" s="66"/>
      <c r="D715" s="66"/>
      <c r="E715" s="66"/>
      <c r="F715" s="66"/>
      <c r="G715" s="66"/>
      <c r="H715" s="66"/>
      <c r="I715" s="66"/>
      <c r="J715" s="66"/>
      <c r="K715" s="66"/>
      <c r="L715" s="66"/>
      <c r="M715" s="66"/>
      <c r="N715" s="66"/>
      <c r="O715" s="66"/>
      <c r="P715" s="125"/>
      <c r="Q715" s="66" t="s">
        <v>825</v>
      </c>
      <c r="R715" s="255"/>
      <c r="S715" s="255"/>
      <c r="T715" s="125"/>
      <c r="U715" s="66" t="s">
        <v>100</v>
      </c>
      <c r="V715" s="66"/>
      <c r="W715" s="66"/>
      <c r="X715" s="388"/>
      <c r="Y715" s="243"/>
      <c r="Z715" s="243"/>
      <c r="AA715" s="243"/>
      <c r="AB715" s="243"/>
      <c r="AC715" s="243"/>
      <c r="AD715" s="243"/>
      <c r="AE715" s="243"/>
      <c r="AF715" s="243"/>
      <c r="AG715" s="541"/>
      <c r="AH715" s="50"/>
    </row>
    <row r="716" spans="1:34" s="4" customFormat="1">
      <c r="A716" s="56"/>
      <c r="B716" s="66"/>
      <c r="C716" s="66"/>
      <c r="D716" s="66"/>
      <c r="E716" s="66"/>
      <c r="F716" s="66"/>
      <c r="G716" s="66"/>
      <c r="H716" s="66"/>
      <c r="I716" s="66"/>
      <c r="J716" s="66"/>
      <c r="K716" s="66"/>
      <c r="L716" s="66"/>
      <c r="M716" s="66"/>
      <c r="N716" s="66"/>
      <c r="O716" s="66"/>
      <c r="P716" s="66"/>
      <c r="Q716" s="66"/>
      <c r="R716" s="66"/>
      <c r="S716" s="66"/>
      <c r="T716" s="66"/>
      <c r="U716" s="66"/>
      <c r="V716" s="66"/>
      <c r="W716" s="66"/>
      <c r="X716" s="388"/>
      <c r="Y716" s="243"/>
      <c r="Z716" s="243"/>
      <c r="AA716" s="243"/>
      <c r="AB716" s="243"/>
      <c r="AC716" s="243"/>
      <c r="AD716" s="243"/>
      <c r="AE716" s="243"/>
      <c r="AF716" s="243"/>
      <c r="AG716" s="541"/>
      <c r="AH716" s="50"/>
    </row>
    <row r="717" spans="1:34" s="4" customFormat="1">
      <c r="A717" s="56"/>
      <c r="B717" s="66"/>
      <c r="C717" s="66" t="s">
        <v>863</v>
      </c>
      <c r="D717" s="66"/>
      <c r="E717" s="66"/>
      <c r="F717" s="66"/>
      <c r="G717" s="66"/>
      <c r="H717" s="66"/>
      <c r="I717" s="66"/>
      <c r="J717" s="66"/>
      <c r="K717" s="66"/>
      <c r="L717" s="66"/>
      <c r="M717" s="66"/>
      <c r="N717" s="66"/>
      <c r="O717" s="66"/>
      <c r="P717" s="66"/>
      <c r="Q717" s="66"/>
      <c r="R717" s="66"/>
      <c r="S717" s="66"/>
      <c r="T717" s="66"/>
      <c r="U717" s="66"/>
      <c r="V717" s="66"/>
      <c r="W717" s="66"/>
      <c r="X717" s="388"/>
      <c r="Y717" s="243"/>
      <c r="Z717" s="243"/>
      <c r="AA717" s="243"/>
      <c r="AB717" s="243"/>
      <c r="AC717" s="243"/>
      <c r="AD717" s="243"/>
      <c r="AE717" s="243"/>
      <c r="AF717" s="243"/>
      <c r="AG717" s="541"/>
      <c r="AH717" s="50"/>
    </row>
    <row r="718" spans="1:34" s="4" customFormat="1">
      <c r="A718" s="56"/>
      <c r="B718" s="66"/>
      <c r="C718" s="66"/>
      <c r="D718" s="66"/>
      <c r="E718" s="66"/>
      <c r="F718" s="66"/>
      <c r="G718" s="66"/>
      <c r="H718" s="66"/>
      <c r="I718" s="66"/>
      <c r="J718" s="66"/>
      <c r="K718" s="66"/>
      <c r="L718" s="66"/>
      <c r="M718" s="66"/>
      <c r="N718" s="66"/>
      <c r="O718" s="66"/>
      <c r="P718" s="125"/>
      <c r="Q718" s="66" t="s">
        <v>825</v>
      </c>
      <c r="R718" s="255"/>
      <c r="S718" s="255"/>
      <c r="T718" s="125"/>
      <c r="U718" s="66" t="s">
        <v>100</v>
      </c>
      <c r="V718" s="66"/>
      <c r="W718" s="66"/>
      <c r="X718" s="388"/>
      <c r="Y718" s="66"/>
      <c r="Z718" s="66"/>
      <c r="AA718" s="66"/>
      <c r="AB718" s="66"/>
      <c r="AC718" s="66"/>
      <c r="AD718" s="66"/>
      <c r="AE718" s="66"/>
      <c r="AF718" s="91"/>
      <c r="AG718" s="3"/>
      <c r="AH718" s="50"/>
    </row>
    <row r="719" spans="1:34" s="4" customFormat="1">
      <c r="A719" s="56"/>
      <c r="B719" s="66"/>
      <c r="C719" s="66"/>
      <c r="D719" s="66"/>
      <c r="E719" s="66"/>
      <c r="F719" s="66"/>
      <c r="G719" s="66"/>
      <c r="H719" s="66"/>
      <c r="I719" s="66"/>
      <c r="J719" s="66"/>
      <c r="K719" s="66"/>
      <c r="L719" s="66"/>
      <c r="M719" s="66"/>
      <c r="N719" s="66"/>
      <c r="O719" s="66"/>
      <c r="P719" s="66"/>
      <c r="Q719" s="66"/>
      <c r="R719" s="66"/>
      <c r="S719" s="66"/>
      <c r="T719" s="66"/>
      <c r="U719" s="66"/>
      <c r="V719" s="66"/>
      <c r="W719" s="66"/>
      <c r="X719" s="388"/>
      <c r="Y719" s="66"/>
      <c r="Z719" s="66"/>
      <c r="AA719" s="66"/>
      <c r="AB719" s="66"/>
      <c r="AC719" s="66"/>
      <c r="AD719" s="66"/>
      <c r="AE719" s="66"/>
      <c r="AF719" s="91"/>
      <c r="AG719" s="3"/>
      <c r="AH719" s="50"/>
    </row>
    <row r="720" spans="1:34" s="4" customFormat="1">
      <c r="A720" s="56"/>
      <c r="B720" s="66" t="s">
        <v>729</v>
      </c>
      <c r="C720" s="66"/>
      <c r="D720" s="66"/>
      <c r="E720" s="66"/>
      <c r="F720" s="66"/>
      <c r="G720" s="66"/>
      <c r="H720" s="66"/>
      <c r="I720" s="66"/>
      <c r="J720" s="66"/>
      <c r="K720" s="66"/>
      <c r="L720" s="66"/>
      <c r="M720" s="66"/>
      <c r="N720" s="66"/>
      <c r="O720" s="66"/>
      <c r="P720" s="66"/>
      <c r="Q720" s="66"/>
      <c r="R720" s="66"/>
      <c r="S720" s="66"/>
      <c r="T720" s="66"/>
      <c r="U720" s="66"/>
      <c r="V720" s="66"/>
      <c r="W720" s="66"/>
      <c r="X720" s="388"/>
      <c r="Y720" s="66"/>
      <c r="Z720" s="66"/>
      <c r="AA720" s="66"/>
      <c r="AB720" s="66"/>
      <c r="AC720" s="66"/>
      <c r="AD720" s="66"/>
      <c r="AE720" s="66"/>
      <c r="AF720" s="91"/>
      <c r="AG720" s="3"/>
      <c r="AH720" s="50"/>
    </row>
    <row r="721" spans="1:34" s="4" customFormat="1">
      <c r="A721" s="56"/>
      <c r="B721" s="66"/>
      <c r="C721" s="66"/>
      <c r="D721" s="66"/>
      <c r="E721" s="66"/>
      <c r="F721" s="66"/>
      <c r="G721" s="66"/>
      <c r="H721" s="66"/>
      <c r="I721" s="66"/>
      <c r="J721" s="66"/>
      <c r="K721" s="66"/>
      <c r="L721" s="66"/>
      <c r="M721" s="66"/>
      <c r="N721" s="66"/>
      <c r="O721" s="66"/>
      <c r="P721" s="66"/>
      <c r="Q721" s="66"/>
      <c r="R721" s="66"/>
      <c r="S721" s="66"/>
      <c r="T721" s="66"/>
      <c r="U721" s="66"/>
      <c r="V721" s="66"/>
      <c r="W721" s="66"/>
      <c r="X721" s="388"/>
      <c r="Y721" s="417" t="s">
        <v>662</v>
      </c>
      <c r="Z721" s="243"/>
      <c r="AA721" s="243"/>
      <c r="AB721" s="243"/>
      <c r="AC721" s="243"/>
      <c r="AD721" s="243"/>
      <c r="AE721" s="243"/>
      <c r="AF721" s="243"/>
      <c r="AG721" s="541"/>
      <c r="AH721" s="50"/>
    </row>
    <row r="722" spans="1:34" s="4" customFormat="1">
      <c r="A722" s="56"/>
      <c r="B722" s="66"/>
      <c r="C722" s="123" t="s">
        <v>1168</v>
      </c>
      <c r="D722" s="123"/>
      <c r="E722" s="123"/>
      <c r="F722" s="123"/>
      <c r="G722" s="123"/>
      <c r="H722" s="123"/>
      <c r="I722" s="123"/>
      <c r="J722" s="123"/>
      <c r="K722" s="123"/>
      <c r="L722" s="123"/>
      <c r="M722" s="123"/>
      <c r="N722" s="123"/>
      <c r="O722" s="123"/>
      <c r="P722" s="123"/>
      <c r="Q722" s="123"/>
      <c r="R722" s="123"/>
      <c r="S722" s="123"/>
      <c r="T722" s="123"/>
      <c r="U722" s="123"/>
      <c r="V722" s="123"/>
      <c r="W722" s="123"/>
      <c r="X722" s="390"/>
      <c r="Y722" s="243"/>
      <c r="Z722" s="243"/>
      <c r="AA722" s="243"/>
      <c r="AB722" s="243"/>
      <c r="AC722" s="243"/>
      <c r="AD722" s="243"/>
      <c r="AE722" s="243"/>
      <c r="AF722" s="243"/>
      <c r="AG722" s="541"/>
      <c r="AH722" s="50"/>
    </row>
    <row r="723" spans="1:34" s="4" customFormat="1">
      <c r="A723" s="56"/>
      <c r="B723" s="66"/>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390"/>
      <c r="Y723" s="243"/>
      <c r="Z723" s="243"/>
      <c r="AA723" s="243"/>
      <c r="AB723" s="243"/>
      <c r="AC723" s="243"/>
      <c r="AD723" s="243"/>
      <c r="AE723" s="243"/>
      <c r="AF723" s="243"/>
      <c r="AG723" s="541"/>
      <c r="AH723" s="50"/>
    </row>
    <row r="724" spans="1:34" s="4" customFormat="1">
      <c r="A724" s="56"/>
      <c r="B724" s="66"/>
      <c r="C724" s="66"/>
      <c r="D724" s="66"/>
      <c r="E724" s="66"/>
      <c r="F724" s="66"/>
      <c r="G724" s="66"/>
      <c r="H724" s="66"/>
      <c r="I724" s="66"/>
      <c r="J724" s="66"/>
      <c r="K724" s="66"/>
      <c r="L724" s="66"/>
      <c r="M724" s="66"/>
      <c r="N724" s="66"/>
      <c r="O724" s="66"/>
      <c r="P724" s="125"/>
      <c r="Q724" s="66" t="s">
        <v>538</v>
      </c>
      <c r="R724" s="255"/>
      <c r="S724" s="255"/>
      <c r="T724" s="125"/>
      <c r="U724" s="66" t="s">
        <v>573</v>
      </c>
      <c r="V724" s="66"/>
      <c r="W724" s="66"/>
      <c r="X724" s="388"/>
      <c r="Y724" s="243"/>
      <c r="Z724" s="243"/>
      <c r="AA724" s="243"/>
      <c r="AB724" s="243"/>
      <c r="AC724" s="243"/>
      <c r="AD724" s="243"/>
      <c r="AE724" s="243"/>
      <c r="AF724" s="243"/>
      <c r="AG724" s="541"/>
      <c r="AH724" s="50"/>
    </row>
    <row r="725" spans="1:34" s="4" customFormat="1">
      <c r="A725" s="56"/>
      <c r="B725" s="66"/>
      <c r="C725" s="66"/>
      <c r="D725" s="66"/>
      <c r="E725" s="66"/>
      <c r="F725" s="66"/>
      <c r="G725" s="66"/>
      <c r="H725" s="66"/>
      <c r="I725" s="66"/>
      <c r="J725" s="66"/>
      <c r="K725" s="66"/>
      <c r="L725" s="66"/>
      <c r="M725" s="66"/>
      <c r="N725" s="66"/>
      <c r="O725" s="66"/>
      <c r="P725" s="66"/>
      <c r="Q725" s="66"/>
      <c r="R725" s="66"/>
      <c r="S725" s="66"/>
      <c r="T725" s="66"/>
      <c r="U725" s="66"/>
      <c r="V725" s="66"/>
      <c r="W725" s="66"/>
      <c r="X725" s="388"/>
      <c r="Y725" s="243"/>
      <c r="Z725" s="243"/>
      <c r="AA725" s="243"/>
      <c r="AB725" s="243"/>
      <c r="AC725" s="243"/>
      <c r="AD725" s="243"/>
      <c r="AE725" s="243"/>
      <c r="AF725" s="243"/>
      <c r="AG725" s="541"/>
      <c r="AH725" s="50"/>
    </row>
    <row r="726" spans="1:34" s="4" customFormat="1">
      <c r="A726" s="56"/>
      <c r="B726" s="66"/>
      <c r="C726" s="123" t="s">
        <v>1169</v>
      </c>
      <c r="D726" s="123"/>
      <c r="E726" s="123"/>
      <c r="F726" s="123"/>
      <c r="G726" s="123"/>
      <c r="H726" s="123"/>
      <c r="I726" s="123"/>
      <c r="J726" s="123"/>
      <c r="K726" s="123"/>
      <c r="L726" s="123"/>
      <c r="M726" s="123"/>
      <c r="N726" s="123"/>
      <c r="O726" s="123"/>
      <c r="P726" s="123"/>
      <c r="Q726" s="123"/>
      <c r="R726" s="123"/>
      <c r="S726" s="123"/>
      <c r="T726" s="123"/>
      <c r="U726" s="123"/>
      <c r="V726" s="123"/>
      <c r="W726" s="123"/>
      <c r="X726" s="390"/>
      <c r="Y726" s="243"/>
      <c r="Z726" s="243"/>
      <c r="AA726" s="243"/>
      <c r="AB726" s="243"/>
      <c r="AC726" s="243"/>
      <c r="AD726" s="243"/>
      <c r="AE726" s="243"/>
      <c r="AF726" s="243"/>
      <c r="AG726" s="541"/>
      <c r="AH726" s="50"/>
    </row>
    <row r="727" spans="1:34" s="4" customFormat="1">
      <c r="A727" s="56"/>
      <c r="B727" s="66"/>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390"/>
      <c r="Y727" s="66"/>
      <c r="Z727" s="66"/>
      <c r="AA727" s="66"/>
      <c r="AB727" s="66"/>
      <c r="AC727" s="66"/>
      <c r="AD727" s="66"/>
      <c r="AE727" s="66"/>
      <c r="AF727" s="91"/>
      <c r="AG727" s="3"/>
      <c r="AH727" s="50"/>
    </row>
    <row r="728" spans="1:34" s="4" customFormat="1">
      <c r="A728" s="56"/>
      <c r="B728" s="66"/>
      <c r="C728" s="66"/>
      <c r="D728" s="66"/>
      <c r="E728" s="66"/>
      <c r="F728" s="66"/>
      <c r="G728" s="66"/>
      <c r="H728" s="66"/>
      <c r="I728" s="66"/>
      <c r="J728" s="66"/>
      <c r="K728" s="66"/>
      <c r="L728" s="66"/>
      <c r="M728" s="66"/>
      <c r="N728" s="66"/>
      <c r="O728" s="66"/>
      <c r="P728" s="125"/>
      <c r="Q728" s="66" t="s">
        <v>538</v>
      </c>
      <c r="R728" s="255"/>
      <c r="S728" s="255"/>
      <c r="T728" s="125"/>
      <c r="U728" s="66" t="s">
        <v>573</v>
      </c>
      <c r="V728" s="66"/>
      <c r="W728" s="66"/>
      <c r="X728" s="388"/>
      <c r="Y728" s="66"/>
      <c r="Z728" s="66"/>
      <c r="AA728" s="66"/>
      <c r="AB728" s="66"/>
      <c r="AC728" s="66"/>
      <c r="AD728" s="66"/>
      <c r="AE728" s="66"/>
      <c r="AF728" s="91"/>
      <c r="AG728" s="3"/>
      <c r="AH728" s="50"/>
    </row>
    <row r="729" spans="1:34" s="4" customFormat="1">
      <c r="A729" s="56"/>
      <c r="B729" s="66"/>
      <c r="C729" s="66"/>
      <c r="D729" s="66"/>
      <c r="E729" s="66"/>
      <c r="F729" s="66"/>
      <c r="G729" s="66"/>
      <c r="H729" s="66"/>
      <c r="I729" s="66"/>
      <c r="J729" s="66"/>
      <c r="K729" s="66"/>
      <c r="L729" s="66"/>
      <c r="M729" s="66"/>
      <c r="N729" s="66"/>
      <c r="O729" s="66"/>
      <c r="P729" s="66"/>
      <c r="Q729" s="66"/>
      <c r="R729" s="66"/>
      <c r="S729" s="66"/>
      <c r="T729" s="66"/>
      <c r="U729" s="66"/>
      <c r="V729" s="66"/>
      <c r="W729" s="66"/>
      <c r="X729" s="388"/>
      <c r="Y729" s="66"/>
      <c r="Z729" s="66"/>
      <c r="AA729" s="66"/>
      <c r="AB729" s="66"/>
      <c r="AC729" s="66"/>
      <c r="AD729" s="66"/>
      <c r="AE729" s="66"/>
      <c r="AF729" s="91"/>
      <c r="AG729" s="3"/>
      <c r="AH729" s="50"/>
    </row>
    <row r="730" spans="1:34" s="4" customFormat="1">
      <c r="A730" s="56"/>
      <c r="B730" s="66"/>
      <c r="C730" s="123" t="s">
        <v>287</v>
      </c>
      <c r="D730" s="123"/>
      <c r="E730" s="123"/>
      <c r="F730" s="123"/>
      <c r="G730" s="123"/>
      <c r="H730" s="123"/>
      <c r="I730" s="123"/>
      <c r="J730" s="123"/>
      <c r="K730" s="123"/>
      <c r="L730" s="123"/>
      <c r="M730" s="123"/>
      <c r="N730" s="123"/>
      <c r="O730" s="123"/>
      <c r="P730" s="123"/>
      <c r="Q730" s="123"/>
      <c r="R730" s="123"/>
      <c r="S730" s="123"/>
      <c r="T730" s="123"/>
      <c r="U730" s="123"/>
      <c r="V730" s="123"/>
      <c r="W730" s="123"/>
      <c r="X730" s="390"/>
      <c r="Y730" s="66"/>
      <c r="Z730" s="66"/>
      <c r="AA730" s="66"/>
      <c r="AB730" s="66"/>
      <c r="AC730" s="66"/>
      <c r="AD730" s="66"/>
      <c r="AE730" s="66"/>
      <c r="AF730" s="91"/>
      <c r="AG730" s="3"/>
      <c r="AH730" s="50"/>
    </row>
    <row r="731" spans="1:34" s="4" customFormat="1">
      <c r="A731" s="56"/>
      <c r="B731" s="66"/>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390"/>
      <c r="Y731" s="66"/>
      <c r="Z731" s="66"/>
      <c r="AA731" s="66"/>
      <c r="AB731" s="66"/>
      <c r="AC731" s="66"/>
      <c r="AD731" s="66"/>
      <c r="AE731" s="66"/>
      <c r="AF731" s="91"/>
      <c r="AG731" s="3"/>
      <c r="AH731" s="50"/>
    </row>
    <row r="732" spans="1:34" s="4" customFormat="1">
      <c r="A732" s="56"/>
      <c r="B732" s="66"/>
      <c r="C732" s="66"/>
      <c r="D732" s="66"/>
      <c r="E732" s="66"/>
      <c r="F732" s="66"/>
      <c r="G732" s="66"/>
      <c r="H732" s="66"/>
      <c r="I732" s="66"/>
      <c r="J732" s="66"/>
      <c r="K732" s="66"/>
      <c r="L732" s="66"/>
      <c r="M732" s="66"/>
      <c r="N732" s="66"/>
      <c r="O732" s="66"/>
      <c r="P732" s="125"/>
      <c r="Q732" s="66" t="s">
        <v>538</v>
      </c>
      <c r="R732" s="255"/>
      <c r="S732" s="255"/>
      <c r="T732" s="125"/>
      <c r="U732" s="66" t="s">
        <v>573</v>
      </c>
      <c r="V732" s="66"/>
      <c r="W732" s="66"/>
      <c r="X732" s="388"/>
      <c r="Y732" s="66"/>
      <c r="Z732" s="66"/>
      <c r="AA732" s="66"/>
      <c r="AB732" s="66"/>
      <c r="AC732" s="66"/>
      <c r="AD732" s="66"/>
      <c r="AE732" s="66"/>
      <c r="AF732" s="91"/>
      <c r="AG732" s="3"/>
      <c r="AH732" s="50"/>
    </row>
    <row r="733" spans="1:34" s="4" customFormat="1">
      <c r="A733" s="56"/>
      <c r="B733" s="66"/>
      <c r="C733" s="66"/>
      <c r="D733" s="66"/>
      <c r="E733" s="66"/>
      <c r="F733" s="66"/>
      <c r="G733" s="66"/>
      <c r="H733" s="66"/>
      <c r="I733" s="66"/>
      <c r="J733" s="66"/>
      <c r="K733" s="66"/>
      <c r="L733" s="66"/>
      <c r="M733" s="66"/>
      <c r="N733" s="66"/>
      <c r="O733" s="66"/>
      <c r="P733" s="66"/>
      <c r="Q733" s="66"/>
      <c r="R733" s="66"/>
      <c r="S733" s="66"/>
      <c r="T733" s="66"/>
      <c r="U733" s="66"/>
      <c r="V733" s="66"/>
      <c r="W733" s="66"/>
      <c r="X733" s="388"/>
      <c r="Y733" s="66"/>
      <c r="Z733" s="66"/>
      <c r="AA733" s="66"/>
      <c r="AB733" s="66"/>
      <c r="AC733" s="66"/>
      <c r="AD733" s="66"/>
      <c r="AE733" s="66"/>
      <c r="AF733" s="91"/>
      <c r="AG733" s="3"/>
      <c r="AH733" s="50"/>
    </row>
    <row r="734" spans="1:34" s="4" customFormat="1">
      <c r="A734" s="56"/>
      <c r="B734" s="66"/>
      <c r="C734" s="123" t="s">
        <v>1239</v>
      </c>
      <c r="D734" s="123"/>
      <c r="E734" s="123"/>
      <c r="F734" s="123"/>
      <c r="G734" s="123"/>
      <c r="H734" s="123"/>
      <c r="I734" s="123"/>
      <c r="J734" s="123"/>
      <c r="K734" s="123"/>
      <c r="L734" s="123"/>
      <c r="M734" s="123"/>
      <c r="N734" s="123"/>
      <c r="O734" s="123"/>
      <c r="P734" s="123"/>
      <c r="Q734" s="123"/>
      <c r="R734" s="123"/>
      <c r="S734" s="123"/>
      <c r="T734" s="123"/>
      <c r="U734" s="123"/>
      <c r="V734" s="123"/>
      <c r="W734" s="123"/>
      <c r="X734" s="390"/>
      <c r="Y734" s="66"/>
      <c r="Z734" s="66"/>
      <c r="AA734" s="66"/>
      <c r="AB734" s="66"/>
      <c r="AC734" s="66"/>
      <c r="AD734" s="66"/>
      <c r="AE734" s="66"/>
      <c r="AF734" s="91"/>
      <c r="AG734" s="3"/>
      <c r="AH734" s="50"/>
    </row>
    <row r="735" spans="1:34" s="4" customFormat="1">
      <c r="A735" s="56"/>
      <c r="B735" s="66"/>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390"/>
      <c r="Y735" s="66"/>
      <c r="Z735" s="66"/>
      <c r="AA735" s="66"/>
      <c r="AB735" s="66"/>
      <c r="AC735" s="66"/>
      <c r="AD735" s="66"/>
      <c r="AE735" s="66"/>
      <c r="AF735" s="91"/>
      <c r="AG735" s="3"/>
      <c r="AH735" s="50"/>
    </row>
    <row r="736" spans="1:34" s="4" customFormat="1">
      <c r="A736" s="56"/>
      <c r="B736" s="66"/>
      <c r="C736" s="66"/>
      <c r="D736" s="66"/>
      <c r="E736" s="66"/>
      <c r="F736" s="66"/>
      <c r="G736" s="66"/>
      <c r="H736" s="66"/>
      <c r="I736" s="66"/>
      <c r="J736" s="66"/>
      <c r="K736" s="66"/>
      <c r="L736" s="66"/>
      <c r="M736" s="66"/>
      <c r="N736" s="66"/>
      <c r="O736" s="66"/>
      <c r="P736" s="125"/>
      <c r="Q736" s="66" t="s">
        <v>825</v>
      </c>
      <c r="R736" s="255"/>
      <c r="S736" s="255"/>
      <c r="T736" s="125"/>
      <c r="U736" s="66" t="s">
        <v>100</v>
      </c>
      <c r="V736" s="66"/>
      <c r="W736" s="66"/>
      <c r="X736" s="388"/>
      <c r="Y736" s="66"/>
      <c r="Z736" s="66"/>
      <c r="AA736" s="66"/>
      <c r="AB736" s="66"/>
      <c r="AC736" s="66"/>
      <c r="AD736" s="66"/>
      <c r="AE736" s="66"/>
      <c r="AF736" s="91"/>
      <c r="AG736" s="3"/>
      <c r="AH736" s="50"/>
    </row>
    <row r="737" spans="1:34" s="4" customFormat="1">
      <c r="A737" s="56"/>
      <c r="B737" s="66"/>
      <c r="C737" s="66"/>
      <c r="D737" s="66"/>
      <c r="E737" s="66"/>
      <c r="F737" s="66"/>
      <c r="G737" s="66"/>
      <c r="H737" s="66"/>
      <c r="I737" s="66"/>
      <c r="J737" s="66"/>
      <c r="K737" s="66"/>
      <c r="L737" s="66"/>
      <c r="M737" s="66"/>
      <c r="N737" s="66"/>
      <c r="O737" s="66"/>
      <c r="P737" s="66"/>
      <c r="Q737" s="66"/>
      <c r="R737" s="66"/>
      <c r="S737" s="66"/>
      <c r="T737" s="66"/>
      <c r="U737" s="66"/>
      <c r="V737" s="66"/>
      <c r="W737" s="66"/>
      <c r="X737" s="388"/>
      <c r="Y737" s="66"/>
      <c r="Z737" s="66"/>
      <c r="AA737" s="66"/>
      <c r="AB737" s="66"/>
      <c r="AC737" s="66"/>
      <c r="AD737" s="66"/>
      <c r="AE737" s="66"/>
      <c r="AF737" s="91"/>
      <c r="AG737" s="3"/>
      <c r="AH737" s="50"/>
    </row>
    <row r="738" spans="1:34" s="4" customFormat="1">
      <c r="A738" s="56"/>
      <c r="B738" s="123" t="s">
        <v>1170</v>
      </c>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390"/>
      <c r="Y738" s="66"/>
      <c r="Z738" s="66"/>
      <c r="AA738" s="66"/>
      <c r="AB738" s="66"/>
      <c r="AC738" s="66"/>
      <c r="AD738" s="66"/>
      <c r="AE738" s="66"/>
      <c r="AF738" s="91"/>
      <c r="AG738" s="3"/>
      <c r="AH738" s="50"/>
    </row>
    <row r="739" spans="1:34" s="4" customFormat="1">
      <c r="A739" s="56"/>
      <c r="B739" s="123"/>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390"/>
      <c r="Y739" s="66"/>
      <c r="Z739" s="66"/>
      <c r="AA739" s="66"/>
      <c r="AB739" s="66"/>
      <c r="AC739" s="66"/>
      <c r="AD739" s="66"/>
      <c r="AE739" s="66"/>
      <c r="AF739" s="91"/>
      <c r="AG739" s="3"/>
      <c r="AH739" s="50"/>
    </row>
    <row r="740" spans="1:34" s="4" customFormat="1">
      <c r="A740" s="56"/>
      <c r="B740" s="66"/>
      <c r="C740" s="66"/>
      <c r="D740" s="66"/>
      <c r="E740" s="66"/>
      <c r="F740" s="66"/>
      <c r="G740" s="66"/>
      <c r="H740" s="66"/>
      <c r="I740" s="66"/>
      <c r="J740" s="66"/>
      <c r="K740" s="66"/>
      <c r="L740" s="66"/>
      <c r="M740" s="66"/>
      <c r="N740" s="66"/>
      <c r="O740" s="66"/>
      <c r="P740" s="125"/>
      <c r="Q740" s="66" t="s">
        <v>825</v>
      </c>
      <c r="R740" s="255"/>
      <c r="S740" s="255"/>
      <c r="T740" s="125"/>
      <c r="U740" s="66" t="s">
        <v>100</v>
      </c>
      <c r="V740" s="66"/>
      <c r="W740" s="66"/>
      <c r="X740" s="388"/>
      <c r="Y740" s="66"/>
      <c r="Z740" s="66"/>
      <c r="AA740" s="66"/>
      <c r="AB740" s="66"/>
      <c r="AC740" s="66"/>
      <c r="AD740" s="66"/>
      <c r="AE740" s="66"/>
      <c r="AF740" s="91"/>
      <c r="AG740" s="3"/>
      <c r="AH740" s="50"/>
    </row>
    <row r="741" spans="1:34" s="4" customFormat="1">
      <c r="A741" s="56"/>
      <c r="B741" s="66"/>
      <c r="C741" s="66" t="s">
        <v>487</v>
      </c>
      <c r="D741" s="66"/>
      <c r="E741" s="66"/>
      <c r="F741" s="66"/>
      <c r="G741" s="66"/>
      <c r="H741" s="66"/>
      <c r="I741" s="66"/>
      <c r="J741" s="66"/>
      <c r="K741" s="66"/>
      <c r="L741" s="66"/>
      <c r="M741" s="66"/>
      <c r="N741" s="66"/>
      <c r="O741" s="66"/>
      <c r="P741" s="66"/>
      <c r="Q741" s="66"/>
      <c r="R741" s="66"/>
      <c r="S741" s="66"/>
      <c r="T741" s="66"/>
      <c r="U741" s="66"/>
      <c r="V741" s="66"/>
      <c r="W741" s="66"/>
      <c r="X741" s="66"/>
      <c r="Y741" s="66"/>
      <c r="Z741" s="66"/>
      <c r="AA741" s="66"/>
      <c r="AB741" s="66"/>
      <c r="AC741" s="66"/>
      <c r="AD741" s="66"/>
      <c r="AE741" s="66"/>
      <c r="AF741" s="91"/>
      <c r="AG741" s="3"/>
      <c r="AH741" s="50"/>
    </row>
    <row r="742" spans="1:34" s="4" customFormat="1">
      <c r="A742" s="56"/>
      <c r="B742" s="66"/>
      <c r="C742" s="66"/>
      <c r="D742" s="155" t="s">
        <v>513</v>
      </c>
      <c r="E742" s="155"/>
      <c r="F742" s="155"/>
      <c r="G742" s="155"/>
      <c r="H742" s="155" t="s">
        <v>65</v>
      </c>
      <c r="I742" s="155"/>
      <c r="J742" s="155"/>
      <c r="K742" s="155"/>
      <c r="L742" s="155"/>
      <c r="M742" s="155"/>
      <c r="N742" s="155"/>
      <c r="O742" s="155"/>
      <c r="P742" s="155" t="s">
        <v>475</v>
      </c>
      <c r="Q742" s="155"/>
      <c r="R742" s="155"/>
      <c r="S742" s="155"/>
      <c r="T742" s="155" t="s">
        <v>432</v>
      </c>
      <c r="U742" s="155"/>
      <c r="V742" s="155"/>
      <c r="W742" s="155"/>
      <c r="X742" s="155"/>
      <c r="Y742" s="155"/>
      <c r="Z742" s="155"/>
      <c r="AA742" s="155"/>
      <c r="AB742" s="155"/>
      <c r="AC742" s="66"/>
      <c r="AD742" s="66"/>
      <c r="AE742" s="66"/>
      <c r="AF742" s="91"/>
      <c r="AG742" s="3"/>
      <c r="AH742" s="50"/>
    </row>
    <row r="743" spans="1:34" s="4" customFormat="1">
      <c r="A743" s="56"/>
      <c r="B743" s="66"/>
      <c r="C743" s="66"/>
      <c r="D743" s="172"/>
      <c r="E743" s="172"/>
      <c r="F743" s="172"/>
      <c r="G743" s="172"/>
      <c r="H743" s="172"/>
      <c r="I743" s="172"/>
      <c r="J743" s="172"/>
      <c r="K743" s="172"/>
      <c r="L743" s="172"/>
      <c r="M743" s="172"/>
      <c r="N743" s="172"/>
      <c r="O743" s="172"/>
      <c r="P743" s="172"/>
      <c r="Q743" s="172"/>
      <c r="R743" s="172"/>
      <c r="S743" s="172"/>
      <c r="T743" s="172"/>
      <c r="U743" s="172"/>
      <c r="V743" s="172"/>
      <c r="W743" s="172"/>
      <c r="X743" s="172"/>
      <c r="Y743" s="172"/>
      <c r="Z743" s="172"/>
      <c r="AA743" s="172"/>
      <c r="AB743" s="172"/>
      <c r="AC743" s="66"/>
      <c r="AD743" s="66"/>
      <c r="AE743" s="66"/>
      <c r="AF743" s="91"/>
      <c r="AG743" s="3"/>
      <c r="AH743" s="50"/>
    </row>
    <row r="744" spans="1:34" s="4" customFormat="1">
      <c r="A744" s="56"/>
      <c r="B744" s="66"/>
      <c r="C744" s="66"/>
      <c r="D744" s="172"/>
      <c r="E744" s="172"/>
      <c r="F744" s="172"/>
      <c r="G744" s="172"/>
      <c r="H744" s="172"/>
      <c r="I744" s="172"/>
      <c r="J744" s="172"/>
      <c r="K744" s="172"/>
      <c r="L744" s="172"/>
      <c r="M744" s="172"/>
      <c r="N744" s="172"/>
      <c r="O744" s="172"/>
      <c r="P744" s="172"/>
      <c r="Q744" s="172"/>
      <c r="R744" s="172"/>
      <c r="S744" s="172"/>
      <c r="T744" s="172"/>
      <c r="U744" s="172"/>
      <c r="V744" s="172"/>
      <c r="W744" s="172"/>
      <c r="X744" s="172"/>
      <c r="Y744" s="172"/>
      <c r="Z744" s="172"/>
      <c r="AA744" s="172"/>
      <c r="AB744" s="172"/>
      <c r="AC744" s="66"/>
      <c r="AD744" s="66"/>
      <c r="AE744" s="66"/>
      <c r="AF744" s="91"/>
      <c r="AG744" s="3"/>
      <c r="AH744" s="50"/>
    </row>
    <row r="745" spans="1:34" s="4" customFormat="1">
      <c r="A745" s="56"/>
      <c r="B745" s="66"/>
      <c r="C745" s="66"/>
      <c r="D745" s="172"/>
      <c r="E745" s="172"/>
      <c r="F745" s="172"/>
      <c r="G745" s="172"/>
      <c r="H745" s="172"/>
      <c r="I745" s="172"/>
      <c r="J745" s="172"/>
      <c r="K745" s="172"/>
      <c r="L745" s="172"/>
      <c r="M745" s="172"/>
      <c r="N745" s="172"/>
      <c r="O745" s="172"/>
      <c r="P745" s="172"/>
      <c r="Q745" s="172"/>
      <c r="R745" s="172"/>
      <c r="S745" s="172"/>
      <c r="T745" s="172"/>
      <c r="U745" s="172"/>
      <c r="V745" s="172"/>
      <c r="W745" s="172"/>
      <c r="X745" s="172"/>
      <c r="Y745" s="172"/>
      <c r="Z745" s="172"/>
      <c r="AA745" s="172"/>
      <c r="AB745" s="172"/>
      <c r="AC745" s="66"/>
      <c r="AD745" s="66"/>
      <c r="AE745" s="66"/>
      <c r="AF745" s="91"/>
      <c r="AG745" s="3"/>
      <c r="AH745" s="50"/>
    </row>
    <row r="746" spans="1:34" s="4" customFormat="1">
      <c r="A746" s="56"/>
      <c r="B746" s="66"/>
      <c r="C746" s="66"/>
      <c r="D746" s="172"/>
      <c r="E746" s="172"/>
      <c r="F746" s="172"/>
      <c r="G746" s="172"/>
      <c r="H746" s="172"/>
      <c r="I746" s="172"/>
      <c r="J746" s="172"/>
      <c r="K746" s="172"/>
      <c r="L746" s="172"/>
      <c r="M746" s="172"/>
      <c r="N746" s="172"/>
      <c r="O746" s="172"/>
      <c r="P746" s="172"/>
      <c r="Q746" s="172"/>
      <c r="R746" s="172"/>
      <c r="S746" s="172"/>
      <c r="T746" s="172"/>
      <c r="U746" s="172"/>
      <c r="V746" s="172"/>
      <c r="W746" s="172"/>
      <c r="X746" s="172"/>
      <c r="Y746" s="172"/>
      <c r="Z746" s="172"/>
      <c r="AA746" s="172"/>
      <c r="AB746" s="172"/>
      <c r="AC746" s="66"/>
      <c r="AD746" s="66"/>
      <c r="AE746" s="66"/>
      <c r="AF746" s="91"/>
      <c r="AG746" s="3"/>
      <c r="AH746" s="50"/>
    </row>
    <row r="747" spans="1:34" s="4" customFormat="1">
      <c r="A747" s="56"/>
      <c r="B747" s="66"/>
      <c r="C747" s="66"/>
      <c r="D747" s="172"/>
      <c r="E747" s="172"/>
      <c r="F747" s="172"/>
      <c r="G747" s="172"/>
      <c r="H747" s="172"/>
      <c r="I747" s="172"/>
      <c r="J747" s="172"/>
      <c r="K747" s="172"/>
      <c r="L747" s="172"/>
      <c r="M747" s="172"/>
      <c r="N747" s="172"/>
      <c r="O747" s="172"/>
      <c r="P747" s="172"/>
      <c r="Q747" s="172"/>
      <c r="R747" s="172"/>
      <c r="S747" s="172"/>
      <c r="T747" s="172"/>
      <c r="U747" s="172"/>
      <c r="V747" s="172"/>
      <c r="W747" s="172"/>
      <c r="X747" s="172"/>
      <c r="Y747" s="172"/>
      <c r="Z747" s="172"/>
      <c r="AA747" s="172"/>
      <c r="AB747" s="172"/>
      <c r="AC747" s="66"/>
      <c r="AD747" s="66"/>
      <c r="AE747" s="66"/>
      <c r="AF747" s="91"/>
      <c r="AG747" s="3"/>
      <c r="AH747" s="50"/>
    </row>
    <row r="748" spans="1:34" s="4" customFormat="1">
      <c r="A748" s="56"/>
      <c r="B748" s="66"/>
      <c r="C748" s="66"/>
      <c r="D748" s="172"/>
      <c r="E748" s="172"/>
      <c r="F748" s="172"/>
      <c r="G748" s="172"/>
      <c r="H748" s="172"/>
      <c r="I748" s="172"/>
      <c r="J748" s="172"/>
      <c r="K748" s="172"/>
      <c r="L748" s="172"/>
      <c r="M748" s="172"/>
      <c r="N748" s="172"/>
      <c r="O748" s="172"/>
      <c r="P748" s="172"/>
      <c r="Q748" s="172"/>
      <c r="R748" s="172"/>
      <c r="S748" s="172"/>
      <c r="T748" s="172"/>
      <c r="U748" s="172"/>
      <c r="V748" s="172"/>
      <c r="W748" s="172"/>
      <c r="X748" s="172"/>
      <c r="Y748" s="172"/>
      <c r="Z748" s="172"/>
      <c r="AA748" s="172"/>
      <c r="AB748" s="172"/>
      <c r="AC748" s="66"/>
      <c r="AD748" s="66"/>
      <c r="AE748" s="66"/>
      <c r="AF748" s="91"/>
      <c r="AG748" s="3"/>
      <c r="AH748" s="50"/>
    </row>
    <row r="749" spans="1:34" s="4" customFormat="1">
      <c r="A749" s="56"/>
      <c r="B749" s="66"/>
      <c r="C749" s="66"/>
      <c r="D749" s="66"/>
      <c r="E749" s="66"/>
      <c r="F749" s="66"/>
      <c r="G749" s="66"/>
      <c r="H749" s="66"/>
      <c r="I749" s="66"/>
      <c r="J749" s="66"/>
      <c r="K749" s="66"/>
      <c r="L749" s="66"/>
      <c r="M749" s="66"/>
      <c r="N749" s="66"/>
      <c r="O749" s="66"/>
      <c r="P749" s="66"/>
      <c r="Q749" s="66"/>
      <c r="R749" s="66"/>
      <c r="S749" s="66"/>
      <c r="T749" s="66"/>
      <c r="U749" s="66"/>
      <c r="V749" s="66"/>
      <c r="W749" s="66"/>
      <c r="X749" s="66"/>
      <c r="Y749" s="66"/>
      <c r="Z749" s="66"/>
      <c r="AA749" s="66"/>
      <c r="AB749" s="66"/>
      <c r="AC749" s="66"/>
      <c r="AD749" s="66"/>
      <c r="AE749" s="66"/>
      <c r="AF749" s="91"/>
      <c r="AG749" s="3"/>
      <c r="AH749" s="50"/>
    </row>
    <row r="750" spans="1:34" s="4" customFormat="1">
      <c r="A750" s="56"/>
      <c r="B750" s="66" t="s">
        <v>686</v>
      </c>
      <c r="C750" s="66"/>
      <c r="D750" s="66"/>
      <c r="E750" s="66"/>
      <c r="F750" s="66"/>
      <c r="G750" s="66"/>
      <c r="H750" s="66"/>
      <c r="I750" s="66"/>
      <c r="J750" s="66"/>
      <c r="K750" s="66"/>
      <c r="L750" s="66"/>
      <c r="M750" s="66"/>
      <c r="N750" s="66"/>
      <c r="O750" s="66"/>
      <c r="P750" s="125"/>
      <c r="Q750" s="66" t="s">
        <v>825</v>
      </c>
      <c r="R750" s="255"/>
      <c r="S750" s="255"/>
      <c r="T750" s="125"/>
      <c r="U750" s="66" t="s">
        <v>100</v>
      </c>
      <c r="V750" s="66"/>
      <c r="W750" s="66"/>
      <c r="X750" s="388"/>
      <c r="Y750" s="417" t="s">
        <v>883</v>
      </c>
      <c r="Z750" s="243"/>
      <c r="AA750" s="243"/>
      <c r="AB750" s="243"/>
      <c r="AC750" s="243"/>
      <c r="AD750" s="243"/>
      <c r="AE750" s="243"/>
      <c r="AF750" s="243"/>
      <c r="AG750" s="541"/>
      <c r="AH750" s="50"/>
    </row>
    <row r="751" spans="1:34" s="4" customFormat="1">
      <c r="A751" s="56"/>
      <c r="B751" s="66"/>
      <c r="C751" s="66"/>
      <c r="D751" s="66"/>
      <c r="E751" s="66"/>
      <c r="F751" s="66"/>
      <c r="G751" s="66"/>
      <c r="H751" s="66"/>
      <c r="I751" s="66"/>
      <c r="J751" s="66"/>
      <c r="K751" s="66"/>
      <c r="L751" s="66"/>
      <c r="M751" s="66"/>
      <c r="N751" s="66"/>
      <c r="O751" s="66"/>
      <c r="P751" s="66"/>
      <c r="Q751" s="66"/>
      <c r="R751" s="66"/>
      <c r="S751" s="66"/>
      <c r="T751" s="66"/>
      <c r="U751" s="66"/>
      <c r="V751" s="66"/>
      <c r="W751" s="66"/>
      <c r="X751" s="388"/>
      <c r="Y751" s="243"/>
      <c r="Z751" s="243"/>
      <c r="AA751" s="243"/>
      <c r="AB751" s="243"/>
      <c r="AC751" s="243"/>
      <c r="AD751" s="243"/>
      <c r="AE751" s="243"/>
      <c r="AF751" s="243"/>
      <c r="AG751" s="541"/>
      <c r="AH751" s="50"/>
    </row>
    <row r="752" spans="1:34" s="4" customFormat="1">
      <c r="A752" s="56"/>
      <c r="B752" s="66" t="s">
        <v>823</v>
      </c>
      <c r="C752" s="66"/>
      <c r="D752" s="66"/>
      <c r="E752" s="66"/>
      <c r="F752" s="66"/>
      <c r="G752" s="66"/>
      <c r="H752" s="66"/>
      <c r="I752" s="66"/>
      <c r="J752" s="66"/>
      <c r="K752" s="66"/>
      <c r="L752" s="66"/>
      <c r="M752" s="66"/>
      <c r="N752" s="66"/>
      <c r="O752" s="66"/>
      <c r="P752" s="66"/>
      <c r="Q752" s="66"/>
      <c r="R752" s="66"/>
      <c r="S752" s="66"/>
      <c r="T752" s="66"/>
      <c r="U752" s="66"/>
      <c r="V752" s="66"/>
      <c r="W752" s="66"/>
      <c r="X752" s="388"/>
      <c r="Y752" s="243"/>
      <c r="Z752" s="243"/>
      <c r="AA752" s="243"/>
      <c r="AB752" s="243"/>
      <c r="AC752" s="243"/>
      <c r="AD752" s="243"/>
      <c r="AE752" s="243"/>
      <c r="AF752" s="243"/>
      <c r="AG752" s="541"/>
      <c r="AH752" s="50"/>
    </row>
    <row r="753" spans="1:34" s="4" customFormat="1">
      <c r="A753" s="56"/>
      <c r="B753" s="66"/>
      <c r="C753" s="66"/>
      <c r="D753" s="66"/>
      <c r="E753" s="66"/>
      <c r="F753" s="66"/>
      <c r="G753" s="66"/>
      <c r="H753" s="66"/>
      <c r="I753" s="66"/>
      <c r="J753" s="66"/>
      <c r="K753" s="66"/>
      <c r="L753" s="66"/>
      <c r="M753" s="66"/>
      <c r="N753" s="66"/>
      <c r="O753" s="66"/>
      <c r="P753" s="125"/>
      <c r="Q753" s="66" t="s">
        <v>538</v>
      </c>
      <c r="R753" s="255"/>
      <c r="S753" s="255"/>
      <c r="T753" s="125"/>
      <c r="U753" s="66" t="s">
        <v>573</v>
      </c>
      <c r="V753" s="66"/>
      <c r="W753" s="66"/>
      <c r="X753" s="388"/>
      <c r="Y753" s="243"/>
      <c r="Z753" s="243"/>
      <c r="AA753" s="243"/>
      <c r="AB753" s="243"/>
      <c r="AC753" s="243"/>
      <c r="AD753" s="243"/>
      <c r="AE753" s="243"/>
      <c r="AF753" s="243"/>
      <c r="AG753" s="541"/>
      <c r="AH753" s="50"/>
    </row>
    <row r="754" spans="1:34" s="4" customFormat="1">
      <c r="A754" s="56"/>
      <c r="B754" s="66"/>
      <c r="C754" s="66"/>
      <c r="D754" s="66" t="s">
        <v>881</v>
      </c>
      <c r="E754" s="66"/>
      <c r="F754" s="66"/>
      <c r="G754" s="66"/>
      <c r="H754" s="66"/>
      <c r="I754" s="66"/>
      <c r="J754" s="66"/>
      <c r="K754" s="66"/>
      <c r="L754" s="66"/>
      <c r="M754" s="66"/>
      <c r="N754" s="66"/>
      <c r="O754" s="66"/>
      <c r="P754" s="66"/>
      <c r="Q754" s="66"/>
      <c r="R754" s="66"/>
      <c r="S754" s="66"/>
      <c r="T754" s="66"/>
      <c r="U754" s="66"/>
      <c r="V754" s="66"/>
      <c r="W754" s="66"/>
      <c r="X754" s="388"/>
      <c r="Y754" s="243"/>
      <c r="Z754" s="243"/>
      <c r="AA754" s="243"/>
      <c r="AB754" s="243"/>
      <c r="AC754" s="243"/>
      <c r="AD754" s="243"/>
      <c r="AE754" s="243"/>
      <c r="AF754" s="243"/>
      <c r="AG754" s="541"/>
      <c r="AH754" s="50"/>
    </row>
    <row r="755" spans="1:34" s="4" customFormat="1">
      <c r="A755" s="56"/>
      <c r="B755" s="66"/>
      <c r="C755" s="66"/>
      <c r="D755" s="66"/>
      <c r="E755" s="66"/>
      <c r="F755" s="66"/>
      <c r="G755" s="66"/>
      <c r="H755" s="66"/>
      <c r="I755" s="66"/>
      <c r="J755" s="66"/>
      <c r="K755" s="66"/>
      <c r="L755" s="66"/>
      <c r="M755" s="66"/>
      <c r="N755" s="66"/>
      <c r="O755" s="66"/>
      <c r="P755" s="66"/>
      <c r="Q755" s="66"/>
      <c r="R755" s="66"/>
      <c r="S755" s="66"/>
      <c r="T755" s="66"/>
      <c r="U755" s="66"/>
      <c r="V755" s="66"/>
      <c r="W755" s="66"/>
      <c r="X755" s="388"/>
      <c r="Y755" s="243"/>
      <c r="Z755" s="243"/>
      <c r="AA755" s="243"/>
      <c r="AB755" s="243"/>
      <c r="AC755" s="243"/>
      <c r="AD755" s="243"/>
      <c r="AE755" s="243"/>
      <c r="AF755" s="243"/>
      <c r="AG755" s="541"/>
      <c r="AH755" s="50"/>
    </row>
    <row r="756" spans="1:34" s="4" customFormat="1">
      <c r="A756" s="56"/>
      <c r="B756" s="66"/>
      <c r="C756" s="66"/>
      <c r="D756" s="66"/>
      <c r="E756" s="66" t="s">
        <v>882</v>
      </c>
      <c r="F756" s="66"/>
      <c r="G756" s="66"/>
      <c r="H756" s="140"/>
      <c r="I756" s="140"/>
      <c r="J756" s="66" t="s">
        <v>512</v>
      </c>
      <c r="K756" s="66"/>
      <c r="L756" s="66"/>
      <c r="M756" s="66" t="s">
        <v>601</v>
      </c>
      <c r="N756" s="66"/>
      <c r="O756" s="66"/>
      <c r="P756" s="140"/>
      <c r="Q756" s="140"/>
      <c r="R756" s="140"/>
      <c r="S756" s="140"/>
      <c r="T756" s="140"/>
      <c r="U756" s="140"/>
      <c r="V756" s="140"/>
      <c r="W756" s="140"/>
      <c r="X756" s="388"/>
      <c r="Y756" s="243"/>
      <c r="Z756" s="243"/>
      <c r="AA756" s="243"/>
      <c r="AB756" s="243"/>
      <c r="AC756" s="243"/>
      <c r="AD756" s="243"/>
      <c r="AE756" s="243"/>
      <c r="AF756" s="243"/>
      <c r="AG756" s="541"/>
      <c r="AH756" s="50"/>
    </row>
    <row r="757" spans="1:34" s="4" customFormat="1">
      <c r="A757" s="56"/>
      <c r="B757" s="66"/>
      <c r="C757" s="66"/>
      <c r="D757" s="66"/>
      <c r="E757" s="66"/>
      <c r="F757" s="66"/>
      <c r="G757" s="66"/>
      <c r="H757" s="66"/>
      <c r="I757" s="66"/>
      <c r="J757" s="66"/>
      <c r="K757" s="66"/>
      <c r="L757" s="66"/>
      <c r="M757" s="66"/>
      <c r="N757" s="66"/>
      <c r="O757" s="66"/>
      <c r="P757" s="140"/>
      <c r="Q757" s="140"/>
      <c r="R757" s="140"/>
      <c r="S757" s="140"/>
      <c r="T757" s="140"/>
      <c r="U757" s="140"/>
      <c r="V757" s="140"/>
      <c r="W757" s="140"/>
      <c r="X757" s="388"/>
      <c r="Y757" s="243"/>
      <c r="Z757" s="243"/>
      <c r="AA757" s="243"/>
      <c r="AB757" s="243"/>
      <c r="AC757" s="243"/>
      <c r="AD757" s="243"/>
      <c r="AE757" s="243"/>
      <c r="AF757" s="243"/>
      <c r="AG757" s="541"/>
      <c r="AH757" s="50"/>
    </row>
    <row r="758" spans="1:34" s="4" customFormat="1">
      <c r="A758" s="56"/>
      <c r="B758" s="66"/>
      <c r="C758" s="66"/>
      <c r="D758" s="66"/>
      <c r="E758" s="66"/>
      <c r="F758" s="66"/>
      <c r="G758" s="66"/>
      <c r="H758" s="66"/>
      <c r="I758" s="66"/>
      <c r="J758" s="66"/>
      <c r="K758" s="66"/>
      <c r="L758" s="66"/>
      <c r="M758" s="66"/>
      <c r="N758" s="66"/>
      <c r="O758" s="66"/>
      <c r="P758" s="66"/>
      <c r="Q758" s="66"/>
      <c r="R758" s="66"/>
      <c r="S758" s="66"/>
      <c r="T758" s="66"/>
      <c r="U758" s="66"/>
      <c r="V758" s="66"/>
      <c r="W758" s="66"/>
      <c r="X758" s="388"/>
      <c r="Y758" s="243"/>
      <c r="Z758" s="243"/>
      <c r="AA758" s="243"/>
      <c r="AB758" s="243"/>
      <c r="AC758" s="243"/>
      <c r="AD758" s="243"/>
      <c r="AE758" s="243"/>
      <c r="AF758" s="243"/>
      <c r="AG758" s="541"/>
      <c r="AH758" s="50"/>
    </row>
    <row r="759" spans="1:34" s="4" customFormat="1">
      <c r="A759" s="56"/>
      <c r="B759" s="66"/>
      <c r="C759" s="66"/>
      <c r="D759" s="66"/>
      <c r="E759" s="66"/>
      <c r="F759" s="66"/>
      <c r="G759" s="66"/>
      <c r="H759" s="66"/>
      <c r="I759" s="66"/>
      <c r="J759" s="66"/>
      <c r="K759" s="66"/>
      <c r="L759" s="66"/>
      <c r="M759" s="66"/>
      <c r="N759" s="66"/>
      <c r="O759" s="66"/>
      <c r="P759" s="66"/>
      <c r="Q759" s="66"/>
      <c r="R759" s="66"/>
      <c r="S759" s="66"/>
      <c r="T759" s="66"/>
      <c r="U759" s="66"/>
      <c r="V759" s="66"/>
      <c r="W759" s="66"/>
      <c r="X759" s="388"/>
      <c r="Y759" s="243"/>
      <c r="Z759" s="243"/>
      <c r="AA759" s="243"/>
      <c r="AB759" s="243"/>
      <c r="AC759" s="243"/>
      <c r="AD759" s="243"/>
      <c r="AE759" s="243"/>
      <c r="AF759" s="243"/>
      <c r="AG759" s="541"/>
      <c r="AH759" s="50"/>
    </row>
    <row r="760" spans="1:34" s="4" customFormat="1">
      <c r="A760" s="56"/>
      <c r="B760" s="66"/>
      <c r="C760" s="66"/>
      <c r="D760" s="66"/>
      <c r="E760" s="66"/>
      <c r="F760" s="66"/>
      <c r="G760" s="66"/>
      <c r="H760" s="66"/>
      <c r="I760" s="66"/>
      <c r="J760" s="66"/>
      <c r="K760" s="66"/>
      <c r="L760" s="66"/>
      <c r="M760" s="66"/>
      <c r="N760" s="66"/>
      <c r="O760" s="66"/>
      <c r="P760" s="66"/>
      <c r="Q760" s="66"/>
      <c r="R760" s="66"/>
      <c r="S760" s="66"/>
      <c r="T760" s="66"/>
      <c r="U760" s="66"/>
      <c r="V760" s="66"/>
      <c r="W760" s="66"/>
      <c r="X760" s="388"/>
      <c r="Y760" s="243"/>
      <c r="Z760" s="243"/>
      <c r="AA760" s="243"/>
      <c r="AB760" s="243"/>
      <c r="AC760" s="243"/>
      <c r="AD760" s="243"/>
      <c r="AE760" s="243"/>
      <c r="AF760" s="243"/>
      <c r="AG760" s="541"/>
      <c r="AH760" s="50"/>
    </row>
    <row r="761" spans="1:34" s="4" customFormat="1">
      <c r="A761" s="58"/>
      <c r="B761" s="122"/>
      <c r="C761" s="122"/>
      <c r="D761" s="122"/>
      <c r="E761" s="122"/>
      <c r="F761" s="122"/>
      <c r="G761" s="122"/>
      <c r="H761" s="122"/>
      <c r="I761" s="122"/>
      <c r="J761" s="122"/>
      <c r="K761" s="122"/>
      <c r="L761" s="122"/>
      <c r="M761" s="122"/>
      <c r="N761" s="122"/>
      <c r="O761" s="122"/>
      <c r="P761" s="122"/>
      <c r="Q761" s="122"/>
      <c r="R761" s="122"/>
      <c r="S761" s="122"/>
      <c r="T761" s="122"/>
      <c r="U761" s="122"/>
      <c r="V761" s="122"/>
      <c r="W761" s="122"/>
      <c r="X761" s="389"/>
      <c r="Y761" s="418"/>
      <c r="Z761" s="418"/>
      <c r="AA761" s="418"/>
      <c r="AB761" s="418"/>
      <c r="AC761" s="418"/>
      <c r="AD761" s="418"/>
      <c r="AE761" s="418"/>
      <c r="AF761" s="418"/>
      <c r="AG761" s="543"/>
      <c r="AH761" s="50"/>
    </row>
    <row r="762" spans="1:34" s="4" customFormat="1">
      <c r="A762" s="47" t="s">
        <v>82</v>
      </c>
      <c r="B762" s="47"/>
      <c r="C762" s="47"/>
      <c r="D762" s="47"/>
      <c r="E762" s="47"/>
      <c r="F762" s="47"/>
      <c r="G762" s="47"/>
      <c r="H762" s="47"/>
      <c r="I762" s="47"/>
      <c r="J762" s="47"/>
      <c r="K762" s="47"/>
      <c r="L762" s="47"/>
      <c r="M762" s="47"/>
      <c r="N762" s="47"/>
      <c r="O762" s="47"/>
      <c r="P762" s="47"/>
      <c r="Q762" s="47"/>
      <c r="R762" s="47"/>
      <c r="S762" s="47"/>
      <c r="T762" s="47"/>
      <c r="U762" s="47"/>
      <c r="V762" s="47"/>
      <c r="W762" s="47"/>
      <c r="X762" s="47"/>
      <c r="Y762" s="124" t="s">
        <v>245</v>
      </c>
      <c r="Z762" s="124"/>
      <c r="AA762" s="124"/>
      <c r="AB762" s="124"/>
      <c r="AC762" s="124"/>
      <c r="AD762" s="124"/>
      <c r="AE762" s="124"/>
      <c r="AF762" s="124"/>
      <c r="AG762" s="124"/>
      <c r="AH762" s="120"/>
    </row>
    <row r="763" spans="1:34" s="4" customFormat="1">
      <c r="A763" s="47"/>
      <c r="B763" s="47"/>
      <c r="C763" s="47"/>
      <c r="D763" s="47"/>
      <c r="E763" s="47"/>
      <c r="F763" s="47"/>
      <c r="G763" s="47"/>
      <c r="H763" s="47"/>
      <c r="I763" s="47"/>
      <c r="J763" s="47"/>
      <c r="K763" s="47"/>
      <c r="L763" s="47"/>
      <c r="M763" s="47"/>
      <c r="N763" s="47"/>
      <c r="O763" s="47"/>
      <c r="P763" s="47"/>
      <c r="Q763" s="47"/>
      <c r="R763" s="47"/>
      <c r="S763" s="47"/>
      <c r="T763" s="47"/>
      <c r="U763" s="47"/>
      <c r="V763" s="47"/>
      <c r="W763" s="47"/>
      <c r="X763" s="47"/>
      <c r="Y763" s="124"/>
      <c r="Z763" s="124"/>
      <c r="AA763" s="124"/>
      <c r="AB763" s="124"/>
      <c r="AC763" s="124"/>
      <c r="AD763" s="124"/>
      <c r="AE763" s="124"/>
      <c r="AF763" s="124"/>
      <c r="AG763" s="124"/>
      <c r="AH763" s="120"/>
    </row>
    <row r="764" spans="1:34" s="4" customFormat="1">
      <c r="A764" s="56"/>
      <c r="B764" s="66"/>
      <c r="C764" s="66"/>
      <c r="D764" s="66"/>
      <c r="E764" s="66"/>
      <c r="F764" s="66"/>
      <c r="G764" s="66"/>
      <c r="H764" s="66"/>
      <c r="I764" s="66"/>
      <c r="J764" s="66"/>
      <c r="K764" s="66"/>
      <c r="L764" s="66"/>
      <c r="M764" s="66"/>
      <c r="N764" s="66"/>
      <c r="O764" s="66"/>
      <c r="P764" s="66"/>
      <c r="Q764" s="66"/>
      <c r="R764" s="66"/>
      <c r="S764" s="66"/>
      <c r="T764" s="66"/>
      <c r="U764" s="66"/>
      <c r="V764" s="66"/>
      <c r="W764" s="66"/>
      <c r="X764" s="66"/>
      <c r="Y764" s="256"/>
      <c r="Z764" s="264"/>
      <c r="AA764" s="264"/>
      <c r="AB764" s="264"/>
      <c r="AC764" s="264"/>
      <c r="AD764" s="264"/>
      <c r="AE764" s="264"/>
      <c r="AF764" s="502"/>
      <c r="AG764" s="503"/>
      <c r="AH764" s="50"/>
    </row>
    <row r="765" spans="1:34" s="4" customFormat="1">
      <c r="A765" s="56"/>
      <c r="B765" s="123" t="s">
        <v>1240</v>
      </c>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50"/>
      <c r="Z765" s="417"/>
      <c r="AA765" s="417"/>
      <c r="AB765" s="417"/>
      <c r="AC765" s="417"/>
      <c r="AD765" s="417"/>
      <c r="AE765" s="417"/>
      <c r="AF765" s="417"/>
      <c r="AG765" s="542"/>
      <c r="AH765" s="50"/>
    </row>
    <row r="766" spans="1:34" s="4" customFormat="1">
      <c r="A766" s="56"/>
      <c r="B766" s="123"/>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419"/>
      <c r="Z766" s="417"/>
      <c r="AA766" s="417"/>
      <c r="AB766" s="417"/>
      <c r="AC766" s="417"/>
      <c r="AD766" s="417"/>
      <c r="AE766" s="417"/>
      <c r="AF766" s="417"/>
      <c r="AG766" s="542"/>
      <c r="AH766" s="50"/>
    </row>
    <row r="767" spans="1:34" s="4" customFormat="1">
      <c r="A767" s="56"/>
      <c r="B767" s="66"/>
      <c r="C767" s="140"/>
      <c r="D767" s="140"/>
      <c r="E767" s="140"/>
      <c r="F767" s="140"/>
      <c r="G767" s="140"/>
      <c r="H767" s="140"/>
      <c r="I767" s="140"/>
      <c r="J767" s="140"/>
      <c r="K767" s="140"/>
      <c r="L767" s="140"/>
      <c r="M767" s="140"/>
      <c r="N767" s="140"/>
      <c r="O767" s="140"/>
      <c r="P767" s="140"/>
      <c r="Q767" s="140"/>
      <c r="R767" s="140"/>
      <c r="S767" s="140"/>
      <c r="T767" s="140"/>
      <c r="U767" s="140"/>
      <c r="V767" s="140"/>
      <c r="W767" s="140"/>
      <c r="X767" s="66"/>
      <c r="Y767" s="419"/>
      <c r="Z767" s="417"/>
      <c r="AA767" s="417"/>
      <c r="AB767" s="417"/>
      <c r="AC767" s="417"/>
      <c r="AD767" s="417"/>
      <c r="AE767" s="417"/>
      <c r="AF767" s="417"/>
      <c r="AG767" s="542"/>
      <c r="AH767" s="50"/>
    </row>
    <row r="768" spans="1:34" s="4" customFormat="1">
      <c r="A768" s="56"/>
      <c r="B768" s="66"/>
      <c r="C768" s="140"/>
      <c r="D768" s="140"/>
      <c r="E768" s="140"/>
      <c r="F768" s="140"/>
      <c r="G768" s="140"/>
      <c r="H768" s="140"/>
      <c r="I768" s="140"/>
      <c r="J768" s="140"/>
      <c r="K768" s="140"/>
      <c r="L768" s="140"/>
      <c r="M768" s="140"/>
      <c r="N768" s="140"/>
      <c r="O768" s="140"/>
      <c r="P768" s="140"/>
      <c r="Q768" s="140"/>
      <c r="R768" s="140"/>
      <c r="S768" s="140"/>
      <c r="T768" s="140"/>
      <c r="U768" s="140"/>
      <c r="V768" s="140"/>
      <c r="W768" s="140"/>
      <c r="X768" s="66"/>
      <c r="Y768" s="419"/>
      <c r="Z768" s="417"/>
      <c r="AA768" s="417"/>
      <c r="AB768" s="417"/>
      <c r="AC768" s="417"/>
      <c r="AD768" s="417"/>
      <c r="AE768" s="417"/>
      <c r="AF768" s="417"/>
      <c r="AG768" s="542"/>
      <c r="AH768" s="50"/>
    </row>
    <row r="769" spans="1:34" s="4" customFormat="1">
      <c r="A769" s="56"/>
      <c r="B769" s="66"/>
      <c r="C769" s="140"/>
      <c r="D769" s="140"/>
      <c r="E769" s="140"/>
      <c r="F769" s="140"/>
      <c r="G769" s="140"/>
      <c r="H769" s="140"/>
      <c r="I769" s="140"/>
      <c r="J769" s="140"/>
      <c r="K769" s="140"/>
      <c r="L769" s="140"/>
      <c r="M769" s="140"/>
      <c r="N769" s="140"/>
      <c r="O769" s="140"/>
      <c r="P769" s="140"/>
      <c r="Q769" s="140"/>
      <c r="R769" s="140"/>
      <c r="S769" s="140"/>
      <c r="T769" s="140"/>
      <c r="U769" s="140"/>
      <c r="V769" s="140"/>
      <c r="W769" s="140"/>
      <c r="X769" s="66"/>
      <c r="Y769" s="419"/>
      <c r="Z769" s="417"/>
      <c r="AA769" s="417"/>
      <c r="AB769" s="417"/>
      <c r="AC769" s="417"/>
      <c r="AD769" s="417"/>
      <c r="AE769" s="417"/>
      <c r="AF769" s="417"/>
      <c r="AG769" s="542"/>
      <c r="AH769" s="50"/>
    </row>
    <row r="770" spans="1:34" s="4" customFormat="1">
      <c r="A770" s="56"/>
      <c r="B770" s="66"/>
      <c r="C770" s="66"/>
      <c r="D770" s="66"/>
      <c r="E770" s="66"/>
      <c r="F770" s="66"/>
      <c r="G770" s="66"/>
      <c r="H770" s="66"/>
      <c r="I770" s="66"/>
      <c r="J770" s="66"/>
      <c r="K770" s="66"/>
      <c r="L770" s="66"/>
      <c r="M770" s="66"/>
      <c r="N770" s="66"/>
      <c r="O770" s="66"/>
      <c r="P770" s="66"/>
      <c r="Q770" s="66"/>
      <c r="R770" s="66"/>
      <c r="S770" s="66"/>
      <c r="T770" s="66"/>
      <c r="U770" s="66"/>
      <c r="V770" s="66"/>
      <c r="W770" s="66"/>
      <c r="X770" s="66"/>
      <c r="Y770" s="419"/>
      <c r="Z770" s="417"/>
      <c r="AA770" s="417"/>
      <c r="AB770" s="417"/>
      <c r="AC770" s="417"/>
      <c r="AD770" s="417"/>
      <c r="AE770" s="417"/>
      <c r="AF770" s="417"/>
      <c r="AG770" s="542"/>
      <c r="AH770" s="50"/>
    </row>
    <row r="771" spans="1:34" s="4" customFormat="1">
      <c r="A771" s="56"/>
      <c r="B771" s="66"/>
      <c r="C771" s="66" t="s">
        <v>60</v>
      </c>
      <c r="D771" s="66"/>
      <c r="E771" s="66"/>
      <c r="F771" s="66"/>
      <c r="G771" s="66"/>
      <c r="H771" s="66"/>
      <c r="I771" s="66"/>
      <c r="J771" s="66"/>
      <c r="K771" s="4"/>
      <c r="L771" s="125"/>
      <c r="M771" s="66" t="s">
        <v>825</v>
      </c>
      <c r="N771" s="4"/>
      <c r="O771" s="243" t="s">
        <v>517</v>
      </c>
      <c r="P771" s="66"/>
      <c r="Q771" s="320"/>
      <c r="R771" s="334"/>
      <c r="S771" s="352"/>
      <c r="T771" s="120"/>
      <c r="U771" s="125"/>
      <c r="V771" s="66" t="s">
        <v>100</v>
      </c>
      <c r="W771" s="4"/>
      <c r="X771" s="66"/>
      <c r="Y771" s="420" t="s">
        <v>1308</v>
      </c>
      <c r="Z771" s="436"/>
      <c r="AA771" s="436"/>
      <c r="AB771" s="436"/>
      <c r="AC771" s="436"/>
      <c r="AD771" s="436"/>
      <c r="AE771" s="436"/>
      <c r="AF771" s="436"/>
      <c r="AG771" s="544"/>
      <c r="AH771" s="50"/>
    </row>
    <row r="772" spans="1:34" s="4" customFormat="1">
      <c r="A772" s="56"/>
      <c r="B772" s="66"/>
      <c r="C772" s="66"/>
      <c r="D772" s="66"/>
      <c r="E772" s="66"/>
      <c r="F772" s="66"/>
      <c r="G772" s="66"/>
      <c r="H772" s="66"/>
      <c r="I772" s="66"/>
      <c r="J772" s="66"/>
      <c r="K772" s="66"/>
      <c r="L772" s="66"/>
      <c r="M772" s="66"/>
      <c r="N772" s="66"/>
      <c r="O772" s="66"/>
      <c r="P772" s="66"/>
      <c r="Q772" s="66"/>
      <c r="R772" s="66"/>
      <c r="S772" s="66"/>
      <c r="T772" s="66"/>
      <c r="U772" s="66"/>
      <c r="V772" s="66"/>
      <c r="W772" s="66"/>
      <c r="X772" s="66"/>
      <c r="Y772" s="420"/>
      <c r="Z772" s="436"/>
      <c r="AA772" s="436"/>
      <c r="AB772" s="436"/>
      <c r="AC772" s="436"/>
      <c r="AD772" s="436"/>
      <c r="AE772" s="436"/>
      <c r="AF772" s="436"/>
      <c r="AG772" s="544"/>
      <c r="AH772" s="50"/>
    </row>
    <row r="773" spans="1:34" s="4" customFormat="1">
      <c r="A773" s="56"/>
      <c r="B773" s="66"/>
      <c r="C773" s="66" t="s">
        <v>377</v>
      </c>
      <c r="D773" s="66"/>
      <c r="E773" s="66"/>
      <c r="F773" s="66"/>
      <c r="G773" s="66"/>
      <c r="H773" s="66"/>
      <c r="I773" s="66"/>
      <c r="J773" s="66"/>
      <c r="K773" s="66"/>
      <c r="L773" s="66"/>
      <c r="M773" s="66"/>
      <c r="N773" s="66"/>
      <c r="O773" s="66"/>
      <c r="P773" s="66"/>
      <c r="Q773" s="66"/>
      <c r="R773" s="66"/>
      <c r="S773" s="66"/>
      <c r="T773" s="66"/>
      <c r="U773" s="66"/>
      <c r="V773" s="66"/>
      <c r="W773" s="66"/>
      <c r="X773" s="66"/>
      <c r="Y773" s="420"/>
      <c r="Z773" s="436"/>
      <c r="AA773" s="436"/>
      <c r="AB773" s="436"/>
      <c r="AC773" s="436"/>
      <c r="AD773" s="436"/>
      <c r="AE773" s="436"/>
      <c r="AF773" s="436"/>
      <c r="AG773" s="544"/>
      <c r="AH773" s="50"/>
    </row>
    <row r="774" spans="1:34" s="4" customFormat="1">
      <c r="A774" s="56"/>
      <c r="B774" s="66"/>
      <c r="C774" s="66"/>
      <c r="D774" s="66"/>
      <c r="E774" s="66"/>
      <c r="F774" s="66"/>
      <c r="G774" s="66"/>
      <c r="H774" s="66"/>
      <c r="I774" s="66"/>
      <c r="J774" s="66"/>
      <c r="K774" s="66"/>
      <c r="L774" s="66"/>
      <c r="M774" s="66"/>
      <c r="N774" s="66"/>
      <c r="O774" s="66"/>
      <c r="P774" s="66"/>
      <c r="Q774" s="66"/>
      <c r="R774" s="66"/>
      <c r="S774" s="66"/>
      <c r="T774" s="66"/>
      <c r="U774" s="66"/>
      <c r="V774" s="66"/>
      <c r="W774" s="66"/>
      <c r="X774" s="66"/>
      <c r="Y774" s="420"/>
      <c r="Z774" s="436"/>
      <c r="AA774" s="436"/>
      <c r="AB774" s="436"/>
      <c r="AC774" s="436"/>
      <c r="AD774" s="436"/>
      <c r="AE774" s="436"/>
      <c r="AF774" s="436"/>
      <c r="AG774" s="544"/>
      <c r="AH774" s="50"/>
    </row>
    <row r="775" spans="1:34" s="4" customFormat="1">
      <c r="A775" s="56"/>
      <c r="B775" s="66"/>
      <c r="C775" s="66"/>
      <c r="D775" s="66"/>
      <c r="E775" s="66"/>
      <c r="F775" s="66"/>
      <c r="G775" s="66"/>
      <c r="H775" s="66"/>
      <c r="I775" s="66"/>
      <c r="J775" s="66"/>
      <c r="K775" s="66"/>
      <c r="L775" s="66"/>
      <c r="M775" s="66"/>
      <c r="N775" s="66"/>
      <c r="O775" s="66"/>
      <c r="P775" s="125"/>
      <c r="Q775" s="66" t="s">
        <v>825</v>
      </c>
      <c r="R775" s="255"/>
      <c r="S775" s="255"/>
      <c r="T775" s="125"/>
      <c r="U775" s="66" t="s">
        <v>100</v>
      </c>
      <c r="V775" s="66"/>
      <c r="W775" s="66"/>
      <c r="X775" s="66"/>
      <c r="Y775" s="420"/>
      <c r="Z775" s="436"/>
      <c r="AA775" s="436"/>
      <c r="AB775" s="436"/>
      <c r="AC775" s="436"/>
      <c r="AD775" s="436"/>
      <c r="AE775" s="436"/>
      <c r="AF775" s="436"/>
      <c r="AG775" s="544"/>
      <c r="AH775" s="50"/>
    </row>
    <row r="776" spans="1:34" s="4" customFormat="1">
      <c r="A776" s="56"/>
      <c r="B776" s="66"/>
      <c r="C776" s="66"/>
      <c r="D776" s="66"/>
      <c r="E776" s="66"/>
      <c r="F776" s="66"/>
      <c r="G776" s="66"/>
      <c r="H776" s="66"/>
      <c r="I776" s="66"/>
      <c r="J776" s="66"/>
      <c r="K776" s="66"/>
      <c r="L776" s="66"/>
      <c r="M776" s="66"/>
      <c r="N776" s="66"/>
      <c r="O776" s="66"/>
      <c r="P776" s="66"/>
      <c r="Q776" s="66"/>
      <c r="R776" s="66"/>
      <c r="S776" s="66"/>
      <c r="T776" s="66"/>
      <c r="U776" s="66"/>
      <c r="V776" s="66"/>
      <c r="W776" s="66"/>
      <c r="X776" s="66"/>
      <c r="Y776" s="420"/>
      <c r="Z776" s="436"/>
      <c r="AA776" s="436"/>
      <c r="AB776" s="436"/>
      <c r="AC776" s="436"/>
      <c r="AD776" s="436"/>
      <c r="AE776" s="436"/>
      <c r="AF776" s="436"/>
      <c r="AG776" s="544"/>
      <c r="AH776" s="50"/>
    </row>
    <row r="777" spans="1:34" s="4" customFormat="1">
      <c r="A777" s="56"/>
      <c r="B777" s="66"/>
      <c r="C777" s="123" t="s">
        <v>1171</v>
      </c>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420"/>
      <c r="Z777" s="436"/>
      <c r="AA777" s="436"/>
      <c r="AB777" s="436"/>
      <c r="AC777" s="436"/>
      <c r="AD777" s="436"/>
      <c r="AE777" s="436"/>
      <c r="AF777" s="436"/>
      <c r="AG777" s="544"/>
      <c r="AH777" s="50"/>
    </row>
    <row r="778" spans="1:34" s="4" customFormat="1">
      <c r="A778" s="56"/>
      <c r="B778" s="66"/>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420"/>
      <c r="Z778" s="436"/>
      <c r="AA778" s="436"/>
      <c r="AB778" s="436"/>
      <c r="AC778" s="436"/>
      <c r="AD778" s="436"/>
      <c r="AE778" s="436"/>
      <c r="AF778" s="436"/>
      <c r="AG778" s="544"/>
      <c r="AH778" s="50"/>
    </row>
    <row r="779" spans="1:34" s="4" customFormat="1">
      <c r="A779" s="56"/>
      <c r="B779" s="66"/>
      <c r="C779" s="66"/>
      <c r="D779" s="66"/>
      <c r="E779" s="66"/>
      <c r="F779" s="66"/>
      <c r="G779" s="66"/>
      <c r="H779" s="66"/>
      <c r="I779" s="66"/>
      <c r="J779" s="66"/>
      <c r="K779" s="66"/>
      <c r="L779" s="66"/>
      <c r="M779" s="66"/>
      <c r="N779" s="66"/>
      <c r="O779" s="66"/>
      <c r="P779" s="125"/>
      <c r="Q779" s="66" t="s">
        <v>825</v>
      </c>
      <c r="R779" s="255"/>
      <c r="S779" s="255"/>
      <c r="T779" s="125"/>
      <c r="U779" s="66" t="s">
        <v>100</v>
      </c>
      <c r="V779" s="66"/>
      <c r="W779" s="66"/>
      <c r="X779" s="66"/>
      <c r="Y779" s="56"/>
      <c r="Z779" s="66"/>
      <c r="AA779" s="66"/>
      <c r="AB779" s="66"/>
      <c r="AC779" s="66"/>
      <c r="AD779" s="66"/>
      <c r="AE779" s="66"/>
      <c r="AF779" s="66"/>
      <c r="AG779" s="545"/>
      <c r="AH779" s="50"/>
    </row>
    <row r="780" spans="1:34" s="4" customFormat="1">
      <c r="A780" s="56"/>
      <c r="B780" s="66"/>
      <c r="C780" s="66"/>
      <c r="D780" s="66"/>
      <c r="E780" s="66"/>
      <c r="F780" s="66"/>
      <c r="G780" s="66"/>
      <c r="H780" s="66"/>
      <c r="I780" s="66"/>
      <c r="J780" s="66"/>
      <c r="K780" s="66"/>
      <c r="L780" s="66"/>
      <c r="M780" s="66"/>
      <c r="N780" s="66"/>
      <c r="O780" s="66"/>
      <c r="P780" s="66"/>
      <c r="Q780" s="66"/>
      <c r="R780" s="66"/>
      <c r="S780" s="66"/>
      <c r="T780" s="66"/>
      <c r="U780" s="66"/>
      <c r="V780" s="66"/>
      <c r="W780" s="66"/>
      <c r="X780" s="66"/>
      <c r="Y780" s="56"/>
      <c r="Z780" s="66"/>
      <c r="AA780" s="66"/>
      <c r="AB780" s="66"/>
      <c r="AC780" s="66"/>
      <c r="AD780" s="66"/>
      <c r="AE780" s="66"/>
      <c r="AF780" s="91"/>
      <c r="AG780" s="3"/>
      <c r="AH780" s="50"/>
    </row>
    <row r="781" spans="1:34" s="4" customFormat="1">
      <c r="A781" s="56"/>
      <c r="B781" s="66" t="s">
        <v>848</v>
      </c>
      <c r="C781" s="66"/>
      <c r="D781" s="66"/>
      <c r="E781" s="66"/>
      <c r="F781" s="66"/>
      <c r="G781" s="66"/>
      <c r="H781" s="66"/>
      <c r="I781" s="66"/>
      <c r="J781" s="66"/>
      <c r="K781" s="66"/>
      <c r="L781" s="66"/>
      <c r="M781" s="66"/>
      <c r="N781" s="66"/>
      <c r="O781" s="66"/>
      <c r="P781" s="66"/>
      <c r="Q781" s="66"/>
      <c r="R781" s="66"/>
      <c r="S781" s="66"/>
      <c r="T781" s="66"/>
      <c r="U781" s="66"/>
      <c r="V781" s="66"/>
      <c r="W781" s="66"/>
      <c r="X781" s="66"/>
      <c r="Y781" s="419" t="s">
        <v>886</v>
      </c>
      <c r="Z781" s="243"/>
      <c r="AA781" s="243"/>
      <c r="AB781" s="243"/>
      <c r="AC781" s="243"/>
      <c r="AD781" s="243"/>
      <c r="AE781" s="243"/>
      <c r="AF781" s="243"/>
      <c r="AG781" s="541"/>
      <c r="AH781" s="50"/>
    </row>
    <row r="782" spans="1:34" s="4" customFormat="1">
      <c r="A782" s="56"/>
      <c r="B782" s="66"/>
      <c r="C782" s="66"/>
      <c r="D782" s="125"/>
      <c r="E782" s="66" t="s">
        <v>229</v>
      </c>
      <c r="F782" s="66"/>
      <c r="G782" s="66"/>
      <c r="H782" s="66"/>
      <c r="I782" s="66"/>
      <c r="J782" s="125"/>
      <c r="K782" s="66" t="s">
        <v>644</v>
      </c>
      <c r="L782" s="66"/>
      <c r="M782" s="66"/>
      <c r="N782" s="66"/>
      <c r="O782" s="66"/>
      <c r="P782" s="66"/>
      <c r="Q782" s="125"/>
      <c r="R782" s="66" t="s">
        <v>884</v>
      </c>
      <c r="S782" s="66"/>
      <c r="T782" s="66"/>
      <c r="U782" s="66"/>
      <c r="V782" s="66"/>
      <c r="W782" s="66"/>
      <c r="X782" s="66"/>
      <c r="Y782" s="421"/>
      <c r="Z782" s="243"/>
      <c r="AA782" s="243"/>
      <c r="AB782" s="243"/>
      <c r="AC782" s="243"/>
      <c r="AD782" s="243"/>
      <c r="AE782" s="243"/>
      <c r="AF782" s="243"/>
      <c r="AG782" s="541"/>
      <c r="AH782" s="50"/>
    </row>
    <row r="783" spans="1:34" s="4" customFormat="1">
      <c r="A783" s="56"/>
      <c r="B783" s="66"/>
      <c r="C783" s="66"/>
      <c r="D783" s="66"/>
      <c r="E783" s="66"/>
      <c r="F783" s="66"/>
      <c r="G783" s="66"/>
      <c r="H783" s="66"/>
      <c r="I783" s="66"/>
      <c r="J783" s="66"/>
      <c r="K783" s="66"/>
      <c r="L783" s="66"/>
      <c r="M783" s="66"/>
      <c r="N783" s="66"/>
      <c r="O783" s="66"/>
      <c r="P783" s="66"/>
      <c r="Q783" s="66"/>
      <c r="R783" s="66"/>
      <c r="S783" s="66"/>
      <c r="T783" s="66"/>
      <c r="U783" s="66"/>
      <c r="V783" s="66"/>
      <c r="W783" s="66"/>
      <c r="X783" s="66"/>
      <c r="Y783" s="421"/>
      <c r="Z783" s="243"/>
      <c r="AA783" s="243"/>
      <c r="AB783" s="243"/>
      <c r="AC783" s="243"/>
      <c r="AD783" s="243"/>
      <c r="AE783" s="243"/>
      <c r="AF783" s="243"/>
      <c r="AG783" s="541"/>
      <c r="AH783" s="50"/>
    </row>
    <row r="784" spans="1:34" s="4" customFormat="1">
      <c r="A784" s="56"/>
      <c r="B784" s="66"/>
      <c r="C784" s="66" t="s">
        <v>98</v>
      </c>
      <c r="D784" s="66"/>
      <c r="E784" s="66"/>
      <c r="F784" s="66"/>
      <c r="G784" s="66"/>
      <c r="H784" s="66"/>
      <c r="I784" s="66"/>
      <c r="J784" s="66"/>
      <c r="K784" s="66"/>
      <c r="L784" s="66"/>
      <c r="M784" s="66"/>
      <c r="N784" s="66"/>
      <c r="O784" s="66"/>
      <c r="P784" s="4"/>
      <c r="Q784" s="125"/>
      <c r="R784" s="66" t="s">
        <v>825</v>
      </c>
      <c r="S784" s="255"/>
      <c r="T784" s="255"/>
      <c r="U784" s="125"/>
      <c r="V784" s="66" t="s">
        <v>100</v>
      </c>
      <c r="W784" s="66"/>
      <c r="X784" s="66"/>
      <c r="Y784" s="421"/>
      <c r="Z784" s="243"/>
      <c r="AA784" s="243"/>
      <c r="AB784" s="243"/>
      <c r="AC784" s="243"/>
      <c r="AD784" s="243"/>
      <c r="AE784" s="243"/>
      <c r="AF784" s="243"/>
      <c r="AG784" s="541"/>
      <c r="AH784" s="50"/>
    </row>
    <row r="785" spans="1:34" s="4" customFormat="1">
      <c r="A785" s="56"/>
      <c r="B785" s="66"/>
      <c r="C785" s="66"/>
      <c r="D785" s="66"/>
      <c r="E785" s="66"/>
      <c r="F785" s="66"/>
      <c r="G785" s="66"/>
      <c r="H785" s="66"/>
      <c r="I785" s="66"/>
      <c r="J785" s="66"/>
      <c r="K785" s="66"/>
      <c r="L785" s="66"/>
      <c r="M785" s="66"/>
      <c r="N785" s="66"/>
      <c r="O785" s="66"/>
      <c r="P785" s="66"/>
      <c r="Q785" s="66"/>
      <c r="R785" s="66"/>
      <c r="S785" s="66"/>
      <c r="T785" s="66"/>
      <c r="U785" s="66"/>
      <c r="V785" s="66"/>
      <c r="W785" s="66"/>
      <c r="X785" s="66"/>
      <c r="Y785" s="56"/>
      <c r="Z785" s="66"/>
      <c r="AA785" s="66"/>
      <c r="AB785" s="66"/>
      <c r="AC785" s="66"/>
      <c r="AD785" s="66"/>
      <c r="AE785" s="66"/>
      <c r="AF785" s="91"/>
      <c r="AG785" s="3"/>
      <c r="AH785" s="50"/>
    </row>
    <row r="786" spans="1:34" s="4" customFormat="1">
      <c r="A786" s="56"/>
      <c r="B786" s="66"/>
      <c r="C786" s="66" t="s">
        <v>735</v>
      </c>
      <c r="D786" s="66"/>
      <c r="E786" s="66"/>
      <c r="F786" s="66"/>
      <c r="G786" s="66"/>
      <c r="H786" s="66"/>
      <c r="I786" s="66"/>
      <c r="J786" s="66"/>
      <c r="K786" s="66"/>
      <c r="L786" s="66"/>
      <c r="M786" s="66"/>
      <c r="N786" s="66"/>
      <c r="O786" s="66"/>
      <c r="P786" s="66"/>
      <c r="Q786" s="66"/>
      <c r="R786" s="66"/>
      <c r="S786" s="66"/>
      <c r="T786" s="66"/>
      <c r="U786" s="66"/>
      <c r="V786" s="66"/>
      <c r="W786" s="66"/>
      <c r="X786" s="66"/>
      <c r="Y786" s="422"/>
      <c r="Z786" s="449"/>
      <c r="AA786" s="449"/>
      <c r="AB786" s="449"/>
      <c r="AC786" s="449"/>
      <c r="AD786" s="449"/>
      <c r="AE786" s="449"/>
      <c r="AF786" s="449"/>
      <c r="AG786" s="546"/>
      <c r="AH786" s="50"/>
    </row>
    <row r="787" spans="1:34" s="4" customFormat="1">
      <c r="A787" s="56"/>
      <c r="B787" s="66"/>
      <c r="C787" s="66"/>
      <c r="D787" s="125"/>
      <c r="E787" s="66" t="s">
        <v>843</v>
      </c>
      <c r="F787" s="66"/>
      <c r="G787" s="66"/>
      <c r="H787" s="125"/>
      <c r="I787" s="66" t="s">
        <v>315</v>
      </c>
      <c r="J787" s="66"/>
      <c r="K787" s="66"/>
      <c r="L787" s="125"/>
      <c r="M787" s="66" t="s">
        <v>846</v>
      </c>
      <c r="N787" s="66"/>
      <c r="O787" s="66"/>
      <c r="P787" s="66"/>
      <c r="Q787" s="66"/>
      <c r="R787" s="66"/>
      <c r="S787" s="66"/>
      <c r="T787" s="66"/>
      <c r="U787" s="66"/>
      <c r="V787" s="66"/>
      <c r="W787" s="66"/>
      <c r="X787" s="66"/>
      <c r="Y787" s="422"/>
      <c r="Z787" s="449"/>
      <c r="AA787" s="449"/>
      <c r="AB787" s="449"/>
      <c r="AC787" s="449"/>
      <c r="AD787" s="449"/>
      <c r="AE787" s="449"/>
      <c r="AF787" s="449"/>
      <c r="AG787" s="546"/>
      <c r="AH787" s="50"/>
    </row>
    <row r="788" spans="1:34" s="4" customFormat="1">
      <c r="A788" s="56"/>
      <c r="B788" s="66"/>
      <c r="C788" s="66"/>
      <c r="D788" s="66"/>
      <c r="E788" s="66"/>
      <c r="F788" s="66"/>
      <c r="G788" s="66"/>
      <c r="H788" s="66"/>
      <c r="I788" s="66"/>
      <c r="J788" s="66"/>
      <c r="K788" s="66"/>
      <c r="L788" s="66"/>
      <c r="M788" s="66"/>
      <c r="N788" s="66"/>
      <c r="O788" s="66"/>
      <c r="P788" s="66"/>
      <c r="Q788" s="66"/>
      <c r="R788" s="66"/>
      <c r="S788" s="66"/>
      <c r="T788" s="66"/>
      <c r="U788" s="66"/>
      <c r="V788" s="66"/>
      <c r="W788" s="66"/>
      <c r="X788" s="66"/>
      <c r="Y788" s="422"/>
      <c r="Z788" s="449"/>
      <c r="AA788" s="449"/>
      <c r="AB788" s="449"/>
      <c r="AC788" s="449"/>
      <c r="AD788" s="449"/>
      <c r="AE788" s="449"/>
      <c r="AF788" s="449"/>
      <c r="AG788" s="546"/>
      <c r="AH788" s="50"/>
    </row>
    <row r="789" spans="1:34" s="4" customFormat="1">
      <c r="A789" s="56"/>
      <c r="B789" s="66" t="s">
        <v>1211</v>
      </c>
      <c r="C789" s="66"/>
      <c r="D789" s="66"/>
      <c r="E789" s="66"/>
      <c r="F789" s="66"/>
      <c r="G789" s="66"/>
      <c r="H789" s="66"/>
      <c r="I789" s="66"/>
      <c r="J789" s="66"/>
      <c r="K789" s="66"/>
      <c r="L789" s="66"/>
      <c r="M789" s="66"/>
      <c r="N789" s="66"/>
      <c r="O789" s="66"/>
      <c r="P789" s="66"/>
      <c r="Q789" s="66"/>
      <c r="R789" s="66"/>
      <c r="S789" s="66"/>
      <c r="T789" s="66"/>
      <c r="U789" s="66"/>
      <c r="V789" s="66"/>
      <c r="W789" s="66"/>
      <c r="X789" s="66"/>
      <c r="Y789" s="419" t="s">
        <v>975</v>
      </c>
      <c r="Z789" s="417"/>
      <c r="AA789" s="417"/>
      <c r="AB789" s="417"/>
      <c r="AC789" s="417"/>
      <c r="AD789" s="417"/>
      <c r="AE789" s="417"/>
      <c r="AF789" s="417"/>
      <c r="AG789" s="542"/>
      <c r="AH789" s="50"/>
    </row>
    <row r="790" spans="1:34" s="4" customFormat="1">
      <c r="A790" s="56"/>
      <c r="B790" s="66"/>
      <c r="C790" s="66"/>
      <c r="D790" s="66"/>
      <c r="E790" s="66"/>
      <c r="F790" s="66"/>
      <c r="G790" s="66"/>
      <c r="H790" s="66"/>
      <c r="I790" s="66"/>
      <c r="J790" s="66"/>
      <c r="K790" s="66"/>
      <c r="L790" s="66"/>
      <c r="M790" s="66"/>
      <c r="N790" s="66"/>
      <c r="O790" s="66"/>
      <c r="P790" s="66"/>
      <c r="Q790" s="66"/>
      <c r="R790" s="66"/>
      <c r="S790" s="66"/>
      <c r="T790" s="66"/>
      <c r="U790" s="66"/>
      <c r="V790" s="66"/>
      <c r="W790" s="66"/>
      <c r="X790" s="66"/>
      <c r="Y790" s="419"/>
      <c r="Z790" s="417"/>
      <c r="AA790" s="417"/>
      <c r="AB790" s="417"/>
      <c r="AC790" s="417"/>
      <c r="AD790" s="417"/>
      <c r="AE790" s="417"/>
      <c r="AF790" s="417"/>
      <c r="AG790" s="542"/>
      <c r="AH790" s="50"/>
    </row>
    <row r="791" spans="1:34" s="4" customFormat="1">
      <c r="A791" s="56"/>
      <c r="B791" s="66"/>
      <c r="C791" s="123" t="s">
        <v>1172</v>
      </c>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419"/>
      <c r="Z791" s="417"/>
      <c r="AA791" s="417"/>
      <c r="AB791" s="417"/>
      <c r="AC791" s="417"/>
      <c r="AD791" s="417"/>
      <c r="AE791" s="417"/>
      <c r="AF791" s="417"/>
      <c r="AG791" s="542"/>
      <c r="AH791" s="50"/>
    </row>
    <row r="792" spans="1:34" s="4" customFormat="1">
      <c r="A792" s="56"/>
      <c r="B792" s="66"/>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419"/>
      <c r="Z792" s="417"/>
      <c r="AA792" s="417"/>
      <c r="AB792" s="417"/>
      <c r="AC792" s="417"/>
      <c r="AD792" s="417"/>
      <c r="AE792" s="417"/>
      <c r="AF792" s="417"/>
      <c r="AG792" s="542"/>
      <c r="AH792" s="50"/>
    </row>
    <row r="793" spans="1:34" s="4" customFormat="1">
      <c r="A793" s="56"/>
      <c r="B793" s="66"/>
      <c r="C793" s="66"/>
      <c r="D793" s="66"/>
      <c r="E793" s="66"/>
      <c r="F793" s="125"/>
      <c r="G793" s="66" t="s">
        <v>538</v>
      </c>
      <c r="H793" s="4"/>
      <c r="I793" s="4"/>
      <c r="J793" s="243" t="s">
        <v>389</v>
      </c>
      <c r="K793" s="4"/>
      <c r="L793" s="255"/>
      <c r="M793" s="272"/>
      <c r="N793" s="272"/>
      <c r="O793" s="272"/>
      <c r="P793" s="272"/>
      <c r="Q793" s="272"/>
      <c r="R793" s="272"/>
      <c r="S793" s="272"/>
      <c r="T793" s="272"/>
      <c r="U793" s="66"/>
      <c r="V793" s="125"/>
      <c r="W793" s="66" t="s">
        <v>573</v>
      </c>
      <c r="X793" s="66"/>
      <c r="Y793" s="419"/>
      <c r="Z793" s="417"/>
      <c r="AA793" s="417"/>
      <c r="AB793" s="417"/>
      <c r="AC793" s="417"/>
      <c r="AD793" s="417"/>
      <c r="AE793" s="417"/>
      <c r="AF793" s="417"/>
      <c r="AG793" s="542"/>
      <c r="AH793" s="50"/>
    </row>
    <row r="794" spans="1:34" s="4" customFormat="1">
      <c r="A794" s="56"/>
      <c r="B794" s="66"/>
      <c r="C794" s="66"/>
      <c r="D794" s="66"/>
      <c r="E794" s="66"/>
      <c r="F794" s="66"/>
      <c r="G794" s="66"/>
      <c r="H794" s="66"/>
      <c r="I794" s="66"/>
      <c r="J794" s="66"/>
      <c r="K794" s="66"/>
      <c r="L794" s="66"/>
      <c r="M794" s="66"/>
      <c r="N794" s="66"/>
      <c r="O794" s="66"/>
      <c r="P794" s="66"/>
      <c r="Q794" s="66"/>
      <c r="R794" s="66"/>
      <c r="S794" s="66"/>
      <c r="T794" s="66"/>
      <c r="U794" s="66"/>
      <c r="V794" s="66"/>
      <c r="W794" s="66"/>
      <c r="X794" s="66"/>
      <c r="Y794" s="419"/>
      <c r="Z794" s="417"/>
      <c r="AA794" s="417"/>
      <c r="AB794" s="417"/>
      <c r="AC794" s="417"/>
      <c r="AD794" s="417"/>
      <c r="AE794" s="417"/>
      <c r="AF794" s="417"/>
      <c r="AG794" s="542"/>
      <c r="AH794" s="50"/>
    </row>
    <row r="795" spans="1:34" s="4" customFormat="1">
      <c r="A795" s="56"/>
      <c r="B795" s="66"/>
      <c r="C795" s="66" t="s">
        <v>888</v>
      </c>
      <c r="D795" s="66"/>
      <c r="E795" s="66"/>
      <c r="F795" s="66"/>
      <c r="G795" s="66"/>
      <c r="H795" s="66"/>
      <c r="I795" s="66"/>
      <c r="J795" s="66"/>
      <c r="K795" s="66"/>
      <c r="L795" s="66"/>
      <c r="M795" s="66"/>
      <c r="N795" s="66"/>
      <c r="O795" s="66"/>
      <c r="P795" s="66"/>
      <c r="Q795" s="66"/>
      <c r="R795" s="66"/>
      <c r="S795" s="66"/>
      <c r="T795" s="66"/>
      <c r="U795" s="66"/>
      <c r="V795" s="66"/>
      <c r="W795" s="66"/>
      <c r="X795" s="66"/>
      <c r="Y795" s="419"/>
      <c r="Z795" s="417"/>
      <c r="AA795" s="417"/>
      <c r="AB795" s="417"/>
      <c r="AC795" s="417"/>
      <c r="AD795" s="417"/>
      <c r="AE795" s="417"/>
      <c r="AF795" s="417"/>
      <c r="AG795" s="542"/>
      <c r="AH795" s="50"/>
    </row>
    <row r="796" spans="1:34" s="4" customFormat="1">
      <c r="A796" s="56"/>
      <c r="B796" s="66"/>
      <c r="C796" s="66"/>
      <c r="D796" s="66"/>
      <c r="E796" s="66"/>
      <c r="F796" s="66"/>
      <c r="G796" s="66"/>
      <c r="H796" s="66"/>
      <c r="I796" s="66"/>
      <c r="J796" s="66"/>
      <c r="K796" s="66"/>
      <c r="L796" s="66"/>
      <c r="M796" s="66"/>
      <c r="N796" s="66"/>
      <c r="O796" s="66"/>
      <c r="P796" s="125"/>
      <c r="Q796" s="66" t="s">
        <v>825</v>
      </c>
      <c r="R796" s="255"/>
      <c r="S796" s="255"/>
      <c r="T796" s="125"/>
      <c r="U796" s="66" t="s">
        <v>100</v>
      </c>
      <c r="V796" s="66"/>
      <c r="W796" s="66"/>
      <c r="X796" s="66"/>
      <c r="Y796" s="422"/>
      <c r="Z796" s="449"/>
      <c r="AA796" s="449"/>
      <c r="AB796" s="449"/>
      <c r="AC796" s="449"/>
      <c r="AD796" s="449"/>
      <c r="AE796" s="449"/>
      <c r="AF796" s="449"/>
      <c r="AG796" s="546"/>
      <c r="AH796" s="50"/>
    </row>
    <row r="797" spans="1:34" s="4" customFormat="1">
      <c r="A797" s="56"/>
      <c r="B797" s="66"/>
      <c r="C797" s="66"/>
      <c r="D797" s="66"/>
      <c r="E797" s="66"/>
      <c r="F797" s="66"/>
      <c r="G797" s="66"/>
      <c r="H797" s="66"/>
      <c r="I797" s="66"/>
      <c r="J797" s="66"/>
      <c r="K797" s="66"/>
      <c r="L797" s="66"/>
      <c r="M797" s="66"/>
      <c r="N797" s="66"/>
      <c r="O797" s="66"/>
      <c r="P797" s="66"/>
      <c r="Q797" s="66"/>
      <c r="R797" s="66"/>
      <c r="S797" s="66"/>
      <c r="T797" s="66"/>
      <c r="U797" s="66"/>
      <c r="V797" s="66"/>
      <c r="W797" s="66"/>
      <c r="X797" s="66"/>
      <c r="Y797" s="422"/>
      <c r="Z797" s="449"/>
      <c r="AA797" s="449"/>
      <c r="AB797" s="449"/>
      <c r="AC797" s="449"/>
      <c r="AD797" s="449"/>
      <c r="AE797" s="449"/>
      <c r="AF797" s="449"/>
      <c r="AG797" s="546"/>
      <c r="AH797" s="50"/>
    </row>
    <row r="798" spans="1:34" s="4" customFormat="1">
      <c r="A798" s="56"/>
      <c r="B798" s="66"/>
      <c r="C798" s="66" t="s">
        <v>889</v>
      </c>
      <c r="D798" s="66"/>
      <c r="E798" s="66"/>
      <c r="F798" s="66"/>
      <c r="G798" s="66"/>
      <c r="H798" s="66"/>
      <c r="I798" s="66"/>
      <c r="J798" s="66"/>
      <c r="K798" s="66"/>
      <c r="L798" s="66" t="s">
        <v>62</v>
      </c>
      <c r="M798" s="160"/>
      <c r="N798" s="174"/>
      <c r="O798" s="174"/>
      <c r="P798" s="203"/>
      <c r="Q798" s="120"/>
      <c r="R798" s="66" t="s">
        <v>656</v>
      </c>
      <c r="S798" s="66"/>
      <c r="T798" s="160"/>
      <c r="U798" s="174"/>
      <c r="V798" s="174"/>
      <c r="W798" s="203"/>
      <c r="X798" s="120"/>
      <c r="Y798" s="422"/>
      <c r="Z798" s="449"/>
      <c r="AA798" s="449"/>
      <c r="AB798" s="449"/>
      <c r="AC798" s="449"/>
      <c r="AD798" s="449"/>
      <c r="AE798" s="449"/>
      <c r="AF798" s="449"/>
      <c r="AG798" s="546"/>
      <c r="AH798" s="50"/>
    </row>
    <row r="799" spans="1:34" s="4" customFormat="1">
      <c r="A799" s="56"/>
      <c r="B799" s="66"/>
      <c r="C799" s="66"/>
      <c r="D799" s="66"/>
      <c r="E799" s="66"/>
      <c r="F799" s="66"/>
      <c r="G799" s="66"/>
      <c r="H799" s="66"/>
      <c r="I799" s="66"/>
      <c r="J799" s="66"/>
      <c r="K799" s="66"/>
      <c r="L799" s="66"/>
      <c r="M799" s="66"/>
      <c r="N799" s="66"/>
      <c r="O799" s="66"/>
      <c r="P799" s="66"/>
      <c r="Q799" s="66"/>
      <c r="R799" s="66"/>
      <c r="S799" s="66"/>
      <c r="T799" s="66"/>
      <c r="U799" s="66"/>
      <c r="V799" s="66"/>
      <c r="W799" s="66"/>
      <c r="X799" s="66"/>
      <c r="Y799" s="422"/>
      <c r="Z799" s="449"/>
      <c r="AA799" s="449"/>
      <c r="AB799" s="449"/>
      <c r="AC799" s="449"/>
      <c r="AD799" s="449"/>
      <c r="AE799" s="449"/>
      <c r="AF799" s="449"/>
      <c r="AG799" s="546"/>
      <c r="AH799" s="50"/>
    </row>
    <row r="800" spans="1:34" s="4" customFormat="1">
      <c r="A800" s="56"/>
      <c r="B800" s="66"/>
      <c r="C800" s="66" t="s">
        <v>210</v>
      </c>
      <c r="D800" s="66"/>
      <c r="E800" s="66"/>
      <c r="F800" s="66"/>
      <c r="G800" s="66"/>
      <c r="H800" s="66"/>
      <c r="I800" s="66"/>
      <c r="J800" s="66"/>
      <c r="K800" s="66"/>
      <c r="L800" s="66"/>
      <c r="M800" s="66"/>
      <c r="N800" s="66"/>
      <c r="O800" s="66"/>
      <c r="P800" s="66"/>
      <c r="Q800" s="66"/>
      <c r="R800" s="66"/>
      <c r="S800" s="66"/>
      <c r="T800" s="66"/>
      <c r="U800" s="66"/>
      <c r="V800" s="66"/>
      <c r="W800" s="66"/>
      <c r="X800" s="66"/>
      <c r="Y800" s="422"/>
      <c r="Z800" s="449"/>
      <c r="AA800" s="449"/>
      <c r="AB800" s="449"/>
      <c r="AC800" s="449"/>
      <c r="AD800" s="449"/>
      <c r="AE800" s="449"/>
      <c r="AF800" s="449"/>
      <c r="AG800" s="546"/>
      <c r="AH800" s="50"/>
    </row>
    <row r="801" spans="1:35" s="4" customFormat="1">
      <c r="A801" s="56"/>
      <c r="B801" s="66"/>
      <c r="C801" s="66"/>
      <c r="D801" s="66"/>
      <c r="E801" s="66"/>
      <c r="F801" s="66"/>
      <c r="G801" s="66"/>
      <c r="H801" s="66"/>
      <c r="I801" s="66"/>
      <c r="J801" s="66"/>
      <c r="K801" s="66"/>
      <c r="L801" s="66"/>
      <c r="M801" s="66"/>
      <c r="N801" s="66"/>
      <c r="O801" s="66"/>
      <c r="P801" s="125"/>
      <c r="Q801" s="66" t="s">
        <v>825</v>
      </c>
      <c r="R801" s="255"/>
      <c r="S801" s="255"/>
      <c r="T801" s="125"/>
      <c r="U801" s="66" t="s">
        <v>100</v>
      </c>
      <c r="V801" s="66"/>
      <c r="W801" s="66"/>
      <c r="X801" s="66"/>
      <c r="Y801" s="56"/>
      <c r="Z801" s="66"/>
      <c r="AA801" s="66"/>
      <c r="AB801" s="66"/>
      <c r="AC801" s="66"/>
      <c r="AD801" s="66"/>
      <c r="AE801" s="66"/>
      <c r="AF801" s="91"/>
      <c r="AG801" s="3"/>
      <c r="AH801" s="50"/>
      <c r="AI801" s="4"/>
    </row>
    <row r="802" spans="1:35" s="4" customFormat="1">
      <c r="A802" s="56"/>
      <c r="B802" s="66"/>
      <c r="C802" s="66"/>
      <c r="D802" s="66"/>
      <c r="E802" s="66"/>
      <c r="F802" s="66"/>
      <c r="G802" s="66"/>
      <c r="H802" s="66"/>
      <c r="I802" s="66"/>
      <c r="J802" s="66"/>
      <c r="K802" s="66"/>
      <c r="L802" s="66"/>
      <c r="M802" s="66"/>
      <c r="N802" s="66"/>
      <c r="O802" s="66"/>
      <c r="P802" s="66"/>
      <c r="Q802" s="66"/>
      <c r="R802" s="66"/>
      <c r="S802" s="66"/>
      <c r="T802" s="66"/>
      <c r="U802" s="66"/>
      <c r="V802" s="66"/>
      <c r="W802" s="66"/>
      <c r="X802" s="66"/>
      <c r="Y802" s="56"/>
      <c r="Z802" s="66"/>
      <c r="AA802" s="66"/>
      <c r="AB802" s="66"/>
      <c r="AC802" s="66"/>
      <c r="AD802" s="66"/>
      <c r="AE802" s="66"/>
      <c r="AF802" s="91"/>
      <c r="AG802" s="3"/>
      <c r="AH802" s="50"/>
      <c r="AI802" s="4" t="s">
        <v>806</v>
      </c>
    </row>
    <row r="803" spans="1:35" s="4" customFormat="1">
      <c r="A803" s="56"/>
      <c r="B803" s="66"/>
      <c r="C803" s="66" t="s">
        <v>454</v>
      </c>
      <c r="D803" s="66"/>
      <c r="E803" s="66"/>
      <c r="F803" s="66"/>
      <c r="G803" s="66"/>
      <c r="H803" s="66"/>
      <c r="I803" s="66"/>
      <c r="J803" s="66"/>
      <c r="K803" s="66"/>
      <c r="L803" s="66"/>
      <c r="M803" s="66"/>
      <c r="N803" s="66"/>
      <c r="O803" s="66"/>
      <c r="P803" s="66"/>
      <c r="Q803" s="66"/>
      <c r="R803" s="66"/>
      <c r="S803" s="66"/>
      <c r="T803" s="66"/>
      <c r="U803" s="66"/>
      <c r="V803" s="66"/>
      <c r="W803" s="66"/>
      <c r="X803" s="66"/>
      <c r="Y803" s="56"/>
      <c r="Z803" s="66"/>
      <c r="AA803" s="66"/>
      <c r="AB803" s="66"/>
      <c r="AC803" s="66"/>
      <c r="AD803" s="66"/>
      <c r="AE803" s="66"/>
      <c r="AF803" s="91"/>
      <c r="AG803" s="3"/>
      <c r="AH803" s="50"/>
      <c r="AI803" s="4" t="s">
        <v>430</v>
      </c>
    </row>
    <row r="804" spans="1:35" s="4" customFormat="1">
      <c r="A804" s="56"/>
      <c r="B804" s="66"/>
      <c r="C804" s="66"/>
      <c r="D804" s="66"/>
      <c r="E804" s="66"/>
      <c r="F804" s="66"/>
      <c r="G804" s="66"/>
      <c r="H804" s="66"/>
      <c r="I804" s="66"/>
      <c r="J804" s="66"/>
      <c r="K804" s="66"/>
      <c r="L804" s="66"/>
      <c r="M804" s="66"/>
      <c r="N804" s="66"/>
      <c r="O804" s="66"/>
      <c r="P804" s="66"/>
      <c r="Q804" s="66"/>
      <c r="R804" s="66"/>
      <c r="S804" s="66"/>
      <c r="T804" s="66"/>
      <c r="U804" s="66"/>
      <c r="V804" s="66"/>
      <c r="W804" s="66"/>
      <c r="X804" s="66"/>
      <c r="Y804" s="56"/>
      <c r="Z804" s="66"/>
      <c r="AA804" s="66"/>
      <c r="AB804" s="66"/>
      <c r="AC804" s="66"/>
      <c r="AD804" s="66"/>
      <c r="AE804" s="66"/>
      <c r="AF804" s="91"/>
      <c r="AG804" s="3"/>
      <c r="AH804" s="50"/>
      <c r="AI804" s="4" t="s">
        <v>416</v>
      </c>
    </row>
    <row r="805" spans="1:35" s="4" customFormat="1">
      <c r="A805" s="56"/>
      <c r="B805" s="66"/>
      <c r="C805" s="157" t="s">
        <v>580</v>
      </c>
      <c r="D805" s="157"/>
      <c r="E805" s="157"/>
      <c r="F805" s="157"/>
      <c r="G805" s="140" t="s">
        <v>806</v>
      </c>
      <c r="H805" s="140"/>
      <c r="I805" s="66"/>
      <c r="J805" s="140"/>
      <c r="K805" s="66" t="s">
        <v>303</v>
      </c>
      <c r="L805" s="66"/>
      <c r="M805" s="157" t="s">
        <v>624</v>
      </c>
      <c r="N805" s="157"/>
      <c r="O805" s="157"/>
      <c r="P805" s="140" t="s">
        <v>806</v>
      </c>
      <c r="Q805" s="140"/>
      <c r="R805" s="66"/>
      <c r="S805" s="140"/>
      <c r="T805" s="66" t="s">
        <v>303</v>
      </c>
      <c r="U805" s="66"/>
      <c r="V805" s="66"/>
      <c r="W805" s="66"/>
      <c r="X805" s="66"/>
      <c r="Y805" s="56"/>
      <c r="Z805" s="66"/>
      <c r="AA805" s="66"/>
      <c r="AB805" s="66"/>
      <c r="AC805" s="66"/>
      <c r="AD805" s="66"/>
      <c r="AE805" s="66"/>
      <c r="AF805" s="91"/>
      <c r="AG805" s="3"/>
      <c r="AH805" s="50"/>
      <c r="AI805" s="4" t="s">
        <v>151</v>
      </c>
    </row>
    <row r="806" spans="1:35" s="4" customFormat="1">
      <c r="A806" s="56"/>
      <c r="B806" s="66"/>
      <c r="C806" s="158" t="s">
        <v>890</v>
      </c>
      <c r="D806" s="158"/>
      <c r="E806" s="158"/>
      <c r="F806" s="158"/>
      <c r="G806" s="140" t="s">
        <v>806</v>
      </c>
      <c r="H806" s="140"/>
      <c r="I806" s="66"/>
      <c r="J806" s="140"/>
      <c r="K806" s="66" t="s">
        <v>303</v>
      </c>
      <c r="L806" s="66"/>
      <c r="M806" s="157" t="s">
        <v>501</v>
      </c>
      <c r="N806" s="157"/>
      <c r="O806" s="157"/>
      <c r="P806" s="140" t="s">
        <v>806</v>
      </c>
      <c r="Q806" s="140"/>
      <c r="R806" s="66"/>
      <c r="S806" s="140"/>
      <c r="T806" s="66" t="s">
        <v>303</v>
      </c>
      <c r="U806" s="66"/>
      <c r="V806" s="66"/>
      <c r="W806" s="66"/>
      <c r="X806" s="66"/>
      <c r="Y806" s="56"/>
      <c r="Z806" s="66"/>
      <c r="AA806" s="66"/>
      <c r="AB806" s="66"/>
      <c r="AC806" s="66"/>
      <c r="AD806" s="66"/>
      <c r="AE806" s="66"/>
      <c r="AF806" s="91"/>
      <c r="AG806" s="3"/>
      <c r="AH806" s="50"/>
      <c r="AI806" s="4" t="s">
        <v>11</v>
      </c>
    </row>
    <row r="807" spans="1:35" s="4" customFormat="1">
      <c r="A807" s="56"/>
      <c r="B807" s="66"/>
      <c r="C807" s="158" t="s">
        <v>196</v>
      </c>
      <c r="D807" s="158"/>
      <c r="E807" s="158"/>
      <c r="F807" s="158"/>
      <c r="G807" s="66"/>
      <c r="H807" s="66" t="s">
        <v>167</v>
      </c>
      <c r="I807" s="66"/>
      <c r="J807" s="140"/>
      <c r="K807" s="66" t="s">
        <v>303</v>
      </c>
      <c r="L807" s="66"/>
      <c r="M807" s="66"/>
      <c r="N807" s="66"/>
      <c r="O807" s="66"/>
      <c r="P807" s="66"/>
      <c r="Q807" s="66"/>
      <c r="R807" s="66"/>
      <c r="S807" s="66"/>
      <c r="T807" s="66"/>
      <c r="U807" s="66"/>
      <c r="V807" s="66"/>
      <c r="W807" s="66"/>
      <c r="X807" s="66"/>
      <c r="Y807" s="56"/>
      <c r="Z807" s="66"/>
      <c r="AA807" s="66"/>
      <c r="AB807" s="66"/>
      <c r="AC807" s="66"/>
      <c r="AD807" s="66"/>
      <c r="AE807" s="66"/>
      <c r="AF807" s="91"/>
      <c r="AG807" s="3"/>
      <c r="AH807" s="50"/>
      <c r="AI807" s="4"/>
    </row>
    <row r="808" spans="1:35" s="4" customFormat="1">
      <c r="A808" s="56"/>
      <c r="B808" s="66"/>
      <c r="C808" s="66"/>
      <c r="D808" s="66"/>
      <c r="E808" s="66"/>
      <c r="F808" s="66"/>
      <c r="G808" s="66"/>
      <c r="H808" s="66"/>
      <c r="I808" s="66"/>
      <c r="J808" s="66"/>
      <c r="K808" s="66"/>
      <c r="L808" s="66"/>
      <c r="M808" s="66"/>
      <c r="N808" s="66"/>
      <c r="O808" s="66"/>
      <c r="P808" s="66"/>
      <c r="Q808" s="66"/>
      <c r="R808" s="66"/>
      <c r="S808" s="66"/>
      <c r="T808" s="66"/>
      <c r="U808" s="66"/>
      <c r="V808" s="66"/>
      <c r="W808" s="66"/>
      <c r="X808" s="66"/>
      <c r="Y808" s="56"/>
      <c r="Z808" s="66"/>
      <c r="AA808" s="66"/>
      <c r="AB808" s="66"/>
      <c r="AC808" s="66"/>
      <c r="AD808" s="66"/>
      <c r="AE808" s="66"/>
      <c r="AF808" s="91"/>
      <c r="AG808" s="3"/>
      <c r="AH808" s="50"/>
      <c r="AI808" s="4"/>
    </row>
    <row r="809" spans="1:35" s="4" customFormat="1">
      <c r="A809" s="56"/>
      <c r="B809" s="66"/>
      <c r="C809" s="66" t="s">
        <v>532</v>
      </c>
      <c r="D809" s="66"/>
      <c r="E809" s="66"/>
      <c r="F809" s="66"/>
      <c r="G809" s="66"/>
      <c r="H809" s="66"/>
      <c r="I809" s="66"/>
      <c r="J809" s="66"/>
      <c r="K809" s="66"/>
      <c r="L809" s="66"/>
      <c r="M809" s="66"/>
      <c r="N809" s="66"/>
      <c r="O809" s="66"/>
      <c r="P809" s="66"/>
      <c r="Q809" s="66"/>
      <c r="R809" s="66"/>
      <c r="S809" s="66"/>
      <c r="T809" s="66"/>
      <c r="U809" s="66"/>
      <c r="V809" s="66"/>
      <c r="W809" s="66"/>
      <c r="X809" s="66"/>
      <c r="Y809" s="56"/>
      <c r="Z809" s="66"/>
      <c r="AA809" s="66"/>
      <c r="AB809" s="66"/>
      <c r="AC809" s="66"/>
      <c r="AD809" s="66"/>
      <c r="AE809" s="66"/>
      <c r="AF809" s="91"/>
      <c r="AG809" s="3"/>
      <c r="AH809" s="50"/>
      <c r="AI809" s="4"/>
    </row>
    <row r="810" spans="1:35" s="4" customFormat="1">
      <c r="A810" s="56"/>
      <c r="B810" s="66"/>
      <c r="C810" s="66"/>
      <c r="D810" s="66"/>
      <c r="E810" s="66"/>
      <c r="F810" s="66"/>
      <c r="G810" s="66"/>
      <c r="H810" s="66"/>
      <c r="I810" s="66"/>
      <c r="J810" s="66"/>
      <c r="K810" s="66"/>
      <c r="L810" s="66"/>
      <c r="M810" s="66"/>
      <c r="N810" s="66"/>
      <c r="O810" s="66"/>
      <c r="P810" s="125"/>
      <c r="Q810" s="66" t="s">
        <v>825</v>
      </c>
      <c r="R810" s="255"/>
      <c r="S810" s="255"/>
      <c r="T810" s="125"/>
      <c r="U810" s="66" t="s">
        <v>100</v>
      </c>
      <c r="V810" s="66"/>
      <c r="W810" s="66"/>
      <c r="X810" s="66"/>
      <c r="Y810" s="56"/>
      <c r="Z810" s="66"/>
      <c r="AA810" s="66"/>
      <c r="AB810" s="66"/>
      <c r="AC810" s="66"/>
      <c r="AD810" s="66"/>
      <c r="AE810" s="66"/>
      <c r="AF810" s="91"/>
      <c r="AG810" s="3"/>
      <c r="AH810" s="50"/>
      <c r="AI810" s="4"/>
    </row>
    <row r="811" spans="1:35" s="4" customFormat="1">
      <c r="A811" s="58"/>
      <c r="B811" s="122"/>
      <c r="C811" s="122"/>
      <c r="D811" s="122"/>
      <c r="E811" s="122"/>
      <c r="F811" s="122"/>
      <c r="G811" s="122"/>
      <c r="H811" s="122"/>
      <c r="I811" s="122"/>
      <c r="J811" s="122"/>
      <c r="K811" s="122"/>
      <c r="L811" s="122"/>
      <c r="M811" s="122"/>
      <c r="N811" s="122"/>
      <c r="O811" s="122"/>
      <c r="P811" s="122"/>
      <c r="Q811" s="122"/>
      <c r="R811" s="335"/>
      <c r="S811" s="335"/>
      <c r="T811" s="122"/>
      <c r="U811" s="122"/>
      <c r="V811" s="122"/>
      <c r="W811" s="122"/>
      <c r="X811" s="122"/>
      <c r="Y811" s="58"/>
      <c r="Z811" s="122"/>
      <c r="AA811" s="122"/>
      <c r="AB811" s="122"/>
      <c r="AC811" s="122"/>
      <c r="AD811" s="122"/>
      <c r="AE811" s="122"/>
      <c r="AF811" s="76"/>
      <c r="AG811" s="515"/>
      <c r="AH811" s="4"/>
      <c r="AI811" s="4"/>
    </row>
    <row r="812" spans="1:35" s="4" customFormat="1">
      <c r="A812" s="47" t="s">
        <v>82</v>
      </c>
      <c r="B812" s="47"/>
      <c r="C812" s="47"/>
      <c r="D812" s="47"/>
      <c r="E812" s="47"/>
      <c r="F812" s="47"/>
      <c r="G812" s="47"/>
      <c r="H812" s="47"/>
      <c r="I812" s="47"/>
      <c r="J812" s="47"/>
      <c r="K812" s="47"/>
      <c r="L812" s="47"/>
      <c r="M812" s="47"/>
      <c r="N812" s="47"/>
      <c r="O812" s="47"/>
      <c r="P812" s="47"/>
      <c r="Q812" s="47"/>
      <c r="R812" s="47"/>
      <c r="S812" s="47"/>
      <c r="T812" s="47"/>
      <c r="U812" s="47"/>
      <c r="V812" s="47"/>
      <c r="W812" s="47"/>
      <c r="X812" s="47"/>
      <c r="Y812" s="124" t="s">
        <v>245</v>
      </c>
      <c r="Z812" s="124"/>
      <c r="AA812" s="124"/>
      <c r="AB812" s="124"/>
      <c r="AC812" s="124"/>
      <c r="AD812" s="124"/>
      <c r="AE812" s="124"/>
      <c r="AF812" s="124"/>
      <c r="AG812" s="124"/>
      <c r="AH812" s="120"/>
      <c r="AI812" s="4"/>
    </row>
    <row r="813" spans="1:35" s="4" customFormat="1">
      <c r="A813" s="47"/>
      <c r="B813" s="47"/>
      <c r="C813" s="47"/>
      <c r="D813" s="47"/>
      <c r="E813" s="47"/>
      <c r="F813" s="47"/>
      <c r="G813" s="47"/>
      <c r="H813" s="47"/>
      <c r="I813" s="47"/>
      <c r="J813" s="47"/>
      <c r="K813" s="47"/>
      <c r="L813" s="47"/>
      <c r="M813" s="47"/>
      <c r="N813" s="47"/>
      <c r="O813" s="47"/>
      <c r="P813" s="47"/>
      <c r="Q813" s="47"/>
      <c r="R813" s="47"/>
      <c r="S813" s="47"/>
      <c r="T813" s="47"/>
      <c r="U813" s="47"/>
      <c r="V813" s="47"/>
      <c r="W813" s="47"/>
      <c r="X813" s="47"/>
      <c r="Y813" s="124"/>
      <c r="Z813" s="124"/>
      <c r="AA813" s="124"/>
      <c r="AB813" s="124"/>
      <c r="AC813" s="124"/>
      <c r="AD813" s="124"/>
      <c r="AE813" s="124"/>
      <c r="AF813" s="124"/>
      <c r="AG813" s="124"/>
      <c r="AH813" s="120"/>
      <c r="AI813" s="4"/>
    </row>
    <row r="814" spans="1:35" s="4" customFormat="1">
      <c r="A814" s="56"/>
      <c r="B814" s="66"/>
      <c r="C814" s="66"/>
      <c r="D814" s="66"/>
      <c r="E814" s="66"/>
      <c r="F814" s="66"/>
      <c r="G814" s="66"/>
      <c r="H814" s="66"/>
      <c r="I814" s="66"/>
      <c r="J814" s="66"/>
      <c r="K814" s="66"/>
      <c r="L814" s="66"/>
      <c r="M814" s="66"/>
      <c r="N814" s="66"/>
      <c r="O814" s="66"/>
      <c r="P814" s="66"/>
      <c r="Q814" s="66"/>
      <c r="R814" s="66"/>
      <c r="S814" s="66"/>
      <c r="T814" s="66"/>
      <c r="U814" s="66"/>
      <c r="V814" s="66"/>
      <c r="W814" s="66"/>
      <c r="X814" s="388"/>
      <c r="Y814" s="66"/>
      <c r="Z814" s="66"/>
      <c r="AA814" s="66"/>
      <c r="AB814" s="66"/>
      <c r="AC814" s="66"/>
      <c r="AD814" s="66"/>
      <c r="AE814" s="66"/>
      <c r="AF814" s="91"/>
      <c r="AG814" s="3"/>
      <c r="AH814" s="50"/>
      <c r="AI814" s="4"/>
    </row>
    <row r="815" spans="1:35" s="4" customFormat="1">
      <c r="A815" s="57">
        <v>8</v>
      </c>
      <c r="B815" s="119" t="s">
        <v>836</v>
      </c>
      <c r="C815" s="66"/>
      <c r="D815" s="66"/>
      <c r="E815" s="66"/>
      <c r="F815" s="66"/>
      <c r="G815" s="66"/>
      <c r="H815" s="66"/>
      <c r="I815" s="66"/>
      <c r="J815" s="66"/>
      <c r="K815" s="66"/>
      <c r="L815" s="66"/>
      <c r="M815" s="66"/>
      <c r="N815" s="66"/>
      <c r="O815" s="66"/>
      <c r="P815" s="66"/>
      <c r="Q815" s="66"/>
      <c r="R815" s="66"/>
      <c r="S815" s="66"/>
      <c r="T815" s="66"/>
      <c r="U815" s="66"/>
      <c r="V815" s="66"/>
      <c r="W815" s="66"/>
      <c r="X815" s="388"/>
      <c r="Y815" s="66"/>
      <c r="Z815" s="66"/>
      <c r="AA815" s="66"/>
      <c r="AB815" s="66"/>
      <c r="AC815" s="66"/>
      <c r="AD815" s="66"/>
      <c r="AE815" s="66"/>
      <c r="AF815" s="91"/>
      <c r="AG815" s="3"/>
      <c r="AH815" s="50"/>
      <c r="AI815" s="4"/>
    </row>
    <row r="816" spans="1:35" s="4" customFormat="1">
      <c r="A816" s="56"/>
      <c r="B816" s="66"/>
      <c r="C816" s="66"/>
      <c r="D816" s="66"/>
      <c r="E816" s="66"/>
      <c r="F816" s="66"/>
      <c r="G816" s="66"/>
      <c r="H816" s="66"/>
      <c r="I816" s="66"/>
      <c r="J816" s="66"/>
      <c r="K816" s="66"/>
      <c r="L816" s="66"/>
      <c r="M816" s="66"/>
      <c r="N816" s="66"/>
      <c r="O816" s="66"/>
      <c r="P816" s="66"/>
      <c r="Q816" s="66"/>
      <c r="R816" s="66"/>
      <c r="S816" s="66"/>
      <c r="T816" s="66"/>
      <c r="U816" s="66"/>
      <c r="V816" s="66"/>
      <c r="W816" s="66"/>
      <c r="X816" s="388"/>
      <c r="Y816" s="417" t="s">
        <v>198</v>
      </c>
      <c r="Z816" s="417"/>
      <c r="AA816" s="417"/>
      <c r="AB816" s="417"/>
      <c r="AC816" s="417"/>
      <c r="AD816" s="417"/>
      <c r="AE816" s="417"/>
      <c r="AF816" s="417"/>
      <c r="AG816" s="542"/>
      <c r="AH816" s="50"/>
      <c r="AI816" s="4"/>
    </row>
    <row r="817" spans="1:34" s="4" customFormat="1">
      <c r="A817" s="56"/>
      <c r="B817" s="66" t="s">
        <v>57</v>
      </c>
      <c r="C817" s="66"/>
      <c r="D817" s="66"/>
      <c r="E817" s="66"/>
      <c r="F817" s="66"/>
      <c r="G817" s="66"/>
      <c r="H817" s="66"/>
      <c r="I817" s="66"/>
      <c r="J817" s="66"/>
      <c r="K817" s="66"/>
      <c r="L817" s="66"/>
      <c r="M817" s="66"/>
      <c r="N817" s="66"/>
      <c r="O817" s="66"/>
      <c r="P817" s="66"/>
      <c r="Q817" s="66"/>
      <c r="R817" s="66"/>
      <c r="S817" s="66"/>
      <c r="T817" s="66"/>
      <c r="U817" s="66"/>
      <c r="V817" s="66"/>
      <c r="W817" s="66"/>
      <c r="X817" s="388"/>
      <c r="Y817" s="417"/>
      <c r="Z817" s="417"/>
      <c r="AA817" s="417"/>
      <c r="AB817" s="417"/>
      <c r="AC817" s="417"/>
      <c r="AD817" s="417"/>
      <c r="AE817" s="417"/>
      <c r="AF817" s="417"/>
      <c r="AG817" s="542"/>
      <c r="AH817" s="50"/>
    </row>
    <row r="818" spans="1:34" s="4" customFormat="1">
      <c r="A818" s="56"/>
      <c r="B818" s="66"/>
      <c r="C818" s="66"/>
      <c r="D818" s="66"/>
      <c r="E818" s="66"/>
      <c r="F818" s="66"/>
      <c r="G818" s="66"/>
      <c r="H818" s="66"/>
      <c r="I818" s="66"/>
      <c r="J818" s="66"/>
      <c r="K818" s="66"/>
      <c r="L818" s="66"/>
      <c r="M818" s="66"/>
      <c r="N818" s="66"/>
      <c r="O818" s="66"/>
      <c r="P818" s="125"/>
      <c r="Q818" s="66" t="s">
        <v>825</v>
      </c>
      <c r="R818" s="255"/>
      <c r="S818" s="255"/>
      <c r="T818" s="125"/>
      <c r="U818" s="66" t="s">
        <v>100</v>
      </c>
      <c r="V818" s="66"/>
      <c r="W818" s="66"/>
      <c r="X818" s="388"/>
      <c r="Y818" s="417"/>
      <c r="Z818" s="417"/>
      <c r="AA818" s="417"/>
      <c r="AB818" s="417"/>
      <c r="AC818" s="417"/>
      <c r="AD818" s="417"/>
      <c r="AE818" s="417"/>
      <c r="AF818" s="417"/>
      <c r="AG818" s="542"/>
      <c r="AH818" s="50"/>
    </row>
    <row r="819" spans="1:34" s="4" customFormat="1">
      <c r="A819" s="56"/>
      <c r="B819" s="66"/>
      <c r="C819" s="66"/>
      <c r="D819" s="66"/>
      <c r="E819" s="66"/>
      <c r="F819" s="66"/>
      <c r="G819" s="66"/>
      <c r="H819" s="66"/>
      <c r="I819" s="66"/>
      <c r="J819" s="66"/>
      <c r="K819" s="66"/>
      <c r="L819" s="66"/>
      <c r="M819" s="66"/>
      <c r="N819" s="66"/>
      <c r="O819" s="66"/>
      <c r="P819" s="66"/>
      <c r="Q819" s="66"/>
      <c r="R819" s="66"/>
      <c r="S819" s="66"/>
      <c r="T819" s="66"/>
      <c r="U819" s="66"/>
      <c r="V819" s="66"/>
      <c r="W819" s="66"/>
      <c r="X819" s="388"/>
      <c r="Y819" s="66"/>
      <c r="Z819" s="66"/>
      <c r="AA819" s="66"/>
      <c r="AB819" s="66"/>
      <c r="AC819" s="66"/>
      <c r="AD819" s="66"/>
      <c r="AE819" s="66"/>
      <c r="AF819" s="91"/>
      <c r="AG819" s="3"/>
      <c r="AH819" s="50"/>
    </row>
    <row r="820" spans="1:34" s="4" customFormat="1">
      <c r="A820" s="56"/>
      <c r="B820" s="66"/>
      <c r="C820" s="66" t="s">
        <v>322</v>
      </c>
      <c r="D820" s="66"/>
      <c r="E820" s="66"/>
      <c r="F820" s="66"/>
      <c r="G820" s="66"/>
      <c r="H820" s="66"/>
      <c r="I820" s="66"/>
      <c r="J820" s="66"/>
      <c r="K820" s="66"/>
      <c r="L820" s="66"/>
      <c r="M820" s="66"/>
      <c r="N820" s="66"/>
      <c r="O820" s="66"/>
      <c r="P820" s="66"/>
      <c r="Q820" s="66"/>
      <c r="R820" s="66"/>
      <c r="S820" s="66"/>
      <c r="T820" s="66"/>
      <c r="U820" s="66"/>
      <c r="V820" s="66"/>
      <c r="W820" s="66"/>
      <c r="X820" s="388"/>
      <c r="Y820" s="66"/>
      <c r="Z820" s="66"/>
      <c r="AA820" s="66"/>
      <c r="AB820" s="66"/>
      <c r="AC820" s="66"/>
      <c r="AD820" s="66"/>
      <c r="AE820" s="66"/>
      <c r="AF820" s="91"/>
      <c r="AG820" s="3"/>
      <c r="AH820" s="50"/>
    </row>
    <row r="821" spans="1:34" s="4" customFormat="1">
      <c r="A821" s="56"/>
      <c r="B821" s="66"/>
      <c r="C821" s="66"/>
      <c r="D821" s="66"/>
      <c r="E821" s="66"/>
      <c r="F821" s="66"/>
      <c r="G821" s="66"/>
      <c r="H821" s="66"/>
      <c r="I821" s="66"/>
      <c r="J821" s="66"/>
      <c r="K821" s="66"/>
      <c r="L821" s="66"/>
      <c r="M821" s="66"/>
      <c r="N821" s="66"/>
      <c r="O821" s="66"/>
      <c r="P821" s="66"/>
      <c r="Q821" s="66"/>
      <c r="R821" s="66"/>
      <c r="S821" s="66"/>
      <c r="T821" s="66"/>
      <c r="U821" s="66"/>
      <c r="V821" s="66"/>
      <c r="W821" s="66"/>
      <c r="X821" s="388"/>
      <c r="Y821" s="66"/>
      <c r="Z821" s="66"/>
      <c r="AA821" s="66"/>
      <c r="AB821" s="66"/>
      <c r="AC821" s="66"/>
      <c r="AD821" s="66"/>
      <c r="AE821" s="66"/>
      <c r="AF821" s="91"/>
      <c r="AG821" s="3"/>
      <c r="AH821" s="50"/>
    </row>
    <row r="822" spans="1:34" s="4" customFormat="1">
      <c r="A822" s="56"/>
      <c r="B822" s="66"/>
      <c r="C822" s="66"/>
      <c r="D822" s="66" t="s">
        <v>655</v>
      </c>
      <c r="E822" s="66"/>
      <c r="F822" s="66"/>
      <c r="G822" s="66"/>
      <c r="H822" s="66"/>
      <c r="I822" s="66"/>
      <c r="J822" s="66"/>
      <c r="K822" s="66"/>
      <c r="L822" s="66"/>
      <c r="M822" s="66"/>
      <c r="N822" s="66"/>
      <c r="O822" s="66"/>
      <c r="P822" s="66"/>
      <c r="Q822" s="66"/>
      <c r="R822" s="66"/>
      <c r="S822" s="66"/>
      <c r="T822" s="125" t="s">
        <v>806</v>
      </c>
      <c r="U822" s="125"/>
      <c r="V822" s="66"/>
      <c r="W822" s="66"/>
      <c r="X822" s="388"/>
      <c r="Y822" s="66"/>
      <c r="Z822" s="66"/>
      <c r="AA822" s="66"/>
      <c r="AB822" s="66"/>
      <c r="AC822" s="66"/>
      <c r="AD822" s="66"/>
      <c r="AE822" s="66"/>
      <c r="AF822" s="91"/>
      <c r="AG822" s="3"/>
      <c r="AH822" s="50"/>
    </row>
    <row r="823" spans="1:34" s="4" customFormat="1">
      <c r="A823" s="56"/>
      <c r="B823" s="66"/>
      <c r="C823" s="66"/>
      <c r="D823" s="66" t="s">
        <v>129</v>
      </c>
      <c r="E823" s="66"/>
      <c r="F823" s="66"/>
      <c r="G823" s="66"/>
      <c r="H823" s="66"/>
      <c r="I823" s="66"/>
      <c r="J823" s="66"/>
      <c r="K823" s="66"/>
      <c r="L823" s="66"/>
      <c r="M823" s="66"/>
      <c r="N823" s="66"/>
      <c r="O823" s="66"/>
      <c r="P823" s="66"/>
      <c r="Q823" s="66"/>
      <c r="R823" s="66"/>
      <c r="S823" s="66"/>
      <c r="T823" s="125" t="s">
        <v>806</v>
      </c>
      <c r="U823" s="125"/>
      <c r="V823" s="66"/>
      <c r="W823" s="66"/>
      <c r="X823" s="388"/>
      <c r="Y823" s="66"/>
      <c r="Z823" s="66"/>
      <c r="AA823" s="66"/>
      <c r="AB823" s="66"/>
      <c r="AC823" s="66"/>
      <c r="AD823" s="66"/>
      <c r="AE823" s="66"/>
      <c r="AF823" s="91"/>
      <c r="AG823" s="3"/>
      <c r="AH823" s="50"/>
    </row>
    <row r="824" spans="1:34" s="4" customFormat="1">
      <c r="A824" s="56"/>
      <c r="B824" s="66"/>
      <c r="C824" s="66"/>
      <c r="D824" s="66" t="s">
        <v>29</v>
      </c>
      <c r="E824" s="66"/>
      <c r="F824" s="66"/>
      <c r="G824" s="66"/>
      <c r="H824" s="66"/>
      <c r="I824" s="66"/>
      <c r="J824" s="66"/>
      <c r="K824" s="66"/>
      <c r="L824" s="66"/>
      <c r="M824" s="66"/>
      <c r="N824" s="66"/>
      <c r="O824" s="66"/>
      <c r="P824" s="66"/>
      <c r="Q824" s="66"/>
      <c r="R824" s="66"/>
      <c r="S824" s="66"/>
      <c r="T824" s="125" t="s">
        <v>806</v>
      </c>
      <c r="U824" s="125"/>
      <c r="V824" s="66"/>
      <c r="W824" s="66"/>
      <c r="X824" s="388"/>
      <c r="Y824" s="66"/>
      <c r="Z824" s="66"/>
      <c r="AA824" s="66"/>
      <c r="AB824" s="66"/>
      <c r="AC824" s="66"/>
      <c r="AD824" s="66"/>
      <c r="AE824" s="66"/>
      <c r="AF824" s="91"/>
      <c r="AG824" s="3"/>
      <c r="AH824" s="50"/>
    </row>
    <row r="825" spans="1:34" s="4" customFormat="1">
      <c r="A825" s="56"/>
      <c r="B825" s="66"/>
      <c r="C825" s="66"/>
      <c r="D825" s="66" t="s">
        <v>329</v>
      </c>
      <c r="E825" s="66"/>
      <c r="F825" s="66"/>
      <c r="G825" s="66"/>
      <c r="H825" s="66"/>
      <c r="I825" s="66"/>
      <c r="J825" s="66"/>
      <c r="K825" s="66"/>
      <c r="L825" s="66"/>
      <c r="M825" s="66"/>
      <c r="N825" s="66"/>
      <c r="O825" s="66"/>
      <c r="P825" s="66"/>
      <c r="Q825" s="66"/>
      <c r="R825" s="66"/>
      <c r="S825" s="66"/>
      <c r="T825" s="125" t="s">
        <v>806</v>
      </c>
      <c r="U825" s="125"/>
      <c r="V825" s="66"/>
      <c r="W825" s="66"/>
      <c r="X825" s="388"/>
      <c r="Y825" s="66"/>
      <c r="Z825" s="66"/>
      <c r="AA825" s="66"/>
      <c r="AB825" s="66"/>
      <c r="AC825" s="66"/>
      <c r="AD825" s="66"/>
      <c r="AE825" s="66"/>
      <c r="AF825" s="91"/>
      <c r="AG825" s="3"/>
      <c r="AH825" s="50"/>
    </row>
    <row r="826" spans="1:34" s="4" customFormat="1">
      <c r="A826" s="56"/>
      <c r="B826" s="66"/>
      <c r="C826" s="66"/>
      <c r="D826" s="66" t="s">
        <v>344</v>
      </c>
      <c r="E826" s="66"/>
      <c r="F826" s="66"/>
      <c r="G826" s="140"/>
      <c r="H826" s="140"/>
      <c r="I826" s="140"/>
      <c r="J826" s="140"/>
      <c r="K826" s="140"/>
      <c r="L826" s="140"/>
      <c r="M826" s="140"/>
      <c r="N826" s="140"/>
      <c r="O826" s="140"/>
      <c r="P826" s="140"/>
      <c r="Q826" s="140"/>
      <c r="R826" s="140"/>
      <c r="S826" s="66"/>
      <c r="T826" s="66"/>
      <c r="U826" s="66"/>
      <c r="V826" s="66"/>
      <c r="W826" s="66"/>
      <c r="X826" s="388"/>
      <c r="Y826" s="66"/>
      <c r="Z826" s="66"/>
      <c r="AA826" s="66"/>
      <c r="AB826" s="66"/>
      <c r="AC826" s="66"/>
      <c r="AD826" s="66"/>
      <c r="AE826" s="66"/>
      <c r="AF826" s="91"/>
      <c r="AG826" s="3"/>
      <c r="AH826" s="50"/>
    </row>
    <row r="827" spans="1:34" s="4" customFormat="1">
      <c r="A827" s="56"/>
      <c r="B827" s="66"/>
      <c r="C827" s="66"/>
      <c r="D827" s="66"/>
      <c r="E827" s="66"/>
      <c r="F827" s="66"/>
      <c r="G827" s="140"/>
      <c r="H827" s="140"/>
      <c r="I827" s="140"/>
      <c r="J827" s="140"/>
      <c r="K827" s="140"/>
      <c r="L827" s="140"/>
      <c r="M827" s="140"/>
      <c r="N827" s="140"/>
      <c r="O827" s="140"/>
      <c r="P827" s="140"/>
      <c r="Q827" s="140"/>
      <c r="R827" s="140"/>
      <c r="S827" s="66"/>
      <c r="T827" s="66"/>
      <c r="U827" s="66"/>
      <c r="V827" s="66"/>
      <c r="W827" s="66"/>
      <c r="X827" s="388"/>
      <c r="Y827" s="66"/>
      <c r="Z827" s="66"/>
      <c r="AA827" s="66"/>
      <c r="AB827" s="66"/>
      <c r="AC827" s="66"/>
      <c r="AD827" s="66"/>
      <c r="AE827" s="66"/>
      <c r="AF827" s="91"/>
      <c r="AG827" s="3"/>
      <c r="AH827" s="50"/>
    </row>
    <row r="828" spans="1:34" s="4" customFormat="1">
      <c r="A828" s="56"/>
      <c r="B828" s="66"/>
      <c r="C828" s="66"/>
      <c r="D828" s="66"/>
      <c r="E828" s="66"/>
      <c r="F828" s="66"/>
      <c r="G828" s="140"/>
      <c r="H828" s="140"/>
      <c r="I828" s="140"/>
      <c r="J828" s="140"/>
      <c r="K828" s="140"/>
      <c r="L828" s="140"/>
      <c r="M828" s="140"/>
      <c r="N828" s="140"/>
      <c r="O828" s="140"/>
      <c r="P828" s="140"/>
      <c r="Q828" s="140"/>
      <c r="R828" s="140"/>
      <c r="S828" s="66"/>
      <c r="T828" s="66"/>
      <c r="U828" s="66"/>
      <c r="V828" s="66"/>
      <c r="W828" s="66"/>
      <c r="X828" s="388"/>
      <c r="Y828" s="66"/>
      <c r="Z828" s="66"/>
      <c r="AA828" s="66"/>
      <c r="AB828" s="66"/>
      <c r="AC828" s="66"/>
      <c r="AD828" s="66"/>
      <c r="AE828" s="66"/>
      <c r="AF828" s="91"/>
      <c r="AG828" s="3"/>
      <c r="AH828" s="50"/>
    </row>
    <row r="829" spans="1:34" s="4" customFormat="1">
      <c r="A829" s="56"/>
      <c r="B829" s="66"/>
      <c r="C829" s="66"/>
      <c r="D829" s="66"/>
      <c r="E829" s="66"/>
      <c r="F829" s="66"/>
      <c r="G829" s="66"/>
      <c r="H829" s="66"/>
      <c r="I829" s="66"/>
      <c r="J829" s="66"/>
      <c r="K829" s="66"/>
      <c r="L829" s="66"/>
      <c r="M829" s="66"/>
      <c r="N829" s="66"/>
      <c r="O829" s="66"/>
      <c r="P829" s="66"/>
      <c r="Q829" s="66"/>
      <c r="R829" s="66"/>
      <c r="S829" s="66"/>
      <c r="T829" s="66"/>
      <c r="U829" s="66"/>
      <c r="V829" s="66"/>
      <c r="W829" s="66"/>
      <c r="X829" s="388"/>
      <c r="Y829" s="66"/>
      <c r="Z829" s="66"/>
      <c r="AA829" s="66"/>
      <c r="AB829" s="66"/>
      <c r="AC829" s="66"/>
      <c r="AD829" s="66"/>
      <c r="AE829" s="66"/>
      <c r="AF829" s="91"/>
      <c r="AG829" s="3"/>
      <c r="AH829" s="50"/>
    </row>
    <row r="830" spans="1:34" s="4" customFormat="1">
      <c r="A830" s="56"/>
      <c r="B830" s="66"/>
      <c r="C830" s="66"/>
      <c r="D830" s="66"/>
      <c r="E830" s="66"/>
      <c r="F830" s="66"/>
      <c r="G830" s="66"/>
      <c r="H830" s="66"/>
      <c r="I830" s="66"/>
      <c r="J830" s="66"/>
      <c r="K830" s="66"/>
      <c r="L830" s="66"/>
      <c r="M830" s="66"/>
      <c r="N830" s="66"/>
      <c r="O830" s="66"/>
      <c r="P830" s="66"/>
      <c r="Q830" s="66"/>
      <c r="R830" s="66"/>
      <c r="S830" s="66"/>
      <c r="T830" s="66"/>
      <c r="U830" s="66"/>
      <c r="V830" s="66"/>
      <c r="W830" s="66"/>
      <c r="X830" s="388"/>
      <c r="Y830" s="66"/>
      <c r="Z830" s="66"/>
      <c r="AA830" s="66"/>
      <c r="AB830" s="66"/>
      <c r="AC830" s="66"/>
      <c r="AD830" s="66"/>
      <c r="AE830" s="66"/>
      <c r="AF830" s="91"/>
      <c r="AG830" s="3"/>
      <c r="AH830" s="50"/>
    </row>
    <row r="831" spans="1:34" s="4" customFormat="1">
      <c r="A831" s="56"/>
      <c r="B831" s="66"/>
      <c r="C831" s="66" t="s">
        <v>496</v>
      </c>
      <c r="D831" s="66"/>
      <c r="E831" s="66"/>
      <c r="F831" s="66"/>
      <c r="G831" s="66"/>
      <c r="H831" s="66"/>
      <c r="I831" s="66"/>
      <c r="J831" s="66"/>
      <c r="K831" s="66"/>
      <c r="L831" s="66"/>
      <c r="M831" s="66"/>
      <c r="N831" s="66"/>
      <c r="O831" s="66"/>
      <c r="P831" s="125"/>
      <c r="Q831" s="66" t="s">
        <v>825</v>
      </c>
      <c r="R831" s="255"/>
      <c r="S831" s="255"/>
      <c r="T831" s="125"/>
      <c r="U831" s="66" t="s">
        <v>100</v>
      </c>
      <c r="V831" s="66"/>
      <c r="W831" s="66"/>
      <c r="X831" s="388"/>
      <c r="Y831" s="417" t="s">
        <v>689</v>
      </c>
      <c r="Z831" s="417"/>
      <c r="AA831" s="417"/>
      <c r="AB831" s="417"/>
      <c r="AC831" s="417"/>
      <c r="AD831" s="417"/>
      <c r="AE831" s="417"/>
      <c r="AF831" s="417"/>
      <c r="AG831" s="542"/>
      <c r="AH831" s="50"/>
    </row>
    <row r="832" spans="1:34" s="4" customFormat="1">
      <c r="A832" s="56"/>
      <c r="B832" s="66"/>
      <c r="C832" s="66"/>
      <c r="D832" s="66"/>
      <c r="E832" s="66"/>
      <c r="F832" s="66"/>
      <c r="G832" s="66"/>
      <c r="H832" s="66"/>
      <c r="I832" s="66"/>
      <c r="J832" s="66"/>
      <c r="K832" s="66"/>
      <c r="L832" s="66"/>
      <c r="M832" s="66"/>
      <c r="N832" s="66"/>
      <c r="O832" s="66"/>
      <c r="P832" s="66"/>
      <c r="Q832" s="66"/>
      <c r="R832" s="66"/>
      <c r="S832" s="66"/>
      <c r="T832" s="66"/>
      <c r="U832" s="66"/>
      <c r="V832" s="66"/>
      <c r="W832" s="66"/>
      <c r="X832" s="388"/>
      <c r="Y832" s="417"/>
      <c r="Z832" s="417"/>
      <c r="AA832" s="417"/>
      <c r="AB832" s="417"/>
      <c r="AC832" s="417"/>
      <c r="AD832" s="417"/>
      <c r="AE832" s="417"/>
      <c r="AF832" s="417"/>
      <c r="AG832" s="542"/>
      <c r="AH832" s="50"/>
    </row>
    <row r="833" spans="1:34" s="4" customFormat="1">
      <c r="A833" s="56"/>
      <c r="B833" s="66"/>
      <c r="C833" s="66"/>
      <c r="D833" s="66" t="s">
        <v>891</v>
      </c>
      <c r="E833" s="66"/>
      <c r="F833" s="66"/>
      <c r="G833" s="66"/>
      <c r="H833" s="66"/>
      <c r="I833" s="66"/>
      <c r="J833" s="66"/>
      <c r="K833" s="66"/>
      <c r="L833" s="66"/>
      <c r="M833" s="66"/>
      <c r="N833" s="66"/>
      <c r="O833" s="66"/>
      <c r="P833" s="66"/>
      <c r="Q833" s="66"/>
      <c r="R833" s="66"/>
      <c r="S833" s="66"/>
      <c r="T833" s="66"/>
      <c r="U833" s="66"/>
      <c r="V833" s="66"/>
      <c r="W833" s="66"/>
      <c r="X833" s="388"/>
      <c r="Y833" s="417"/>
      <c r="Z833" s="417"/>
      <c r="AA833" s="417"/>
      <c r="AB833" s="417"/>
      <c r="AC833" s="417"/>
      <c r="AD833" s="417"/>
      <c r="AE833" s="417"/>
      <c r="AF833" s="417"/>
      <c r="AG833" s="542"/>
      <c r="AH833" s="50"/>
    </row>
    <row r="834" spans="1:34" s="4" customFormat="1">
      <c r="A834" s="56"/>
      <c r="B834" s="66"/>
      <c r="C834" s="66"/>
      <c r="D834" s="66"/>
      <c r="E834" s="140"/>
      <c r="F834" s="140"/>
      <c r="G834" s="140"/>
      <c r="H834" s="140"/>
      <c r="I834" s="140"/>
      <c r="J834" s="140"/>
      <c r="K834" s="140"/>
      <c r="L834" s="140"/>
      <c r="M834" s="140"/>
      <c r="N834" s="140"/>
      <c r="O834" s="140"/>
      <c r="P834" s="140"/>
      <c r="Q834" s="140"/>
      <c r="R834" s="140"/>
      <c r="S834" s="140"/>
      <c r="T834" s="140"/>
      <c r="U834" s="140"/>
      <c r="V834" s="140"/>
      <c r="W834" s="66"/>
      <c r="X834" s="388"/>
      <c r="Y834" s="417"/>
      <c r="Z834" s="417"/>
      <c r="AA834" s="417"/>
      <c r="AB834" s="417"/>
      <c r="AC834" s="417"/>
      <c r="AD834" s="417"/>
      <c r="AE834" s="417"/>
      <c r="AF834" s="417"/>
      <c r="AG834" s="542"/>
      <c r="AH834" s="50"/>
    </row>
    <row r="835" spans="1:34" s="4" customFormat="1">
      <c r="A835" s="56"/>
      <c r="B835" s="66"/>
      <c r="C835" s="66"/>
      <c r="D835" s="66"/>
      <c r="E835" s="140"/>
      <c r="F835" s="140"/>
      <c r="G835" s="140"/>
      <c r="H835" s="140"/>
      <c r="I835" s="140"/>
      <c r="J835" s="140"/>
      <c r="K835" s="140"/>
      <c r="L835" s="140"/>
      <c r="M835" s="140"/>
      <c r="N835" s="140"/>
      <c r="O835" s="140"/>
      <c r="P835" s="140"/>
      <c r="Q835" s="140"/>
      <c r="R835" s="140"/>
      <c r="S835" s="140"/>
      <c r="T835" s="140"/>
      <c r="U835" s="140"/>
      <c r="V835" s="140"/>
      <c r="W835" s="66"/>
      <c r="X835" s="388"/>
      <c r="Y835" s="417"/>
      <c r="Z835" s="417"/>
      <c r="AA835" s="417"/>
      <c r="AB835" s="417"/>
      <c r="AC835" s="417"/>
      <c r="AD835" s="417"/>
      <c r="AE835" s="417"/>
      <c r="AF835" s="417"/>
      <c r="AG835" s="542"/>
      <c r="AH835" s="50"/>
    </row>
    <row r="836" spans="1:34" s="4" customFormat="1">
      <c r="A836" s="56"/>
      <c r="B836" s="66"/>
      <c r="C836" s="66"/>
      <c r="D836" s="66"/>
      <c r="E836" s="66"/>
      <c r="F836" s="66"/>
      <c r="G836" s="66"/>
      <c r="H836" s="66"/>
      <c r="I836" s="66"/>
      <c r="J836" s="66"/>
      <c r="K836" s="66"/>
      <c r="L836" s="66"/>
      <c r="M836" s="66"/>
      <c r="N836" s="66"/>
      <c r="O836" s="66"/>
      <c r="P836" s="66"/>
      <c r="Q836" s="66"/>
      <c r="R836" s="66"/>
      <c r="S836" s="66"/>
      <c r="T836" s="66"/>
      <c r="U836" s="66"/>
      <c r="V836" s="66"/>
      <c r="W836" s="66"/>
      <c r="X836" s="388"/>
      <c r="Y836" s="417"/>
      <c r="Z836" s="417"/>
      <c r="AA836" s="417"/>
      <c r="AB836" s="417"/>
      <c r="AC836" s="417"/>
      <c r="AD836" s="417"/>
      <c r="AE836" s="417"/>
      <c r="AF836" s="417"/>
      <c r="AG836" s="542"/>
      <c r="AH836" s="50"/>
    </row>
    <row r="837" spans="1:34" s="4" customFormat="1">
      <c r="A837" s="56"/>
      <c r="B837" s="66"/>
      <c r="C837" s="66" t="s">
        <v>654</v>
      </c>
      <c r="D837" s="66"/>
      <c r="E837" s="66"/>
      <c r="F837" s="66"/>
      <c r="G837" s="66"/>
      <c r="H837" s="66"/>
      <c r="I837" s="66"/>
      <c r="J837" s="66"/>
      <c r="K837" s="66"/>
      <c r="L837" s="66"/>
      <c r="M837" s="66"/>
      <c r="N837" s="66"/>
      <c r="O837" s="66"/>
      <c r="P837" s="66"/>
      <c r="Q837" s="66"/>
      <c r="R837" s="66"/>
      <c r="S837" s="66"/>
      <c r="T837" s="66"/>
      <c r="U837" s="66"/>
      <c r="V837" s="66"/>
      <c r="W837" s="66"/>
      <c r="X837" s="388"/>
      <c r="Y837" s="417"/>
      <c r="Z837" s="417"/>
      <c r="AA837" s="417"/>
      <c r="AB837" s="417"/>
      <c r="AC837" s="417"/>
      <c r="AD837" s="417"/>
      <c r="AE837" s="417"/>
      <c r="AF837" s="417"/>
      <c r="AG837" s="542"/>
      <c r="AH837" s="50"/>
    </row>
    <row r="838" spans="1:34" s="4" customFormat="1">
      <c r="A838" s="56"/>
      <c r="B838" s="66"/>
      <c r="C838" s="66"/>
      <c r="D838" s="66"/>
      <c r="E838" s="66"/>
      <c r="F838" s="66"/>
      <c r="G838" s="66"/>
      <c r="H838" s="66"/>
      <c r="I838" s="66"/>
      <c r="J838" s="66"/>
      <c r="K838" s="66"/>
      <c r="L838" s="66"/>
      <c r="M838" s="66"/>
      <c r="N838" s="66"/>
      <c r="O838" s="66"/>
      <c r="P838" s="125"/>
      <c r="Q838" s="66" t="s">
        <v>825</v>
      </c>
      <c r="R838" s="255"/>
      <c r="S838" s="255"/>
      <c r="T838" s="125"/>
      <c r="U838" s="66" t="s">
        <v>100</v>
      </c>
      <c r="V838" s="66"/>
      <c r="W838" s="66"/>
      <c r="X838" s="388"/>
      <c r="Y838" s="66"/>
      <c r="Z838" s="66"/>
      <c r="AA838" s="66"/>
      <c r="AB838" s="66"/>
      <c r="AC838" s="66"/>
      <c r="AD838" s="66"/>
      <c r="AE838" s="66"/>
      <c r="AF838" s="91"/>
      <c r="AG838" s="3"/>
      <c r="AH838" s="50"/>
    </row>
    <row r="839" spans="1:34" s="4" customFormat="1">
      <c r="A839" s="56"/>
      <c r="B839" s="66"/>
      <c r="C839" s="66"/>
      <c r="D839" s="66"/>
      <c r="E839" s="66"/>
      <c r="F839" s="66"/>
      <c r="G839" s="66"/>
      <c r="H839" s="66"/>
      <c r="I839" s="66"/>
      <c r="J839" s="66"/>
      <c r="K839" s="66"/>
      <c r="L839" s="66"/>
      <c r="M839" s="66"/>
      <c r="N839" s="66"/>
      <c r="O839" s="66"/>
      <c r="P839" s="66"/>
      <c r="Q839" s="66"/>
      <c r="R839" s="66"/>
      <c r="S839" s="66"/>
      <c r="T839" s="66"/>
      <c r="U839" s="66"/>
      <c r="V839" s="66"/>
      <c r="W839" s="66"/>
      <c r="X839" s="388"/>
      <c r="Y839" s="66"/>
      <c r="Z839" s="66"/>
      <c r="AA839" s="66"/>
      <c r="AB839" s="66"/>
      <c r="AC839" s="66"/>
      <c r="AD839" s="66"/>
      <c r="AE839" s="66"/>
      <c r="AF839" s="91"/>
      <c r="AG839" s="3"/>
      <c r="AH839" s="50"/>
    </row>
    <row r="840" spans="1:34" s="4" customFormat="1">
      <c r="A840" s="56"/>
      <c r="B840" s="66"/>
      <c r="C840" s="66" t="s">
        <v>811</v>
      </c>
      <c r="D840" s="66"/>
      <c r="E840" s="66"/>
      <c r="F840" s="66"/>
      <c r="G840" s="66"/>
      <c r="H840" s="66"/>
      <c r="I840" s="66"/>
      <c r="J840" s="66"/>
      <c r="K840" s="66"/>
      <c r="L840" s="66"/>
      <c r="M840" s="66"/>
      <c r="N840" s="66"/>
      <c r="O840" s="66"/>
      <c r="P840" s="66"/>
      <c r="Q840" s="66"/>
      <c r="R840" s="66"/>
      <c r="S840" s="66"/>
      <c r="T840" s="66"/>
      <c r="U840" s="66"/>
      <c r="V840" s="66"/>
      <c r="W840" s="66"/>
      <c r="X840" s="388"/>
      <c r="Y840" s="66"/>
      <c r="Z840" s="66"/>
      <c r="AA840" s="66"/>
      <c r="AB840" s="66"/>
      <c r="AC840" s="66"/>
      <c r="AD840" s="66"/>
      <c r="AE840" s="66"/>
      <c r="AF840" s="91"/>
      <c r="AG840" s="3"/>
      <c r="AH840" s="50"/>
    </row>
    <row r="841" spans="1:34" s="4" customFormat="1">
      <c r="A841" s="56"/>
      <c r="B841" s="66"/>
      <c r="C841" s="66"/>
      <c r="D841" s="66"/>
      <c r="E841" s="66"/>
      <c r="F841" s="66"/>
      <c r="G841" s="66"/>
      <c r="H841" s="66"/>
      <c r="I841" s="66"/>
      <c r="J841" s="66"/>
      <c r="K841" s="66"/>
      <c r="L841" s="66"/>
      <c r="M841" s="66"/>
      <c r="N841" s="66"/>
      <c r="O841" s="66"/>
      <c r="P841" s="125"/>
      <c r="Q841" s="66" t="s">
        <v>825</v>
      </c>
      <c r="R841" s="255"/>
      <c r="S841" s="255"/>
      <c r="T841" s="125"/>
      <c r="U841" s="66" t="s">
        <v>100</v>
      </c>
      <c r="V841" s="66"/>
      <c r="W841" s="66"/>
      <c r="X841" s="388"/>
      <c r="Y841" s="66"/>
      <c r="Z841" s="66"/>
      <c r="AA841" s="66"/>
      <c r="AB841" s="66"/>
      <c r="AC841" s="66"/>
      <c r="AD841" s="66"/>
      <c r="AE841" s="66"/>
      <c r="AF841" s="91"/>
      <c r="AG841" s="3"/>
      <c r="AH841" s="50"/>
    </row>
    <row r="842" spans="1:34" s="4" customFormat="1">
      <c r="A842" s="57"/>
      <c r="B842" s="66"/>
      <c r="C842" s="66"/>
      <c r="D842" s="66"/>
      <c r="E842" s="66"/>
      <c r="F842" s="66"/>
      <c r="G842" s="66"/>
      <c r="H842" s="66"/>
      <c r="I842" s="66"/>
      <c r="J842" s="66"/>
      <c r="K842" s="66"/>
      <c r="L842" s="66"/>
      <c r="M842" s="66"/>
      <c r="N842" s="66"/>
      <c r="O842" s="66"/>
      <c r="P842" s="66"/>
      <c r="Q842" s="66"/>
      <c r="R842" s="66"/>
      <c r="S842" s="66"/>
      <c r="T842" s="66"/>
      <c r="U842" s="66"/>
      <c r="V842" s="66"/>
      <c r="W842" s="66"/>
      <c r="X842" s="388"/>
      <c r="Y842" s="66"/>
      <c r="Z842" s="66"/>
      <c r="AA842" s="66"/>
      <c r="AB842" s="66"/>
      <c r="AC842" s="66"/>
      <c r="AD842" s="66"/>
      <c r="AE842" s="66"/>
      <c r="AF842" s="91"/>
      <c r="AG842" s="3"/>
      <c r="AH842" s="50"/>
    </row>
    <row r="843" spans="1:34" s="4" customFormat="1">
      <c r="A843" s="59">
        <v>9</v>
      </c>
      <c r="B843" s="119" t="s">
        <v>169</v>
      </c>
      <c r="C843" s="66"/>
      <c r="D843" s="66"/>
      <c r="E843" s="66"/>
      <c r="F843" s="66"/>
      <c r="G843" s="66"/>
      <c r="H843" s="66"/>
      <c r="I843" s="66"/>
      <c r="J843" s="66"/>
      <c r="K843" s="66"/>
      <c r="L843" s="66"/>
      <c r="M843" s="66"/>
      <c r="N843" s="66"/>
      <c r="O843" s="66"/>
      <c r="P843" s="66"/>
      <c r="Q843" s="66"/>
      <c r="R843" s="66"/>
      <c r="S843" s="66"/>
      <c r="T843" s="66"/>
      <c r="U843" s="66"/>
      <c r="V843" s="66"/>
      <c r="W843" s="66"/>
      <c r="X843" s="388"/>
      <c r="Y843" s="66"/>
      <c r="Z843" s="66"/>
      <c r="AA843" s="66"/>
      <c r="AB843" s="66"/>
      <c r="AC843" s="66"/>
      <c r="AD843" s="66"/>
      <c r="AE843" s="66"/>
      <c r="AF843" s="91"/>
      <c r="AG843" s="3"/>
      <c r="AH843" s="50"/>
    </row>
    <row r="844" spans="1:34" s="4" customFormat="1">
      <c r="A844" s="56"/>
      <c r="B844" s="66"/>
      <c r="C844" s="66"/>
      <c r="D844" s="66"/>
      <c r="E844" s="66"/>
      <c r="F844" s="66"/>
      <c r="G844" s="66"/>
      <c r="H844" s="66"/>
      <c r="I844" s="66"/>
      <c r="J844" s="66"/>
      <c r="K844" s="66"/>
      <c r="L844" s="66"/>
      <c r="M844" s="66"/>
      <c r="N844" s="66"/>
      <c r="O844" s="66"/>
      <c r="P844" s="66"/>
      <c r="Q844" s="66"/>
      <c r="R844" s="66"/>
      <c r="S844" s="66"/>
      <c r="T844" s="66"/>
      <c r="U844" s="66"/>
      <c r="V844" s="66"/>
      <c r="W844" s="66"/>
      <c r="X844" s="388"/>
      <c r="Y844" s="66"/>
      <c r="Z844" s="66"/>
      <c r="AA844" s="66"/>
      <c r="AB844" s="66"/>
      <c r="AC844" s="66"/>
      <c r="AD844" s="66"/>
      <c r="AE844" s="66"/>
      <c r="AF844" s="91"/>
      <c r="AG844" s="3"/>
      <c r="AH844" s="50"/>
    </row>
    <row r="845" spans="1:34" s="4" customFormat="1">
      <c r="A845" s="56"/>
      <c r="B845" s="123" t="s">
        <v>521</v>
      </c>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390"/>
      <c r="Y845" s="66"/>
      <c r="Z845" s="66"/>
      <c r="AA845" s="66"/>
      <c r="AB845" s="66"/>
      <c r="AC845" s="66"/>
      <c r="AD845" s="66"/>
      <c r="AE845" s="66"/>
      <c r="AF845" s="91"/>
      <c r="AG845" s="3"/>
      <c r="AH845" s="50"/>
    </row>
    <row r="846" spans="1:34" s="4" customFormat="1">
      <c r="A846" s="56"/>
      <c r="B846" s="123"/>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390"/>
      <c r="Y846" s="66"/>
      <c r="Z846" s="66"/>
      <c r="AA846" s="66"/>
      <c r="AB846" s="66"/>
      <c r="AC846" s="66"/>
      <c r="AD846" s="66"/>
      <c r="AE846" s="66"/>
      <c r="AF846" s="91"/>
      <c r="AG846" s="3"/>
      <c r="AH846" s="50"/>
    </row>
    <row r="847" spans="1:34" s="4" customFormat="1">
      <c r="A847" s="56"/>
      <c r="B847" s="66"/>
      <c r="C847" s="66"/>
      <c r="D847" s="66"/>
      <c r="E847" s="66"/>
      <c r="F847" s="66"/>
      <c r="G847" s="66"/>
      <c r="H847" s="66"/>
      <c r="I847" s="66"/>
      <c r="J847" s="66"/>
      <c r="K847" s="66"/>
      <c r="L847" s="66"/>
      <c r="M847" s="66"/>
      <c r="N847" s="66"/>
      <c r="O847" s="66"/>
      <c r="P847" s="66"/>
      <c r="Q847" s="66"/>
      <c r="R847" s="66"/>
      <c r="S847" s="66"/>
      <c r="T847" s="66"/>
      <c r="U847" s="66"/>
      <c r="V847" s="66"/>
      <c r="W847" s="66"/>
      <c r="X847" s="388"/>
      <c r="Y847" s="66"/>
      <c r="Z847" s="66"/>
      <c r="AA847" s="66"/>
      <c r="AB847" s="66"/>
      <c r="AC847" s="66"/>
      <c r="AD847" s="66"/>
      <c r="AE847" s="66"/>
      <c r="AF847" s="91"/>
      <c r="AG847" s="3"/>
      <c r="AH847" s="50"/>
    </row>
    <row r="848" spans="1:34" s="4" customFormat="1">
      <c r="A848" s="56"/>
      <c r="B848" s="66"/>
      <c r="C848" s="124" t="s">
        <v>307</v>
      </c>
      <c r="D848" s="124"/>
      <c r="E848" s="124"/>
      <c r="F848" s="124" t="s">
        <v>86</v>
      </c>
      <c r="G848" s="124"/>
      <c r="H848" s="124" t="s">
        <v>674</v>
      </c>
      <c r="I848" s="124"/>
      <c r="J848" s="124"/>
      <c r="K848" s="124"/>
      <c r="L848" s="124"/>
      <c r="M848" s="124"/>
      <c r="N848" s="124"/>
      <c r="O848" s="124" t="s">
        <v>719</v>
      </c>
      <c r="P848" s="124"/>
      <c r="Q848" s="124"/>
      <c r="R848" s="124"/>
      <c r="S848" s="124"/>
      <c r="T848" s="124"/>
      <c r="U848" s="124"/>
      <c r="V848" s="124"/>
      <c r="W848" s="124"/>
      <c r="X848" s="124"/>
      <c r="Y848" s="124"/>
      <c r="Z848" s="124"/>
      <c r="AA848" s="124"/>
      <c r="AB848" s="124"/>
      <c r="AC848" s="124"/>
      <c r="AD848" s="66"/>
      <c r="AE848" s="66"/>
      <c r="AF848" s="91"/>
      <c r="AG848" s="3"/>
      <c r="AH848" s="50"/>
    </row>
    <row r="849" spans="1:34" s="4" customFormat="1">
      <c r="A849" s="56"/>
      <c r="B849" s="66"/>
      <c r="C849" s="124" t="s">
        <v>893</v>
      </c>
      <c r="D849" s="124"/>
      <c r="E849" s="124"/>
      <c r="F849" s="125" t="s">
        <v>806</v>
      </c>
      <c r="G849" s="125"/>
      <c r="H849" s="125"/>
      <c r="I849" s="125"/>
      <c r="J849" s="125"/>
      <c r="K849" s="125"/>
      <c r="L849" s="125"/>
      <c r="M849" s="125"/>
      <c r="N849" s="125"/>
      <c r="O849" s="125"/>
      <c r="P849" s="66" t="s">
        <v>335</v>
      </c>
      <c r="Q849" s="155"/>
      <c r="R849" s="155"/>
      <c r="S849" s="125"/>
      <c r="T849" s="155" t="s">
        <v>892</v>
      </c>
      <c r="U849" s="155"/>
      <c r="V849" s="155"/>
      <c r="W849" s="125"/>
      <c r="X849" s="155" t="s">
        <v>458</v>
      </c>
      <c r="Y849" s="155"/>
      <c r="Z849" s="155"/>
      <c r="AA849" s="125"/>
      <c r="AB849" s="474" t="s">
        <v>344</v>
      </c>
      <c r="AC849" s="474"/>
      <c r="AD849" s="66"/>
      <c r="AE849" s="66"/>
      <c r="AF849" s="91"/>
      <c r="AG849" s="3"/>
      <c r="AH849" s="50"/>
    </row>
    <row r="850" spans="1:34" s="4" customFormat="1">
      <c r="A850" s="56"/>
      <c r="B850" s="66"/>
      <c r="C850" s="124" t="s">
        <v>239</v>
      </c>
      <c r="D850" s="124"/>
      <c r="E850" s="124"/>
      <c r="F850" s="125" t="s">
        <v>806</v>
      </c>
      <c r="G850" s="125"/>
      <c r="H850" s="125"/>
      <c r="I850" s="125"/>
      <c r="J850" s="125"/>
      <c r="K850" s="125"/>
      <c r="L850" s="125"/>
      <c r="M850" s="125"/>
      <c r="N850" s="125"/>
      <c r="O850" s="125"/>
      <c r="P850" s="66" t="s">
        <v>335</v>
      </c>
      <c r="Q850" s="155"/>
      <c r="R850" s="155"/>
      <c r="S850" s="125"/>
      <c r="T850" s="155" t="s">
        <v>892</v>
      </c>
      <c r="U850" s="155"/>
      <c r="V850" s="155"/>
      <c r="W850" s="125"/>
      <c r="X850" s="155" t="s">
        <v>458</v>
      </c>
      <c r="Y850" s="155"/>
      <c r="Z850" s="155"/>
      <c r="AA850" s="125"/>
      <c r="AB850" s="474" t="s">
        <v>344</v>
      </c>
      <c r="AC850" s="474"/>
      <c r="AD850" s="66"/>
      <c r="AE850" s="66"/>
      <c r="AF850" s="91"/>
      <c r="AG850" s="3"/>
      <c r="AH850" s="50"/>
    </row>
    <row r="851" spans="1:34" s="4" customFormat="1">
      <c r="A851" s="56"/>
      <c r="B851" s="66"/>
      <c r="C851" s="159" t="s">
        <v>483</v>
      </c>
      <c r="D851" s="159"/>
      <c r="E851" s="159"/>
      <c r="F851" s="125" t="s">
        <v>806</v>
      </c>
      <c r="G851" s="125"/>
      <c r="H851" s="125"/>
      <c r="I851" s="125"/>
      <c r="J851" s="125"/>
      <c r="K851" s="125"/>
      <c r="L851" s="125"/>
      <c r="M851" s="125"/>
      <c r="N851" s="125"/>
      <c r="O851" s="125"/>
      <c r="P851" s="66" t="s">
        <v>335</v>
      </c>
      <c r="Q851" s="155"/>
      <c r="R851" s="155"/>
      <c r="S851" s="125"/>
      <c r="T851" s="155" t="s">
        <v>892</v>
      </c>
      <c r="U851" s="155"/>
      <c r="V851" s="155"/>
      <c r="W851" s="125"/>
      <c r="X851" s="155" t="s">
        <v>458</v>
      </c>
      <c r="Y851" s="155"/>
      <c r="Z851" s="155"/>
      <c r="AA851" s="125"/>
      <c r="AB851" s="474" t="s">
        <v>344</v>
      </c>
      <c r="AC851" s="474"/>
      <c r="AD851" s="66"/>
      <c r="AE851" s="66"/>
      <c r="AF851" s="91"/>
      <c r="AG851" s="3"/>
      <c r="AH851" s="50"/>
    </row>
    <row r="852" spans="1:34" s="4" customFormat="1">
      <c r="A852" s="56"/>
      <c r="B852" s="66"/>
      <c r="C852" s="124" t="s">
        <v>344</v>
      </c>
      <c r="D852" s="124"/>
      <c r="E852" s="124"/>
      <c r="F852" s="125" t="s">
        <v>806</v>
      </c>
      <c r="G852" s="125"/>
      <c r="H852" s="125"/>
      <c r="I852" s="125"/>
      <c r="J852" s="125"/>
      <c r="K852" s="125"/>
      <c r="L852" s="125"/>
      <c r="M852" s="125"/>
      <c r="N852" s="125"/>
      <c r="O852" s="125"/>
      <c r="P852" s="155" t="s">
        <v>335</v>
      </c>
      <c r="Q852" s="155"/>
      <c r="R852" s="155"/>
      <c r="S852" s="125"/>
      <c r="T852" s="155" t="s">
        <v>892</v>
      </c>
      <c r="U852" s="155"/>
      <c r="V852" s="155"/>
      <c r="W852" s="125"/>
      <c r="X852" s="155" t="s">
        <v>458</v>
      </c>
      <c r="Y852" s="155"/>
      <c r="Z852" s="155"/>
      <c r="AA852" s="125"/>
      <c r="AB852" s="474" t="s">
        <v>344</v>
      </c>
      <c r="AC852" s="474"/>
      <c r="AD852" s="66"/>
      <c r="AE852" s="66"/>
      <c r="AF852" s="91"/>
      <c r="AG852" s="3"/>
      <c r="AH852" s="50"/>
    </row>
    <row r="853" spans="1:34" s="4" customFormat="1">
      <c r="A853" s="56"/>
      <c r="B853" s="66"/>
      <c r="C853" s="66"/>
      <c r="D853" s="66"/>
      <c r="E853" s="66"/>
      <c r="F853" s="66"/>
      <c r="G853" s="66"/>
      <c r="H853" s="66"/>
      <c r="I853" s="66"/>
      <c r="J853" s="66"/>
      <c r="K853" s="66"/>
      <c r="L853" s="66"/>
      <c r="M853" s="66"/>
      <c r="N853" s="66"/>
      <c r="O853" s="66"/>
      <c r="P853" s="66"/>
      <c r="Q853" s="66"/>
      <c r="R853" s="66"/>
      <c r="S853" s="66"/>
      <c r="T853" s="66"/>
      <c r="U853" s="66"/>
      <c r="V853" s="66"/>
      <c r="W853" s="66"/>
      <c r="X853" s="66"/>
      <c r="Y853" s="416"/>
      <c r="Z853" s="66"/>
      <c r="AA853" s="66"/>
      <c r="AB853" s="66"/>
      <c r="AC853" s="66"/>
      <c r="AD853" s="66"/>
      <c r="AE853" s="66"/>
      <c r="AF853" s="91"/>
      <c r="AG853" s="3"/>
      <c r="AH853" s="50"/>
    </row>
    <row r="854" spans="1:34" s="4" customFormat="1">
      <c r="A854" s="56"/>
      <c r="B854" s="66" t="s">
        <v>900</v>
      </c>
      <c r="C854" s="66"/>
      <c r="D854" s="66"/>
      <c r="E854" s="66"/>
      <c r="F854" s="66"/>
      <c r="G854" s="66"/>
      <c r="H854" s="66"/>
      <c r="I854" s="66"/>
      <c r="J854" s="66"/>
      <c r="K854" s="66"/>
      <c r="L854" s="66"/>
      <c r="M854" s="66"/>
      <c r="N854" s="66"/>
      <c r="O854" s="66"/>
      <c r="P854" s="66"/>
      <c r="Q854" s="66"/>
      <c r="R854" s="66"/>
      <c r="S854" s="66"/>
      <c r="T854" s="66"/>
      <c r="U854" s="66"/>
      <c r="V854" s="66"/>
      <c r="W854" s="66"/>
      <c r="X854" s="388"/>
      <c r="Y854" s="423" t="s">
        <v>328</v>
      </c>
      <c r="Z854" s="450"/>
      <c r="AA854" s="450"/>
      <c r="AB854" s="450"/>
      <c r="AC854" s="450"/>
      <c r="AD854" s="450"/>
      <c r="AE854" s="450"/>
      <c r="AF854" s="450"/>
      <c r="AG854" s="547"/>
      <c r="AH854" s="50"/>
    </row>
    <row r="855" spans="1:34" s="4" customFormat="1">
      <c r="A855" s="56"/>
      <c r="B855" s="66"/>
      <c r="C855" s="66"/>
      <c r="D855" s="66"/>
      <c r="E855" s="66"/>
      <c r="F855" s="66"/>
      <c r="G855" s="66"/>
      <c r="H855" s="66"/>
      <c r="I855" s="66"/>
      <c r="J855" s="66"/>
      <c r="K855" s="66"/>
      <c r="L855" s="66"/>
      <c r="M855" s="66"/>
      <c r="N855" s="66"/>
      <c r="O855" s="66"/>
      <c r="P855" s="125"/>
      <c r="Q855" s="66" t="s">
        <v>825</v>
      </c>
      <c r="R855" s="66"/>
      <c r="S855" s="66"/>
      <c r="T855" s="125"/>
      <c r="U855" s="66" t="s">
        <v>100</v>
      </c>
      <c r="V855" s="66"/>
      <c r="W855" s="66"/>
      <c r="X855" s="388"/>
      <c r="Y855" s="423"/>
      <c r="Z855" s="450"/>
      <c r="AA855" s="450"/>
      <c r="AB855" s="450"/>
      <c r="AC855" s="450"/>
      <c r="AD855" s="450"/>
      <c r="AE855" s="450"/>
      <c r="AF855" s="450"/>
      <c r="AG855" s="547"/>
      <c r="AH855" s="50"/>
    </row>
    <row r="856" spans="1:34" s="4" customFormat="1">
      <c r="A856" s="56"/>
      <c r="B856" s="66"/>
      <c r="C856" s="66"/>
      <c r="D856" s="66"/>
      <c r="E856" s="66"/>
      <c r="F856" s="66"/>
      <c r="G856" s="66"/>
      <c r="H856" s="66"/>
      <c r="I856" s="66"/>
      <c r="J856" s="66"/>
      <c r="K856" s="66"/>
      <c r="L856" s="66"/>
      <c r="M856" s="66"/>
      <c r="N856" s="66"/>
      <c r="O856" s="66"/>
      <c r="P856" s="66"/>
      <c r="Q856" s="66"/>
      <c r="R856" s="66"/>
      <c r="S856" s="66"/>
      <c r="T856" s="66"/>
      <c r="U856" s="66"/>
      <c r="V856" s="66"/>
      <c r="W856" s="66"/>
      <c r="X856" s="388"/>
      <c r="Y856" s="423"/>
      <c r="Z856" s="450"/>
      <c r="AA856" s="450"/>
      <c r="AB856" s="450"/>
      <c r="AC856" s="450"/>
      <c r="AD856" s="450"/>
      <c r="AE856" s="450"/>
      <c r="AF856" s="450"/>
      <c r="AG856" s="547"/>
      <c r="AH856" s="50"/>
    </row>
    <row r="857" spans="1:34" s="4" customFormat="1">
      <c r="A857" s="56"/>
      <c r="B857" s="123" t="s">
        <v>411</v>
      </c>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390"/>
      <c r="Y857" s="243"/>
      <c r="Z857" s="243"/>
      <c r="AA857" s="243"/>
      <c r="AB857" s="243"/>
      <c r="AC857" s="243"/>
      <c r="AD857" s="243"/>
      <c r="AE857" s="243"/>
      <c r="AF857" s="243"/>
      <c r="AG857" s="541"/>
      <c r="AH857" s="50"/>
    </row>
    <row r="858" spans="1:34" s="4" customFormat="1">
      <c r="A858" s="56"/>
      <c r="B858" s="123"/>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390"/>
      <c r="Y858" s="424"/>
      <c r="Z858" s="417"/>
      <c r="AA858" s="417"/>
      <c r="AB858" s="417"/>
      <c r="AC858" s="417"/>
      <c r="AD858" s="417"/>
      <c r="AE858" s="417"/>
      <c r="AF858" s="417"/>
      <c r="AG858" s="542"/>
      <c r="AH858" s="50"/>
    </row>
    <row r="859" spans="1:34" s="4" customFormat="1">
      <c r="A859" s="56"/>
      <c r="B859" s="66"/>
      <c r="C859" s="66"/>
      <c r="D859" s="66"/>
      <c r="E859" s="66"/>
      <c r="F859" s="66"/>
      <c r="G859" s="66"/>
      <c r="H859" s="66"/>
      <c r="I859" s="66"/>
      <c r="J859" s="66"/>
      <c r="K859" s="66"/>
      <c r="L859" s="66"/>
      <c r="M859" s="66"/>
      <c r="N859" s="66"/>
      <c r="O859" s="66"/>
      <c r="P859" s="66"/>
      <c r="Q859" s="66"/>
      <c r="R859" s="243" t="s">
        <v>306</v>
      </c>
      <c r="S859" s="243"/>
      <c r="T859" s="4"/>
      <c r="U859" s="243" t="s">
        <v>536</v>
      </c>
      <c r="V859" s="243"/>
      <c r="W859" s="4"/>
      <c r="X859" s="388"/>
      <c r="Y859" s="424"/>
      <c r="Z859" s="417"/>
      <c r="AA859" s="417"/>
      <c r="AB859" s="417"/>
      <c r="AC859" s="417"/>
      <c r="AD859" s="417"/>
      <c r="AE859" s="417"/>
      <c r="AF859" s="417"/>
      <c r="AG859" s="542"/>
      <c r="AH859" s="50"/>
    </row>
    <row r="860" spans="1:34" s="4" customFormat="1">
      <c r="A860" s="56"/>
      <c r="B860" s="125"/>
      <c r="C860" s="56" t="s">
        <v>202</v>
      </c>
      <c r="D860" s="66"/>
      <c r="E860" s="66"/>
      <c r="F860" s="66"/>
      <c r="G860" s="66"/>
      <c r="H860" s="66"/>
      <c r="I860" s="66"/>
      <c r="J860" s="66"/>
      <c r="K860" s="66"/>
      <c r="L860" s="66"/>
      <c r="M860" s="66"/>
      <c r="N860" s="66"/>
      <c r="O860" s="66"/>
      <c r="P860" s="66"/>
      <c r="Q860" s="66"/>
      <c r="R860" s="147"/>
      <c r="S860" s="147"/>
      <c r="T860" s="121" t="s">
        <v>304</v>
      </c>
      <c r="U860" s="364"/>
      <c r="V860" s="364"/>
      <c r="W860" s="121" t="s">
        <v>304</v>
      </c>
      <c r="X860" s="388"/>
      <c r="Y860" s="424"/>
      <c r="Z860" s="417"/>
      <c r="AA860" s="417"/>
      <c r="AB860" s="417"/>
      <c r="AC860" s="417"/>
      <c r="AD860" s="417"/>
      <c r="AE860" s="417"/>
      <c r="AF860" s="417"/>
      <c r="AG860" s="542"/>
      <c r="AH860" s="50"/>
    </row>
    <row r="861" spans="1:34" s="4" customFormat="1">
      <c r="A861" s="56"/>
      <c r="B861" s="125"/>
      <c r="C861" s="123" t="s">
        <v>1285</v>
      </c>
      <c r="D861" s="123"/>
      <c r="E861" s="123"/>
      <c r="F861" s="123"/>
      <c r="G861" s="123"/>
      <c r="H861" s="123"/>
      <c r="I861" s="123"/>
      <c r="J861" s="123"/>
      <c r="K861" s="123"/>
      <c r="L861" s="123"/>
      <c r="M861" s="123"/>
      <c r="N861" s="123"/>
      <c r="O861" s="123"/>
      <c r="P861" s="123"/>
      <c r="Q861" s="123"/>
      <c r="R861" s="123"/>
      <c r="S861" s="123"/>
      <c r="T861" s="121"/>
      <c r="U861" s="123"/>
      <c r="V861" s="123"/>
      <c r="W861" s="121"/>
      <c r="X861" s="388"/>
      <c r="Y861" s="424"/>
      <c r="Z861" s="417"/>
      <c r="AA861" s="417"/>
      <c r="AB861" s="417"/>
      <c r="AC861" s="417"/>
      <c r="AD861" s="417"/>
      <c r="AE861" s="417"/>
      <c r="AF861" s="417"/>
      <c r="AG861" s="542"/>
      <c r="AH861" s="50"/>
    </row>
    <row r="862" spans="1:34" s="4" customFormat="1">
      <c r="A862" s="56"/>
      <c r="B862" s="126"/>
      <c r="C862" s="123"/>
      <c r="D862" s="123"/>
      <c r="E862" s="123"/>
      <c r="F862" s="123"/>
      <c r="G862" s="123"/>
      <c r="H862" s="123"/>
      <c r="I862" s="123"/>
      <c r="J862" s="123"/>
      <c r="K862" s="123"/>
      <c r="L862" s="123"/>
      <c r="M862" s="123"/>
      <c r="N862" s="123"/>
      <c r="O862" s="123"/>
      <c r="P862" s="123"/>
      <c r="Q862" s="123"/>
      <c r="R862" s="336"/>
      <c r="S862" s="336"/>
      <c r="T862" s="121" t="s">
        <v>304</v>
      </c>
      <c r="U862" s="336"/>
      <c r="V862" s="336"/>
      <c r="W862" s="121" t="s">
        <v>304</v>
      </c>
      <c r="X862" s="388"/>
      <c r="Y862" s="424"/>
      <c r="Z862" s="417"/>
      <c r="AA862" s="417"/>
      <c r="AB862" s="417"/>
      <c r="AC862" s="417"/>
      <c r="AD862" s="417"/>
      <c r="AE862" s="417"/>
      <c r="AF862" s="417"/>
      <c r="AG862" s="542"/>
      <c r="AH862" s="50"/>
    </row>
    <row r="863" spans="1:34" s="4" customFormat="1" ht="14.25" customHeight="1">
      <c r="A863" s="56"/>
      <c r="B863" s="125"/>
      <c r="C863" s="123" t="s">
        <v>924</v>
      </c>
      <c r="D863" s="123"/>
      <c r="E863" s="123"/>
      <c r="F863" s="123"/>
      <c r="G863" s="123"/>
      <c r="H863" s="123"/>
      <c r="I863" s="123"/>
      <c r="J863" s="123"/>
      <c r="K863" s="123"/>
      <c r="L863" s="123"/>
      <c r="M863" s="123"/>
      <c r="N863" s="123"/>
      <c r="O863" s="123"/>
      <c r="P863" s="123"/>
      <c r="Q863" s="123"/>
      <c r="R863" s="123"/>
      <c r="S863" s="123"/>
      <c r="T863" s="121"/>
      <c r="U863" s="123"/>
      <c r="V863" s="123"/>
      <c r="W863" s="121"/>
      <c r="X863" s="388"/>
      <c r="Y863" s="424"/>
      <c r="Z863" s="417"/>
      <c r="AA863" s="417"/>
      <c r="AB863" s="417"/>
      <c r="AC863" s="417"/>
      <c r="AD863" s="417"/>
      <c r="AE863" s="417"/>
      <c r="AF863" s="417"/>
      <c r="AG863" s="542"/>
      <c r="AH863" s="50"/>
    </row>
    <row r="864" spans="1:34" s="4" customFormat="1">
      <c r="A864" s="56"/>
      <c r="B864" s="126"/>
      <c r="C864" s="123"/>
      <c r="D864" s="123"/>
      <c r="E864" s="123"/>
      <c r="F864" s="123"/>
      <c r="G864" s="123"/>
      <c r="H864" s="123"/>
      <c r="I864" s="123"/>
      <c r="J864" s="123"/>
      <c r="K864" s="123"/>
      <c r="L864" s="123"/>
      <c r="M864" s="123"/>
      <c r="N864" s="123"/>
      <c r="O864" s="123"/>
      <c r="P864" s="123"/>
      <c r="Q864" s="123"/>
      <c r="R864" s="123"/>
      <c r="S864" s="123"/>
      <c r="T864" s="121"/>
      <c r="U864" s="123"/>
      <c r="V864" s="123"/>
      <c r="W864" s="121"/>
      <c r="X864" s="388"/>
      <c r="Y864" s="425"/>
      <c r="Z864" s="425"/>
      <c r="AA864" s="425"/>
      <c r="AB864" s="425"/>
      <c r="AC864" s="425"/>
      <c r="AD864" s="425"/>
      <c r="AE864" s="425"/>
      <c r="AF864" s="425"/>
      <c r="AG864" s="541"/>
      <c r="AH864" s="50"/>
    </row>
    <row r="865" spans="1:34" s="4" customFormat="1">
      <c r="A865" s="56"/>
      <c r="B865" s="126"/>
      <c r="C865" s="123"/>
      <c r="D865" s="123"/>
      <c r="E865" s="123"/>
      <c r="F865" s="123"/>
      <c r="G865" s="123"/>
      <c r="H865" s="123"/>
      <c r="I865" s="123"/>
      <c r="J865" s="123"/>
      <c r="K865" s="123"/>
      <c r="L865" s="123"/>
      <c r="M865" s="123"/>
      <c r="N865" s="123"/>
      <c r="O865" s="123"/>
      <c r="P865" s="123"/>
      <c r="Q865" s="123"/>
      <c r="R865" s="336"/>
      <c r="S865" s="336"/>
      <c r="T865" s="121" t="s">
        <v>304</v>
      </c>
      <c r="U865" s="336"/>
      <c r="V865" s="336"/>
      <c r="W865" s="121" t="s">
        <v>304</v>
      </c>
      <c r="X865" s="388"/>
      <c r="Y865" s="424" t="s">
        <v>1229</v>
      </c>
      <c r="Z865" s="417"/>
      <c r="AA865" s="417"/>
      <c r="AB865" s="417"/>
      <c r="AC865" s="417"/>
      <c r="AD865" s="417"/>
      <c r="AE865" s="417"/>
      <c r="AF865" s="417"/>
      <c r="AG865" s="542"/>
      <c r="AH865" s="50"/>
    </row>
    <row r="866" spans="1:34" s="4" customFormat="1">
      <c r="A866" s="56"/>
      <c r="B866" s="125"/>
      <c r="C866" s="123" t="s">
        <v>650</v>
      </c>
      <c r="D866" s="123"/>
      <c r="E866" s="123"/>
      <c r="F866" s="123"/>
      <c r="G866" s="123"/>
      <c r="H866" s="123"/>
      <c r="I866" s="123"/>
      <c r="J866" s="123"/>
      <c r="K866" s="123"/>
      <c r="L866" s="123"/>
      <c r="M866" s="123"/>
      <c r="N866" s="123"/>
      <c r="O866" s="123"/>
      <c r="P866" s="123"/>
      <c r="Q866" s="123"/>
      <c r="R866" s="336"/>
      <c r="S866" s="336"/>
      <c r="T866" s="121" t="s">
        <v>304</v>
      </c>
      <c r="U866" s="336"/>
      <c r="V866" s="336"/>
      <c r="W866" s="121" t="s">
        <v>304</v>
      </c>
      <c r="X866" s="388"/>
      <c r="Y866" s="424"/>
      <c r="Z866" s="417"/>
      <c r="AA866" s="417"/>
      <c r="AB866" s="417"/>
      <c r="AC866" s="417"/>
      <c r="AD866" s="417"/>
      <c r="AE866" s="417"/>
      <c r="AF866" s="417"/>
      <c r="AG866" s="542"/>
      <c r="AH866" s="50"/>
    </row>
    <row r="867" spans="1:34" s="4" customFormat="1">
      <c r="A867" s="56"/>
      <c r="B867" s="81"/>
      <c r="C867" s="123"/>
      <c r="D867" s="123"/>
      <c r="E867" s="123"/>
      <c r="F867" s="123"/>
      <c r="G867" s="123"/>
      <c r="H867" s="123"/>
      <c r="I867" s="123"/>
      <c r="J867" s="123"/>
      <c r="K867" s="123"/>
      <c r="L867" s="123"/>
      <c r="M867" s="123"/>
      <c r="N867" s="123"/>
      <c r="O867" s="123"/>
      <c r="P867" s="123"/>
      <c r="Q867" s="123"/>
      <c r="R867" s="66"/>
      <c r="S867" s="66"/>
      <c r="T867" s="66"/>
      <c r="U867" s="66"/>
      <c r="V867" s="66"/>
      <c r="W867" s="66"/>
      <c r="X867" s="388"/>
      <c r="Y867" s="417"/>
      <c r="Z867" s="417"/>
      <c r="AA867" s="417"/>
      <c r="AB867" s="417"/>
      <c r="AC867" s="417"/>
      <c r="AD867" s="417"/>
      <c r="AE867" s="417"/>
      <c r="AF867" s="417"/>
      <c r="AG867" s="542"/>
      <c r="AH867" s="50"/>
    </row>
    <row r="868" spans="1:34" s="4" customFormat="1">
      <c r="A868" s="56"/>
      <c r="B868" s="127"/>
      <c r="C868" s="123"/>
      <c r="D868" s="123"/>
      <c r="E868" s="123"/>
      <c r="F868" s="123"/>
      <c r="G868" s="123"/>
      <c r="H868" s="123"/>
      <c r="I868" s="123"/>
      <c r="J868" s="123"/>
      <c r="K868" s="123"/>
      <c r="L868" s="123"/>
      <c r="M868" s="123"/>
      <c r="N868" s="123"/>
      <c r="O868" s="123"/>
      <c r="P868" s="123"/>
      <c r="Q868" s="123"/>
      <c r="R868" s="121"/>
      <c r="S868" s="121"/>
      <c r="T868" s="121"/>
      <c r="U868" s="121"/>
      <c r="V868" s="121"/>
      <c r="W868" s="121"/>
      <c r="X868" s="388"/>
      <c r="Y868" s="426"/>
      <c r="Z868" s="426"/>
      <c r="AA868" s="426"/>
      <c r="AB868" s="426"/>
      <c r="AC868" s="426"/>
      <c r="AD868" s="426"/>
      <c r="AE868" s="426"/>
      <c r="AF868" s="426"/>
      <c r="AG868" s="542"/>
      <c r="AH868" s="50"/>
    </row>
    <row r="869" spans="1:34" s="4" customFormat="1">
      <c r="A869" s="56"/>
      <c r="B869" s="123" t="s">
        <v>1286</v>
      </c>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390"/>
      <c r="Y869" s="417"/>
      <c r="Z869" s="417"/>
      <c r="AA869" s="417"/>
      <c r="AB869" s="417"/>
      <c r="AC869" s="417"/>
      <c r="AD869" s="417"/>
      <c r="AE869" s="417"/>
      <c r="AF869" s="417"/>
      <c r="AG869" s="542"/>
      <c r="AH869" s="50"/>
    </row>
    <row r="870" spans="1:34" s="4" customFormat="1">
      <c r="A870" s="56"/>
      <c r="B870" s="123"/>
      <c r="C870" s="123"/>
      <c r="D870" s="123"/>
      <c r="E870" s="123"/>
      <c r="F870" s="123"/>
      <c r="G870" s="123"/>
      <c r="H870" s="123"/>
      <c r="I870" s="123"/>
      <c r="J870" s="123"/>
      <c r="K870" s="123"/>
      <c r="L870" s="123"/>
      <c r="M870" s="123"/>
      <c r="N870" s="123"/>
      <c r="O870" s="123"/>
      <c r="P870" s="125"/>
      <c r="Q870" s="66" t="s">
        <v>825</v>
      </c>
      <c r="R870" s="66"/>
      <c r="S870" s="66"/>
      <c r="T870" s="125"/>
      <c r="U870" s="66" t="s">
        <v>100</v>
      </c>
      <c r="V870" s="66"/>
      <c r="W870" s="123"/>
      <c r="X870" s="390"/>
      <c r="Y870" s="66"/>
      <c r="Z870" s="66"/>
      <c r="AA870" s="66"/>
      <c r="AB870" s="66"/>
      <c r="AC870" s="66"/>
      <c r="AD870" s="66"/>
      <c r="AE870" s="66"/>
      <c r="AF870" s="91"/>
      <c r="AG870" s="3"/>
      <c r="AH870" s="50"/>
    </row>
    <row r="871" spans="1:34" s="4" customFormat="1">
      <c r="A871" s="56"/>
      <c r="B871" s="128"/>
      <c r="C871" s="123" t="s">
        <v>1241</v>
      </c>
      <c r="D871" s="123"/>
      <c r="E871" s="123"/>
      <c r="F871" s="123"/>
      <c r="G871" s="123"/>
      <c r="H871" s="123"/>
      <c r="I871" s="123"/>
      <c r="J871" s="123"/>
      <c r="K871" s="123"/>
      <c r="L871" s="123"/>
      <c r="M871" s="123"/>
      <c r="N871" s="123"/>
      <c r="O871" s="123"/>
      <c r="P871" s="123"/>
      <c r="Q871" s="123"/>
      <c r="R871" s="123"/>
      <c r="S871" s="123"/>
      <c r="T871" s="123"/>
      <c r="U871" s="123"/>
      <c r="V871" s="123"/>
      <c r="W871" s="123"/>
      <c r="X871" s="390"/>
      <c r="Y871" s="427" t="s">
        <v>1313</v>
      </c>
      <c r="Z871" s="432"/>
      <c r="AA871" s="432"/>
      <c r="AB871" s="432"/>
      <c r="AC871" s="432"/>
      <c r="AD871" s="432"/>
      <c r="AE871" s="432"/>
      <c r="AF871" s="432"/>
      <c r="AG871" s="548"/>
      <c r="AH871" s="50"/>
    </row>
    <row r="872" spans="1:34" s="4" customFormat="1">
      <c r="A872" s="56"/>
      <c r="B872" s="66"/>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390"/>
      <c r="Y872" s="427"/>
      <c r="Z872" s="432"/>
      <c r="AA872" s="432"/>
      <c r="AB872" s="432"/>
      <c r="AC872" s="432"/>
      <c r="AD872" s="432"/>
      <c r="AE872" s="432"/>
      <c r="AF872" s="432"/>
      <c r="AG872" s="548"/>
      <c r="AH872" s="50"/>
    </row>
    <row r="873" spans="1:34" s="4" customFormat="1">
      <c r="A873" s="56"/>
      <c r="B873" s="66"/>
      <c r="C873" s="4"/>
      <c r="D873" s="66" t="s">
        <v>104</v>
      </c>
      <c r="E873" s="4"/>
      <c r="F873" s="4"/>
      <c r="G873" s="4"/>
      <c r="H873" s="140"/>
      <c r="I873" s="140"/>
      <c r="J873" s="140"/>
      <c r="K873" s="140"/>
      <c r="L873" s="140"/>
      <c r="M873" s="140"/>
      <c r="N873" s="140"/>
      <c r="O873" s="140"/>
      <c r="P873" s="140"/>
      <c r="Q873" s="140"/>
      <c r="R873" s="140"/>
      <c r="S873" s="140"/>
      <c r="T873" s="140"/>
      <c r="U873" s="140"/>
      <c r="V873" s="140"/>
      <c r="W873" s="140"/>
      <c r="X873" s="4"/>
      <c r="Y873" s="427"/>
      <c r="Z873" s="432"/>
      <c r="AA873" s="432"/>
      <c r="AB873" s="432"/>
      <c r="AC873" s="432"/>
      <c r="AD873" s="432"/>
      <c r="AE873" s="432"/>
      <c r="AF873" s="432"/>
      <c r="AG873" s="548"/>
      <c r="AH873" s="50"/>
    </row>
    <row r="874" spans="1:34" s="4" customFormat="1">
      <c r="A874" s="56"/>
      <c r="B874" s="66"/>
      <c r="C874" s="4"/>
      <c r="D874" s="4"/>
      <c r="E874" s="4"/>
      <c r="F874" s="4"/>
      <c r="G874" s="4"/>
      <c r="H874" s="140"/>
      <c r="I874" s="140"/>
      <c r="J874" s="140"/>
      <c r="K874" s="140"/>
      <c r="L874" s="140"/>
      <c r="M874" s="140"/>
      <c r="N874" s="140"/>
      <c r="O874" s="140"/>
      <c r="P874" s="140"/>
      <c r="Q874" s="140"/>
      <c r="R874" s="140"/>
      <c r="S874" s="140"/>
      <c r="T874" s="140"/>
      <c r="U874" s="140"/>
      <c r="V874" s="140"/>
      <c r="W874" s="140"/>
      <c r="X874" s="4"/>
      <c r="Y874" s="427"/>
      <c r="Z874" s="432"/>
      <c r="AA874" s="432"/>
      <c r="AB874" s="432"/>
      <c r="AC874" s="432"/>
      <c r="AD874" s="432"/>
      <c r="AE874" s="432"/>
      <c r="AF874" s="432"/>
      <c r="AG874" s="548"/>
      <c r="AH874" s="50"/>
    </row>
    <row r="875" spans="1:34" s="4" customFormat="1">
      <c r="A875" s="56"/>
      <c r="B875" s="66"/>
      <c r="C875" s="66"/>
      <c r="D875" s="4"/>
      <c r="E875" s="66"/>
      <c r="F875" s="66"/>
      <c r="G875" s="66"/>
      <c r="H875" s="4"/>
      <c r="I875" s="4"/>
      <c r="J875" s="4"/>
      <c r="K875" s="4"/>
      <c r="L875" s="4"/>
      <c r="M875" s="4"/>
      <c r="N875" s="4"/>
      <c r="O875" s="4"/>
      <c r="P875" s="4"/>
      <c r="Q875" s="4"/>
      <c r="R875" s="4"/>
      <c r="S875" s="4"/>
      <c r="T875" s="4"/>
      <c r="U875" s="4"/>
      <c r="V875" s="4"/>
      <c r="W875" s="4"/>
      <c r="X875" s="388"/>
      <c r="Y875" s="424" t="s">
        <v>851</v>
      </c>
      <c r="Z875" s="417"/>
      <c r="AA875" s="417"/>
      <c r="AB875" s="417"/>
      <c r="AC875" s="417"/>
      <c r="AD875" s="417"/>
      <c r="AE875" s="417"/>
      <c r="AF875" s="417"/>
      <c r="AG875" s="542"/>
      <c r="AH875" s="50"/>
    </row>
    <row r="876" spans="1:34" s="4" customFormat="1">
      <c r="A876" s="56"/>
      <c r="B876" s="66"/>
      <c r="C876" s="66"/>
      <c r="D876" s="66" t="s">
        <v>401</v>
      </c>
      <c r="E876" s="66"/>
      <c r="F876" s="66"/>
      <c r="G876" s="66"/>
      <c r="H876" s="140"/>
      <c r="I876" s="140"/>
      <c r="J876" s="140"/>
      <c r="K876" s="140"/>
      <c r="L876" s="140"/>
      <c r="M876" s="140"/>
      <c r="N876" s="140"/>
      <c r="O876" s="140"/>
      <c r="P876" s="140"/>
      <c r="Q876" s="140"/>
      <c r="R876" s="140"/>
      <c r="S876" s="140"/>
      <c r="T876" s="140"/>
      <c r="U876" s="140"/>
      <c r="V876" s="140"/>
      <c r="W876" s="140"/>
      <c r="X876" s="388"/>
      <c r="Y876" s="424"/>
      <c r="Z876" s="417"/>
      <c r="AA876" s="417"/>
      <c r="AB876" s="417"/>
      <c r="AC876" s="417"/>
      <c r="AD876" s="417"/>
      <c r="AE876" s="417"/>
      <c r="AF876" s="417"/>
      <c r="AG876" s="542"/>
      <c r="AH876" s="50"/>
    </row>
    <row r="877" spans="1:34" s="4" customFormat="1">
      <c r="A877" s="56"/>
      <c r="B877" s="66"/>
      <c r="C877" s="66"/>
      <c r="D877" s="66"/>
      <c r="E877" s="66"/>
      <c r="F877" s="66"/>
      <c r="G877" s="66"/>
      <c r="H877" s="140"/>
      <c r="I877" s="140"/>
      <c r="J877" s="140"/>
      <c r="K877" s="140"/>
      <c r="L877" s="140"/>
      <c r="M877" s="140"/>
      <c r="N877" s="140"/>
      <c r="O877" s="140"/>
      <c r="P877" s="140"/>
      <c r="Q877" s="140"/>
      <c r="R877" s="140"/>
      <c r="S877" s="140"/>
      <c r="T877" s="140"/>
      <c r="U877" s="140"/>
      <c r="V877" s="140"/>
      <c r="W877" s="140"/>
      <c r="X877" s="388"/>
      <c r="Y877" s="424"/>
      <c r="Z877" s="417"/>
      <c r="AA877" s="417"/>
      <c r="AB877" s="417"/>
      <c r="AC877" s="417"/>
      <c r="AD877" s="417"/>
      <c r="AE877" s="417"/>
      <c r="AF877" s="417"/>
      <c r="AG877" s="542"/>
      <c r="AH877" s="50"/>
    </row>
    <row r="878" spans="1:34" s="4" customFormat="1">
      <c r="A878" s="58"/>
      <c r="B878" s="122"/>
      <c r="C878" s="122"/>
      <c r="D878" s="173"/>
      <c r="E878" s="122"/>
      <c r="F878" s="122"/>
      <c r="G878" s="122"/>
      <c r="H878" s="173"/>
      <c r="I878" s="173"/>
      <c r="J878" s="173"/>
      <c r="K878" s="173"/>
      <c r="L878" s="173"/>
      <c r="M878" s="173"/>
      <c r="N878" s="173"/>
      <c r="O878" s="173"/>
      <c r="P878" s="173"/>
      <c r="Q878" s="173"/>
      <c r="R878" s="173"/>
      <c r="S878" s="173"/>
      <c r="T878" s="173"/>
      <c r="U878" s="173"/>
      <c r="V878" s="173"/>
      <c r="W878" s="173"/>
      <c r="X878" s="389"/>
      <c r="Y878" s="428"/>
      <c r="Z878" s="431"/>
      <c r="AA878" s="431"/>
      <c r="AB878" s="431"/>
      <c r="AC878" s="431"/>
      <c r="AD878" s="431"/>
      <c r="AE878" s="431"/>
      <c r="AF878" s="431"/>
      <c r="AG878" s="549"/>
      <c r="AH878" s="50"/>
    </row>
    <row r="879" spans="1:34" s="4" customFormat="1">
      <c r="A879" s="47" t="s">
        <v>82</v>
      </c>
      <c r="B879" s="47"/>
      <c r="C879" s="47"/>
      <c r="D879" s="47"/>
      <c r="E879" s="47"/>
      <c r="F879" s="47"/>
      <c r="G879" s="47"/>
      <c r="H879" s="47"/>
      <c r="I879" s="47"/>
      <c r="J879" s="47"/>
      <c r="K879" s="47"/>
      <c r="L879" s="47"/>
      <c r="M879" s="47"/>
      <c r="N879" s="47"/>
      <c r="O879" s="47"/>
      <c r="P879" s="47"/>
      <c r="Q879" s="47"/>
      <c r="R879" s="47"/>
      <c r="S879" s="47"/>
      <c r="T879" s="47"/>
      <c r="U879" s="47"/>
      <c r="V879" s="47"/>
      <c r="W879" s="47"/>
      <c r="X879" s="47"/>
      <c r="Y879" s="124" t="s">
        <v>245</v>
      </c>
      <c r="Z879" s="124"/>
      <c r="AA879" s="124"/>
      <c r="AB879" s="124"/>
      <c r="AC879" s="124"/>
      <c r="AD879" s="124"/>
      <c r="AE879" s="124"/>
      <c r="AF879" s="124"/>
      <c r="AG879" s="124"/>
      <c r="AH879" s="120"/>
    </row>
    <row r="880" spans="1:34" s="4" customFormat="1">
      <c r="A880" s="47"/>
      <c r="B880" s="47"/>
      <c r="C880" s="47"/>
      <c r="D880" s="47"/>
      <c r="E880" s="47"/>
      <c r="F880" s="47"/>
      <c r="G880" s="47"/>
      <c r="H880" s="47"/>
      <c r="I880" s="47"/>
      <c r="J880" s="47"/>
      <c r="K880" s="47"/>
      <c r="L880" s="47"/>
      <c r="M880" s="47"/>
      <c r="N880" s="47"/>
      <c r="O880" s="47"/>
      <c r="P880" s="47"/>
      <c r="Q880" s="47"/>
      <c r="R880" s="47"/>
      <c r="S880" s="47"/>
      <c r="T880" s="47"/>
      <c r="U880" s="47"/>
      <c r="V880" s="47"/>
      <c r="W880" s="47"/>
      <c r="X880" s="47"/>
      <c r="Y880" s="124"/>
      <c r="Z880" s="124"/>
      <c r="AA880" s="124"/>
      <c r="AB880" s="124"/>
      <c r="AC880" s="124"/>
      <c r="AD880" s="124"/>
      <c r="AE880" s="124"/>
      <c r="AF880" s="124"/>
      <c r="AG880" s="124"/>
      <c r="AH880" s="120"/>
    </row>
    <row r="881" spans="1:34" s="4" customFormat="1">
      <c r="A881" s="60"/>
      <c r="B881" s="66" t="s">
        <v>485</v>
      </c>
      <c r="C881" s="66"/>
      <c r="D881" s="66"/>
      <c r="E881" s="66"/>
      <c r="F881" s="66"/>
      <c r="G881" s="66"/>
      <c r="H881" s="66"/>
      <c r="I881" s="66"/>
      <c r="J881" s="66"/>
      <c r="K881" s="66"/>
      <c r="L881" s="66"/>
      <c r="M881" s="66"/>
      <c r="N881" s="66"/>
      <c r="O881" s="66"/>
      <c r="P881" s="66"/>
      <c r="Q881" s="66"/>
      <c r="R881" s="66"/>
      <c r="S881" s="66"/>
      <c r="T881" s="66"/>
      <c r="U881" s="66"/>
      <c r="V881" s="66"/>
      <c r="W881" s="129"/>
      <c r="X881" s="388"/>
      <c r="Y881" s="66"/>
      <c r="Z881" s="66"/>
      <c r="AA881" s="68"/>
      <c r="AB881" s="68"/>
      <c r="AC881" s="68"/>
      <c r="AD881" s="68"/>
      <c r="AE881" s="68"/>
      <c r="AF881" s="68"/>
      <c r="AG881" s="177"/>
      <c r="AH881" s="4"/>
    </row>
    <row r="882" spans="1:34" s="4" customFormat="1">
      <c r="A882" s="60"/>
      <c r="B882" s="66"/>
      <c r="C882" s="66"/>
      <c r="D882" s="66"/>
      <c r="E882" s="66"/>
      <c r="F882" s="66"/>
      <c r="G882" s="66"/>
      <c r="H882" s="66"/>
      <c r="I882" s="66"/>
      <c r="J882" s="66"/>
      <c r="K882" s="66"/>
      <c r="L882" s="66"/>
      <c r="M882" s="66"/>
      <c r="N882" s="66"/>
      <c r="O882" s="66"/>
      <c r="P882" s="125"/>
      <c r="Q882" s="66" t="s">
        <v>825</v>
      </c>
      <c r="R882" s="66"/>
      <c r="S882" s="66"/>
      <c r="T882" s="125"/>
      <c r="U882" s="66" t="s">
        <v>100</v>
      </c>
      <c r="V882" s="66"/>
      <c r="W882" s="129"/>
      <c r="X882" s="388"/>
      <c r="Y882" s="66"/>
      <c r="Z882" s="66"/>
      <c r="AA882" s="68"/>
      <c r="AB882" s="68"/>
      <c r="AC882" s="68"/>
      <c r="AD882" s="68"/>
      <c r="AE882" s="68"/>
      <c r="AF882" s="68"/>
      <c r="AG882" s="177"/>
      <c r="AH882" s="4"/>
    </row>
    <row r="883" spans="1:34" s="4" customFormat="1">
      <c r="A883" s="60"/>
      <c r="B883" s="129"/>
      <c r="C883" s="129"/>
      <c r="D883" s="129"/>
      <c r="E883" s="129"/>
      <c r="F883" s="129"/>
      <c r="G883" s="129"/>
      <c r="H883" s="129"/>
      <c r="I883" s="129"/>
      <c r="J883" s="129"/>
      <c r="K883" s="129"/>
      <c r="L883" s="129"/>
      <c r="M883" s="129"/>
      <c r="N883" s="129"/>
      <c r="O883" s="129"/>
      <c r="P883" s="129"/>
      <c r="Q883" s="129"/>
      <c r="R883" s="129"/>
      <c r="S883" s="129"/>
      <c r="T883" s="129"/>
      <c r="U883" s="129"/>
      <c r="V883" s="129"/>
      <c r="W883" s="129"/>
      <c r="X883" s="388"/>
      <c r="Y883" s="66"/>
      <c r="Z883" s="66"/>
      <c r="AA883" s="68"/>
      <c r="AB883" s="68"/>
      <c r="AC883" s="68"/>
      <c r="AD883" s="68"/>
      <c r="AE883" s="68"/>
      <c r="AF883" s="68"/>
      <c r="AG883" s="177"/>
      <c r="AH883" s="4"/>
    </row>
    <row r="884" spans="1:34" s="4" customFormat="1">
      <c r="A884" s="56"/>
      <c r="B884" s="123" t="s">
        <v>1047</v>
      </c>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390"/>
      <c r="Y884" s="66"/>
      <c r="Z884" s="66"/>
      <c r="AA884" s="66"/>
      <c r="AB884" s="66"/>
      <c r="AC884" s="66"/>
      <c r="AD884" s="66"/>
      <c r="AE884" s="66"/>
      <c r="AF884" s="91"/>
      <c r="AG884" s="3"/>
      <c r="AH884" s="50"/>
    </row>
    <row r="885" spans="1:34" s="4" customFormat="1">
      <c r="A885" s="56"/>
      <c r="B885" s="123"/>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390"/>
      <c r="Y885" s="417" t="s">
        <v>1309</v>
      </c>
      <c r="Z885" s="243"/>
      <c r="AA885" s="243"/>
      <c r="AB885" s="243"/>
      <c r="AC885" s="243"/>
      <c r="AD885" s="243"/>
      <c r="AE885" s="243"/>
      <c r="AF885" s="243"/>
      <c r="AG885" s="541"/>
      <c r="AH885" s="50"/>
    </row>
    <row r="886" spans="1:34" s="4" customFormat="1">
      <c r="A886" s="56"/>
      <c r="B886" s="66"/>
      <c r="C886" s="66"/>
      <c r="D886" s="66"/>
      <c r="E886" s="66"/>
      <c r="F886" s="66"/>
      <c r="G886" s="66"/>
      <c r="H886" s="66"/>
      <c r="I886" s="66"/>
      <c r="J886" s="66"/>
      <c r="K886" s="66"/>
      <c r="L886" s="66"/>
      <c r="M886" s="66"/>
      <c r="N886" s="66"/>
      <c r="O886" s="66"/>
      <c r="P886" s="125"/>
      <c r="Q886" s="66" t="s">
        <v>825</v>
      </c>
      <c r="R886" s="255"/>
      <c r="S886" s="255"/>
      <c r="T886" s="125"/>
      <c r="U886" s="66" t="s">
        <v>100</v>
      </c>
      <c r="V886" s="66"/>
      <c r="W886" s="66"/>
      <c r="X886" s="388"/>
      <c r="Y886" s="243"/>
      <c r="Z886" s="243"/>
      <c r="AA886" s="243"/>
      <c r="AB886" s="243"/>
      <c r="AC886" s="243"/>
      <c r="AD886" s="243"/>
      <c r="AE886" s="243"/>
      <c r="AF886" s="243"/>
      <c r="AG886" s="541"/>
      <c r="AH886" s="50"/>
    </row>
    <row r="887" spans="1:34" s="4" customFormat="1">
      <c r="A887" s="56"/>
      <c r="B887" s="66"/>
      <c r="C887" s="66"/>
      <c r="D887" s="66"/>
      <c r="E887" s="66"/>
      <c r="F887" s="66"/>
      <c r="G887" s="66"/>
      <c r="H887" s="66"/>
      <c r="I887" s="66"/>
      <c r="J887" s="66"/>
      <c r="K887" s="66"/>
      <c r="L887" s="66"/>
      <c r="M887" s="66"/>
      <c r="N887" s="66"/>
      <c r="O887" s="66"/>
      <c r="P887" s="66"/>
      <c r="Q887" s="66"/>
      <c r="R887" s="66"/>
      <c r="S887" s="66"/>
      <c r="T887" s="66"/>
      <c r="U887" s="66"/>
      <c r="V887" s="66"/>
      <c r="W887" s="66"/>
      <c r="X887" s="388"/>
      <c r="Y887" s="243"/>
      <c r="Z887" s="243"/>
      <c r="AA887" s="243"/>
      <c r="AB887" s="243"/>
      <c r="AC887" s="243"/>
      <c r="AD887" s="243"/>
      <c r="AE887" s="243"/>
      <c r="AF887" s="243"/>
      <c r="AG887" s="541"/>
      <c r="AH887" s="50"/>
    </row>
    <row r="888" spans="1:34" s="4" customFormat="1">
      <c r="A888" s="56"/>
      <c r="B888" s="66"/>
      <c r="C888" s="124" t="s">
        <v>520</v>
      </c>
      <c r="D888" s="124"/>
      <c r="E888" s="124"/>
      <c r="F888" s="124"/>
      <c r="G888" s="124"/>
      <c r="H888" s="124"/>
      <c r="I888" s="124"/>
      <c r="J888" s="124" t="s">
        <v>65</v>
      </c>
      <c r="K888" s="124"/>
      <c r="L888" s="124"/>
      <c r="M888" s="124"/>
      <c r="N888" s="124"/>
      <c r="O888" s="124"/>
      <c r="P888" s="124"/>
      <c r="Q888" s="124"/>
      <c r="R888" s="124" t="s">
        <v>475</v>
      </c>
      <c r="S888" s="124"/>
      <c r="T888" s="124"/>
      <c r="U888" s="124"/>
      <c r="V888" s="124"/>
      <c r="W888" s="124"/>
      <c r="X888" s="306"/>
      <c r="Y888" s="243"/>
      <c r="Z888" s="243"/>
      <c r="AA888" s="243"/>
      <c r="AB888" s="243"/>
      <c r="AC888" s="243"/>
      <c r="AD888" s="243"/>
      <c r="AE888" s="243"/>
      <c r="AF888" s="243"/>
      <c r="AG888" s="541"/>
      <c r="AH888" s="50"/>
    </row>
    <row r="889" spans="1:34" s="4" customFormat="1">
      <c r="A889" s="56"/>
      <c r="B889" s="66"/>
      <c r="C889" s="160"/>
      <c r="D889" s="174"/>
      <c r="E889" s="171" t="s">
        <v>11</v>
      </c>
      <c r="F889" s="174"/>
      <c r="G889" s="171" t="s">
        <v>151</v>
      </c>
      <c r="H889" s="174"/>
      <c r="I889" s="238" t="s">
        <v>167</v>
      </c>
      <c r="J889" s="140"/>
      <c r="K889" s="140"/>
      <c r="L889" s="140"/>
      <c r="M889" s="140"/>
      <c r="N889" s="140"/>
      <c r="O889" s="140"/>
      <c r="P889" s="140"/>
      <c r="Q889" s="160"/>
      <c r="R889" s="140"/>
      <c r="S889" s="140"/>
      <c r="T889" s="140"/>
      <c r="U889" s="140"/>
      <c r="V889" s="140"/>
      <c r="W889" s="140"/>
      <c r="X889" s="388"/>
      <c r="Y889" s="66"/>
      <c r="Z889" s="66"/>
      <c r="AA889" s="66"/>
      <c r="AB889" s="66"/>
      <c r="AC889" s="66"/>
      <c r="AD889" s="66"/>
      <c r="AE889" s="66"/>
      <c r="AF889" s="91"/>
      <c r="AG889" s="3"/>
      <c r="AH889" s="50"/>
    </row>
    <row r="890" spans="1:34" s="4" customFormat="1">
      <c r="A890" s="56"/>
      <c r="B890" s="66"/>
      <c r="C890" s="160"/>
      <c r="D890" s="174"/>
      <c r="E890" s="171" t="s">
        <v>11</v>
      </c>
      <c r="F890" s="174"/>
      <c r="G890" s="171" t="s">
        <v>151</v>
      </c>
      <c r="H890" s="174"/>
      <c r="I890" s="238" t="s">
        <v>167</v>
      </c>
      <c r="J890" s="140"/>
      <c r="K890" s="140"/>
      <c r="L890" s="140"/>
      <c r="M890" s="140"/>
      <c r="N890" s="140"/>
      <c r="O890" s="140"/>
      <c r="P890" s="140"/>
      <c r="Q890" s="160"/>
      <c r="R890" s="140"/>
      <c r="S890" s="140"/>
      <c r="T890" s="140"/>
      <c r="U890" s="140"/>
      <c r="V890" s="140"/>
      <c r="W890" s="140"/>
      <c r="X890" s="388"/>
      <c r="Y890" s="66"/>
      <c r="Z890" s="66"/>
      <c r="AA890" s="66"/>
      <c r="AB890" s="66"/>
      <c r="AC890" s="66"/>
      <c r="AD890" s="66"/>
      <c r="AE890" s="66"/>
      <c r="AF890" s="91"/>
      <c r="AG890" s="3"/>
      <c r="AH890" s="50"/>
    </row>
    <row r="891" spans="1:34" s="4" customFormat="1">
      <c r="A891" s="56"/>
      <c r="B891" s="66"/>
      <c r="C891" s="161"/>
      <c r="D891" s="147"/>
      <c r="E891" s="122" t="s">
        <v>11</v>
      </c>
      <c r="F891" s="147"/>
      <c r="G891" s="122" t="s">
        <v>151</v>
      </c>
      <c r="H891" s="147"/>
      <c r="I891" s="205" t="s">
        <v>167</v>
      </c>
      <c r="J891" s="140"/>
      <c r="K891" s="140"/>
      <c r="L891" s="140"/>
      <c r="M891" s="140"/>
      <c r="N891" s="140"/>
      <c r="O891" s="140"/>
      <c r="P891" s="140"/>
      <c r="Q891" s="160"/>
      <c r="R891" s="140"/>
      <c r="S891" s="140"/>
      <c r="T891" s="140"/>
      <c r="U891" s="140"/>
      <c r="V891" s="140"/>
      <c r="W891" s="140"/>
      <c r="X891" s="388"/>
      <c r="Y891" s="66"/>
      <c r="Z891" s="66"/>
      <c r="AA891" s="66"/>
      <c r="AB891" s="66"/>
      <c r="AC891" s="66"/>
      <c r="AD891" s="66"/>
      <c r="AE891" s="66"/>
      <c r="AF891" s="91"/>
      <c r="AG891" s="3"/>
      <c r="AH891" s="50"/>
    </row>
    <row r="892" spans="1:34" s="4" customFormat="1">
      <c r="A892" s="56"/>
      <c r="B892" s="66"/>
      <c r="C892" s="66"/>
      <c r="D892" s="66"/>
      <c r="E892" s="66"/>
      <c r="F892" s="66"/>
      <c r="G892" s="66"/>
      <c r="H892" s="66"/>
      <c r="I892" s="66"/>
      <c r="J892" s="66"/>
      <c r="K892" s="66"/>
      <c r="L892" s="66"/>
      <c r="M892" s="66"/>
      <c r="N892" s="66"/>
      <c r="O892" s="66"/>
      <c r="P892" s="66"/>
      <c r="Q892" s="66"/>
      <c r="R892" s="66"/>
      <c r="S892" s="66"/>
      <c r="T892" s="66"/>
      <c r="U892" s="66"/>
      <c r="V892" s="66"/>
      <c r="W892" s="66"/>
      <c r="X892" s="388"/>
      <c r="Y892" s="66"/>
      <c r="Z892" s="66"/>
      <c r="AA892" s="66"/>
      <c r="AB892" s="66"/>
      <c r="AC892" s="66"/>
      <c r="AD892" s="66"/>
      <c r="AE892" s="66"/>
      <c r="AF892" s="91"/>
      <c r="AG892" s="3"/>
      <c r="AH892" s="50"/>
    </row>
    <row r="893" spans="1:34" s="4" customFormat="1">
      <c r="A893" s="56"/>
      <c r="B893" s="66" t="s">
        <v>901</v>
      </c>
      <c r="C893" s="66"/>
      <c r="D893" s="66"/>
      <c r="E893" s="66"/>
      <c r="F893" s="66"/>
      <c r="G893" s="66"/>
      <c r="H893" s="66"/>
      <c r="I893" s="66"/>
      <c r="J893" s="66"/>
      <c r="K893" s="66"/>
      <c r="L893" s="66"/>
      <c r="M893" s="66"/>
      <c r="N893" s="66"/>
      <c r="O893" s="66"/>
      <c r="P893" s="66"/>
      <c r="Q893" s="66"/>
      <c r="R893" s="66"/>
      <c r="S893" s="66"/>
      <c r="T893" s="66"/>
      <c r="U893" s="66"/>
      <c r="V893" s="66"/>
      <c r="W893" s="66"/>
      <c r="X893" s="388"/>
      <c r="Y893" s="66"/>
      <c r="Z893" s="66"/>
      <c r="AA893" s="66"/>
      <c r="AB893" s="66"/>
      <c r="AC893" s="66"/>
      <c r="AD893" s="66"/>
      <c r="AE893" s="66"/>
      <c r="AF893" s="91"/>
      <c r="AG893" s="3"/>
      <c r="AH893" s="50"/>
    </row>
    <row r="894" spans="1:34" s="4" customFormat="1">
      <c r="A894" s="56"/>
      <c r="B894" s="66"/>
      <c r="C894" s="140"/>
      <c r="D894" s="140"/>
      <c r="E894" s="140"/>
      <c r="F894" s="140"/>
      <c r="G894" s="140"/>
      <c r="H894" s="140"/>
      <c r="I894" s="140"/>
      <c r="J894" s="140"/>
      <c r="K894" s="140"/>
      <c r="L894" s="140"/>
      <c r="M894" s="140"/>
      <c r="N894" s="140"/>
      <c r="O894" s="140"/>
      <c r="P894" s="140"/>
      <c r="Q894" s="140"/>
      <c r="R894" s="140"/>
      <c r="S894" s="140"/>
      <c r="T894" s="140"/>
      <c r="U894" s="140"/>
      <c r="V894" s="140"/>
      <c r="W894" s="140"/>
      <c r="X894" s="388"/>
      <c r="Y894" s="66"/>
      <c r="Z894" s="66"/>
      <c r="AA894" s="66"/>
      <c r="AB894" s="66"/>
      <c r="AC894" s="66"/>
      <c r="AD894" s="66"/>
      <c r="AE894" s="66"/>
      <c r="AF894" s="91"/>
      <c r="AG894" s="3"/>
      <c r="AH894" s="50"/>
    </row>
    <row r="895" spans="1:34" s="4" customFormat="1">
      <c r="A895" s="56"/>
      <c r="B895" s="66"/>
      <c r="C895" s="140"/>
      <c r="D895" s="140"/>
      <c r="E895" s="140"/>
      <c r="F895" s="140"/>
      <c r="G895" s="140"/>
      <c r="H895" s="140"/>
      <c r="I895" s="140"/>
      <c r="J895" s="140"/>
      <c r="K895" s="140"/>
      <c r="L895" s="140"/>
      <c r="M895" s="140"/>
      <c r="N895" s="140"/>
      <c r="O895" s="140"/>
      <c r="P895" s="140"/>
      <c r="Q895" s="140"/>
      <c r="R895" s="140"/>
      <c r="S895" s="140"/>
      <c r="T895" s="140"/>
      <c r="U895" s="140"/>
      <c r="V895" s="140"/>
      <c r="W895" s="140"/>
      <c r="X895" s="388"/>
      <c r="Y895" s="424" t="s">
        <v>895</v>
      </c>
      <c r="Z895" s="417"/>
      <c r="AA895" s="417"/>
      <c r="AB895" s="417"/>
      <c r="AC895" s="417"/>
      <c r="AD895" s="417"/>
      <c r="AE895" s="417"/>
      <c r="AF895" s="417"/>
      <c r="AG895" s="542"/>
      <c r="AH895" s="50"/>
    </row>
    <row r="896" spans="1:34" s="4" customFormat="1">
      <c r="A896" s="56"/>
      <c r="B896" s="66"/>
      <c r="C896" s="66"/>
      <c r="D896" s="66"/>
      <c r="E896" s="66"/>
      <c r="F896" s="66"/>
      <c r="G896" s="66"/>
      <c r="H896" s="66"/>
      <c r="I896" s="66"/>
      <c r="J896" s="66"/>
      <c r="K896" s="66"/>
      <c r="L896" s="66"/>
      <c r="M896" s="66"/>
      <c r="N896" s="66"/>
      <c r="O896" s="66"/>
      <c r="P896" s="66"/>
      <c r="Q896" s="66"/>
      <c r="R896" s="66"/>
      <c r="S896" s="66"/>
      <c r="T896" s="66"/>
      <c r="U896" s="66"/>
      <c r="V896" s="66"/>
      <c r="W896" s="66"/>
      <c r="X896" s="388"/>
      <c r="Y896" s="424"/>
      <c r="Z896" s="417"/>
      <c r="AA896" s="417"/>
      <c r="AB896" s="417"/>
      <c r="AC896" s="417"/>
      <c r="AD896" s="417"/>
      <c r="AE896" s="417"/>
      <c r="AF896" s="417"/>
      <c r="AG896" s="542"/>
      <c r="AH896" s="50"/>
    </row>
    <row r="897" spans="1:34" s="4" customFormat="1">
      <c r="A897" s="56"/>
      <c r="B897" s="66" t="s">
        <v>35</v>
      </c>
      <c r="C897" s="66"/>
      <c r="D897" s="66"/>
      <c r="E897" s="66"/>
      <c r="F897" s="66"/>
      <c r="G897" s="66"/>
      <c r="H897" s="66"/>
      <c r="I897" s="66"/>
      <c r="J897" s="66"/>
      <c r="K897" s="66"/>
      <c r="L897" s="66"/>
      <c r="M897" s="66"/>
      <c r="N897" s="66"/>
      <c r="O897" s="66"/>
      <c r="P897" s="66"/>
      <c r="Q897" s="66"/>
      <c r="R897" s="66"/>
      <c r="S897" s="66"/>
      <c r="T897" s="66"/>
      <c r="U897" s="66"/>
      <c r="V897" s="66"/>
      <c r="W897" s="66"/>
      <c r="X897" s="388"/>
      <c r="Y897" s="424"/>
      <c r="Z897" s="417"/>
      <c r="AA897" s="417"/>
      <c r="AB897" s="417"/>
      <c r="AC897" s="417"/>
      <c r="AD897" s="417"/>
      <c r="AE897" s="417"/>
      <c r="AF897" s="417"/>
      <c r="AG897" s="542"/>
      <c r="AH897" s="50"/>
    </row>
    <row r="898" spans="1:34" s="4" customFormat="1">
      <c r="A898" s="56"/>
      <c r="B898" s="66"/>
      <c r="C898" s="66" t="s">
        <v>1242</v>
      </c>
      <c r="D898" s="66"/>
      <c r="E898" s="66"/>
      <c r="F898" s="66"/>
      <c r="G898" s="66"/>
      <c r="H898" s="66"/>
      <c r="I898" s="66"/>
      <c r="J898" s="66"/>
      <c r="K898" s="66"/>
      <c r="L898" s="66"/>
      <c r="M898" s="66"/>
      <c r="N898" s="66"/>
      <c r="O898" s="66"/>
      <c r="P898" s="125"/>
      <c r="Q898" s="66" t="s">
        <v>825</v>
      </c>
      <c r="R898" s="255"/>
      <c r="S898" s="255"/>
      <c r="T898" s="125"/>
      <c r="U898" s="66" t="s">
        <v>100</v>
      </c>
      <c r="V898" s="66"/>
      <c r="W898" s="66"/>
      <c r="X898" s="388"/>
      <c r="Y898" s="424"/>
      <c r="Z898" s="417"/>
      <c r="AA898" s="417"/>
      <c r="AB898" s="417"/>
      <c r="AC898" s="417"/>
      <c r="AD898" s="417"/>
      <c r="AE898" s="417"/>
      <c r="AF898" s="417"/>
      <c r="AG898" s="542"/>
      <c r="AH898" s="50"/>
    </row>
    <row r="899" spans="1:34" s="4" customFormat="1">
      <c r="A899" s="56"/>
      <c r="B899" s="66"/>
      <c r="C899" s="66"/>
      <c r="D899" s="66"/>
      <c r="E899" s="66"/>
      <c r="F899" s="66"/>
      <c r="G899" s="66"/>
      <c r="H899" s="66"/>
      <c r="I899" s="66"/>
      <c r="J899" s="66"/>
      <c r="K899" s="66"/>
      <c r="L899" s="66"/>
      <c r="M899" s="66"/>
      <c r="N899" s="66"/>
      <c r="O899" s="66"/>
      <c r="P899" s="66"/>
      <c r="Q899" s="66"/>
      <c r="R899" s="66"/>
      <c r="S899" s="66"/>
      <c r="T899" s="66"/>
      <c r="U899" s="66"/>
      <c r="V899" s="66"/>
      <c r="W899" s="66"/>
      <c r="X899" s="388"/>
      <c r="Y899" s="424"/>
      <c r="Z899" s="417"/>
      <c r="AA899" s="417"/>
      <c r="AB899" s="417"/>
      <c r="AC899" s="417"/>
      <c r="AD899" s="417"/>
      <c r="AE899" s="417"/>
      <c r="AF899" s="417"/>
      <c r="AG899" s="542"/>
      <c r="AH899" s="50"/>
    </row>
    <row r="900" spans="1:34" s="4" customFormat="1">
      <c r="A900" s="56"/>
      <c r="B900" s="66" t="s">
        <v>566</v>
      </c>
      <c r="C900" s="66"/>
      <c r="D900" s="66"/>
      <c r="E900" s="66"/>
      <c r="F900" s="66"/>
      <c r="G900" s="66"/>
      <c r="H900" s="66"/>
      <c r="I900" s="66"/>
      <c r="J900" s="66"/>
      <c r="K900" s="66"/>
      <c r="L900" s="66"/>
      <c r="M900" s="66"/>
      <c r="N900" s="66"/>
      <c r="O900" s="66"/>
      <c r="P900" s="66"/>
      <c r="Q900" s="66"/>
      <c r="R900" s="66"/>
      <c r="S900" s="66"/>
      <c r="T900" s="66"/>
      <c r="U900" s="66"/>
      <c r="V900" s="66"/>
      <c r="W900" s="66"/>
      <c r="X900" s="388"/>
      <c r="Y900" s="424"/>
      <c r="Z900" s="417"/>
      <c r="AA900" s="417"/>
      <c r="AB900" s="417"/>
      <c r="AC900" s="417"/>
      <c r="AD900" s="417"/>
      <c r="AE900" s="417"/>
      <c r="AF900" s="417"/>
      <c r="AG900" s="542"/>
      <c r="AH900" s="50"/>
    </row>
    <row r="901" spans="1:34" s="4" customFormat="1">
      <c r="A901" s="56"/>
      <c r="B901" s="66"/>
      <c r="C901" s="66"/>
      <c r="D901" s="66"/>
      <c r="E901" s="66"/>
      <c r="F901" s="66"/>
      <c r="G901" s="66"/>
      <c r="H901" s="66"/>
      <c r="I901" s="66"/>
      <c r="J901" s="66"/>
      <c r="K901" s="66"/>
      <c r="L901" s="66"/>
      <c r="M901" s="66"/>
      <c r="N901" s="66"/>
      <c r="O901" s="66"/>
      <c r="P901" s="125"/>
      <c r="Q901" s="66" t="s">
        <v>825</v>
      </c>
      <c r="R901" s="255"/>
      <c r="S901" s="255"/>
      <c r="T901" s="125"/>
      <c r="U901" s="66" t="s">
        <v>100</v>
      </c>
      <c r="V901" s="66"/>
      <c r="W901" s="66"/>
      <c r="X901" s="388"/>
      <c r="Y901" s="424"/>
      <c r="Z901" s="417"/>
      <c r="AA901" s="417"/>
      <c r="AB901" s="417"/>
      <c r="AC901" s="417"/>
      <c r="AD901" s="417"/>
      <c r="AE901" s="417"/>
      <c r="AF901" s="417"/>
      <c r="AG901" s="542"/>
      <c r="AH901" s="50"/>
    </row>
    <row r="902" spans="1:34" s="4" customFormat="1">
      <c r="A902" s="56"/>
      <c r="B902" s="66"/>
      <c r="C902" s="66"/>
      <c r="D902" s="66"/>
      <c r="E902" s="66"/>
      <c r="F902" s="66"/>
      <c r="G902" s="66"/>
      <c r="H902" s="66"/>
      <c r="I902" s="66"/>
      <c r="J902" s="66"/>
      <c r="K902" s="66"/>
      <c r="L902" s="66"/>
      <c r="M902" s="66"/>
      <c r="N902" s="66"/>
      <c r="O902" s="66"/>
      <c r="P902" s="66"/>
      <c r="Q902" s="66"/>
      <c r="R902" s="66"/>
      <c r="S902" s="66"/>
      <c r="T902" s="66"/>
      <c r="U902" s="66"/>
      <c r="V902" s="66"/>
      <c r="W902" s="66"/>
      <c r="X902" s="388"/>
      <c r="Y902" s="424"/>
      <c r="Z902" s="417"/>
      <c r="AA902" s="417"/>
      <c r="AB902" s="417"/>
      <c r="AC902" s="417"/>
      <c r="AD902" s="417"/>
      <c r="AE902" s="417"/>
      <c r="AF902" s="417"/>
      <c r="AG902" s="542"/>
      <c r="AH902" s="50"/>
    </row>
    <row r="903" spans="1:34" s="4" customFormat="1">
      <c r="A903" s="56"/>
      <c r="B903" s="66" t="s">
        <v>902</v>
      </c>
      <c r="C903" s="66"/>
      <c r="D903" s="66"/>
      <c r="E903" s="66"/>
      <c r="F903" s="66"/>
      <c r="G903" s="66"/>
      <c r="H903" s="66"/>
      <c r="I903" s="66"/>
      <c r="J903" s="66"/>
      <c r="K903" s="66"/>
      <c r="L903" s="66"/>
      <c r="M903" s="66"/>
      <c r="N903" s="66"/>
      <c r="O903" s="66"/>
      <c r="P903" s="66"/>
      <c r="Q903" s="66"/>
      <c r="R903" s="66"/>
      <c r="S903" s="66"/>
      <c r="T903" s="66"/>
      <c r="U903" s="66"/>
      <c r="V903" s="66"/>
      <c r="W903" s="66"/>
      <c r="X903" s="388"/>
      <c r="Y903" s="424"/>
      <c r="Z903" s="417"/>
      <c r="AA903" s="417"/>
      <c r="AB903" s="417"/>
      <c r="AC903" s="417"/>
      <c r="AD903" s="417"/>
      <c r="AE903" s="417"/>
      <c r="AF903" s="417"/>
      <c r="AG903" s="542"/>
      <c r="AH903" s="50"/>
    </row>
    <row r="904" spans="1:34" s="4" customFormat="1">
      <c r="A904" s="56"/>
      <c r="B904" s="66"/>
      <c r="C904" s="66"/>
      <c r="D904" s="66"/>
      <c r="E904" s="66"/>
      <c r="F904" s="66"/>
      <c r="G904" s="66"/>
      <c r="H904" s="66"/>
      <c r="I904" s="66"/>
      <c r="J904" s="66"/>
      <c r="K904" s="66"/>
      <c r="L904" s="66"/>
      <c r="M904" s="66"/>
      <c r="N904" s="66"/>
      <c r="O904" s="66"/>
      <c r="P904" s="66"/>
      <c r="Q904" s="66"/>
      <c r="R904" s="66"/>
      <c r="S904" s="66"/>
      <c r="T904" s="66"/>
      <c r="U904" s="66"/>
      <c r="V904" s="66"/>
      <c r="W904" s="66"/>
      <c r="X904" s="388"/>
      <c r="Y904" s="123"/>
      <c r="Z904" s="123"/>
      <c r="AA904" s="123"/>
      <c r="AB904" s="123"/>
      <c r="AC904" s="123"/>
      <c r="AD904" s="123"/>
      <c r="AE904" s="123"/>
      <c r="AF904" s="123"/>
      <c r="AG904" s="538"/>
      <c r="AH904" s="50"/>
    </row>
    <row r="905" spans="1:34" s="4" customFormat="1">
      <c r="A905" s="56"/>
      <c r="B905" s="66"/>
      <c r="C905" s="66" t="s">
        <v>896</v>
      </c>
      <c r="D905" s="66"/>
      <c r="E905" s="66"/>
      <c r="F905" s="66"/>
      <c r="G905" s="66"/>
      <c r="H905" s="66"/>
      <c r="I905" s="66"/>
      <c r="J905" s="66"/>
      <c r="K905" s="66"/>
      <c r="L905" s="66"/>
      <c r="M905" s="125"/>
      <c r="N905" s="66" t="s">
        <v>825</v>
      </c>
      <c r="O905" s="255"/>
      <c r="P905" s="140"/>
      <c r="Q905" s="140"/>
      <c r="R905" s="66" t="s">
        <v>106</v>
      </c>
      <c r="S905" s="66"/>
      <c r="T905" s="125"/>
      <c r="U905" s="66" t="s">
        <v>100</v>
      </c>
      <c r="V905" s="66"/>
      <c r="W905" s="66"/>
      <c r="X905" s="388"/>
      <c r="Y905" s="123"/>
      <c r="Z905" s="123"/>
      <c r="AA905" s="123"/>
      <c r="AB905" s="123"/>
      <c r="AC905" s="123"/>
      <c r="AD905" s="123"/>
      <c r="AE905" s="123"/>
      <c r="AF905" s="123"/>
      <c r="AG905" s="538"/>
      <c r="AH905" s="50"/>
    </row>
    <row r="906" spans="1:34" s="4" customFormat="1">
      <c r="A906" s="56"/>
      <c r="B906" s="66"/>
      <c r="C906" s="66"/>
      <c r="D906" s="66"/>
      <c r="E906" s="66"/>
      <c r="F906" s="66"/>
      <c r="G906" s="66"/>
      <c r="H906" s="66"/>
      <c r="I906" s="66"/>
      <c r="J906" s="66"/>
      <c r="K906" s="66"/>
      <c r="L906" s="66"/>
      <c r="M906" s="66"/>
      <c r="N906" s="66"/>
      <c r="O906" s="66"/>
      <c r="P906" s="66"/>
      <c r="Q906" s="66"/>
      <c r="R906" s="66"/>
      <c r="S906" s="66"/>
      <c r="T906" s="66"/>
      <c r="U906" s="66"/>
      <c r="V906" s="66"/>
      <c r="W906" s="66"/>
      <c r="X906" s="388"/>
      <c r="Y906" s="66"/>
      <c r="Z906" s="66"/>
      <c r="AA906" s="66"/>
      <c r="AB906" s="66"/>
      <c r="AC906" s="66"/>
      <c r="AD906" s="66"/>
      <c r="AE906" s="66"/>
      <c r="AF906" s="91"/>
      <c r="AG906" s="3"/>
      <c r="AH906" s="50"/>
    </row>
    <row r="907" spans="1:34" s="4" customFormat="1">
      <c r="A907" s="60"/>
      <c r="B907" s="130"/>
      <c r="C907" s="130"/>
      <c r="D907" s="130"/>
      <c r="E907" s="130"/>
      <c r="F907" s="130"/>
      <c r="G907" s="130"/>
      <c r="H907" s="130"/>
      <c r="I907" s="130"/>
      <c r="J907" s="130"/>
      <c r="K907" s="130"/>
      <c r="L907" s="130"/>
      <c r="M907" s="130"/>
      <c r="N907" s="130"/>
      <c r="O907" s="130"/>
      <c r="P907" s="130"/>
      <c r="Q907" s="130"/>
      <c r="R907" s="130"/>
      <c r="S907" s="130"/>
      <c r="T907" s="130"/>
      <c r="U907" s="130"/>
      <c r="V907" s="130"/>
      <c r="W907" s="130"/>
      <c r="X907" s="391"/>
      <c r="Y907" s="65"/>
      <c r="Z907" s="65"/>
      <c r="AA907" s="65"/>
      <c r="AB907" s="65"/>
      <c r="AC907" s="65"/>
      <c r="AD907" s="65"/>
      <c r="AE907" s="65"/>
      <c r="AF907" s="65"/>
      <c r="AG907" s="177"/>
      <c r="AH907" s="4"/>
    </row>
    <row r="908" spans="1:34" s="4" customFormat="1">
      <c r="A908" s="56"/>
      <c r="B908" s="66"/>
      <c r="C908" s="66" t="s">
        <v>1007</v>
      </c>
      <c r="D908" s="66"/>
      <c r="E908" s="66"/>
      <c r="F908" s="66"/>
      <c r="G908" s="66"/>
      <c r="H908" s="66"/>
      <c r="I908" s="66"/>
      <c r="J908" s="66"/>
      <c r="K908" s="66"/>
      <c r="L908" s="66"/>
      <c r="M908" s="66"/>
      <c r="N908" s="66"/>
      <c r="O908" s="66"/>
      <c r="P908" s="66"/>
      <c r="Q908" s="66"/>
      <c r="R908" s="66"/>
      <c r="S908" s="66"/>
      <c r="T908" s="66"/>
      <c r="U908" s="66"/>
      <c r="V908" s="66"/>
      <c r="W908" s="66"/>
      <c r="X908" s="388"/>
      <c r="Y908" s="66"/>
      <c r="Z908" s="66"/>
      <c r="AA908" s="66"/>
      <c r="AB908" s="66"/>
      <c r="AC908" s="66"/>
      <c r="AD908" s="66"/>
      <c r="AE908" s="66"/>
      <c r="AF908" s="91"/>
      <c r="AG908" s="3"/>
      <c r="AH908" s="50"/>
    </row>
    <row r="909" spans="1:34" s="4" customFormat="1">
      <c r="A909" s="56"/>
      <c r="B909" s="66"/>
      <c r="C909" s="66"/>
      <c r="D909" s="66"/>
      <c r="E909" s="66"/>
      <c r="F909" s="66"/>
      <c r="G909" s="66"/>
      <c r="H909" s="66"/>
      <c r="I909" s="66"/>
      <c r="J909" s="66"/>
      <c r="K909" s="66"/>
      <c r="L909" s="66"/>
      <c r="M909" s="66"/>
      <c r="N909" s="66"/>
      <c r="O909" s="66"/>
      <c r="P909" s="66"/>
      <c r="Q909" s="66"/>
      <c r="R909" s="66"/>
      <c r="S909" s="66"/>
      <c r="T909" s="66"/>
      <c r="U909" s="66"/>
      <c r="V909" s="66"/>
      <c r="W909" s="66"/>
      <c r="X909" s="388"/>
      <c r="Y909" s="66"/>
      <c r="Z909" s="66"/>
      <c r="AA909" s="66"/>
      <c r="AB909" s="66"/>
      <c r="AC909" s="66"/>
      <c r="AD909" s="66"/>
      <c r="AE909" s="66"/>
      <c r="AF909" s="91"/>
      <c r="AG909" s="3"/>
      <c r="AH909" s="50"/>
    </row>
    <row r="910" spans="1:34" s="4" customFormat="1">
      <c r="A910" s="56"/>
      <c r="B910" s="66"/>
      <c r="C910" s="66"/>
      <c r="D910" s="66"/>
      <c r="E910" s="66" t="s">
        <v>897</v>
      </c>
      <c r="F910" s="66"/>
      <c r="G910" s="66"/>
      <c r="H910" s="66"/>
      <c r="I910" s="140"/>
      <c r="J910" s="140"/>
      <c r="K910" s="140"/>
      <c r="L910" s="140"/>
      <c r="M910" s="140"/>
      <c r="N910" s="140"/>
      <c r="O910" s="140"/>
      <c r="P910" s="140"/>
      <c r="Q910" s="140"/>
      <c r="R910" s="66"/>
      <c r="S910" s="66"/>
      <c r="T910" s="66"/>
      <c r="U910" s="66"/>
      <c r="V910" s="66"/>
      <c r="W910" s="66"/>
      <c r="X910" s="388"/>
      <c r="Y910" s="66"/>
      <c r="Z910" s="66"/>
      <c r="AA910" s="66"/>
      <c r="AB910" s="66"/>
      <c r="AC910" s="66"/>
      <c r="AD910" s="66"/>
      <c r="AE910" s="66"/>
      <c r="AF910" s="91"/>
      <c r="AG910" s="3"/>
      <c r="AH910" s="50"/>
    </row>
    <row r="911" spans="1:34" s="4" customFormat="1">
      <c r="A911" s="56"/>
      <c r="B911" s="66"/>
      <c r="C911" s="66"/>
      <c r="D911" s="66"/>
      <c r="E911" s="66" t="s">
        <v>263</v>
      </c>
      <c r="F911" s="66"/>
      <c r="G911" s="66"/>
      <c r="H911" s="66"/>
      <c r="I911" s="160"/>
      <c r="J911" s="174"/>
      <c r="K911" s="174"/>
      <c r="L911" s="174"/>
      <c r="M911" s="174"/>
      <c r="N911" s="174"/>
      <c r="O911" s="174"/>
      <c r="P911" s="174"/>
      <c r="Q911" s="203"/>
      <c r="R911" s="66"/>
      <c r="S911" s="66"/>
      <c r="T911" s="66"/>
      <c r="U911" s="66"/>
      <c r="V911" s="66"/>
      <c r="W911" s="66"/>
      <c r="X911" s="388"/>
      <c r="Y911" s="66"/>
      <c r="Z911" s="66"/>
      <c r="AA911" s="66"/>
      <c r="AB911" s="66"/>
      <c r="AC911" s="66"/>
      <c r="AD911" s="66"/>
      <c r="AE911" s="66"/>
      <c r="AF911" s="91"/>
      <c r="AG911" s="3"/>
      <c r="AH911" s="50"/>
    </row>
    <row r="912" spans="1:34" s="4" customFormat="1">
      <c r="A912" s="56"/>
      <c r="B912" s="66"/>
      <c r="C912" s="66"/>
      <c r="D912" s="66"/>
      <c r="E912" s="66"/>
      <c r="F912" s="66"/>
      <c r="G912" s="66"/>
      <c r="H912" s="66"/>
      <c r="I912" s="66"/>
      <c r="J912" s="66"/>
      <c r="K912" s="66"/>
      <c r="L912" s="66"/>
      <c r="M912" s="66"/>
      <c r="N912" s="66"/>
      <c r="O912" s="66"/>
      <c r="P912" s="66"/>
      <c r="Q912" s="66"/>
      <c r="R912" s="66"/>
      <c r="S912" s="66"/>
      <c r="T912" s="66"/>
      <c r="U912" s="66"/>
      <c r="V912" s="66"/>
      <c r="W912" s="66"/>
      <c r="X912" s="388"/>
      <c r="Y912" s="66"/>
      <c r="Z912" s="66"/>
      <c r="AA912" s="66"/>
      <c r="AB912" s="66"/>
      <c r="AC912" s="66"/>
      <c r="AD912" s="66"/>
      <c r="AE912" s="66"/>
      <c r="AF912" s="91"/>
      <c r="AG912" s="3"/>
      <c r="AH912" s="50"/>
    </row>
    <row r="913" spans="1:34" s="4" customFormat="1">
      <c r="A913" s="56"/>
      <c r="B913" s="66"/>
      <c r="C913" s="66"/>
      <c r="D913" s="66"/>
      <c r="E913" s="66"/>
      <c r="F913" s="66"/>
      <c r="G913" s="66"/>
      <c r="H913" s="66"/>
      <c r="I913" s="66"/>
      <c r="J913" s="66"/>
      <c r="K913" s="66"/>
      <c r="L913" s="66"/>
      <c r="M913" s="66"/>
      <c r="N913" s="66"/>
      <c r="O913" s="66"/>
      <c r="P913" s="66"/>
      <c r="Q913" s="66"/>
      <c r="R913" s="66"/>
      <c r="S913" s="66"/>
      <c r="T913" s="66"/>
      <c r="U913" s="66"/>
      <c r="V913" s="66"/>
      <c r="W913" s="66"/>
      <c r="X913" s="388"/>
      <c r="Y913" s="66"/>
      <c r="Z913" s="66"/>
      <c r="AA913" s="66"/>
      <c r="AB913" s="66"/>
      <c r="AC913" s="66"/>
      <c r="AD913" s="66"/>
      <c r="AE913" s="66"/>
      <c r="AF913" s="91"/>
      <c r="AG913" s="3"/>
      <c r="AH913" s="50"/>
    </row>
    <row r="914" spans="1:34" s="4" customFormat="1">
      <c r="A914" s="56"/>
      <c r="B914" s="66" t="s">
        <v>122</v>
      </c>
      <c r="C914" s="66"/>
      <c r="D914" s="66"/>
      <c r="E914" s="66"/>
      <c r="F914" s="66"/>
      <c r="G914" s="66"/>
      <c r="H914" s="66"/>
      <c r="I914" s="66"/>
      <c r="J914" s="66"/>
      <c r="K914" s="66"/>
      <c r="L914" s="66"/>
      <c r="M914" s="66"/>
      <c r="N914" s="66"/>
      <c r="O914" s="66"/>
      <c r="P914" s="66"/>
      <c r="Q914" s="66"/>
      <c r="R914" s="66"/>
      <c r="S914" s="66"/>
      <c r="T914" s="66"/>
      <c r="U914" s="66"/>
      <c r="V914" s="66"/>
      <c r="W914" s="66"/>
      <c r="X914" s="388"/>
      <c r="Y914" s="66"/>
      <c r="Z914" s="66"/>
      <c r="AA914" s="66"/>
      <c r="AB914" s="66"/>
      <c r="AC914" s="66"/>
      <c r="AD914" s="66"/>
      <c r="AE914" s="66"/>
      <c r="AF914" s="91"/>
      <c r="AG914" s="3"/>
      <c r="AH914" s="50"/>
    </row>
    <row r="915" spans="1:34" s="4" customFormat="1">
      <c r="A915" s="56"/>
      <c r="B915" s="66"/>
      <c r="C915" s="66"/>
      <c r="D915" s="66"/>
      <c r="E915" s="66"/>
      <c r="F915" s="66"/>
      <c r="G915" s="66"/>
      <c r="H915" s="66"/>
      <c r="I915" s="66"/>
      <c r="J915" s="66"/>
      <c r="K915" s="66"/>
      <c r="L915" s="66"/>
      <c r="M915" s="66"/>
      <c r="N915" s="66"/>
      <c r="O915" s="66"/>
      <c r="P915" s="125"/>
      <c r="Q915" s="66" t="s">
        <v>825</v>
      </c>
      <c r="R915" s="255"/>
      <c r="S915" s="255"/>
      <c r="T915" s="125"/>
      <c r="U915" s="66" t="s">
        <v>100</v>
      </c>
      <c r="V915" s="66"/>
      <c r="W915" s="66"/>
      <c r="X915" s="388"/>
      <c r="Y915" s="66"/>
      <c r="Z915" s="66"/>
      <c r="AA915" s="66"/>
      <c r="AB915" s="66"/>
      <c r="AC915" s="66"/>
      <c r="AD915" s="66"/>
      <c r="AE915" s="66"/>
      <c r="AF915" s="91"/>
      <c r="AG915" s="3"/>
      <c r="AH915" s="50"/>
    </row>
    <row r="916" spans="1:34" s="4" customFormat="1">
      <c r="A916" s="56"/>
      <c r="B916" s="66"/>
      <c r="C916" s="66"/>
      <c r="D916" s="66"/>
      <c r="E916" s="66"/>
      <c r="F916" s="66"/>
      <c r="G916" s="66"/>
      <c r="H916" s="66"/>
      <c r="I916" s="66"/>
      <c r="J916" s="66"/>
      <c r="K916" s="66"/>
      <c r="L916" s="66"/>
      <c r="M916" s="66"/>
      <c r="N916" s="66"/>
      <c r="O916" s="66"/>
      <c r="P916" s="66"/>
      <c r="Q916" s="66"/>
      <c r="R916" s="66"/>
      <c r="S916" s="66"/>
      <c r="T916" s="66"/>
      <c r="U916" s="66"/>
      <c r="V916" s="66"/>
      <c r="W916" s="66"/>
      <c r="X916" s="388"/>
      <c r="Y916" s="66"/>
      <c r="Z916" s="66"/>
      <c r="AA916" s="66"/>
      <c r="AB916" s="66"/>
      <c r="AC916" s="66"/>
      <c r="AD916" s="66"/>
      <c r="AE916" s="66"/>
      <c r="AF916" s="91"/>
      <c r="AG916" s="3"/>
      <c r="AH916" s="50"/>
    </row>
    <row r="917" spans="1:34" s="4" customFormat="1">
      <c r="A917" s="56"/>
      <c r="B917" s="66" t="s">
        <v>414</v>
      </c>
      <c r="C917" s="66"/>
      <c r="D917" s="66"/>
      <c r="E917" s="66"/>
      <c r="F917" s="66"/>
      <c r="G917" s="66"/>
      <c r="H917" s="66"/>
      <c r="I917" s="66"/>
      <c r="J917" s="66"/>
      <c r="K917" s="66"/>
      <c r="L917" s="66"/>
      <c r="M917" s="66"/>
      <c r="N917" s="66"/>
      <c r="O917" s="66"/>
      <c r="P917" s="66"/>
      <c r="Q917" s="66"/>
      <c r="R917" s="66"/>
      <c r="S917" s="66"/>
      <c r="T917" s="66"/>
      <c r="U917" s="66"/>
      <c r="V917" s="66"/>
      <c r="W917" s="66"/>
      <c r="X917" s="388"/>
      <c r="Y917" s="66"/>
      <c r="Z917" s="66"/>
      <c r="AA917" s="66"/>
      <c r="AB917" s="66"/>
      <c r="AC917" s="66"/>
      <c r="AD917" s="66"/>
      <c r="AE917" s="66"/>
      <c r="AF917" s="91"/>
      <c r="AG917" s="3"/>
      <c r="AH917" s="50"/>
    </row>
    <row r="918" spans="1:34" s="4" customFormat="1">
      <c r="A918" s="56"/>
      <c r="B918" s="66"/>
      <c r="C918" s="66"/>
      <c r="D918" s="66"/>
      <c r="E918" s="125"/>
      <c r="F918" s="66" t="s">
        <v>825</v>
      </c>
      <c r="G918" s="66"/>
      <c r="H918" s="66" t="s">
        <v>536</v>
      </c>
      <c r="I918" s="66"/>
      <c r="J918" s="66"/>
      <c r="K918" s="140"/>
      <c r="L918" s="140"/>
      <c r="M918" s="66" t="s">
        <v>304</v>
      </c>
      <c r="N918" s="66"/>
      <c r="O918" s="66"/>
      <c r="P918" s="125"/>
      <c r="Q918" s="66" t="s">
        <v>100</v>
      </c>
      <c r="R918" s="66"/>
      <c r="S918" s="66"/>
      <c r="T918" s="66"/>
      <c r="U918" s="66"/>
      <c r="V918" s="66"/>
      <c r="W918" s="66"/>
      <c r="X918" s="388"/>
      <c r="Y918" s="66"/>
      <c r="Z918" s="66"/>
      <c r="AA918" s="66"/>
      <c r="AB918" s="66"/>
      <c r="AC918" s="66"/>
      <c r="AD918" s="66"/>
      <c r="AE918" s="66"/>
      <c r="AF918" s="91"/>
      <c r="AG918" s="3"/>
      <c r="AH918" s="50"/>
    </row>
    <row r="919" spans="1:34" s="4" customFormat="1">
      <c r="A919" s="56"/>
      <c r="B919" s="66"/>
      <c r="C919" s="66"/>
      <c r="D919" s="66"/>
      <c r="E919" s="66"/>
      <c r="F919" s="66"/>
      <c r="G919" s="66"/>
      <c r="H919" s="66"/>
      <c r="I919" s="66"/>
      <c r="J919" s="66"/>
      <c r="K919" s="66"/>
      <c r="L919" s="66"/>
      <c r="M919" s="66"/>
      <c r="N919" s="66"/>
      <c r="O919" s="66"/>
      <c r="P919" s="66"/>
      <c r="Q919" s="66"/>
      <c r="R919" s="66"/>
      <c r="S919" s="66"/>
      <c r="T919" s="66"/>
      <c r="U919" s="66"/>
      <c r="V919" s="66"/>
      <c r="W919" s="66"/>
      <c r="X919" s="388"/>
      <c r="Y919" s="66"/>
      <c r="Z919" s="66"/>
      <c r="AA919" s="66"/>
      <c r="AB919" s="66"/>
      <c r="AC919" s="66"/>
      <c r="AD919" s="66"/>
      <c r="AE919" s="66"/>
      <c r="AF919" s="91"/>
      <c r="AG919" s="3"/>
      <c r="AH919" s="50"/>
    </row>
    <row r="920" spans="1:34" s="4" customFormat="1">
      <c r="A920" s="56"/>
      <c r="B920" s="66" t="s">
        <v>637</v>
      </c>
      <c r="C920" s="66"/>
      <c r="D920" s="66"/>
      <c r="E920" s="66"/>
      <c r="F920" s="66"/>
      <c r="G920" s="66"/>
      <c r="H920" s="66"/>
      <c r="I920" s="66"/>
      <c r="J920" s="66"/>
      <c r="K920" s="66"/>
      <c r="L920" s="66"/>
      <c r="M920" s="66"/>
      <c r="N920" s="66"/>
      <c r="O920" s="66"/>
      <c r="P920" s="66"/>
      <c r="Q920" s="66"/>
      <c r="R920" s="66"/>
      <c r="S920" s="66"/>
      <c r="T920" s="66"/>
      <c r="U920" s="66"/>
      <c r="V920" s="66"/>
      <c r="W920" s="66"/>
      <c r="X920" s="388"/>
      <c r="Y920" s="429" t="s">
        <v>600</v>
      </c>
      <c r="Z920" s="429"/>
      <c r="AA920" s="429"/>
      <c r="AB920" s="429"/>
      <c r="AC920" s="429"/>
      <c r="AD920" s="429"/>
      <c r="AE920" s="429"/>
      <c r="AF920" s="429"/>
      <c r="AG920" s="550"/>
      <c r="AH920" s="50"/>
    </row>
    <row r="921" spans="1:34" s="4" customFormat="1">
      <c r="A921" s="56"/>
      <c r="B921" s="66"/>
      <c r="C921" s="66"/>
      <c r="D921" s="66"/>
      <c r="E921" s="66"/>
      <c r="F921" s="66"/>
      <c r="G921" s="66"/>
      <c r="H921" s="66"/>
      <c r="I921" s="66"/>
      <c r="J921" s="66"/>
      <c r="K921" s="66"/>
      <c r="L921" s="66"/>
      <c r="M921" s="66"/>
      <c r="N921" s="66"/>
      <c r="O921" s="66"/>
      <c r="P921" s="66"/>
      <c r="Q921" s="66"/>
      <c r="R921" s="66"/>
      <c r="S921" s="66"/>
      <c r="T921" s="66"/>
      <c r="U921" s="66"/>
      <c r="V921" s="66"/>
      <c r="W921" s="66"/>
      <c r="X921" s="388"/>
      <c r="Y921" s="429"/>
      <c r="Z921" s="429"/>
      <c r="AA921" s="429"/>
      <c r="AB921" s="429"/>
      <c r="AC921" s="429"/>
      <c r="AD921" s="429"/>
      <c r="AE921" s="429"/>
      <c r="AF921" s="429"/>
      <c r="AG921" s="550"/>
      <c r="AH921" s="50"/>
    </row>
    <row r="922" spans="1:34" s="4" customFormat="1">
      <c r="A922" s="56"/>
      <c r="B922" s="66"/>
      <c r="C922" s="125"/>
      <c r="D922" s="66" t="s">
        <v>378</v>
      </c>
      <c r="E922" s="66"/>
      <c r="F922" s="66"/>
      <c r="G922" s="66"/>
      <c r="H922" s="66"/>
      <c r="I922" s="66"/>
      <c r="J922" s="66"/>
      <c r="K922" s="66"/>
      <c r="L922" s="66"/>
      <c r="M922" s="66"/>
      <c r="N922" s="66"/>
      <c r="O922" s="66"/>
      <c r="P922" s="66"/>
      <c r="Q922" s="66"/>
      <c r="R922" s="66"/>
      <c r="S922" s="66"/>
      <c r="T922" s="66"/>
      <c r="U922" s="66"/>
      <c r="V922" s="66"/>
      <c r="W922" s="66"/>
      <c r="X922" s="388"/>
      <c r="Y922" s="429"/>
      <c r="Z922" s="429"/>
      <c r="AA922" s="429"/>
      <c r="AB922" s="429"/>
      <c r="AC922" s="429"/>
      <c r="AD922" s="429"/>
      <c r="AE922" s="429"/>
      <c r="AF922" s="429"/>
      <c r="AG922" s="550"/>
      <c r="AH922" s="50"/>
    </row>
    <row r="923" spans="1:34" s="4" customFormat="1">
      <c r="A923" s="56"/>
      <c r="B923" s="66"/>
      <c r="C923" s="125"/>
      <c r="D923" s="66" t="s">
        <v>259</v>
      </c>
      <c r="E923" s="66"/>
      <c r="F923" s="66"/>
      <c r="G923" s="66"/>
      <c r="H923" s="66"/>
      <c r="I923" s="66"/>
      <c r="J923" s="66"/>
      <c r="K923" s="66"/>
      <c r="L923" s="66"/>
      <c r="M923" s="66"/>
      <c r="N923" s="66"/>
      <c r="O923" s="66"/>
      <c r="P923" s="66"/>
      <c r="Q923" s="66"/>
      <c r="R923" s="66"/>
      <c r="S923" s="66"/>
      <c r="T923" s="66"/>
      <c r="U923" s="66"/>
      <c r="V923" s="66"/>
      <c r="W923" s="66"/>
      <c r="X923" s="388"/>
      <c r="Y923" s="429"/>
      <c r="Z923" s="429"/>
      <c r="AA923" s="429"/>
      <c r="AB923" s="429"/>
      <c r="AC923" s="429"/>
      <c r="AD923" s="429"/>
      <c r="AE923" s="429"/>
      <c r="AF923" s="429"/>
      <c r="AG923" s="550"/>
      <c r="AH923" s="50"/>
    </row>
    <row r="924" spans="1:34" s="4" customFormat="1">
      <c r="A924" s="56"/>
      <c r="B924" s="66"/>
      <c r="C924" s="125"/>
      <c r="D924" s="66" t="s">
        <v>612</v>
      </c>
      <c r="E924" s="66"/>
      <c r="F924" s="66"/>
      <c r="G924" s="66"/>
      <c r="H924" s="66"/>
      <c r="I924" s="66"/>
      <c r="J924" s="66"/>
      <c r="K924" s="66"/>
      <c r="L924" s="66"/>
      <c r="M924" s="66"/>
      <c r="N924" s="66"/>
      <c r="O924" s="66"/>
      <c r="P924" s="66"/>
      <c r="Q924" s="66"/>
      <c r="R924" s="66"/>
      <c r="S924" s="66"/>
      <c r="T924" s="66"/>
      <c r="U924" s="66"/>
      <c r="V924" s="66"/>
      <c r="W924" s="66"/>
      <c r="X924" s="388"/>
      <c r="Y924" s="66"/>
      <c r="Z924" s="66"/>
      <c r="AA924" s="66"/>
      <c r="AB924" s="66"/>
      <c r="AC924" s="66"/>
      <c r="AD924" s="66"/>
      <c r="AE924" s="66"/>
      <c r="AF924" s="91"/>
      <c r="AG924" s="3"/>
      <c r="AH924" s="50"/>
    </row>
    <row r="925" spans="1:34" s="4" customFormat="1">
      <c r="A925" s="56"/>
      <c r="B925" s="66"/>
      <c r="C925" s="125"/>
      <c r="D925" s="66" t="s">
        <v>308</v>
      </c>
      <c r="E925" s="66"/>
      <c r="F925" s="66"/>
      <c r="G925" s="66"/>
      <c r="H925" s="66"/>
      <c r="I925" s="66"/>
      <c r="J925" s="66"/>
      <c r="K925" s="66"/>
      <c r="L925" s="66"/>
      <c r="M925" s="66"/>
      <c r="N925" s="66"/>
      <c r="O925" s="66"/>
      <c r="P925" s="66"/>
      <c r="Q925" s="66"/>
      <c r="R925" s="66"/>
      <c r="S925" s="66"/>
      <c r="T925" s="66"/>
      <c r="U925" s="66"/>
      <c r="V925" s="66"/>
      <c r="W925" s="66"/>
      <c r="X925" s="388"/>
      <c r="Y925" s="66"/>
      <c r="Z925" s="66"/>
      <c r="AA925" s="66"/>
      <c r="AB925" s="66"/>
      <c r="AC925" s="66"/>
      <c r="AD925" s="66"/>
      <c r="AE925" s="66"/>
      <c r="AF925" s="91"/>
      <c r="AG925" s="3"/>
      <c r="AH925" s="50"/>
    </row>
    <row r="926" spans="1:34" s="4" customFormat="1">
      <c r="A926" s="56"/>
      <c r="B926" s="66"/>
      <c r="C926" s="125"/>
      <c r="D926" s="66" t="s">
        <v>628</v>
      </c>
      <c r="E926" s="66"/>
      <c r="F926" s="66"/>
      <c r="G926" s="66"/>
      <c r="H926" s="66"/>
      <c r="I926" s="66"/>
      <c r="J926" s="66"/>
      <c r="K926" s="66"/>
      <c r="L926" s="66"/>
      <c r="M926" s="140"/>
      <c r="N926" s="140"/>
      <c r="O926" s="140"/>
      <c r="P926" s="140"/>
      <c r="Q926" s="140"/>
      <c r="R926" s="140"/>
      <c r="S926" s="140"/>
      <c r="T926" s="140"/>
      <c r="U926" s="140"/>
      <c r="V926" s="140"/>
      <c r="W926" s="140"/>
      <c r="X926" s="388"/>
      <c r="Y926" s="66"/>
      <c r="Z926" s="66"/>
      <c r="AA926" s="66"/>
      <c r="AB926" s="66"/>
      <c r="AC926" s="66"/>
      <c r="AD926" s="66"/>
      <c r="AE926" s="66"/>
      <c r="AF926" s="91"/>
      <c r="AG926" s="3"/>
      <c r="AH926" s="50"/>
    </row>
    <row r="927" spans="1:34" s="4" customFormat="1">
      <c r="A927" s="56"/>
      <c r="B927" s="66"/>
      <c r="C927" s="125"/>
      <c r="D927" s="66" t="s">
        <v>347</v>
      </c>
      <c r="E927" s="66"/>
      <c r="F927" s="66"/>
      <c r="G927" s="140"/>
      <c r="H927" s="140"/>
      <c r="I927" s="140"/>
      <c r="J927" s="140"/>
      <c r="K927" s="140"/>
      <c r="L927" s="140"/>
      <c r="M927" s="140"/>
      <c r="N927" s="140"/>
      <c r="O927" s="140"/>
      <c r="P927" s="140"/>
      <c r="Q927" s="140"/>
      <c r="R927" s="140"/>
      <c r="S927" s="140"/>
      <c r="T927" s="140"/>
      <c r="U927" s="140"/>
      <c r="V927" s="140"/>
      <c r="W927" s="140"/>
      <c r="X927" s="388"/>
      <c r="Y927" s="66"/>
      <c r="Z927" s="66"/>
      <c r="AA927" s="66"/>
      <c r="AB927" s="66"/>
      <c r="AC927" s="66"/>
      <c r="AD927" s="66"/>
      <c r="AE927" s="66"/>
      <c r="AF927" s="91"/>
      <c r="AG927" s="3"/>
      <c r="AH927" s="50"/>
    </row>
    <row r="928" spans="1:34" s="4" customFormat="1">
      <c r="A928" s="56"/>
      <c r="B928" s="66"/>
      <c r="C928" s="66"/>
      <c r="D928" s="66"/>
      <c r="E928" s="66"/>
      <c r="F928" s="66"/>
      <c r="G928" s="66"/>
      <c r="H928" s="66"/>
      <c r="I928" s="66"/>
      <c r="J928" s="66"/>
      <c r="K928" s="66"/>
      <c r="L928" s="66"/>
      <c r="M928" s="66"/>
      <c r="N928" s="66"/>
      <c r="O928" s="66"/>
      <c r="P928" s="66"/>
      <c r="Q928" s="66"/>
      <c r="R928" s="66"/>
      <c r="S928" s="66"/>
      <c r="T928" s="66"/>
      <c r="U928" s="66"/>
      <c r="V928" s="66"/>
      <c r="W928" s="66"/>
      <c r="X928" s="388"/>
      <c r="Y928" s="66"/>
      <c r="Z928" s="66"/>
      <c r="AA928" s="66"/>
      <c r="AB928" s="66"/>
      <c r="AC928" s="66"/>
      <c r="AD928" s="66"/>
      <c r="AE928" s="66"/>
      <c r="AF928" s="91"/>
      <c r="AG928" s="3"/>
      <c r="AH928" s="50"/>
    </row>
    <row r="929" spans="1:34" s="4" customFormat="1">
      <c r="A929" s="56"/>
      <c r="B929" s="123" t="s">
        <v>576</v>
      </c>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390"/>
      <c r="Y929" s="66"/>
      <c r="Z929" s="66"/>
      <c r="AA929" s="66"/>
      <c r="AB929" s="66"/>
      <c r="AC929" s="66"/>
      <c r="AD929" s="66"/>
      <c r="AE929" s="66"/>
      <c r="AF929" s="91"/>
      <c r="AG929" s="3"/>
      <c r="AH929" s="50"/>
    </row>
    <row r="930" spans="1:34" s="4" customFormat="1">
      <c r="A930" s="56"/>
      <c r="B930" s="123"/>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390"/>
      <c r="Y930" s="66"/>
      <c r="Z930" s="66"/>
      <c r="AA930" s="66"/>
      <c r="AB930" s="66"/>
      <c r="AC930" s="66"/>
      <c r="AD930" s="66"/>
      <c r="AE930" s="66"/>
      <c r="AF930" s="91"/>
      <c r="AG930" s="3"/>
      <c r="AH930" s="50"/>
    </row>
    <row r="931" spans="1:34" s="4" customFormat="1">
      <c r="A931" s="56"/>
      <c r="B931" s="123"/>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390"/>
      <c r="Y931" s="66"/>
      <c r="Z931" s="66"/>
      <c r="AA931" s="66"/>
      <c r="AB931" s="66"/>
      <c r="AC931" s="66"/>
      <c r="AD931" s="66"/>
      <c r="AE931" s="66"/>
      <c r="AF931" s="91"/>
      <c r="AG931" s="3"/>
      <c r="AH931" s="50"/>
    </row>
    <row r="932" spans="1:34" s="4" customFormat="1">
      <c r="A932" s="56"/>
      <c r="B932" s="66"/>
      <c r="C932" s="4"/>
      <c r="D932" s="4"/>
      <c r="E932" s="4"/>
      <c r="F932" s="4"/>
      <c r="G932" s="4"/>
      <c r="H932" s="4"/>
      <c r="I932" s="4"/>
      <c r="J932" s="4"/>
      <c r="K932" s="4"/>
      <c r="L932" s="4"/>
      <c r="M932" s="4"/>
      <c r="N932" s="4"/>
      <c r="O932" s="4"/>
      <c r="P932" s="125"/>
      <c r="Q932" s="66" t="s">
        <v>825</v>
      </c>
      <c r="R932" s="255"/>
      <c r="S932" s="255"/>
      <c r="T932" s="125"/>
      <c r="U932" s="66" t="s">
        <v>100</v>
      </c>
      <c r="V932" s="4"/>
      <c r="W932" s="4"/>
      <c r="X932" s="388"/>
      <c r="Y932" s="66"/>
      <c r="Z932" s="66"/>
      <c r="AA932" s="66"/>
      <c r="AB932" s="66"/>
      <c r="AC932" s="66"/>
      <c r="AD932" s="66"/>
      <c r="AE932" s="66"/>
      <c r="AF932" s="91"/>
      <c r="AG932" s="3"/>
      <c r="AH932" s="50"/>
    </row>
    <row r="933" spans="1:34" s="4" customFormat="1">
      <c r="A933" s="56"/>
      <c r="B933" s="66"/>
      <c r="C933" s="66" t="s">
        <v>107</v>
      </c>
      <c r="D933" s="66"/>
      <c r="E933" s="66"/>
      <c r="F933" s="66"/>
      <c r="G933" s="66"/>
      <c r="H933" s="66"/>
      <c r="I933" s="66"/>
      <c r="J933" s="66"/>
      <c r="K933" s="66"/>
      <c r="L933" s="66"/>
      <c r="M933" s="66"/>
      <c r="N933" s="66"/>
      <c r="O933" s="66"/>
      <c r="P933" s="66"/>
      <c r="Q933" s="66"/>
      <c r="R933" s="66"/>
      <c r="S933" s="66"/>
      <c r="T933" s="66"/>
      <c r="U933" s="66"/>
      <c r="V933" s="66"/>
      <c r="W933" s="66"/>
      <c r="X933" s="388"/>
      <c r="Y933" s="66"/>
      <c r="Z933" s="66"/>
      <c r="AA933" s="66"/>
      <c r="AB933" s="66"/>
      <c r="AC933" s="66"/>
      <c r="AD933" s="66"/>
      <c r="AE933" s="66"/>
      <c r="AF933" s="91"/>
      <c r="AG933" s="3"/>
      <c r="AH933" s="50"/>
    </row>
    <row r="934" spans="1:34" s="4" customFormat="1">
      <c r="A934" s="56"/>
      <c r="B934" s="66"/>
      <c r="C934" s="66"/>
      <c r="D934" s="140"/>
      <c r="E934" s="140"/>
      <c r="F934" s="140"/>
      <c r="G934" s="140"/>
      <c r="H934" s="140"/>
      <c r="I934" s="140"/>
      <c r="J934" s="140"/>
      <c r="K934" s="140"/>
      <c r="L934" s="140"/>
      <c r="M934" s="140"/>
      <c r="N934" s="140"/>
      <c r="O934" s="140"/>
      <c r="P934" s="140"/>
      <c r="Q934" s="140"/>
      <c r="R934" s="140"/>
      <c r="S934" s="140"/>
      <c r="T934" s="140"/>
      <c r="U934" s="140"/>
      <c r="V934" s="140"/>
      <c r="W934" s="140"/>
      <c r="X934" s="388"/>
      <c r="Y934" s="66"/>
      <c r="Z934" s="66"/>
      <c r="AA934" s="66"/>
      <c r="AB934" s="66"/>
      <c r="AC934" s="66"/>
      <c r="AD934" s="66"/>
      <c r="AE934" s="66"/>
      <c r="AF934" s="91"/>
      <c r="AG934" s="3"/>
      <c r="AH934" s="50"/>
    </row>
    <row r="935" spans="1:34" s="4" customFormat="1">
      <c r="A935" s="56"/>
      <c r="B935" s="66"/>
      <c r="C935" s="66"/>
      <c r="D935" s="140"/>
      <c r="E935" s="140"/>
      <c r="F935" s="140"/>
      <c r="G935" s="140"/>
      <c r="H935" s="140"/>
      <c r="I935" s="140"/>
      <c r="J935" s="140"/>
      <c r="K935" s="140"/>
      <c r="L935" s="140"/>
      <c r="M935" s="140"/>
      <c r="N935" s="140"/>
      <c r="O935" s="140"/>
      <c r="P935" s="140"/>
      <c r="Q935" s="140"/>
      <c r="R935" s="140"/>
      <c r="S935" s="140"/>
      <c r="T935" s="140"/>
      <c r="U935" s="140"/>
      <c r="V935" s="140"/>
      <c r="W935" s="140"/>
      <c r="X935" s="388"/>
      <c r="Y935" s="66"/>
      <c r="Z935" s="66"/>
      <c r="AA935" s="66"/>
      <c r="AB935" s="66"/>
      <c r="AC935" s="66"/>
      <c r="AD935" s="66"/>
      <c r="AE935" s="66"/>
      <c r="AF935" s="91"/>
      <c r="AG935" s="3"/>
      <c r="AH935" s="50"/>
    </row>
    <row r="936" spans="1:34" s="4" customFormat="1">
      <c r="A936" s="56"/>
      <c r="B936" s="66"/>
      <c r="C936" s="66"/>
      <c r="D936" s="140"/>
      <c r="E936" s="140"/>
      <c r="F936" s="140"/>
      <c r="G936" s="140"/>
      <c r="H936" s="140"/>
      <c r="I936" s="140"/>
      <c r="J936" s="140"/>
      <c r="K936" s="140"/>
      <c r="L936" s="140"/>
      <c r="M936" s="140"/>
      <c r="N936" s="140"/>
      <c r="O936" s="140"/>
      <c r="P936" s="140"/>
      <c r="Q936" s="140"/>
      <c r="R936" s="140"/>
      <c r="S936" s="140"/>
      <c r="T936" s="140"/>
      <c r="U936" s="140"/>
      <c r="V936" s="140"/>
      <c r="W936" s="140"/>
      <c r="X936" s="388"/>
      <c r="Y936" s="66"/>
      <c r="Z936" s="66"/>
      <c r="AA936" s="66"/>
      <c r="AB936" s="66"/>
      <c r="AC936" s="66"/>
      <c r="AD936" s="66"/>
      <c r="AE936" s="66"/>
      <c r="AF936" s="91"/>
      <c r="AG936" s="3"/>
      <c r="AH936" s="50"/>
    </row>
    <row r="937" spans="1:34" s="4" customFormat="1">
      <c r="A937" s="58"/>
      <c r="B937" s="122"/>
      <c r="C937" s="122"/>
      <c r="D937" s="122"/>
      <c r="E937" s="122"/>
      <c r="F937" s="122"/>
      <c r="G937" s="122"/>
      <c r="H937" s="122"/>
      <c r="I937" s="122"/>
      <c r="J937" s="122"/>
      <c r="K937" s="122"/>
      <c r="L937" s="122"/>
      <c r="M937" s="122"/>
      <c r="N937" s="122"/>
      <c r="O937" s="122"/>
      <c r="P937" s="122"/>
      <c r="Q937" s="122"/>
      <c r="R937" s="122"/>
      <c r="S937" s="122"/>
      <c r="T937" s="122"/>
      <c r="U937" s="122"/>
      <c r="V937" s="122"/>
      <c r="W937" s="122"/>
      <c r="X937" s="389"/>
      <c r="Y937" s="122"/>
      <c r="Z937" s="122"/>
      <c r="AA937" s="122"/>
      <c r="AB937" s="122"/>
      <c r="AC937" s="122"/>
      <c r="AD937" s="122"/>
      <c r="AE937" s="122"/>
      <c r="AF937" s="76"/>
      <c r="AG937" s="515"/>
      <c r="AH937" s="4"/>
    </row>
    <row r="938" spans="1:34" s="4" customFormat="1">
      <c r="A938" s="47" t="s">
        <v>82</v>
      </c>
      <c r="B938" s="47"/>
      <c r="C938" s="47"/>
      <c r="D938" s="47"/>
      <c r="E938" s="47"/>
      <c r="F938" s="47"/>
      <c r="G938" s="47"/>
      <c r="H938" s="47"/>
      <c r="I938" s="47"/>
      <c r="J938" s="47"/>
      <c r="K938" s="47"/>
      <c r="L938" s="47"/>
      <c r="M938" s="47"/>
      <c r="N938" s="47"/>
      <c r="O938" s="47"/>
      <c r="P938" s="47"/>
      <c r="Q938" s="47"/>
      <c r="R938" s="47"/>
      <c r="S938" s="47"/>
      <c r="T938" s="47"/>
      <c r="U938" s="47"/>
      <c r="V938" s="47"/>
      <c r="W938" s="47"/>
      <c r="X938" s="47"/>
      <c r="Y938" s="124" t="s">
        <v>245</v>
      </c>
      <c r="Z938" s="124"/>
      <c r="AA938" s="124"/>
      <c r="AB938" s="124"/>
      <c r="AC938" s="124"/>
      <c r="AD938" s="124"/>
      <c r="AE938" s="124"/>
      <c r="AF938" s="124"/>
      <c r="AG938" s="124"/>
      <c r="AH938" s="120"/>
    </row>
    <row r="939" spans="1:34" s="4" customFormat="1">
      <c r="A939" s="47"/>
      <c r="B939" s="47"/>
      <c r="C939" s="47"/>
      <c r="D939" s="47"/>
      <c r="E939" s="47"/>
      <c r="F939" s="47"/>
      <c r="G939" s="47"/>
      <c r="H939" s="47"/>
      <c r="I939" s="47"/>
      <c r="J939" s="47"/>
      <c r="K939" s="47"/>
      <c r="L939" s="47"/>
      <c r="M939" s="47"/>
      <c r="N939" s="47"/>
      <c r="O939" s="47"/>
      <c r="P939" s="47"/>
      <c r="Q939" s="47"/>
      <c r="R939" s="47"/>
      <c r="S939" s="47"/>
      <c r="T939" s="47"/>
      <c r="U939" s="47"/>
      <c r="V939" s="47"/>
      <c r="W939" s="47"/>
      <c r="X939" s="47"/>
      <c r="Y939" s="124"/>
      <c r="Z939" s="124"/>
      <c r="AA939" s="124"/>
      <c r="AB939" s="124"/>
      <c r="AC939" s="124"/>
      <c r="AD939" s="124"/>
      <c r="AE939" s="124"/>
      <c r="AF939" s="124"/>
      <c r="AG939" s="124"/>
      <c r="AH939" s="120"/>
    </row>
    <row r="940" spans="1:34" s="4" customFormat="1">
      <c r="A940" s="56"/>
      <c r="B940" s="123" t="s">
        <v>1173</v>
      </c>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390"/>
      <c r="Y940" s="66"/>
      <c r="Z940" s="66"/>
      <c r="AA940" s="66"/>
      <c r="AB940" s="66"/>
      <c r="AC940" s="66"/>
      <c r="AD940" s="66"/>
      <c r="AE940" s="66"/>
      <c r="AF940" s="91"/>
      <c r="AG940" s="3"/>
      <c r="AH940" s="50"/>
    </row>
    <row r="941" spans="1:34" s="4" customFormat="1">
      <c r="A941" s="56"/>
      <c r="B941" s="123"/>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390"/>
      <c r="Y941" s="66"/>
      <c r="Z941" s="66"/>
      <c r="AA941" s="66"/>
      <c r="AB941" s="66"/>
      <c r="AC941" s="66"/>
      <c r="AD941" s="66"/>
      <c r="AE941" s="66"/>
      <c r="AF941" s="91"/>
      <c r="AG941" s="3"/>
      <c r="AH941" s="50"/>
    </row>
    <row r="942" spans="1:34" s="4" customFormat="1">
      <c r="A942" s="56"/>
      <c r="B942" s="66"/>
      <c r="C942" s="66"/>
      <c r="D942" s="66"/>
      <c r="E942" s="66"/>
      <c r="F942" s="66"/>
      <c r="G942" s="66"/>
      <c r="H942" s="66"/>
      <c r="I942" s="66"/>
      <c r="J942" s="66"/>
      <c r="K942" s="66"/>
      <c r="L942" s="66"/>
      <c r="M942" s="66"/>
      <c r="N942" s="66"/>
      <c r="O942" s="66"/>
      <c r="P942" s="66"/>
      <c r="Q942" s="66"/>
      <c r="R942" s="66"/>
      <c r="S942" s="66"/>
      <c r="T942" s="66"/>
      <c r="U942" s="66"/>
      <c r="V942" s="66"/>
      <c r="W942" s="66"/>
      <c r="X942" s="388"/>
      <c r="Y942" s="66"/>
      <c r="Z942" s="66"/>
      <c r="AA942" s="66"/>
      <c r="AB942" s="66"/>
      <c r="AC942" s="66"/>
      <c r="AD942" s="66"/>
      <c r="AE942" s="66"/>
      <c r="AF942" s="91"/>
      <c r="AG942" s="3"/>
      <c r="AH942" s="50"/>
    </row>
    <row r="943" spans="1:34" s="4" customFormat="1">
      <c r="A943" s="56"/>
      <c r="B943" s="66"/>
      <c r="C943" s="124"/>
      <c r="D943" s="124"/>
      <c r="E943" s="124"/>
      <c r="F943" s="162" t="s">
        <v>64</v>
      </c>
      <c r="G943" s="162"/>
      <c r="H943" s="162"/>
      <c r="I943" s="162"/>
      <c r="J943" s="162"/>
      <c r="K943" s="124" t="s">
        <v>345</v>
      </c>
      <c r="L943" s="124"/>
      <c r="M943" s="124"/>
      <c r="N943" s="124"/>
      <c r="O943" s="124"/>
      <c r="P943" s="124"/>
      <c r="Q943" s="124"/>
      <c r="R943" s="124"/>
      <c r="S943" s="124"/>
      <c r="T943" s="124"/>
      <c r="U943" s="124"/>
      <c r="V943" s="124"/>
      <c r="W943" s="124"/>
      <c r="X943" s="388"/>
      <c r="Y943" s="66"/>
      <c r="Z943" s="66"/>
      <c r="AA943" s="66"/>
      <c r="AB943" s="66"/>
      <c r="AC943" s="66"/>
      <c r="AD943" s="66"/>
      <c r="AE943" s="66"/>
      <c r="AF943" s="91"/>
      <c r="AG943" s="3"/>
      <c r="AH943" s="50"/>
    </row>
    <row r="944" spans="1:34" s="4" customFormat="1">
      <c r="A944" s="56"/>
      <c r="B944" s="66"/>
      <c r="C944" s="162" t="s">
        <v>769</v>
      </c>
      <c r="D944" s="162"/>
      <c r="E944" s="162"/>
      <c r="F944" s="125"/>
      <c r="G944" s="125"/>
      <c r="H944" s="125"/>
      <c r="I944" s="125"/>
      <c r="J944" s="125"/>
      <c r="K944" s="125"/>
      <c r="L944" s="125"/>
      <c r="M944" s="125"/>
      <c r="N944" s="125"/>
      <c r="O944" s="125"/>
      <c r="P944" s="125"/>
      <c r="Q944" s="125"/>
      <c r="R944" s="125"/>
      <c r="S944" s="125"/>
      <c r="T944" s="125"/>
      <c r="U944" s="125"/>
      <c r="V944" s="125"/>
      <c r="W944" s="125"/>
      <c r="X944" s="388"/>
      <c r="Y944" s="66"/>
      <c r="Z944" s="66"/>
      <c r="AA944" s="66"/>
      <c r="AB944" s="66"/>
      <c r="AC944" s="66"/>
      <c r="AD944" s="66"/>
      <c r="AE944" s="66"/>
      <c r="AF944" s="91"/>
      <c r="AG944" s="3"/>
      <c r="AH944" s="50"/>
    </row>
    <row r="945" spans="1:34" s="4" customFormat="1">
      <c r="A945" s="56"/>
      <c r="B945" s="66"/>
      <c r="C945" s="162"/>
      <c r="D945" s="162"/>
      <c r="E945" s="162"/>
      <c r="F945" s="125"/>
      <c r="G945" s="125"/>
      <c r="H945" s="125"/>
      <c r="I945" s="125"/>
      <c r="J945" s="125"/>
      <c r="K945" s="125"/>
      <c r="L945" s="125"/>
      <c r="M945" s="125"/>
      <c r="N945" s="125"/>
      <c r="O945" s="125"/>
      <c r="P945" s="125"/>
      <c r="Q945" s="125"/>
      <c r="R945" s="125"/>
      <c r="S945" s="125"/>
      <c r="T945" s="125"/>
      <c r="U945" s="125"/>
      <c r="V945" s="125"/>
      <c r="W945" s="125"/>
      <c r="X945" s="388"/>
      <c r="Y945" s="66"/>
      <c r="Z945" s="66"/>
      <c r="AA945" s="66"/>
      <c r="AB945" s="66"/>
      <c r="AC945" s="66"/>
      <c r="AD945" s="66"/>
      <c r="AE945" s="66"/>
      <c r="AF945" s="91"/>
      <c r="AG945" s="3"/>
      <c r="AH945" s="50"/>
    </row>
    <row r="946" spans="1:34" s="4" customFormat="1">
      <c r="A946" s="56"/>
      <c r="B946" s="66"/>
      <c r="C946" s="162" t="s">
        <v>398</v>
      </c>
      <c r="D946" s="162"/>
      <c r="E946" s="162"/>
      <c r="F946" s="125"/>
      <c r="G946" s="125"/>
      <c r="H946" s="125"/>
      <c r="I946" s="125"/>
      <c r="J946" s="125"/>
      <c r="K946" s="125"/>
      <c r="L946" s="125"/>
      <c r="M946" s="125"/>
      <c r="N946" s="125"/>
      <c r="O946" s="125"/>
      <c r="P946" s="125"/>
      <c r="Q946" s="125"/>
      <c r="R946" s="125"/>
      <c r="S946" s="125"/>
      <c r="T946" s="125"/>
      <c r="U946" s="125"/>
      <c r="V946" s="125"/>
      <c r="W946" s="125"/>
      <c r="X946" s="388"/>
      <c r="Y946" s="66"/>
      <c r="Z946" s="66"/>
      <c r="AA946" s="66"/>
      <c r="AB946" s="66"/>
      <c r="AC946" s="66"/>
      <c r="AD946" s="66"/>
      <c r="AE946" s="66"/>
      <c r="AF946" s="91"/>
      <c r="AG946" s="3"/>
      <c r="AH946" s="50"/>
    </row>
    <row r="947" spans="1:34" s="4" customFormat="1">
      <c r="A947" s="56"/>
      <c r="B947" s="66"/>
      <c r="C947" s="162"/>
      <c r="D947" s="162"/>
      <c r="E947" s="162"/>
      <c r="F947" s="125"/>
      <c r="G947" s="125"/>
      <c r="H947" s="125"/>
      <c r="I947" s="125"/>
      <c r="J947" s="125"/>
      <c r="K947" s="125"/>
      <c r="L947" s="125"/>
      <c r="M947" s="125"/>
      <c r="N947" s="125"/>
      <c r="O947" s="125"/>
      <c r="P947" s="125"/>
      <c r="Q947" s="125"/>
      <c r="R947" s="125"/>
      <c r="S947" s="125"/>
      <c r="T947" s="125"/>
      <c r="U947" s="125"/>
      <c r="V947" s="125"/>
      <c r="W947" s="125"/>
      <c r="X947" s="388"/>
      <c r="Y947" s="66"/>
      <c r="Z947" s="66"/>
      <c r="AA947" s="66"/>
      <c r="AB947" s="66"/>
      <c r="AC947" s="66"/>
      <c r="AD947" s="66"/>
      <c r="AE947" s="66"/>
      <c r="AF947" s="91"/>
      <c r="AG947" s="3"/>
      <c r="AH947" s="50"/>
    </row>
    <row r="948" spans="1:34" s="4" customFormat="1">
      <c r="A948" s="56"/>
      <c r="B948" s="66"/>
      <c r="C948" s="66"/>
      <c r="D948" s="66"/>
      <c r="E948" s="66"/>
      <c r="F948" s="66"/>
      <c r="G948" s="66"/>
      <c r="H948" s="66"/>
      <c r="I948" s="66"/>
      <c r="J948" s="66"/>
      <c r="K948" s="66"/>
      <c r="L948" s="66"/>
      <c r="M948" s="66"/>
      <c r="N948" s="66"/>
      <c r="O948" s="66"/>
      <c r="P948" s="66"/>
      <c r="Q948" s="66"/>
      <c r="R948" s="66"/>
      <c r="S948" s="66"/>
      <c r="T948" s="66"/>
      <c r="U948" s="66"/>
      <c r="V948" s="66"/>
      <c r="W948" s="66"/>
      <c r="X948" s="388"/>
      <c r="Y948" s="66"/>
      <c r="Z948" s="66"/>
      <c r="AA948" s="66"/>
      <c r="AB948" s="66"/>
      <c r="AC948" s="66"/>
      <c r="AD948" s="66"/>
      <c r="AE948" s="66"/>
      <c r="AF948" s="91"/>
      <c r="AG948" s="3"/>
      <c r="AH948" s="50"/>
    </row>
    <row r="949" spans="1:34" s="4" customFormat="1">
      <c r="A949" s="57">
        <v>10</v>
      </c>
      <c r="B949" s="119" t="s">
        <v>527</v>
      </c>
      <c r="C949" s="66"/>
      <c r="D949" s="66"/>
      <c r="E949" s="66"/>
      <c r="F949" s="66"/>
      <c r="G949" s="66"/>
      <c r="H949" s="66"/>
      <c r="I949" s="66"/>
      <c r="J949" s="66"/>
      <c r="K949" s="66"/>
      <c r="L949" s="66"/>
      <c r="M949" s="66"/>
      <c r="N949" s="66"/>
      <c r="O949" s="66"/>
      <c r="P949" s="66"/>
      <c r="Q949" s="66"/>
      <c r="R949" s="66"/>
      <c r="S949" s="66"/>
      <c r="T949" s="66"/>
      <c r="U949" s="66"/>
      <c r="V949" s="66"/>
      <c r="W949" s="66"/>
      <c r="X949" s="388"/>
      <c r="Y949" s="66"/>
      <c r="Z949" s="66"/>
      <c r="AA949" s="66"/>
      <c r="AB949" s="66"/>
      <c r="AC949" s="66"/>
      <c r="AD949" s="66"/>
      <c r="AE949" s="66"/>
      <c r="AF949" s="91"/>
      <c r="AG949" s="3"/>
      <c r="AH949" s="50"/>
    </row>
    <row r="950" spans="1:34" s="4" customFormat="1">
      <c r="A950" s="56"/>
      <c r="B950" s="66"/>
      <c r="C950" s="66"/>
      <c r="D950" s="66"/>
      <c r="E950" s="66"/>
      <c r="F950" s="66"/>
      <c r="G950" s="66"/>
      <c r="H950" s="66"/>
      <c r="I950" s="66"/>
      <c r="J950" s="66"/>
      <c r="K950" s="66"/>
      <c r="L950" s="66"/>
      <c r="M950" s="66"/>
      <c r="N950" s="66"/>
      <c r="O950" s="66"/>
      <c r="P950" s="66"/>
      <c r="Q950" s="66"/>
      <c r="R950" s="66"/>
      <c r="S950" s="66"/>
      <c r="T950" s="66"/>
      <c r="U950" s="66"/>
      <c r="V950" s="66"/>
      <c r="W950" s="66"/>
      <c r="X950" s="388"/>
      <c r="Y950" s="66"/>
      <c r="Z950" s="66"/>
      <c r="AA950" s="66"/>
      <c r="AB950" s="66"/>
      <c r="AC950" s="66"/>
      <c r="AD950" s="66"/>
      <c r="AE950" s="66"/>
      <c r="AF950" s="91"/>
      <c r="AG950" s="3"/>
      <c r="AH950" s="50"/>
    </row>
    <row r="951" spans="1:34" s="4" customFormat="1">
      <c r="A951" s="56"/>
      <c r="B951" s="66" t="s">
        <v>375</v>
      </c>
      <c r="C951" s="66"/>
      <c r="D951" s="66"/>
      <c r="E951" s="66"/>
      <c r="F951" s="66"/>
      <c r="G951" s="66"/>
      <c r="H951" s="66"/>
      <c r="I951" s="66"/>
      <c r="J951" s="66"/>
      <c r="K951" s="66"/>
      <c r="L951" s="66"/>
      <c r="M951" s="66"/>
      <c r="N951" s="66"/>
      <c r="O951" s="66"/>
      <c r="P951" s="125"/>
      <c r="Q951" s="66" t="s">
        <v>538</v>
      </c>
      <c r="R951" s="255"/>
      <c r="S951" s="255"/>
      <c r="T951" s="125"/>
      <c r="U951" s="66" t="s">
        <v>573</v>
      </c>
      <c r="V951" s="66"/>
      <c r="W951" s="66"/>
      <c r="X951" s="388"/>
      <c r="Y951" s="417" t="s">
        <v>1314</v>
      </c>
      <c r="Z951" s="243"/>
      <c r="AA951" s="243"/>
      <c r="AB951" s="243"/>
      <c r="AC951" s="243"/>
      <c r="AD951" s="243"/>
      <c r="AE951" s="243"/>
      <c r="AF951" s="243"/>
      <c r="AG951" s="541"/>
      <c r="AH951" s="50"/>
    </row>
    <row r="952" spans="1:34" s="4" customFormat="1">
      <c r="A952" s="56"/>
      <c r="B952" s="66"/>
      <c r="C952" s="66"/>
      <c r="D952" s="66"/>
      <c r="E952" s="66"/>
      <c r="F952" s="66"/>
      <c r="G952" s="66"/>
      <c r="H952" s="66"/>
      <c r="I952" s="66"/>
      <c r="J952" s="66"/>
      <c r="K952" s="66"/>
      <c r="L952" s="66"/>
      <c r="M952" s="66"/>
      <c r="N952" s="66"/>
      <c r="O952" s="66"/>
      <c r="P952" s="66"/>
      <c r="Q952" s="66"/>
      <c r="R952" s="66"/>
      <c r="S952" s="66"/>
      <c r="T952" s="66"/>
      <c r="U952" s="66"/>
      <c r="V952" s="66"/>
      <c r="W952" s="66"/>
      <c r="X952" s="388"/>
      <c r="Y952" s="243"/>
      <c r="Z952" s="243"/>
      <c r="AA952" s="243"/>
      <c r="AB952" s="243"/>
      <c r="AC952" s="243"/>
      <c r="AD952" s="243"/>
      <c r="AE952" s="243"/>
      <c r="AF952" s="243"/>
      <c r="AG952" s="541"/>
      <c r="AH952" s="50"/>
    </row>
    <row r="953" spans="1:34" s="4" customFormat="1">
      <c r="A953" s="56"/>
      <c r="B953" s="66"/>
      <c r="C953" s="66" t="s">
        <v>267</v>
      </c>
      <c r="D953" s="66"/>
      <c r="E953" s="66"/>
      <c r="F953" s="66"/>
      <c r="G953" s="66"/>
      <c r="H953" s="66"/>
      <c r="I953" s="66"/>
      <c r="J953" s="66"/>
      <c r="K953" s="66"/>
      <c r="L953" s="66"/>
      <c r="M953" s="66"/>
      <c r="N953" s="66"/>
      <c r="O953" s="66"/>
      <c r="P953" s="66"/>
      <c r="Q953" s="66"/>
      <c r="R953" s="66"/>
      <c r="S953" s="66"/>
      <c r="T953" s="66"/>
      <c r="U953" s="66"/>
      <c r="V953" s="66"/>
      <c r="W953" s="66"/>
      <c r="X953" s="388"/>
      <c r="Y953" s="243"/>
      <c r="Z953" s="243"/>
      <c r="AA953" s="243"/>
      <c r="AB953" s="243"/>
      <c r="AC953" s="243"/>
      <c r="AD953" s="243"/>
      <c r="AE953" s="243"/>
      <c r="AF953" s="243"/>
      <c r="AG953" s="541"/>
      <c r="AH953" s="50"/>
    </row>
    <row r="954" spans="1:34" s="4" customFormat="1">
      <c r="A954" s="56"/>
      <c r="B954" s="66"/>
      <c r="C954" s="66" t="s">
        <v>905</v>
      </c>
      <c r="D954" s="66"/>
      <c r="E954" s="66"/>
      <c r="F954" s="66"/>
      <c r="G954" s="66"/>
      <c r="H954" s="66"/>
      <c r="I954" s="66"/>
      <c r="J954" s="66"/>
      <c r="K954" s="66"/>
      <c r="L954" s="66"/>
      <c r="M954" s="66"/>
      <c r="N954" s="66"/>
      <c r="O954" s="66"/>
      <c r="P954" s="66"/>
      <c r="Q954" s="66"/>
      <c r="R954" s="66"/>
      <c r="S954" s="66"/>
      <c r="T954" s="66"/>
      <c r="U954" s="66"/>
      <c r="V954" s="66"/>
      <c r="W954" s="66"/>
      <c r="X954" s="388"/>
      <c r="Y954" s="243"/>
      <c r="Z954" s="243"/>
      <c r="AA954" s="243"/>
      <c r="AB954" s="243"/>
      <c r="AC954" s="243"/>
      <c r="AD954" s="243"/>
      <c r="AE954" s="243"/>
      <c r="AF954" s="243"/>
      <c r="AG954" s="541"/>
      <c r="AH954" s="50"/>
    </row>
    <row r="955" spans="1:34" s="4" customFormat="1">
      <c r="A955" s="56"/>
      <c r="B955" s="66"/>
      <c r="C955" s="66" t="s">
        <v>284</v>
      </c>
      <c r="D955" s="66"/>
      <c r="E955" s="66"/>
      <c r="F955" s="66"/>
      <c r="G955" s="66"/>
      <c r="H955" s="66"/>
      <c r="I955" s="66"/>
      <c r="J955" s="66"/>
      <c r="K955" s="66"/>
      <c r="L955" s="66"/>
      <c r="M955" s="66"/>
      <c r="N955" s="66"/>
      <c r="O955" s="66"/>
      <c r="P955" s="66"/>
      <c r="Q955" s="66"/>
      <c r="R955" s="66"/>
      <c r="S955" s="66"/>
      <c r="T955" s="66"/>
      <c r="U955" s="66"/>
      <c r="V955" s="66"/>
      <c r="W955" s="66"/>
      <c r="X955" s="388"/>
      <c r="Y955" s="66"/>
      <c r="Z955" s="66"/>
      <c r="AA955" s="66"/>
      <c r="AB955" s="66"/>
      <c r="AC955" s="66"/>
      <c r="AD955" s="66"/>
      <c r="AE955" s="66"/>
      <c r="AF955" s="91"/>
      <c r="AG955" s="3"/>
      <c r="AH955" s="50"/>
    </row>
    <row r="956" spans="1:34" s="4" customFormat="1">
      <c r="A956" s="56"/>
      <c r="B956" s="66"/>
      <c r="C956" s="66" t="s">
        <v>608</v>
      </c>
      <c r="D956" s="66"/>
      <c r="E956" s="66"/>
      <c r="F956" s="66"/>
      <c r="G956" s="66"/>
      <c r="H956" s="66"/>
      <c r="I956" s="66"/>
      <c r="J956" s="66"/>
      <c r="K956" s="66"/>
      <c r="L956" s="66"/>
      <c r="M956" s="66"/>
      <c r="N956" s="66"/>
      <c r="O956" s="66"/>
      <c r="P956" s="66"/>
      <c r="Q956" s="66"/>
      <c r="R956" s="66"/>
      <c r="S956" s="66"/>
      <c r="T956" s="66"/>
      <c r="U956" s="66"/>
      <c r="V956" s="66"/>
      <c r="W956" s="66"/>
      <c r="X956" s="388"/>
      <c r="Y956" s="66"/>
      <c r="Z956" s="66"/>
      <c r="AA956" s="66"/>
      <c r="AB956" s="66"/>
      <c r="AC956" s="66"/>
      <c r="AD956" s="66"/>
      <c r="AE956" s="66"/>
      <c r="AF956" s="91"/>
      <c r="AG956" s="3"/>
      <c r="AH956" s="50"/>
    </row>
    <row r="957" spans="1:34" s="4" customFormat="1">
      <c r="A957" s="56"/>
      <c r="B957" s="66"/>
      <c r="C957" s="66"/>
      <c r="D957" s="66" t="s">
        <v>887</v>
      </c>
      <c r="E957" s="66"/>
      <c r="F957" s="66"/>
      <c r="G957" s="66"/>
      <c r="H957" s="66"/>
      <c r="I957" s="66"/>
      <c r="J957" s="66"/>
      <c r="K957" s="66"/>
      <c r="L957" s="66"/>
      <c r="M957" s="66"/>
      <c r="N957" s="66"/>
      <c r="O957" s="66"/>
      <c r="P957" s="66"/>
      <c r="Q957" s="66"/>
      <c r="R957" s="66"/>
      <c r="S957" s="66"/>
      <c r="T957" s="66"/>
      <c r="U957" s="66"/>
      <c r="V957" s="66"/>
      <c r="W957" s="66"/>
      <c r="X957" s="388"/>
      <c r="Y957" s="66"/>
      <c r="Z957" s="66"/>
      <c r="AA957" s="66"/>
      <c r="AB957" s="66"/>
      <c r="AC957" s="66"/>
      <c r="AD957" s="66"/>
      <c r="AE957" s="66"/>
      <c r="AF957" s="91"/>
      <c r="AG957" s="3"/>
      <c r="AH957" s="50"/>
    </row>
    <row r="958" spans="1:34" s="4" customFormat="1">
      <c r="A958" s="56"/>
      <c r="B958" s="66"/>
      <c r="C958" s="66" t="s">
        <v>381</v>
      </c>
      <c r="D958" s="66"/>
      <c r="E958" s="66"/>
      <c r="F958" s="66"/>
      <c r="G958" s="66"/>
      <c r="H958" s="66"/>
      <c r="I958" s="66"/>
      <c r="J958" s="66"/>
      <c r="K958" s="66"/>
      <c r="L958" s="66"/>
      <c r="M958" s="66"/>
      <c r="N958" s="66"/>
      <c r="O958" s="66"/>
      <c r="P958" s="66"/>
      <c r="Q958" s="66"/>
      <c r="R958" s="66"/>
      <c r="S958" s="66"/>
      <c r="T958" s="66"/>
      <c r="U958" s="66"/>
      <c r="V958" s="66"/>
      <c r="W958" s="66"/>
      <c r="X958" s="388"/>
      <c r="Y958" s="66"/>
      <c r="Z958" s="66"/>
      <c r="AA958" s="66"/>
      <c r="AB958" s="66"/>
      <c r="AC958" s="66"/>
      <c r="AD958" s="66"/>
      <c r="AE958" s="66"/>
      <c r="AF958" s="91"/>
      <c r="AG958" s="3"/>
      <c r="AH958" s="50"/>
    </row>
    <row r="959" spans="1:34" s="4" customFormat="1">
      <c r="A959" s="56"/>
      <c r="B959" s="66"/>
      <c r="C959" s="66" t="s">
        <v>506</v>
      </c>
      <c r="D959" s="66"/>
      <c r="E959" s="66"/>
      <c r="F959" s="66"/>
      <c r="G959" s="66"/>
      <c r="H959" s="66"/>
      <c r="I959" s="66"/>
      <c r="J959" s="66"/>
      <c r="K959" s="66"/>
      <c r="L959" s="66"/>
      <c r="M959" s="66"/>
      <c r="N959" s="66"/>
      <c r="O959" s="66"/>
      <c r="P959" s="66"/>
      <c r="Q959" s="66"/>
      <c r="R959" s="66"/>
      <c r="S959" s="66"/>
      <c r="T959" s="66"/>
      <c r="U959" s="66"/>
      <c r="V959" s="66"/>
      <c r="W959" s="66"/>
      <c r="X959" s="388"/>
      <c r="Y959" s="66"/>
      <c r="Z959" s="66"/>
      <c r="AA959" s="66"/>
      <c r="AB959" s="66"/>
      <c r="AC959" s="66"/>
      <c r="AD959" s="66"/>
      <c r="AE959" s="66"/>
      <c r="AF959" s="91"/>
      <c r="AG959" s="3"/>
      <c r="AH959" s="50"/>
    </row>
    <row r="960" spans="1:34" s="4" customFormat="1">
      <c r="A960" s="56"/>
      <c r="B960" s="66"/>
      <c r="C960" s="66" t="s">
        <v>906</v>
      </c>
      <c r="D960" s="66"/>
      <c r="E960" s="66"/>
      <c r="F960" s="66"/>
      <c r="G960" s="66"/>
      <c r="H960" s="66"/>
      <c r="I960" s="66"/>
      <c r="J960" s="66"/>
      <c r="K960" s="66"/>
      <c r="L960" s="66"/>
      <c r="M960" s="66"/>
      <c r="N960" s="66"/>
      <c r="O960" s="66"/>
      <c r="P960" s="66"/>
      <c r="Q960" s="66"/>
      <c r="R960" s="66"/>
      <c r="S960" s="66"/>
      <c r="T960" s="66"/>
      <c r="U960" s="66"/>
      <c r="V960" s="66"/>
      <c r="W960" s="66"/>
      <c r="X960" s="388"/>
      <c r="Y960" s="66"/>
      <c r="Z960" s="66"/>
      <c r="AA960" s="66"/>
      <c r="AB960" s="66"/>
      <c r="AC960" s="66"/>
      <c r="AD960" s="66"/>
      <c r="AE960" s="66"/>
      <c r="AF960" s="91"/>
      <c r="AG960" s="3"/>
      <c r="AH960" s="50"/>
    </row>
    <row r="961" spans="1:34" s="4" customFormat="1">
      <c r="A961" s="56"/>
      <c r="B961" s="66"/>
      <c r="C961" s="66" t="s">
        <v>907</v>
      </c>
      <c r="D961" s="66"/>
      <c r="E961" s="66"/>
      <c r="F961" s="66"/>
      <c r="G961" s="66"/>
      <c r="H961" s="66"/>
      <c r="I961" s="66"/>
      <c r="J961" s="66"/>
      <c r="K961" s="66"/>
      <c r="L961" s="66"/>
      <c r="M961" s="66"/>
      <c r="N961" s="66"/>
      <c r="O961" s="66"/>
      <c r="P961" s="66"/>
      <c r="Q961" s="66"/>
      <c r="R961" s="66"/>
      <c r="S961" s="66"/>
      <c r="T961" s="66"/>
      <c r="U961" s="66"/>
      <c r="V961" s="66"/>
      <c r="W961" s="66"/>
      <c r="X961" s="388"/>
      <c r="Y961" s="66"/>
      <c r="Z961" s="66"/>
      <c r="AA961" s="66"/>
      <c r="AB961" s="66"/>
      <c r="AC961" s="66"/>
      <c r="AD961" s="66"/>
      <c r="AE961" s="66"/>
      <c r="AF961" s="91"/>
      <c r="AG961" s="3"/>
      <c r="AH961" s="50"/>
    </row>
    <row r="962" spans="1:34" s="4" customFormat="1">
      <c r="A962" s="56"/>
      <c r="B962" s="66"/>
      <c r="C962" s="66"/>
      <c r="D962" s="66"/>
      <c r="E962" s="66"/>
      <c r="F962" s="66"/>
      <c r="G962" s="66"/>
      <c r="H962" s="66"/>
      <c r="I962" s="66"/>
      <c r="J962" s="66"/>
      <c r="K962" s="66"/>
      <c r="L962" s="66"/>
      <c r="M962" s="66"/>
      <c r="N962" s="66"/>
      <c r="O962" s="66"/>
      <c r="P962" s="66"/>
      <c r="Q962" s="66"/>
      <c r="R962" s="66"/>
      <c r="S962" s="66"/>
      <c r="T962" s="66"/>
      <c r="U962" s="66"/>
      <c r="V962" s="66"/>
      <c r="W962" s="66"/>
      <c r="X962" s="388"/>
      <c r="Y962" s="66"/>
      <c r="Z962" s="66"/>
      <c r="AA962" s="66"/>
      <c r="AB962" s="66"/>
      <c r="AC962" s="66"/>
      <c r="AD962" s="66"/>
      <c r="AE962" s="66"/>
      <c r="AF962" s="91"/>
      <c r="AG962" s="3"/>
      <c r="AH962" s="50"/>
    </row>
    <row r="963" spans="1:34" s="4" customFormat="1">
      <c r="A963" s="56"/>
      <c r="B963" s="66"/>
      <c r="C963" s="66" t="s">
        <v>350</v>
      </c>
      <c r="D963" s="66"/>
      <c r="E963" s="66"/>
      <c r="F963" s="66"/>
      <c r="G963" s="66"/>
      <c r="H963" s="66"/>
      <c r="I963" s="66"/>
      <c r="J963" s="66"/>
      <c r="K963" s="66"/>
      <c r="L963" s="66"/>
      <c r="M963" s="66"/>
      <c r="N963" s="66"/>
      <c r="O963" s="66"/>
      <c r="P963" s="66"/>
      <c r="Q963" s="66"/>
      <c r="R963" s="66"/>
      <c r="S963" s="66"/>
      <c r="T963" s="66"/>
      <c r="U963" s="66"/>
      <c r="V963" s="66"/>
      <c r="W963" s="66"/>
      <c r="X963" s="388"/>
      <c r="Y963" s="66"/>
      <c r="Z963" s="66"/>
      <c r="AA963" s="66"/>
      <c r="AB963" s="66"/>
      <c r="AC963" s="66"/>
      <c r="AD963" s="66"/>
      <c r="AE963" s="66"/>
      <c r="AF963" s="91"/>
      <c r="AG963" s="3"/>
      <c r="AH963" s="50"/>
    </row>
    <row r="964" spans="1:34" s="4" customFormat="1">
      <c r="A964" s="56"/>
      <c r="B964" s="66"/>
      <c r="C964" s="66"/>
      <c r="D964" s="140"/>
      <c r="E964" s="140"/>
      <c r="F964" s="140"/>
      <c r="G964" s="140"/>
      <c r="H964" s="140"/>
      <c r="I964" s="140"/>
      <c r="J964" s="140"/>
      <c r="K964" s="140"/>
      <c r="L964" s="140"/>
      <c r="M964" s="140"/>
      <c r="N964" s="140"/>
      <c r="O964" s="140"/>
      <c r="P964" s="140"/>
      <c r="Q964" s="140"/>
      <c r="R964" s="140"/>
      <c r="S964" s="140"/>
      <c r="T964" s="140"/>
      <c r="U964" s="140"/>
      <c r="V964" s="140"/>
      <c r="W964" s="140"/>
      <c r="X964" s="388"/>
      <c r="Y964" s="66"/>
      <c r="Z964" s="66"/>
      <c r="AA964" s="66"/>
      <c r="AB964" s="66"/>
      <c r="AC964" s="66"/>
      <c r="AD964" s="66"/>
      <c r="AE964" s="66"/>
      <c r="AF964" s="91"/>
      <c r="AG964" s="3"/>
      <c r="AH964" s="50"/>
    </row>
    <row r="965" spans="1:34" s="4" customFormat="1">
      <c r="A965" s="56"/>
      <c r="B965" s="66"/>
      <c r="C965" s="66"/>
      <c r="D965" s="140"/>
      <c r="E965" s="140"/>
      <c r="F965" s="140"/>
      <c r="G965" s="140"/>
      <c r="H965" s="140"/>
      <c r="I965" s="140"/>
      <c r="J965" s="140"/>
      <c r="K965" s="140"/>
      <c r="L965" s="140"/>
      <c r="M965" s="140"/>
      <c r="N965" s="140"/>
      <c r="O965" s="140"/>
      <c r="P965" s="140"/>
      <c r="Q965" s="140"/>
      <c r="R965" s="140"/>
      <c r="S965" s="140"/>
      <c r="T965" s="140"/>
      <c r="U965" s="140"/>
      <c r="V965" s="140"/>
      <c r="W965" s="140"/>
      <c r="X965" s="388"/>
      <c r="Y965" s="66"/>
      <c r="Z965" s="66"/>
      <c r="AA965" s="66"/>
      <c r="AB965" s="66"/>
      <c r="AC965" s="281"/>
      <c r="AD965" s="66"/>
      <c r="AE965" s="66"/>
      <c r="AF965" s="91"/>
      <c r="AG965" s="3"/>
      <c r="AH965" s="50"/>
    </row>
    <row r="966" spans="1:34" s="4" customFormat="1">
      <c r="A966" s="56"/>
      <c r="B966" s="66"/>
      <c r="C966" s="66"/>
      <c r="D966" s="140"/>
      <c r="E966" s="140"/>
      <c r="F966" s="140"/>
      <c r="G966" s="140"/>
      <c r="H966" s="140"/>
      <c r="I966" s="140"/>
      <c r="J966" s="140"/>
      <c r="K966" s="140"/>
      <c r="L966" s="140"/>
      <c r="M966" s="140"/>
      <c r="N966" s="140"/>
      <c r="O966" s="140"/>
      <c r="P966" s="140"/>
      <c r="Q966" s="140"/>
      <c r="R966" s="140"/>
      <c r="S966" s="140"/>
      <c r="T966" s="140"/>
      <c r="U966" s="140"/>
      <c r="V966" s="140"/>
      <c r="W966" s="140"/>
      <c r="X966" s="388"/>
      <c r="Y966" s="66"/>
      <c r="Z966" s="66"/>
      <c r="AA966" s="66"/>
      <c r="AB966" s="66"/>
      <c r="AC966" s="66"/>
      <c r="AD966" s="66"/>
      <c r="AE966" s="66"/>
      <c r="AF966" s="91"/>
      <c r="AG966" s="3"/>
      <c r="AH966" s="50"/>
    </row>
    <row r="967" spans="1:34" s="4" customFormat="1">
      <c r="A967" s="56"/>
      <c r="B967" s="66"/>
      <c r="C967" s="66"/>
      <c r="D967" s="140"/>
      <c r="E967" s="140"/>
      <c r="F967" s="140"/>
      <c r="G967" s="140"/>
      <c r="H967" s="140"/>
      <c r="I967" s="140"/>
      <c r="J967" s="140"/>
      <c r="K967" s="140"/>
      <c r="L967" s="140"/>
      <c r="M967" s="140"/>
      <c r="N967" s="140"/>
      <c r="O967" s="140"/>
      <c r="P967" s="140"/>
      <c r="Q967" s="140"/>
      <c r="R967" s="140"/>
      <c r="S967" s="140"/>
      <c r="T967" s="140"/>
      <c r="U967" s="140"/>
      <c r="V967" s="140"/>
      <c r="W967" s="140"/>
      <c r="X967" s="388"/>
      <c r="Y967" s="66"/>
      <c r="Z967" s="66"/>
      <c r="AA967" s="66"/>
      <c r="AB967" s="66"/>
      <c r="AC967" s="66"/>
      <c r="AD967" s="66"/>
      <c r="AE967" s="66"/>
      <c r="AF967" s="91"/>
      <c r="AG967" s="3"/>
      <c r="AH967" s="50"/>
    </row>
    <row r="968" spans="1:34" s="4" customFormat="1">
      <c r="A968" s="56"/>
      <c r="B968" s="66"/>
      <c r="C968" s="66"/>
      <c r="D968" s="66"/>
      <c r="E968" s="66"/>
      <c r="F968" s="66"/>
      <c r="G968" s="66"/>
      <c r="H968" s="66"/>
      <c r="I968" s="66"/>
      <c r="J968" s="66"/>
      <c r="K968" s="66"/>
      <c r="L968" s="66"/>
      <c r="M968" s="66"/>
      <c r="N968" s="66"/>
      <c r="O968" s="66"/>
      <c r="P968" s="66"/>
      <c r="Q968" s="66"/>
      <c r="R968" s="66"/>
      <c r="S968" s="66"/>
      <c r="T968" s="66"/>
      <c r="U968" s="66"/>
      <c r="V968" s="66"/>
      <c r="W968" s="66"/>
      <c r="X968" s="388"/>
      <c r="Y968" s="66"/>
      <c r="Z968" s="66"/>
      <c r="AA968" s="66"/>
      <c r="AB968" s="66"/>
      <c r="AC968" s="66"/>
      <c r="AD968" s="66"/>
      <c r="AE968" s="66"/>
      <c r="AF968" s="91"/>
      <c r="AG968" s="3"/>
      <c r="AH968" s="50"/>
    </row>
    <row r="969" spans="1:34" s="4" customFormat="1">
      <c r="A969" s="56"/>
      <c r="B969" s="123" t="s">
        <v>1243</v>
      </c>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390"/>
      <c r="Y969" s="66"/>
      <c r="Z969" s="66"/>
      <c r="AA969" s="66"/>
      <c r="AB969" s="66"/>
      <c r="AC969" s="66"/>
      <c r="AD969" s="66"/>
      <c r="AE969" s="66"/>
      <c r="AF969" s="91"/>
      <c r="AG969" s="3"/>
      <c r="AH969" s="50"/>
    </row>
    <row r="970" spans="1:34" s="4" customFormat="1">
      <c r="A970" s="56"/>
      <c r="B970" s="123"/>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390"/>
      <c r="Y970" s="417" t="s">
        <v>853</v>
      </c>
      <c r="Z970" s="243"/>
      <c r="AA970" s="243"/>
      <c r="AB970" s="243"/>
      <c r="AC970" s="243"/>
      <c r="AD970" s="243"/>
      <c r="AE970" s="243"/>
      <c r="AF970" s="243"/>
      <c r="AG970" s="541"/>
      <c r="AH970" s="50"/>
    </row>
    <row r="971" spans="1:34" s="4" customFormat="1">
      <c r="A971" s="56"/>
      <c r="B971" s="66"/>
      <c r="C971" s="140"/>
      <c r="D971" s="140"/>
      <c r="E971" s="140"/>
      <c r="F971" s="140"/>
      <c r="G971" s="140"/>
      <c r="H971" s="140"/>
      <c r="I971" s="140"/>
      <c r="J971" s="140"/>
      <c r="K971" s="140"/>
      <c r="L971" s="140"/>
      <c r="M971" s="140"/>
      <c r="N971" s="140"/>
      <c r="O971" s="140"/>
      <c r="P971" s="140"/>
      <c r="Q971" s="140"/>
      <c r="R971" s="140"/>
      <c r="S971" s="140"/>
      <c r="T971" s="140"/>
      <c r="U971" s="140"/>
      <c r="V971" s="140"/>
      <c r="W971" s="140"/>
      <c r="X971" s="388"/>
      <c r="Y971" s="243"/>
      <c r="Z971" s="243"/>
      <c r="AA971" s="243"/>
      <c r="AB971" s="243"/>
      <c r="AC971" s="243"/>
      <c r="AD971" s="243"/>
      <c r="AE971" s="243"/>
      <c r="AF971" s="243"/>
      <c r="AG971" s="541"/>
      <c r="AH971" s="50"/>
    </row>
    <row r="972" spans="1:34" s="4" customFormat="1">
      <c r="A972" s="56"/>
      <c r="B972" s="66"/>
      <c r="C972" s="140"/>
      <c r="D972" s="140"/>
      <c r="E972" s="140"/>
      <c r="F972" s="140"/>
      <c r="G972" s="140"/>
      <c r="H972" s="140"/>
      <c r="I972" s="140"/>
      <c r="J972" s="140"/>
      <c r="K972" s="140"/>
      <c r="L972" s="140"/>
      <c r="M972" s="140"/>
      <c r="N972" s="140"/>
      <c r="O972" s="140"/>
      <c r="P972" s="140"/>
      <c r="Q972" s="140"/>
      <c r="R972" s="140"/>
      <c r="S972" s="140"/>
      <c r="T972" s="140"/>
      <c r="U972" s="140"/>
      <c r="V972" s="140"/>
      <c r="W972" s="140"/>
      <c r="X972" s="388"/>
      <c r="Y972" s="243"/>
      <c r="Z972" s="243"/>
      <c r="AA972" s="243"/>
      <c r="AB972" s="243"/>
      <c r="AC972" s="243"/>
      <c r="AD972" s="243"/>
      <c r="AE972" s="243"/>
      <c r="AF972" s="243"/>
      <c r="AG972" s="541"/>
      <c r="AH972" s="50"/>
    </row>
    <row r="973" spans="1:34" s="4" customFormat="1">
      <c r="A973" s="56"/>
      <c r="B973" s="66"/>
      <c r="C973" s="140"/>
      <c r="D973" s="140"/>
      <c r="E973" s="140"/>
      <c r="F973" s="140"/>
      <c r="G973" s="140"/>
      <c r="H973" s="140"/>
      <c r="I973" s="140"/>
      <c r="J973" s="140"/>
      <c r="K973" s="140"/>
      <c r="L973" s="140"/>
      <c r="M973" s="140"/>
      <c r="N973" s="140"/>
      <c r="O973" s="140"/>
      <c r="P973" s="140"/>
      <c r="Q973" s="140"/>
      <c r="R973" s="140"/>
      <c r="S973" s="140"/>
      <c r="T973" s="140"/>
      <c r="U973" s="140"/>
      <c r="V973" s="140"/>
      <c r="W973" s="140"/>
      <c r="X973" s="388"/>
      <c r="Y973" s="243"/>
      <c r="Z973" s="243"/>
      <c r="AA973" s="243"/>
      <c r="AB973" s="243"/>
      <c r="AC973" s="243"/>
      <c r="AD973" s="243"/>
      <c r="AE973" s="243"/>
      <c r="AF973" s="243"/>
      <c r="AG973" s="541"/>
      <c r="AH973" s="50"/>
    </row>
    <row r="974" spans="1:34" s="4" customFormat="1">
      <c r="A974" s="56"/>
      <c r="B974" s="121"/>
      <c r="C974" s="140"/>
      <c r="D974" s="140"/>
      <c r="E974" s="140"/>
      <c r="F974" s="140"/>
      <c r="G974" s="140"/>
      <c r="H974" s="140"/>
      <c r="I974" s="140"/>
      <c r="J974" s="140"/>
      <c r="K974" s="140"/>
      <c r="L974" s="140"/>
      <c r="M974" s="140"/>
      <c r="N974" s="140"/>
      <c r="O974" s="140"/>
      <c r="P974" s="140"/>
      <c r="Q974" s="140"/>
      <c r="R974" s="140"/>
      <c r="S974" s="140"/>
      <c r="T974" s="140"/>
      <c r="U974" s="140"/>
      <c r="V974" s="140"/>
      <c r="W974" s="140"/>
      <c r="X974" s="388"/>
      <c r="Y974" s="425"/>
      <c r="Z974" s="425"/>
      <c r="AA974" s="425"/>
      <c r="AB974" s="425"/>
      <c r="AC974" s="425"/>
      <c r="AD974" s="425"/>
      <c r="AE974" s="425"/>
      <c r="AF974" s="425"/>
      <c r="AG974" s="541"/>
      <c r="AH974" s="50"/>
    </row>
    <row r="975" spans="1:34" s="4" customFormat="1">
      <c r="A975" s="56"/>
      <c r="B975" s="66"/>
      <c r="C975" s="66"/>
      <c r="D975" s="66"/>
      <c r="E975" s="66"/>
      <c r="F975" s="66"/>
      <c r="G975" s="66"/>
      <c r="H975" s="66"/>
      <c r="I975" s="66"/>
      <c r="J975" s="66"/>
      <c r="K975" s="66"/>
      <c r="L975" s="66"/>
      <c r="M975" s="66"/>
      <c r="N975" s="66"/>
      <c r="O975" s="66"/>
      <c r="P975" s="66"/>
      <c r="Q975" s="66"/>
      <c r="R975" s="66"/>
      <c r="S975" s="66"/>
      <c r="T975" s="66"/>
      <c r="U975" s="66"/>
      <c r="V975" s="66"/>
      <c r="W975" s="66"/>
      <c r="X975" s="388"/>
      <c r="Y975" s="243"/>
      <c r="Z975" s="243"/>
      <c r="AA975" s="243"/>
      <c r="AB975" s="243"/>
      <c r="AC975" s="243"/>
      <c r="AD975" s="243"/>
      <c r="AE975" s="243"/>
      <c r="AF975" s="243"/>
      <c r="AG975" s="541"/>
      <c r="AH975" s="50"/>
    </row>
    <row r="976" spans="1:34" s="4" customFormat="1">
      <c r="A976" s="60"/>
      <c r="B976" s="130"/>
      <c r="C976" s="130"/>
      <c r="D976" s="130"/>
      <c r="E976" s="130"/>
      <c r="F976" s="130"/>
      <c r="G976" s="130"/>
      <c r="H976" s="130"/>
      <c r="I976" s="130"/>
      <c r="J976" s="130"/>
      <c r="K976" s="130"/>
      <c r="L976" s="130"/>
      <c r="M976" s="130"/>
      <c r="N976" s="130"/>
      <c r="O976" s="130"/>
      <c r="P976" s="130"/>
      <c r="Q976" s="130"/>
      <c r="R976" s="130"/>
      <c r="S976" s="130"/>
      <c r="T976" s="130"/>
      <c r="U976" s="130"/>
      <c r="V976" s="130"/>
      <c r="W976" s="130"/>
      <c r="X976" s="391"/>
      <c r="Y976" s="65"/>
      <c r="Z976" s="65"/>
      <c r="AA976" s="65"/>
      <c r="AB976" s="65"/>
      <c r="AC976" s="65"/>
      <c r="AD976" s="65"/>
      <c r="AE976" s="65"/>
      <c r="AF976" s="65"/>
      <c r="AG976" s="177"/>
      <c r="AH976" s="4"/>
    </row>
    <row r="977" spans="1:34" s="4" customFormat="1">
      <c r="A977" s="56"/>
      <c r="B977" s="123" t="s">
        <v>1174</v>
      </c>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390"/>
      <c r="Y977" s="66"/>
      <c r="Z977" s="66"/>
      <c r="AA977" s="66"/>
      <c r="AB977" s="66"/>
      <c r="AC977" s="66"/>
      <c r="AD977" s="66"/>
      <c r="AE977" s="66"/>
      <c r="AF977" s="91"/>
      <c r="AG977" s="3"/>
      <c r="AH977" s="50"/>
    </row>
    <row r="978" spans="1:34" s="4" customFormat="1">
      <c r="A978" s="56"/>
      <c r="B978" s="123"/>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390"/>
      <c r="Y978" s="66"/>
      <c r="Z978" s="66"/>
      <c r="AA978" s="66"/>
      <c r="AB978" s="66"/>
      <c r="AC978" s="66"/>
      <c r="AD978" s="66"/>
      <c r="AE978" s="66"/>
      <c r="AF978" s="91"/>
      <c r="AG978" s="3"/>
      <c r="AH978" s="50"/>
    </row>
    <row r="979" spans="1:34" s="4" customFormat="1">
      <c r="A979" s="56"/>
      <c r="B979" s="66"/>
      <c r="C979" s="66"/>
      <c r="D979" s="66"/>
      <c r="E979" s="66"/>
      <c r="F979" s="66"/>
      <c r="G979" s="66"/>
      <c r="H979" s="66"/>
      <c r="I979" s="66"/>
      <c r="J979" s="66"/>
      <c r="K979" s="66"/>
      <c r="L979" s="66"/>
      <c r="M979" s="66"/>
      <c r="N979" s="66"/>
      <c r="O979" s="66"/>
      <c r="P979" s="66"/>
      <c r="Q979" s="125"/>
      <c r="R979" s="66" t="s">
        <v>825</v>
      </c>
      <c r="S979" s="66"/>
      <c r="T979" s="66"/>
      <c r="U979" s="125"/>
      <c r="V979" s="66" t="s">
        <v>100</v>
      </c>
      <c r="W979" s="66"/>
      <c r="X979" s="388"/>
      <c r="Y979" s="66"/>
      <c r="Z979" s="66"/>
      <c r="AA979" s="66"/>
      <c r="AB979" s="66"/>
      <c r="AC979" s="66"/>
      <c r="AD979" s="66"/>
      <c r="AE979" s="66"/>
      <c r="AF979" s="91"/>
      <c r="AG979" s="3"/>
      <c r="AH979" s="50"/>
    </row>
    <row r="980" spans="1:34" s="4" customFormat="1">
      <c r="A980" s="56"/>
      <c r="B980" s="66"/>
      <c r="C980" s="66"/>
      <c r="D980" s="66"/>
      <c r="E980" s="66"/>
      <c r="F980" s="66"/>
      <c r="G980" s="66"/>
      <c r="H980" s="66"/>
      <c r="I980" s="66"/>
      <c r="J980" s="66"/>
      <c r="K980" s="66"/>
      <c r="L980" s="66"/>
      <c r="M980" s="66"/>
      <c r="N980" s="66"/>
      <c r="O980" s="66"/>
      <c r="P980" s="66"/>
      <c r="Q980" s="66"/>
      <c r="R980" s="66"/>
      <c r="S980" s="66"/>
      <c r="T980" s="66"/>
      <c r="U980" s="66"/>
      <c r="V980" s="66"/>
      <c r="W980" s="66"/>
      <c r="X980" s="388"/>
      <c r="Y980" s="66"/>
      <c r="Z980" s="66"/>
      <c r="AA980" s="66"/>
      <c r="AB980" s="66"/>
      <c r="AC980" s="66"/>
      <c r="AD980" s="66"/>
      <c r="AE980" s="66"/>
      <c r="AF980" s="91"/>
      <c r="AG980" s="3"/>
      <c r="AH980" s="50"/>
    </row>
    <row r="981" spans="1:34" s="4" customFormat="1">
      <c r="A981" s="56"/>
      <c r="B981" s="66"/>
      <c r="C981" s="66" t="s">
        <v>424</v>
      </c>
      <c r="D981" s="66"/>
      <c r="E981" s="66"/>
      <c r="F981" s="66"/>
      <c r="G981" s="66"/>
      <c r="H981" s="66"/>
      <c r="I981" s="66"/>
      <c r="J981" s="66"/>
      <c r="K981" s="66"/>
      <c r="L981" s="66"/>
      <c r="M981" s="66"/>
      <c r="N981" s="66"/>
      <c r="O981" s="66"/>
      <c r="P981" s="66"/>
      <c r="Q981" s="66"/>
      <c r="R981" s="66"/>
      <c r="S981" s="66"/>
      <c r="T981" s="66"/>
      <c r="U981" s="66"/>
      <c r="V981" s="66"/>
      <c r="W981" s="66"/>
      <c r="X981" s="388"/>
      <c r="Y981" s="66"/>
      <c r="Z981" s="66"/>
      <c r="AA981" s="66"/>
      <c r="AB981" s="66"/>
      <c r="AC981" s="66"/>
      <c r="AD981" s="66"/>
      <c r="AE981" s="66"/>
      <c r="AF981" s="91"/>
      <c r="AG981" s="3"/>
      <c r="AH981" s="50"/>
    </row>
    <row r="982" spans="1:34" s="4" customFormat="1">
      <c r="A982" s="56"/>
      <c r="B982" s="66"/>
      <c r="C982" s="66"/>
      <c r="D982" s="66"/>
      <c r="E982" s="66"/>
      <c r="F982" s="66"/>
      <c r="G982" s="66"/>
      <c r="H982" s="66"/>
      <c r="I982" s="66"/>
      <c r="J982" s="66"/>
      <c r="K982" s="66"/>
      <c r="L982" s="66"/>
      <c r="M982" s="66"/>
      <c r="N982" s="66"/>
      <c r="O982" s="66"/>
      <c r="P982" s="66"/>
      <c r="Q982" s="125"/>
      <c r="R982" s="66" t="s">
        <v>825</v>
      </c>
      <c r="S982" s="66"/>
      <c r="T982" s="66"/>
      <c r="U982" s="125"/>
      <c r="V982" s="66" t="s">
        <v>100</v>
      </c>
      <c r="W982" s="66"/>
      <c r="X982" s="388"/>
      <c r="Y982" s="66"/>
      <c r="Z982" s="66"/>
      <c r="AA982" s="66"/>
      <c r="AB982" s="66"/>
      <c r="AC982" s="66"/>
      <c r="AD982" s="66"/>
      <c r="AE982" s="66"/>
      <c r="AF982" s="91"/>
      <c r="AG982" s="3"/>
      <c r="AH982" s="50"/>
    </row>
    <row r="983" spans="1:34" s="4" customFormat="1">
      <c r="A983" s="56"/>
      <c r="B983" s="66"/>
      <c r="C983" s="66"/>
      <c r="D983" s="66"/>
      <c r="E983" s="66"/>
      <c r="F983" s="66"/>
      <c r="G983" s="66"/>
      <c r="H983" s="66"/>
      <c r="I983" s="66"/>
      <c r="J983" s="66"/>
      <c r="K983" s="66"/>
      <c r="L983" s="66"/>
      <c r="M983" s="66"/>
      <c r="N983" s="66"/>
      <c r="O983" s="66"/>
      <c r="P983" s="66"/>
      <c r="Q983" s="66"/>
      <c r="R983" s="66"/>
      <c r="S983" s="66"/>
      <c r="T983" s="66"/>
      <c r="U983" s="66"/>
      <c r="V983" s="66"/>
      <c r="W983" s="66"/>
      <c r="X983" s="388"/>
      <c r="Y983" s="66"/>
      <c r="Z983" s="66"/>
      <c r="AA983" s="66"/>
      <c r="AB983" s="66"/>
      <c r="AC983" s="66"/>
      <c r="AD983" s="66"/>
      <c r="AE983" s="66"/>
      <c r="AF983" s="91"/>
      <c r="AG983" s="3"/>
      <c r="AH983" s="50"/>
    </row>
    <row r="984" spans="1:34" s="4" customFormat="1">
      <c r="A984" s="56"/>
      <c r="B984" s="66"/>
      <c r="C984" s="66" t="s">
        <v>634</v>
      </c>
      <c r="D984" s="66"/>
      <c r="E984" s="66"/>
      <c r="F984" s="66"/>
      <c r="G984" s="66"/>
      <c r="H984" s="66"/>
      <c r="I984" s="66"/>
      <c r="J984" s="66"/>
      <c r="K984" s="66"/>
      <c r="L984" s="66"/>
      <c r="M984" s="66"/>
      <c r="N984" s="66"/>
      <c r="O984" s="66"/>
      <c r="P984" s="66"/>
      <c r="Q984" s="66"/>
      <c r="R984" s="66"/>
      <c r="S984" s="66"/>
      <c r="T984" s="66"/>
      <c r="U984" s="66"/>
      <c r="V984" s="66"/>
      <c r="W984" s="66"/>
      <c r="X984" s="388"/>
      <c r="Y984" s="66"/>
      <c r="Z984" s="66"/>
      <c r="AA984" s="66"/>
      <c r="AB984" s="66"/>
      <c r="AC984" s="66"/>
      <c r="AD984" s="66"/>
      <c r="AE984" s="66"/>
      <c r="AF984" s="91"/>
      <c r="AG984" s="3"/>
      <c r="AH984" s="50"/>
    </row>
    <row r="985" spans="1:34" s="4" customFormat="1">
      <c r="A985" s="56"/>
      <c r="B985" s="66"/>
      <c r="C985" s="66"/>
      <c r="D985" s="66"/>
      <c r="E985" s="66"/>
      <c r="F985" s="66"/>
      <c r="G985" s="66"/>
      <c r="H985" s="66"/>
      <c r="I985" s="66"/>
      <c r="J985" s="66"/>
      <c r="K985" s="66"/>
      <c r="L985" s="66"/>
      <c r="M985" s="66"/>
      <c r="N985" s="66"/>
      <c r="O985" s="66"/>
      <c r="P985" s="66"/>
      <c r="Q985" s="125"/>
      <c r="R985" s="66" t="s">
        <v>825</v>
      </c>
      <c r="S985" s="66"/>
      <c r="T985" s="66"/>
      <c r="U985" s="125"/>
      <c r="V985" s="66" t="s">
        <v>100</v>
      </c>
      <c r="W985" s="66"/>
      <c r="X985" s="388"/>
      <c r="Y985" s="66"/>
      <c r="Z985" s="66"/>
      <c r="AA985" s="66"/>
      <c r="AB985" s="66"/>
      <c r="AC985" s="66"/>
      <c r="AD985" s="66"/>
      <c r="AE985" s="66"/>
      <c r="AF985" s="91"/>
      <c r="AG985" s="3"/>
      <c r="AH985" s="50"/>
    </row>
    <row r="986" spans="1:34" s="4" customFormat="1">
      <c r="A986" s="56"/>
      <c r="B986" s="66"/>
      <c r="C986" s="66"/>
      <c r="D986" s="66"/>
      <c r="E986" s="66"/>
      <c r="F986" s="66"/>
      <c r="G986" s="66"/>
      <c r="H986" s="66"/>
      <c r="I986" s="66"/>
      <c r="J986" s="66"/>
      <c r="K986" s="66"/>
      <c r="L986" s="66"/>
      <c r="M986" s="66"/>
      <c r="N986" s="66"/>
      <c r="O986" s="66"/>
      <c r="P986" s="66"/>
      <c r="Q986" s="66"/>
      <c r="R986" s="66"/>
      <c r="S986" s="66"/>
      <c r="T986" s="66"/>
      <c r="U986" s="66"/>
      <c r="V986" s="66"/>
      <c r="W986" s="66"/>
      <c r="X986" s="388"/>
      <c r="Y986" s="66"/>
      <c r="Z986" s="66"/>
      <c r="AA986" s="66"/>
      <c r="AB986" s="66"/>
      <c r="AC986" s="66"/>
      <c r="AD986" s="66"/>
      <c r="AE986" s="66"/>
      <c r="AF986" s="91"/>
      <c r="AG986" s="3"/>
      <c r="AH986" s="50"/>
    </row>
    <row r="987" spans="1:34" s="4" customFormat="1">
      <c r="A987" s="57">
        <v>11</v>
      </c>
      <c r="B987" s="119" t="s">
        <v>465</v>
      </c>
      <c r="C987" s="66"/>
      <c r="D987" s="66"/>
      <c r="E987" s="66"/>
      <c r="F987" s="66"/>
      <c r="G987" s="66"/>
      <c r="H987" s="66"/>
      <c r="I987" s="66"/>
      <c r="J987" s="66"/>
      <c r="K987" s="66"/>
      <c r="L987" s="66"/>
      <c r="M987" s="66"/>
      <c r="N987" s="66"/>
      <c r="O987" s="66"/>
      <c r="P987" s="66"/>
      <c r="Q987" s="66"/>
      <c r="R987" s="66"/>
      <c r="S987" s="66"/>
      <c r="T987" s="66"/>
      <c r="U987" s="66"/>
      <c r="V987" s="66"/>
      <c r="W987" s="66"/>
      <c r="X987" s="388"/>
      <c r="Y987" s="66"/>
      <c r="Z987" s="66"/>
      <c r="AA987" s="66"/>
      <c r="AB987" s="66"/>
      <c r="AC987" s="66"/>
      <c r="AD987" s="66"/>
      <c r="AE987" s="66"/>
      <c r="AF987" s="91"/>
      <c r="AG987" s="3"/>
      <c r="AH987" s="50"/>
    </row>
    <row r="988" spans="1:34" s="4" customFormat="1">
      <c r="A988" s="56"/>
      <c r="B988" s="66"/>
      <c r="C988" s="66"/>
      <c r="D988" s="66"/>
      <c r="E988" s="66"/>
      <c r="F988" s="66"/>
      <c r="G988" s="66"/>
      <c r="H988" s="66"/>
      <c r="I988" s="66"/>
      <c r="J988" s="66"/>
      <c r="K988" s="66"/>
      <c r="L988" s="66"/>
      <c r="M988" s="66"/>
      <c r="N988" s="66"/>
      <c r="O988" s="66"/>
      <c r="P988" s="66"/>
      <c r="Q988" s="66"/>
      <c r="R988" s="66"/>
      <c r="S988" s="66"/>
      <c r="T988" s="66"/>
      <c r="U988" s="66"/>
      <c r="V988" s="66"/>
      <c r="W988" s="66"/>
      <c r="X988" s="388"/>
      <c r="Y988" s="66"/>
      <c r="Z988" s="66"/>
      <c r="AA988" s="66"/>
      <c r="AB988" s="66"/>
      <c r="AC988" s="66"/>
      <c r="AD988" s="66"/>
      <c r="AE988" s="66"/>
      <c r="AF988" s="91"/>
      <c r="AG988" s="3"/>
      <c r="AH988" s="50"/>
    </row>
    <row r="989" spans="1:34" s="4" customFormat="1">
      <c r="A989" s="56"/>
      <c r="B989" s="66" t="s">
        <v>63</v>
      </c>
      <c r="C989" s="66"/>
      <c r="D989" s="66"/>
      <c r="E989" s="66"/>
      <c r="F989" s="66"/>
      <c r="G989" s="66"/>
      <c r="H989" s="66"/>
      <c r="I989" s="66"/>
      <c r="J989" s="66"/>
      <c r="K989" s="66"/>
      <c r="L989" s="66"/>
      <c r="M989" s="66"/>
      <c r="N989" s="66"/>
      <c r="O989" s="66"/>
      <c r="P989" s="66"/>
      <c r="Q989" s="125"/>
      <c r="R989" s="66" t="s">
        <v>825</v>
      </c>
      <c r="S989" s="66"/>
      <c r="T989" s="66"/>
      <c r="U989" s="125"/>
      <c r="V989" s="66" t="s">
        <v>100</v>
      </c>
      <c r="W989" s="66"/>
      <c r="X989" s="388"/>
      <c r="Y989" s="66"/>
      <c r="Z989" s="66"/>
      <c r="AA989" s="66"/>
      <c r="AB989" s="66"/>
      <c r="AC989" s="66"/>
      <c r="AD989" s="66"/>
      <c r="AE989" s="66"/>
      <c r="AF989" s="91"/>
      <c r="AG989" s="3"/>
      <c r="AH989" s="50"/>
    </row>
    <row r="990" spans="1:34" s="4" customFormat="1">
      <c r="A990" s="56"/>
      <c r="B990" s="66"/>
      <c r="C990" s="66"/>
      <c r="D990" s="66"/>
      <c r="E990" s="66"/>
      <c r="F990" s="66"/>
      <c r="G990" s="66"/>
      <c r="H990" s="66"/>
      <c r="I990" s="66"/>
      <c r="J990" s="66"/>
      <c r="K990" s="66"/>
      <c r="L990" s="66"/>
      <c r="M990" s="66"/>
      <c r="N990" s="66"/>
      <c r="O990" s="66"/>
      <c r="P990" s="66"/>
      <c r="Q990" s="66"/>
      <c r="R990" s="66"/>
      <c r="S990" s="66"/>
      <c r="T990" s="66"/>
      <c r="U990" s="66"/>
      <c r="V990" s="66"/>
      <c r="W990" s="66"/>
      <c r="X990" s="388"/>
      <c r="Y990" s="66"/>
      <c r="Z990" s="66"/>
      <c r="AA990" s="66"/>
      <c r="AB990" s="66"/>
      <c r="AC990" s="66"/>
      <c r="AD990" s="66"/>
      <c r="AE990" s="66"/>
      <c r="AF990" s="91"/>
      <c r="AG990" s="3"/>
      <c r="AH990" s="50"/>
    </row>
    <row r="991" spans="1:34" s="4" customFormat="1">
      <c r="A991" s="56"/>
      <c r="B991" s="66"/>
      <c r="C991" s="66" t="s">
        <v>909</v>
      </c>
      <c r="D991" s="66"/>
      <c r="E991" s="66"/>
      <c r="F991" s="66"/>
      <c r="G991" s="66"/>
      <c r="H991" s="66"/>
      <c r="I991" s="66"/>
      <c r="J991" s="66"/>
      <c r="K991" s="66"/>
      <c r="L991" s="66"/>
      <c r="M991" s="66"/>
      <c r="N991" s="66"/>
      <c r="O991" s="66"/>
      <c r="P991" s="66"/>
      <c r="Q991" s="66"/>
      <c r="R991" s="66"/>
      <c r="S991" s="66"/>
      <c r="T991" s="66"/>
      <c r="U991" s="66"/>
      <c r="V991" s="66"/>
      <c r="W991" s="66"/>
      <c r="X991" s="388"/>
      <c r="Y991" s="66"/>
      <c r="Z991" s="66"/>
      <c r="AA991" s="66"/>
      <c r="AB991" s="66"/>
      <c r="AC991" s="66"/>
      <c r="AD991" s="66"/>
      <c r="AE991" s="66"/>
      <c r="AF991" s="91"/>
      <c r="AG991" s="3"/>
      <c r="AH991" s="50"/>
    </row>
    <row r="992" spans="1:34" s="4" customFormat="1">
      <c r="A992" s="56"/>
      <c r="B992" s="66"/>
      <c r="C992" s="66"/>
      <c r="D992" s="66"/>
      <c r="E992" s="125"/>
      <c r="F992" s="66" t="s">
        <v>908</v>
      </c>
      <c r="G992" s="66"/>
      <c r="H992" s="125"/>
      <c r="I992" s="66" t="s">
        <v>824</v>
      </c>
      <c r="J992" s="66"/>
      <c r="K992" s="66"/>
      <c r="L992" s="66" t="s">
        <v>344</v>
      </c>
      <c r="M992" s="66"/>
      <c r="N992" s="66"/>
      <c r="O992" s="140"/>
      <c r="P992" s="140"/>
      <c r="Q992" s="140"/>
      <c r="R992" s="140"/>
      <c r="S992" s="140"/>
      <c r="T992" s="140"/>
      <c r="U992" s="140"/>
      <c r="V992" s="140"/>
      <c r="W992" s="140"/>
      <c r="X992" s="388"/>
      <c r="Y992" s="66"/>
      <c r="Z992" s="66"/>
      <c r="AA992" s="66"/>
      <c r="AB992" s="66"/>
      <c r="AC992" s="66"/>
      <c r="AD992" s="66"/>
      <c r="AE992" s="66"/>
      <c r="AF992" s="91"/>
      <c r="AG992" s="3"/>
      <c r="AH992" s="50"/>
    </row>
    <row r="993" spans="1:34" s="4" customFormat="1">
      <c r="A993" s="56"/>
      <c r="B993" s="66"/>
      <c r="C993" s="66"/>
      <c r="D993" s="66"/>
      <c r="E993" s="66"/>
      <c r="F993" s="66"/>
      <c r="G993" s="66"/>
      <c r="H993" s="66"/>
      <c r="I993" s="66"/>
      <c r="J993" s="66"/>
      <c r="K993" s="66"/>
      <c r="L993" s="66"/>
      <c r="M993" s="66"/>
      <c r="N993" s="66"/>
      <c r="O993" s="66"/>
      <c r="P993" s="66"/>
      <c r="Q993" s="66"/>
      <c r="R993" s="66"/>
      <c r="S993" s="66"/>
      <c r="T993" s="66"/>
      <c r="U993" s="66"/>
      <c r="V993" s="66"/>
      <c r="W993" s="66"/>
      <c r="X993" s="388"/>
      <c r="Y993" s="66"/>
      <c r="Z993" s="66"/>
      <c r="AA993" s="66"/>
      <c r="AB993" s="66"/>
      <c r="AC993" s="66"/>
      <c r="AD993" s="66"/>
      <c r="AE993" s="66"/>
      <c r="AF993" s="91"/>
      <c r="AG993" s="3"/>
      <c r="AH993" s="50"/>
    </row>
    <row r="994" spans="1:34" s="4" customFormat="1">
      <c r="A994" s="56"/>
      <c r="B994" s="66"/>
      <c r="C994" s="66" t="s">
        <v>910</v>
      </c>
      <c r="D994" s="66"/>
      <c r="E994" s="66"/>
      <c r="F994" s="66"/>
      <c r="G994" s="66"/>
      <c r="H994" s="66"/>
      <c r="I994" s="66"/>
      <c r="J994" s="66"/>
      <c r="K994" s="66"/>
      <c r="L994" s="66"/>
      <c r="M994" s="66"/>
      <c r="N994" s="66"/>
      <c r="O994" s="66"/>
      <c r="P994" s="66"/>
      <c r="Q994" s="66"/>
      <c r="R994" s="66"/>
      <c r="S994" s="66"/>
      <c r="T994" s="66"/>
      <c r="U994" s="66"/>
      <c r="V994" s="66"/>
      <c r="W994" s="66"/>
      <c r="X994" s="388"/>
      <c r="Y994" s="66"/>
      <c r="Z994" s="66"/>
      <c r="AA994" s="66"/>
      <c r="AB994" s="66"/>
      <c r="AC994" s="66"/>
      <c r="AD994" s="66"/>
      <c r="AE994" s="66"/>
      <c r="AF994" s="91"/>
      <c r="AG994" s="3"/>
      <c r="AH994" s="50"/>
    </row>
    <row r="995" spans="1:34" s="4" customFormat="1">
      <c r="A995" s="56"/>
      <c r="B995" s="66"/>
      <c r="C995" s="66"/>
      <c r="D995" s="66"/>
      <c r="E995" s="66"/>
      <c r="F995" s="66"/>
      <c r="G995" s="66"/>
      <c r="H995" s="66"/>
      <c r="I995" s="66"/>
      <c r="J995" s="66"/>
      <c r="K995" s="66"/>
      <c r="L995" s="66"/>
      <c r="M995" s="66"/>
      <c r="N995" s="66"/>
      <c r="O995" s="66"/>
      <c r="P995" s="66"/>
      <c r="Q995" s="66"/>
      <c r="R995" s="66"/>
      <c r="S995" s="66"/>
      <c r="T995" s="66"/>
      <c r="U995" s="66"/>
      <c r="V995" s="66"/>
      <c r="W995" s="66"/>
      <c r="X995" s="388"/>
      <c r="Y995" s="66"/>
      <c r="Z995" s="66"/>
      <c r="AA995" s="66"/>
      <c r="AB995" s="66"/>
      <c r="AC995" s="66"/>
      <c r="AD995" s="66"/>
      <c r="AE995" s="66"/>
      <c r="AF995" s="91"/>
      <c r="AG995" s="3"/>
      <c r="AH995" s="50"/>
    </row>
    <row r="996" spans="1:34" s="4" customFormat="1">
      <c r="A996" s="56"/>
      <c r="B996" s="66"/>
      <c r="C996" s="66"/>
      <c r="D996" s="66"/>
      <c r="E996" s="66"/>
      <c r="F996" s="66"/>
      <c r="G996" s="66"/>
      <c r="H996" s="66"/>
      <c r="I996" s="66"/>
      <c r="J996" s="66"/>
      <c r="K996" s="66"/>
      <c r="L996" s="66"/>
      <c r="M996" s="66"/>
      <c r="N996" s="66"/>
      <c r="O996" s="66"/>
      <c r="P996" s="66"/>
      <c r="Q996" s="140"/>
      <c r="R996" s="140"/>
      <c r="S996" s="66" t="s">
        <v>106</v>
      </c>
      <c r="T996" s="140"/>
      <c r="U996" s="140"/>
      <c r="V996" s="66" t="s">
        <v>416</v>
      </c>
      <c r="W996" s="66"/>
      <c r="X996" s="388"/>
      <c r="Y996" s="66"/>
      <c r="Z996" s="66"/>
      <c r="AA996" s="66"/>
      <c r="AB996" s="66"/>
      <c r="AC996" s="66"/>
      <c r="AD996" s="66"/>
      <c r="AE996" s="66"/>
      <c r="AF996" s="91"/>
      <c r="AG996" s="3"/>
      <c r="AH996" s="50"/>
    </row>
    <row r="997" spans="1:34" s="4" customFormat="1">
      <c r="A997" s="58"/>
      <c r="B997" s="122"/>
      <c r="C997" s="122"/>
      <c r="D997" s="122"/>
      <c r="E997" s="122"/>
      <c r="F997" s="122"/>
      <c r="G997" s="122"/>
      <c r="H997" s="122"/>
      <c r="I997" s="122"/>
      <c r="J997" s="122"/>
      <c r="K997" s="122"/>
      <c r="L997" s="122"/>
      <c r="M997" s="122"/>
      <c r="N997" s="122"/>
      <c r="O997" s="122"/>
      <c r="P997" s="122"/>
      <c r="Q997" s="122"/>
      <c r="R997" s="122"/>
      <c r="S997" s="122"/>
      <c r="T997" s="122"/>
      <c r="U997" s="122"/>
      <c r="V997" s="122"/>
      <c r="W997" s="122"/>
      <c r="X997" s="389"/>
      <c r="Y997" s="122"/>
      <c r="Z997" s="122"/>
      <c r="AA997" s="122"/>
      <c r="AB997" s="122"/>
      <c r="AC997" s="122"/>
      <c r="AD997" s="122"/>
      <c r="AE997" s="122"/>
      <c r="AF997" s="76"/>
      <c r="AG997" s="515"/>
      <c r="AH997" s="50"/>
    </row>
    <row r="998" spans="1:34" s="4" customFormat="1">
      <c r="A998" s="47" t="s">
        <v>82</v>
      </c>
      <c r="B998" s="47"/>
      <c r="C998" s="47"/>
      <c r="D998" s="47"/>
      <c r="E998" s="47"/>
      <c r="F998" s="47"/>
      <c r="G998" s="47"/>
      <c r="H998" s="47"/>
      <c r="I998" s="47"/>
      <c r="J998" s="47"/>
      <c r="K998" s="47"/>
      <c r="L998" s="47"/>
      <c r="M998" s="47"/>
      <c r="N998" s="47"/>
      <c r="O998" s="47"/>
      <c r="P998" s="47"/>
      <c r="Q998" s="47"/>
      <c r="R998" s="47"/>
      <c r="S998" s="47"/>
      <c r="T998" s="47"/>
      <c r="U998" s="47"/>
      <c r="V998" s="47"/>
      <c r="W998" s="47"/>
      <c r="X998" s="47"/>
      <c r="Y998" s="124" t="s">
        <v>245</v>
      </c>
      <c r="Z998" s="124"/>
      <c r="AA998" s="124"/>
      <c r="AB998" s="124"/>
      <c r="AC998" s="124"/>
      <c r="AD998" s="124"/>
      <c r="AE998" s="124"/>
      <c r="AF998" s="124"/>
      <c r="AG998" s="124"/>
      <c r="AH998" s="120"/>
    </row>
    <row r="999" spans="1:34" s="4" customFormat="1">
      <c r="A999" s="47"/>
      <c r="B999" s="47"/>
      <c r="C999" s="47"/>
      <c r="D999" s="47"/>
      <c r="E999" s="47"/>
      <c r="F999" s="47"/>
      <c r="G999" s="47"/>
      <c r="H999" s="47"/>
      <c r="I999" s="47"/>
      <c r="J999" s="47"/>
      <c r="K999" s="47"/>
      <c r="L999" s="47"/>
      <c r="M999" s="47"/>
      <c r="N999" s="47"/>
      <c r="O999" s="47"/>
      <c r="P999" s="47"/>
      <c r="Q999" s="47"/>
      <c r="R999" s="47"/>
      <c r="S999" s="47"/>
      <c r="T999" s="47"/>
      <c r="U999" s="47"/>
      <c r="V999" s="47"/>
      <c r="W999" s="47"/>
      <c r="X999" s="47"/>
      <c r="Y999" s="124"/>
      <c r="Z999" s="124"/>
      <c r="AA999" s="124"/>
      <c r="AB999" s="124"/>
      <c r="AC999" s="124"/>
      <c r="AD999" s="124"/>
      <c r="AE999" s="124"/>
      <c r="AF999" s="124"/>
      <c r="AG999" s="124"/>
      <c r="AH999" s="120"/>
    </row>
    <row r="1000" spans="1:34" s="4" customFormat="1">
      <c r="A1000" s="57">
        <v>12</v>
      </c>
      <c r="B1000" s="119" t="s">
        <v>125</v>
      </c>
      <c r="C1000" s="66"/>
      <c r="D1000" s="66"/>
      <c r="E1000" s="66"/>
      <c r="F1000" s="66"/>
      <c r="G1000" s="66"/>
      <c r="H1000" s="66"/>
      <c r="I1000" s="66"/>
      <c r="J1000" s="66"/>
      <c r="K1000" s="66"/>
      <c r="L1000" s="66"/>
      <c r="M1000" s="66"/>
      <c r="N1000" s="66"/>
      <c r="O1000" s="66"/>
      <c r="P1000" s="66"/>
      <c r="Q1000" s="66"/>
      <c r="R1000" s="66"/>
      <c r="S1000" s="66"/>
      <c r="T1000" s="66"/>
      <c r="U1000" s="66"/>
      <c r="V1000" s="66"/>
      <c r="W1000" s="66"/>
      <c r="X1000" s="388"/>
      <c r="Y1000" s="66"/>
      <c r="Z1000" s="66"/>
      <c r="AA1000" s="66"/>
      <c r="AB1000" s="66"/>
      <c r="AC1000" s="66"/>
      <c r="AD1000" s="66"/>
      <c r="AE1000" s="66"/>
      <c r="AF1000" s="91"/>
      <c r="AG1000" s="3"/>
      <c r="AH1000" s="50"/>
    </row>
    <row r="1001" spans="1:34" s="4" customFormat="1">
      <c r="A1001" s="56"/>
      <c r="B1001" s="66" t="s">
        <v>230</v>
      </c>
      <c r="C1001" s="66"/>
      <c r="D1001" s="66"/>
      <c r="E1001" s="66"/>
      <c r="F1001" s="66"/>
      <c r="G1001" s="66"/>
      <c r="H1001" s="66"/>
      <c r="I1001" s="66"/>
      <c r="J1001" s="66"/>
      <c r="K1001" s="66"/>
      <c r="L1001" s="66"/>
      <c r="M1001" s="66"/>
      <c r="N1001" s="66"/>
      <c r="O1001" s="66"/>
      <c r="P1001" s="66"/>
      <c r="Q1001" s="66"/>
      <c r="R1001" s="66"/>
      <c r="S1001" s="66"/>
      <c r="T1001" s="66"/>
      <c r="U1001" s="66"/>
      <c r="V1001" s="66"/>
      <c r="W1001" s="66"/>
      <c r="X1001" s="388"/>
      <c r="Y1001" s="66"/>
      <c r="Z1001" s="66"/>
      <c r="AA1001" s="66"/>
      <c r="AB1001" s="66"/>
      <c r="AC1001" s="66"/>
      <c r="AD1001" s="66"/>
      <c r="AE1001" s="66"/>
      <c r="AF1001" s="91"/>
      <c r="AG1001" s="3"/>
      <c r="AH1001" s="50"/>
    </row>
    <row r="1002" spans="1:34" s="4" customFormat="1">
      <c r="A1002" s="56"/>
      <c r="B1002" s="66"/>
      <c r="C1002" s="123" t="s">
        <v>128</v>
      </c>
      <c r="D1002" s="123"/>
      <c r="E1002" s="123"/>
      <c r="F1002" s="123"/>
      <c r="G1002" s="123"/>
      <c r="H1002" s="123"/>
      <c r="I1002" s="123"/>
      <c r="J1002" s="123"/>
      <c r="K1002" s="123"/>
      <c r="L1002" s="123"/>
      <c r="M1002" s="123"/>
      <c r="N1002" s="123"/>
      <c r="O1002" s="123"/>
      <c r="P1002" s="123"/>
      <c r="Q1002" s="123"/>
      <c r="R1002" s="123"/>
      <c r="S1002" s="123"/>
      <c r="T1002" s="123"/>
      <c r="U1002" s="123"/>
      <c r="V1002" s="123"/>
      <c r="W1002" s="123"/>
      <c r="X1002" s="390"/>
      <c r="Y1002" s="66"/>
      <c r="Z1002" s="66"/>
      <c r="AA1002" s="66"/>
      <c r="AB1002" s="66"/>
      <c r="AC1002" s="66"/>
      <c r="AD1002" s="66"/>
      <c r="AE1002" s="66"/>
      <c r="AF1002" s="91"/>
      <c r="AG1002" s="3"/>
      <c r="AH1002" s="50"/>
    </row>
    <row r="1003" spans="1:34" s="4" customFormat="1">
      <c r="A1003" s="56"/>
      <c r="B1003" s="66"/>
      <c r="C1003" s="163"/>
      <c r="D1003" s="163"/>
      <c r="E1003" s="163"/>
      <c r="F1003" s="163"/>
      <c r="G1003" s="163"/>
      <c r="H1003" s="163"/>
      <c r="I1003" s="163"/>
      <c r="J1003" s="163"/>
      <c r="K1003" s="163"/>
      <c r="L1003" s="163"/>
      <c r="M1003" s="163"/>
      <c r="N1003" s="163"/>
      <c r="O1003" s="163"/>
      <c r="P1003" s="163"/>
      <c r="Q1003" s="163"/>
      <c r="R1003" s="163"/>
      <c r="S1003" s="163"/>
      <c r="T1003" s="163"/>
      <c r="U1003" s="163"/>
      <c r="V1003" s="163"/>
      <c r="W1003" s="163"/>
      <c r="X1003" s="392"/>
      <c r="Y1003" s="66"/>
      <c r="Z1003" s="66"/>
      <c r="AA1003" s="66"/>
      <c r="AB1003" s="66"/>
      <c r="AC1003" s="66"/>
      <c r="AD1003" s="66"/>
      <c r="AE1003" s="66"/>
      <c r="AF1003" s="91"/>
      <c r="AG1003" s="3"/>
      <c r="AH1003" s="50"/>
    </row>
    <row r="1004" spans="1:34" s="4" customFormat="1">
      <c r="A1004" s="56"/>
      <c r="B1004" s="66"/>
      <c r="C1004" s="124" t="s">
        <v>412</v>
      </c>
      <c r="D1004" s="124"/>
      <c r="E1004" s="124"/>
      <c r="F1004" s="124"/>
      <c r="G1004" s="124"/>
      <c r="H1004" s="124"/>
      <c r="I1004" s="124" t="s">
        <v>673</v>
      </c>
      <c r="J1004" s="124"/>
      <c r="K1004" s="124"/>
      <c r="L1004" s="124" t="s">
        <v>664</v>
      </c>
      <c r="M1004" s="124"/>
      <c r="N1004" s="124"/>
      <c r="O1004" s="124"/>
      <c r="P1004" s="124" t="s">
        <v>336</v>
      </c>
      <c r="Q1004" s="124"/>
      <c r="R1004" s="124"/>
      <c r="S1004" s="124"/>
      <c r="T1004" s="124"/>
      <c r="U1004" s="124"/>
      <c r="V1004" s="124"/>
      <c r="W1004" s="124"/>
      <c r="X1004" s="124"/>
      <c r="Y1004" s="124"/>
      <c r="Z1004" s="124"/>
      <c r="AA1004" s="124"/>
      <c r="AB1004" s="66"/>
      <c r="AC1004" s="66"/>
      <c r="AD1004" s="66"/>
      <c r="AE1004" s="66"/>
      <c r="AF1004" s="91"/>
      <c r="AG1004" s="3"/>
      <c r="AH1004" s="50"/>
    </row>
    <row r="1005" spans="1:34" s="4" customFormat="1">
      <c r="A1005" s="56"/>
      <c r="B1005" s="66"/>
      <c r="C1005" s="124"/>
      <c r="D1005" s="124"/>
      <c r="E1005" s="124"/>
      <c r="F1005" s="124"/>
      <c r="G1005" s="124"/>
      <c r="H1005" s="124"/>
      <c r="I1005" s="124"/>
      <c r="J1005" s="124"/>
      <c r="K1005" s="124"/>
      <c r="L1005" s="124"/>
      <c r="M1005" s="124"/>
      <c r="N1005" s="124"/>
      <c r="O1005" s="124"/>
      <c r="P1005" s="124"/>
      <c r="Q1005" s="124"/>
      <c r="R1005" s="124"/>
      <c r="S1005" s="124"/>
      <c r="T1005" s="124"/>
      <c r="U1005" s="124"/>
      <c r="V1005" s="124"/>
      <c r="W1005" s="124"/>
      <c r="X1005" s="124"/>
      <c r="Y1005" s="124"/>
      <c r="Z1005" s="124"/>
      <c r="AA1005" s="124"/>
      <c r="AB1005" s="66"/>
      <c r="AC1005" s="66"/>
      <c r="AD1005" s="66"/>
      <c r="AE1005" s="66"/>
      <c r="AF1005" s="91"/>
      <c r="AG1005" s="3"/>
      <c r="AH1005" s="50"/>
    </row>
    <row r="1006" spans="1:34" s="4" customFormat="1">
      <c r="A1006" s="56"/>
      <c r="B1006" s="66"/>
      <c r="C1006" s="124" t="s">
        <v>145</v>
      </c>
      <c r="D1006" s="124"/>
      <c r="E1006" s="124"/>
      <c r="F1006" s="124"/>
      <c r="G1006" s="124"/>
      <c r="H1006" s="124"/>
      <c r="I1006" s="125"/>
      <c r="J1006" s="125"/>
      <c r="K1006" s="125"/>
      <c r="L1006" s="125"/>
      <c r="M1006" s="125"/>
      <c r="N1006" s="125"/>
      <c r="O1006" s="125"/>
      <c r="P1006" s="125" t="s">
        <v>165</v>
      </c>
      <c r="Q1006" s="125"/>
      <c r="R1006" s="125"/>
      <c r="S1006" s="125"/>
      <c r="T1006" s="125"/>
      <c r="U1006" s="125"/>
      <c r="V1006" s="125"/>
      <c r="W1006" s="125"/>
      <c r="X1006" s="125"/>
      <c r="Y1006" s="125"/>
      <c r="Z1006" s="125"/>
      <c r="AA1006" s="125"/>
      <c r="AB1006" s="66"/>
      <c r="AC1006" s="66"/>
      <c r="AD1006" s="66"/>
      <c r="AE1006" s="66"/>
      <c r="AF1006" s="91"/>
      <c r="AG1006" s="3"/>
      <c r="AH1006" s="50"/>
    </row>
    <row r="1007" spans="1:34" s="4" customFormat="1">
      <c r="A1007" s="56"/>
      <c r="B1007" s="66"/>
      <c r="C1007" s="124"/>
      <c r="D1007" s="124"/>
      <c r="E1007" s="124"/>
      <c r="F1007" s="124"/>
      <c r="G1007" s="124"/>
      <c r="H1007" s="124"/>
      <c r="I1007" s="125"/>
      <c r="J1007" s="125"/>
      <c r="K1007" s="125"/>
      <c r="L1007" s="125"/>
      <c r="M1007" s="125"/>
      <c r="N1007" s="125"/>
      <c r="O1007" s="125"/>
      <c r="P1007" s="125"/>
      <c r="Q1007" s="125"/>
      <c r="R1007" s="125"/>
      <c r="S1007" s="125"/>
      <c r="T1007" s="125"/>
      <c r="U1007" s="125"/>
      <c r="V1007" s="125"/>
      <c r="W1007" s="125"/>
      <c r="X1007" s="125"/>
      <c r="Y1007" s="125"/>
      <c r="Z1007" s="125"/>
      <c r="AA1007" s="125"/>
      <c r="AB1007" s="66"/>
      <c r="AC1007" s="66"/>
      <c r="AD1007" s="66"/>
      <c r="AE1007" s="66"/>
      <c r="AF1007" s="91"/>
      <c r="AG1007" s="3"/>
      <c r="AH1007" s="50"/>
    </row>
    <row r="1008" spans="1:34" s="4" customFormat="1">
      <c r="A1008" s="56"/>
      <c r="B1008" s="66"/>
      <c r="C1008" s="124" t="s">
        <v>25</v>
      </c>
      <c r="D1008" s="124"/>
      <c r="E1008" s="124"/>
      <c r="F1008" s="124"/>
      <c r="G1008" s="124"/>
      <c r="H1008" s="124"/>
      <c r="I1008" s="125"/>
      <c r="J1008" s="125"/>
      <c r="K1008" s="125"/>
      <c r="L1008" s="125"/>
      <c r="M1008" s="125"/>
      <c r="N1008" s="125"/>
      <c r="O1008" s="125"/>
      <c r="P1008" s="125"/>
      <c r="Q1008" s="125"/>
      <c r="R1008" s="125"/>
      <c r="S1008" s="125"/>
      <c r="T1008" s="125"/>
      <c r="U1008" s="125"/>
      <c r="V1008" s="125"/>
      <c r="W1008" s="125"/>
      <c r="X1008" s="125"/>
      <c r="Y1008" s="125"/>
      <c r="Z1008" s="125"/>
      <c r="AA1008" s="125"/>
      <c r="AB1008" s="66"/>
      <c r="AC1008" s="66"/>
      <c r="AD1008" s="66"/>
      <c r="AE1008" s="66"/>
      <c r="AF1008" s="91"/>
      <c r="AG1008" s="3"/>
      <c r="AH1008" s="50"/>
    </row>
    <row r="1009" spans="1:34" s="4" customFormat="1">
      <c r="A1009" s="56"/>
      <c r="B1009" s="66"/>
      <c r="C1009" s="124"/>
      <c r="D1009" s="124"/>
      <c r="E1009" s="124"/>
      <c r="F1009" s="124"/>
      <c r="G1009" s="124"/>
      <c r="H1009" s="124"/>
      <c r="I1009" s="125"/>
      <c r="J1009" s="125"/>
      <c r="K1009" s="125"/>
      <c r="L1009" s="125"/>
      <c r="M1009" s="125"/>
      <c r="N1009" s="125"/>
      <c r="O1009" s="125"/>
      <c r="P1009" s="125"/>
      <c r="Q1009" s="125"/>
      <c r="R1009" s="125"/>
      <c r="S1009" s="125"/>
      <c r="T1009" s="125"/>
      <c r="U1009" s="125"/>
      <c r="V1009" s="125"/>
      <c r="W1009" s="125"/>
      <c r="X1009" s="125"/>
      <c r="Y1009" s="125"/>
      <c r="Z1009" s="125"/>
      <c r="AA1009" s="125"/>
      <c r="AB1009" s="66"/>
      <c r="AC1009" s="66"/>
      <c r="AD1009" s="66"/>
      <c r="AE1009" s="66"/>
      <c r="AF1009" s="91"/>
      <c r="AG1009" s="3"/>
      <c r="AH1009" s="50"/>
    </row>
    <row r="1010" spans="1:34" s="4" customFormat="1">
      <c r="A1010" s="56"/>
      <c r="B1010" s="66"/>
      <c r="C1010" s="124" t="s">
        <v>247</v>
      </c>
      <c r="D1010" s="124"/>
      <c r="E1010" s="124"/>
      <c r="F1010" s="124"/>
      <c r="G1010" s="124"/>
      <c r="H1010" s="124"/>
      <c r="I1010" s="125"/>
      <c r="J1010" s="125"/>
      <c r="K1010" s="125"/>
      <c r="L1010" s="125"/>
      <c r="M1010" s="125"/>
      <c r="N1010" s="125"/>
      <c r="O1010" s="125"/>
      <c r="P1010" s="125"/>
      <c r="Q1010" s="125"/>
      <c r="R1010" s="125"/>
      <c r="S1010" s="125"/>
      <c r="T1010" s="125"/>
      <c r="U1010" s="125"/>
      <c r="V1010" s="125"/>
      <c r="W1010" s="125"/>
      <c r="X1010" s="125"/>
      <c r="Y1010" s="125"/>
      <c r="Z1010" s="125"/>
      <c r="AA1010" s="125"/>
      <c r="AB1010" s="66"/>
      <c r="AC1010" s="66"/>
      <c r="AD1010" s="66"/>
      <c r="AE1010" s="66"/>
      <c r="AF1010" s="91"/>
      <c r="AG1010" s="3"/>
      <c r="AH1010" s="50"/>
    </row>
    <row r="1011" spans="1:34" s="4" customFormat="1">
      <c r="A1011" s="56"/>
      <c r="B1011" s="66"/>
      <c r="C1011" s="124"/>
      <c r="D1011" s="124"/>
      <c r="E1011" s="124"/>
      <c r="F1011" s="124"/>
      <c r="G1011" s="124"/>
      <c r="H1011" s="124"/>
      <c r="I1011" s="125"/>
      <c r="J1011" s="125"/>
      <c r="K1011" s="125"/>
      <c r="L1011" s="125"/>
      <c r="M1011" s="125"/>
      <c r="N1011" s="125"/>
      <c r="O1011" s="125"/>
      <c r="P1011" s="125"/>
      <c r="Q1011" s="125"/>
      <c r="R1011" s="125"/>
      <c r="S1011" s="125"/>
      <c r="T1011" s="125"/>
      <c r="U1011" s="125"/>
      <c r="V1011" s="125"/>
      <c r="W1011" s="125"/>
      <c r="X1011" s="125"/>
      <c r="Y1011" s="125"/>
      <c r="Z1011" s="125"/>
      <c r="AA1011" s="125"/>
      <c r="AB1011" s="66"/>
      <c r="AC1011" s="66"/>
      <c r="AD1011" s="66"/>
      <c r="AE1011" s="66"/>
      <c r="AF1011" s="91"/>
      <c r="AG1011" s="3"/>
      <c r="AH1011" s="50"/>
    </row>
    <row r="1012" spans="1:34" s="4" customFormat="1">
      <c r="A1012" s="56"/>
      <c r="B1012" s="66"/>
      <c r="C1012" s="162" t="s">
        <v>858</v>
      </c>
      <c r="D1012" s="162"/>
      <c r="E1012" s="162"/>
      <c r="F1012" s="162"/>
      <c r="G1012" s="162"/>
      <c r="H1012" s="162"/>
      <c r="I1012" s="125"/>
      <c r="J1012" s="125"/>
      <c r="K1012" s="125"/>
      <c r="L1012" s="125"/>
      <c r="M1012" s="125"/>
      <c r="N1012" s="125"/>
      <c r="O1012" s="125"/>
      <c r="P1012" s="125"/>
      <c r="Q1012" s="125"/>
      <c r="R1012" s="125"/>
      <c r="S1012" s="125"/>
      <c r="T1012" s="125"/>
      <c r="U1012" s="125"/>
      <c r="V1012" s="125"/>
      <c r="W1012" s="125"/>
      <c r="X1012" s="125"/>
      <c r="Y1012" s="125"/>
      <c r="Z1012" s="125"/>
      <c r="AA1012" s="125"/>
      <c r="AB1012" s="66"/>
      <c r="AC1012" s="66"/>
      <c r="AD1012" s="66"/>
      <c r="AE1012" s="66"/>
      <c r="AF1012" s="91"/>
      <c r="AG1012" s="3"/>
      <c r="AH1012" s="50"/>
    </row>
    <row r="1013" spans="1:34" s="4" customFormat="1">
      <c r="A1013" s="56"/>
      <c r="B1013" s="66"/>
      <c r="C1013" s="162"/>
      <c r="D1013" s="162"/>
      <c r="E1013" s="162"/>
      <c r="F1013" s="162"/>
      <c r="G1013" s="162"/>
      <c r="H1013" s="162"/>
      <c r="I1013" s="125"/>
      <c r="J1013" s="125"/>
      <c r="K1013" s="125"/>
      <c r="L1013" s="125"/>
      <c r="M1013" s="125"/>
      <c r="N1013" s="125"/>
      <c r="O1013" s="125"/>
      <c r="P1013" s="125"/>
      <c r="Q1013" s="125"/>
      <c r="R1013" s="125"/>
      <c r="S1013" s="125"/>
      <c r="T1013" s="125"/>
      <c r="U1013" s="125"/>
      <c r="V1013" s="125"/>
      <c r="W1013" s="125"/>
      <c r="X1013" s="125"/>
      <c r="Y1013" s="125"/>
      <c r="Z1013" s="125"/>
      <c r="AA1013" s="125"/>
      <c r="AB1013" s="66"/>
      <c r="AC1013" s="66"/>
      <c r="AD1013" s="66"/>
      <c r="AE1013" s="66"/>
      <c r="AF1013" s="91"/>
      <c r="AG1013" s="3"/>
      <c r="AH1013" s="50"/>
    </row>
    <row r="1014" spans="1:34" s="4" customFormat="1">
      <c r="A1014" s="56"/>
      <c r="B1014" s="66"/>
      <c r="C1014" s="124" t="s">
        <v>442</v>
      </c>
      <c r="D1014" s="124"/>
      <c r="E1014" s="124"/>
      <c r="F1014" s="124"/>
      <c r="G1014" s="124"/>
      <c r="H1014" s="124"/>
      <c r="I1014" s="125"/>
      <c r="J1014" s="125"/>
      <c r="K1014" s="125"/>
      <c r="L1014" s="125"/>
      <c r="M1014" s="125"/>
      <c r="N1014" s="125"/>
      <c r="O1014" s="125"/>
      <c r="P1014" s="125"/>
      <c r="Q1014" s="125"/>
      <c r="R1014" s="125"/>
      <c r="S1014" s="125"/>
      <c r="T1014" s="125"/>
      <c r="U1014" s="125"/>
      <c r="V1014" s="125"/>
      <c r="W1014" s="125"/>
      <c r="X1014" s="125"/>
      <c r="Y1014" s="125"/>
      <c r="Z1014" s="125"/>
      <c r="AA1014" s="125"/>
      <c r="AB1014" s="66"/>
      <c r="AC1014" s="66"/>
      <c r="AD1014" s="66"/>
      <c r="AE1014" s="66"/>
      <c r="AF1014" s="91"/>
      <c r="AG1014" s="3"/>
      <c r="AH1014" s="50"/>
    </row>
    <row r="1015" spans="1:34" s="4" customFormat="1">
      <c r="A1015" s="56"/>
      <c r="B1015" s="66"/>
      <c r="C1015" s="124"/>
      <c r="D1015" s="124"/>
      <c r="E1015" s="124"/>
      <c r="F1015" s="124"/>
      <c r="G1015" s="124"/>
      <c r="H1015" s="124"/>
      <c r="I1015" s="125"/>
      <c r="J1015" s="125"/>
      <c r="K1015" s="125"/>
      <c r="L1015" s="125"/>
      <c r="M1015" s="125"/>
      <c r="N1015" s="125"/>
      <c r="O1015" s="125"/>
      <c r="P1015" s="125"/>
      <c r="Q1015" s="125"/>
      <c r="R1015" s="125"/>
      <c r="S1015" s="125"/>
      <c r="T1015" s="125"/>
      <c r="U1015" s="125"/>
      <c r="V1015" s="125"/>
      <c r="W1015" s="125"/>
      <c r="X1015" s="125"/>
      <c r="Y1015" s="125"/>
      <c r="Z1015" s="125"/>
      <c r="AA1015" s="125"/>
      <c r="AB1015" s="66"/>
      <c r="AC1015" s="66"/>
      <c r="AD1015" s="66"/>
      <c r="AE1015" s="66"/>
      <c r="AF1015" s="91"/>
      <c r="AG1015" s="3"/>
      <c r="AH1015" s="50"/>
    </row>
    <row r="1016" spans="1:34" s="4" customFormat="1">
      <c r="A1016" s="56"/>
      <c r="B1016" s="66"/>
      <c r="C1016" s="124" t="s">
        <v>395</v>
      </c>
      <c r="D1016" s="124"/>
      <c r="E1016" s="124"/>
      <c r="F1016" s="124"/>
      <c r="G1016" s="124"/>
      <c r="H1016" s="124"/>
      <c r="I1016" s="125"/>
      <c r="J1016" s="125"/>
      <c r="K1016" s="125"/>
      <c r="L1016" s="125"/>
      <c r="M1016" s="125"/>
      <c r="N1016" s="125"/>
      <c r="O1016" s="125"/>
      <c r="P1016" s="125"/>
      <c r="Q1016" s="125"/>
      <c r="R1016" s="125"/>
      <c r="S1016" s="125"/>
      <c r="T1016" s="125"/>
      <c r="U1016" s="125"/>
      <c r="V1016" s="125"/>
      <c r="W1016" s="125"/>
      <c r="X1016" s="125"/>
      <c r="Y1016" s="125"/>
      <c r="Z1016" s="125"/>
      <c r="AA1016" s="125"/>
      <c r="AB1016" s="66"/>
      <c r="AC1016" s="66"/>
      <c r="AD1016" s="66"/>
      <c r="AE1016" s="66"/>
      <c r="AF1016" s="91"/>
      <c r="AG1016" s="3"/>
      <c r="AH1016" s="50"/>
    </row>
    <row r="1017" spans="1:34" s="4" customFormat="1">
      <c r="A1017" s="56"/>
      <c r="B1017" s="66"/>
      <c r="C1017" s="124"/>
      <c r="D1017" s="124"/>
      <c r="E1017" s="124"/>
      <c r="F1017" s="124"/>
      <c r="G1017" s="124"/>
      <c r="H1017" s="124"/>
      <c r="I1017" s="125"/>
      <c r="J1017" s="125"/>
      <c r="K1017" s="125"/>
      <c r="L1017" s="125"/>
      <c r="M1017" s="125"/>
      <c r="N1017" s="125"/>
      <c r="O1017" s="125"/>
      <c r="P1017" s="125"/>
      <c r="Q1017" s="125"/>
      <c r="R1017" s="125"/>
      <c r="S1017" s="125"/>
      <c r="T1017" s="125"/>
      <c r="U1017" s="125"/>
      <c r="V1017" s="125"/>
      <c r="W1017" s="125"/>
      <c r="X1017" s="125"/>
      <c r="Y1017" s="125"/>
      <c r="Z1017" s="125"/>
      <c r="AA1017" s="125"/>
      <c r="AB1017" s="66"/>
      <c r="AC1017" s="66"/>
      <c r="AD1017" s="66"/>
      <c r="AE1017" s="66"/>
      <c r="AF1017" s="91"/>
      <c r="AG1017" s="3"/>
      <c r="AH1017" s="50"/>
    </row>
    <row r="1018" spans="1:34" s="4" customFormat="1">
      <c r="A1018" s="56"/>
      <c r="B1018" s="66"/>
      <c r="C1018" s="66"/>
      <c r="D1018" s="66"/>
      <c r="E1018" s="66"/>
      <c r="F1018" s="66"/>
      <c r="G1018" s="66"/>
      <c r="H1018" s="66"/>
      <c r="I1018" s="66"/>
      <c r="J1018" s="66"/>
      <c r="K1018" s="66"/>
      <c r="L1018" s="66"/>
      <c r="M1018" s="66"/>
      <c r="N1018" s="66"/>
      <c r="O1018" s="66"/>
      <c r="P1018" s="66"/>
      <c r="Q1018" s="66"/>
      <c r="R1018" s="66"/>
      <c r="S1018" s="66"/>
      <c r="T1018" s="66"/>
      <c r="U1018" s="66"/>
      <c r="V1018" s="66"/>
      <c r="W1018" s="66"/>
      <c r="X1018" s="66"/>
      <c r="Y1018" s="66"/>
      <c r="Z1018" s="66"/>
      <c r="AA1018" s="66"/>
      <c r="AB1018" s="66"/>
      <c r="AC1018" s="66"/>
      <c r="AD1018" s="66"/>
      <c r="AE1018" s="66"/>
      <c r="AF1018" s="91"/>
      <c r="AG1018" s="3"/>
      <c r="AH1018" s="50"/>
    </row>
    <row r="1019" spans="1:34" s="4" customFormat="1">
      <c r="A1019" s="56"/>
      <c r="B1019" s="66" t="s">
        <v>873</v>
      </c>
      <c r="C1019" s="66"/>
      <c r="D1019" s="66"/>
      <c r="E1019" s="66"/>
      <c r="F1019" s="66"/>
      <c r="G1019" s="66"/>
      <c r="H1019" s="66"/>
      <c r="I1019" s="66"/>
      <c r="J1019" s="66"/>
      <c r="K1019" s="66"/>
      <c r="L1019" s="66"/>
      <c r="M1019" s="66"/>
      <c r="N1019" s="66"/>
      <c r="O1019" s="66"/>
      <c r="P1019" s="311"/>
      <c r="Q1019" s="125"/>
      <c r="R1019" s="66" t="s">
        <v>825</v>
      </c>
      <c r="S1019" s="311"/>
      <c r="T1019" s="311"/>
      <c r="U1019" s="125"/>
      <c r="V1019" s="66" t="s">
        <v>100</v>
      </c>
      <c r="W1019" s="311"/>
      <c r="X1019" s="393"/>
      <c r="Y1019" s="66"/>
      <c r="Z1019" s="66"/>
      <c r="AA1019" s="66"/>
      <c r="AB1019" s="66"/>
      <c r="AC1019" s="66"/>
      <c r="AD1019" s="66"/>
      <c r="AE1019" s="66"/>
      <c r="AF1019" s="91"/>
      <c r="AG1019" s="3"/>
      <c r="AH1019" s="50"/>
    </row>
    <row r="1020" spans="1:34" s="4" customFormat="1">
      <c r="A1020" s="56"/>
      <c r="B1020" s="66"/>
      <c r="C1020" s="66"/>
      <c r="D1020" s="66"/>
      <c r="E1020" s="66"/>
      <c r="F1020" s="66"/>
      <c r="G1020" s="66"/>
      <c r="H1020" s="66"/>
      <c r="I1020" s="66"/>
      <c r="J1020" s="66"/>
      <c r="K1020" s="66"/>
      <c r="L1020" s="66"/>
      <c r="M1020" s="66"/>
      <c r="N1020" s="66"/>
      <c r="O1020" s="66"/>
      <c r="P1020" s="66"/>
      <c r="Q1020" s="66"/>
      <c r="R1020" s="66"/>
      <c r="S1020" s="66"/>
      <c r="T1020" s="66"/>
      <c r="U1020" s="66"/>
      <c r="V1020" s="66"/>
      <c r="W1020" s="66"/>
      <c r="X1020" s="388"/>
      <c r="Y1020" s="66"/>
      <c r="Z1020" s="66"/>
      <c r="AA1020" s="66"/>
      <c r="AB1020" s="66"/>
      <c r="AC1020" s="66"/>
      <c r="AD1020" s="66"/>
      <c r="AE1020" s="66"/>
      <c r="AF1020" s="91"/>
      <c r="AG1020" s="3"/>
      <c r="AH1020" s="50"/>
    </row>
    <row r="1021" spans="1:34" s="4" customFormat="1">
      <c r="A1021" s="56"/>
      <c r="B1021" s="66"/>
      <c r="C1021" s="66" t="s">
        <v>760</v>
      </c>
      <c r="D1021" s="66"/>
      <c r="E1021" s="66"/>
      <c r="F1021" s="66"/>
      <c r="G1021" s="66"/>
      <c r="H1021" s="66"/>
      <c r="I1021" s="66"/>
      <c r="J1021" s="66"/>
      <c r="K1021" s="66"/>
      <c r="L1021" s="66"/>
      <c r="M1021" s="66"/>
      <c r="N1021" s="66"/>
      <c r="O1021" s="140" t="s">
        <v>806</v>
      </c>
      <c r="P1021" s="140"/>
      <c r="Q1021" s="66"/>
      <c r="R1021" s="140"/>
      <c r="S1021" s="66" t="s">
        <v>303</v>
      </c>
      <c r="T1021" s="66"/>
      <c r="U1021" s="66"/>
      <c r="V1021" s="66"/>
      <c r="W1021" s="66"/>
      <c r="X1021" s="388"/>
      <c r="Y1021" s="66"/>
      <c r="Z1021" s="66"/>
      <c r="AA1021" s="66"/>
      <c r="AB1021" s="66"/>
      <c r="AC1021" s="66"/>
      <c r="AD1021" s="66"/>
      <c r="AE1021" s="66"/>
      <c r="AF1021" s="91"/>
      <c r="AG1021" s="3"/>
      <c r="AH1021" s="50"/>
    </row>
    <row r="1022" spans="1:34" s="4" customFormat="1">
      <c r="A1022" s="56"/>
      <c r="B1022" s="66"/>
      <c r="C1022" s="66"/>
      <c r="D1022" s="66"/>
      <c r="E1022" s="66"/>
      <c r="F1022" s="66"/>
      <c r="G1022" s="66"/>
      <c r="H1022" s="66"/>
      <c r="I1022" s="66"/>
      <c r="J1022" s="66"/>
      <c r="K1022" s="66"/>
      <c r="L1022" s="66"/>
      <c r="M1022" s="66"/>
      <c r="N1022" s="66"/>
      <c r="O1022" s="66"/>
      <c r="P1022" s="66"/>
      <c r="Q1022" s="66"/>
      <c r="R1022" s="66"/>
      <c r="S1022" s="66"/>
      <c r="T1022" s="66"/>
      <c r="U1022" s="66"/>
      <c r="V1022" s="66"/>
      <c r="W1022" s="66"/>
      <c r="X1022" s="388"/>
      <c r="Y1022" s="66"/>
      <c r="Z1022" s="66"/>
      <c r="AA1022" s="66"/>
      <c r="AB1022" s="66"/>
      <c r="AC1022" s="66"/>
      <c r="AD1022" s="66"/>
      <c r="AE1022" s="66"/>
      <c r="AF1022" s="91"/>
      <c r="AG1022" s="3"/>
      <c r="AH1022" s="50"/>
    </row>
    <row r="1023" spans="1:34" s="4" customFormat="1">
      <c r="A1023" s="56"/>
      <c r="B1023" s="66"/>
      <c r="C1023" s="66" t="s">
        <v>343</v>
      </c>
      <c r="D1023" s="66"/>
      <c r="E1023" s="66"/>
      <c r="F1023" s="66"/>
      <c r="G1023" s="66"/>
      <c r="H1023" s="66"/>
      <c r="I1023" s="66"/>
      <c r="J1023" s="66"/>
      <c r="K1023" s="66"/>
      <c r="L1023" s="66"/>
      <c r="M1023" s="66"/>
      <c r="N1023" s="66"/>
      <c r="O1023" s="66"/>
      <c r="P1023" s="66"/>
      <c r="Q1023" s="125"/>
      <c r="R1023" s="66" t="s">
        <v>538</v>
      </c>
      <c r="S1023" s="66"/>
      <c r="T1023" s="66"/>
      <c r="U1023" s="125"/>
      <c r="V1023" s="66" t="s">
        <v>573</v>
      </c>
      <c r="W1023" s="66"/>
      <c r="X1023" s="388"/>
      <c r="Y1023" s="66"/>
      <c r="Z1023" s="66"/>
      <c r="AA1023" s="66"/>
      <c r="AB1023" s="66"/>
      <c r="AC1023" s="66"/>
      <c r="AD1023" s="66"/>
      <c r="AE1023" s="66"/>
      <c r="AF1023" s="91"/>
      <c r="AG1023" s="3"/>
      <c r="AH1023" s="50"/>
    </row>
    <row r="1024" spans="1:34" s="4" customFormat="1">
      <c r="A1024" s="56"/>
      <c r="B1024" s="66"/>
      <c r="C1024" s="66"/>
      <c r="D1024" s="66"/>
      <c r="E1024" s="66"/>
      <c r="F1024" s="66"/>
      <c r="G1024" s="66"/>
      <c r="H1024" s="66"/>
      <c r="I1024" s="66"/>
      <c r="J1024" s="66"/>
      <c r="K1024" s="66"/>
      <c r="L1024" s="66"/>
      <c r="M1024" s="66"/>
      <c r="N1024" s="66"/>
      <c r="O1024" s="66"/>
      <c r="P1024" s="66"/>
      <c r="Q1024" s="66"/>
      <c r="R1024" s="66"/>
      <c r="S1024" s="66"/>
      <c r="T1024" s="66"/>
      <c r="U1024" s="66"/>
      <c r="V1024" s="66"/>
      <c r="W1024" s="66"/>
      <c r="X1024" s="388"/>
      <c r="Y1024" s="66"/>
      <c r="Z1024" s="66"/>
      <c r="AA1024" s="66"/>
      <c r="AB1024" s="66"/>
      <c r="AC1024" s="66"/>
      <c r="AD1024" s="66"/>
      <c r="AE1024" s="66"/>
      <c r="AF1024" s="91"/>
      <c r="AG1024" s="3"/>
      <c r="AH1024" s="50"/>
    </row>
    <row r="1025" spans="1:34" s="4" customFormat="1">
      <c r="A1025" s="56"/>
      <c r="B1025" s="66" t="s">
        <v>912</v>
      </c>
      <c r="C1025" s="66"/>
      <c r="D1025" s="66"/>
      <c r="E1025" s="66"/>
      <c r="F1025" s="66"/>
      <c r="G1025" s="66"/>
      <c r="H1025" s="66"/>
      <c r="I1025" s="66"/>
      <c r="J1025" s="66"/>
      <c r="K1025" s="66"/>
      <c r="L1025" s="66"/>
      <c r="M1025" s="66"/>
      <c r="N1025" s="66"/>
      <c r="O1025" s="66"/>
      <c r="P1025" s="66"/>
      <c r="Q1025" s="66"/>
      <c r="R1025" s="66"/>
      <c r="S1025" s="66"/>
      <c r="T1025" s="66"/>
      <c r="U1025" s="66"/>
      <c r="V1025" s="66"/>
      <c r="W1025" s="66"/>
      <c r="X1025" s="388"/>
      <c r="Y1025" s="66"/>
      <c r="Z1025" s="66"/>
      <c r="AA1025" s="66"/>
      <c r="AB1025" s="66"/>
      <c r="AC1025" s="66"/>
      <c r="AD1025" s="66"/>
      <c r="AE1025" s="66"/>
      <c r="AF1025" s="91"/>
      <c r="AG1025" s="3"/>
      <c r="AH1025" s="50"/>
    </row>
    <row r="1026" spans="1:34" s="4" customFormat="1">
      <c r="A1026" s="56"/>
      <c r="B1026" s="66"/>
      <c r="C1026" s="140"/>
      <c r="D1026" s="140"/>
      <c r="E1026" s="140"/>
      <c r="F1026" s="140"/>
      <c r="G1026" s="140"/>
      <c r="H1026" s="140"/>
      <c r="I1026" s="140"/>
      <c r="J1026" s="140"/>
      <c r="K1026" s="140"/>
      <c r="L1026" s="140"/>
      <c r="M1026" s="140"/>
      <c r="N1026" s="140"/>
      <c r="O1026" s="140"/>
      <c r="P1026" s="140"/>
      <c r="Q1026" s="140"/>
      <c r="R1026" s="140"/>
      <c r="S1026" s="140"/>
      <c r="T1026" s="140"/>
      <c r="U1026" s="140"/>
      <c r="V1026" s="140"/>
      <c r="W1026" s="140"/>
      <c r="X1026" s="388"/>
      <c r="Y1026" s="66"/>
      <c r="Z1026" s="66"/>
      <c r="AA1026" s="66"/>
      <c r="AB1026" s="66"/>
      <c r="AC1026" s="66"/>
      <c r="AD1026" s="66"/>
      <c r="AE1026" s="66"/>
      <c r="AF1026" s="91"/>
      <c r="AG1026" s="3"/>
      <c r="AH1026" s="50"/>
    </row>
    <row r="1027" spans="1:34" s="4" customFormat="1">
      <c r="A1027" s="56"/>
      <c r="B1027" s="66"/>
      <c r="C1027" s="140"/>
      <c r="D1027" s="140"/>
      <c r="E1027" s="140"/>
      <c r="F1027" s="140"/>
      <c r="G1027" s="140"/>
      <c r="H1027" s="140"/>
      <c r="I1027" s="140"/>
      <c r="J1027" s="140"/>
      <c r="K1027" s="140"/>
      <c r="L1027" s="140"/>
      <c r="M1027" s="140"/>
      <c r="N1027" s="140"/>
      <c r="O1027" s="140"/>
      <c r="P1027" s="140"/>
      <c r="Q1027" s="140"/>
      <c r="R1027" s="140"/>
      <c r="S1027" s="140"/>
      <c r="T1027" s="140"/>
      <c r="U1027" s="140"/>
      <c r="V1027" s="140"/>
      <c r="W1027" s="140"/>
      <c r="X1027" s="388"/>
      <c r="Y1027" s="66"/>
      <c r="Z1027" s="66"/>
      <c r="AA1027" s="66"/>
      <c r="AB1027" s="66"/>
      <c r="AC1027" s="66"/>
      <c r="AD1027" s="66"/>
      <c r="AE1027" s="66"/>
      <c r="AF1027" s="91"/>
      <c r="AG1027" s="3"/>
      <c r="AH1027" s="50"/>
    </row>
    <row r="1028" spans="1:34" s="4" customFormat="1">
      <c r="A1028" s="56"/>
      <c r="B1028" s="66"/>
      <c r="C1028" s="140"/>
      <c r="D1028" s="140"/>
      <c r="E1028" s="140"/>
      <c r="F1028" s="140"/>
      <c r="G1028" s="140"/>
      <c r="H1028" s="140"/>
      <c r="I1028" s="140"/>
      <c r="J1028" s="140"/>
      <c r="K1028" s="140"/>
      <c r="L1028" s="140"/>
      <c r="M1028" s="140"/>
      <c r="N1028" s="140"/>
      <c r="O1028" s="140"/>
      <c r="P1028" s="140"/>
      <c r="Q1028" s="140"/>
      <c r="R1028" s="140"/>
      <c r="S1028" s="140"/>
      <c r="T1028" s="140"/>
      <c r="U1028" s="140"/>
      <c r="V1028" s="140"/>
      <c r="W1028" s="140"/>
      <c r="X1028" s="388"/>
      <c r="Y1028" s="66"/>
      <c r="Z1028" s="66"/>
      <c r="AA1028" s="66"/>
      <c r="AB1028" s="66"/>
      <c r="AC1028" s="66"/>
      <c r="AD1028" s="66"/>
      <c r="AE1028" s="66"/>
      <c r="AF1028" s="91"/>
      <c r="AG1028" s="3"/>
      <c r="AH1028" s="50"/>
    </row>
    <row r="1029" spans="1:34" s="4" customFormat="1">
      <c r="A1029" s="56"/>
      <c r="B1029" s="66"/>
      <c r="C1029" s="66"/>
      <c r="D1029" s="66"/>
      <c r="E1029" s="66"/>
      <c r="F1029" s="66"/>
      <c r="G1029" s="66"/>
      <c r="H1029" s="66"/>
      <c r="I1029" s="66"/>
      <c r="J1029" s="66"/>
      <c r="K1029" s="66"/>
      <c r="L1029" s="66"/>
      <c r="M1029" s="66"/>
      <c r="N1029" s="66"/>
      <c r="O1029" s="66"/>
      <c r="P1029" s="66"/>
      <c r="Q1029" s="66"/>
      <c r="R1029" s="66"/>
      <c r="S1029" s="66"/>
      <c r="T1029" s="66"/>
      <c r="U1029" s="66"/>
      <c r="V1029" s="66"/>
      <c r="W1029" s="66"/>
      <c r="X1029" s="388"/>
      <c r="Y1029" s="66"/>
      <c r="Z1029" s="66"/>
      <c r="AA1029" s="66"/>
      <c r="AB1029" s="66"/>
      <c r="AC1029" s="66"/>
      <c r="AD1029" s="66"/>
      <c r="AE1029" s="66"/>
      <c r="AF1029" s="91"/>
      <c r="AG1029" s="3"/>
      <c r="AH1029" s="50"/>
    </row>
    <row r="1030" spans="1:34" s="4" customFormat="1">
      <c r="A1030" s="56"/>
      <c r="B1030" s="66" t="s">
        <v>438</v>
      </c>
      <c r="C1030" s="66"/>
      <c r="D1030" s="66"/>
      <c r="E1030" s="66"/>
      <c r="F1030" s="66"/>
      <c r="G1030" s="66"/>
      <c r="H1030" s="66"/>
      <c r="I1030" s="66"/>
      <c r="J1030" s="66"/>
      <c r="K1030" s="66"/>
      <c r="L1030" s="66"/>
      <c r="M1030" s="66"/>
      <c r="N1030" s="66"/>
      <c r="O1030" s="66"/>
      <c r="P1030" s="66"/>
      <c r="Q1030" s="66"/>
      <c r="R1030" s="66"/>
      <c r="S1030" s="66"/>
      <c r="T1030" s="66"/>
      <c r="U1030" s="66"/>
      <c r="V1030" s="66"/>
      <c r="W1030" s="66"/>
      <c r="X1030" s="388"/>
      <c r="Y1030" s="424" t="s">
        <v>915</v>
      </c>
      <c r="Z1030" s="417"/>
      <c r="AA1030" s="417"/>
      <c r="AB1030" s="417"/>
      <c r="AC1030" s="417"/>
      <c r="AD1030" s="417"/>
      <c r="AE1030" s="417"/>
      <c r="AF1030" s="417"/>
      <c r="AG1030" s="542"/>
      <c r="AH1030" s="50"/>
    </row>
    <row r="1031" spans="1:34" s="4" customFormat="1">
      <c r="A1031" s="56"/>
      <c r="B1031" s="66"/>
      <c r="C1031" s="140"/>
      <c r="D1031" s="140"/>
      <c r="E1031" s="140"/>
      <c r="F1031" s="140"/>
      <c r="G1031" s="140"/>
      <c r="H1031" s="140"/>
      <c r="I1031" s="140"/>
      <c r="J1031" s="140"/>
      <c r="K1031" s="140"/>
      <c r="L1031" s="140"/>
      <c r="M1031" s="140"/>
      <c r="N1031" s="140"/>
      <c r="O1031" s="140"/>
      <c r="P1031" s="140"/>
      <c r="Q1031" s="140"/>
      <c r="R1031" s="140"/>
      <c r="S1031" s="140"/>
      <c r="T1031" s="140"/>
      <c r="U1031" s="140"/>
      <c r="V1031" s="140"/>
      <c r="W1031" s="140"/>
      <c r="X1031" s="388"/>
      <c r="Y1031" s="424"/>
      <c r="Z1031" s="417"/>
      <c r="AA1031" s="417"/>
      <c r="AB1031" s="417"/>
      <c r="AC1031" s="417"/>
      <c r="AD1031" s="417"/>
      <c r="AE1031" s="417"/>
      <c r="AF1031" s="417"/>
      <c r="AG1031" s="542"/>
      <c r="AH1031" s="50"/>
    </row>
    <row r="1032" spans="1:34" s="4" customFormat="1">
      <c r="A1032" s="56"/>
      <c r="B1032" s="66"/>
      <c r="C1032" s="140"/>
      <c r="D1032" s="140"/>
      <c r="E1032" s="140"/>
      <c r="F1032" s="140"/>
      <c r="G1032" s="140"/>
      <c r="H1032" s="140"/>
      <c r="I1032" s="140"/>
      <c r="J1032" s="140"/>
      <c r="K1032" s="140"/>
      <c r="L1032" s="140"/>
      <c r="M1032" s="140"/>
      <c r="N1032" s="140"/>
      <c r="O1032" s="140"/>
      <c r="P1032" s="140"/>
      <c r="Q1032" s="140"/>
      <c r="R1032" s="140"/>
      <c r="S1032" s="140"/>
      <c r="T1032" s="140"/>
      <c r="U1032" s="140"/>
      <c r="V1032" s="140"/>
      <c r="W1032" s="140"/>
      <c r="X1032" s="388"/>
      <c r="Y1032" s="424"/>
      <c r="Z1032" s="417"/>
      <c r="AA1032" s="417"/>
      <c r="AB1032" s="417"/>
      <c r="AC1032" s="417"/>
      <c r="AD1032" s="417"/>
      <c r="AE1032" s="417"/>
      <c r="AF1032" s="417"/>
      <c r="AG1032" s="542"/>
      <c r="AH1032" s="50"/>
    </row>
    <row r="1033" spans="1:34" s="4" customFormat="1">
      <c r="A1033" s="56"/>
      <c r="B1033" s="66"/>
      <c r="C1033" s="140"/>
      <c r="D1033" s="140"/>
      <c r="E1033" s="140"/>
      <c r="F1033" s="140"/>
      <c r="G1033" s="140"/>
      <c r="H1033" s="140"/>
      <c r="I1033" s="140"/>
      <c r="J1033" s="140"/>
      <c r="K1033" s="140"/>
      <c r="L1033" s="140"/>
      <c r="M1033" s="140"/>
      <c r="N1033" s="140"/>
      <c r="O1033" s="140"/>
      <c r="P1033" s="140"/>
      <c r="Q1033" s="140"/>
      <c r="R1033" s="140"/>
      <c r="S1033" s="140"/>
      <c r="T1033" s="140"/>
      <c r="U1033" s="140"/>
      <c r="V1033" s="140"/>
      <c r="W1033" s="140"/>
      <c r="X1033" s="388"/>
      <c r="Y1033" s="424"/>
      <c r="Z1033" s="417"/>
      <c r="AA1033" s="417"/>
      <c r="AB1033" s="417"/>
      <c r="AC1033" s="417"/>
      <c r="AD1033" s="417"/>
      <c r="AE1033" s="417"/>
      <c r="AF1033" s="417"/>
      <c r="AG1033" s="542"/>
      <c r="AH1033" s="50"/>
    </row>
    <row r="1034" spans="1:34" s="4" customFormat="1">
      <c r="A1034" s="56"/>
      <c r="B1034" s="66"/>
      <c r="C1034" s="66"/>
      <c r="D1034" s="66"/>
      <c r="E1034" s="66"/>
      <c r="F1034" s="66"/>
      <c r="G1034" s="66"/>
      <c r="H1034" s="66"/>
      <c r="I1034" s="66"/>
      <c r="J1034" s="66"/>
      <c r="K1034" s="66"/>
      <c r="L1034" s="66"/>
      <c r="M1034" s="66"/>
      <c r="N1034" s="66"/>
      <c r="O1034" s="66"/>
      <c r="P1034" s="66"/>
      <c r="Q1034" s="66"/>
      <c r="R1034" s="66"/>
      <c r="S1034" s="66"/>
      <c r="T1034" s="66"/>
      <c r="U1034" s="66"/>
      <c r="V1034" s="66"/>
      <c r="W1034" s="66"/>
      <c r="X1034" s="388"/>
      <c r="Y1034" s="66"/>
      <c r="Z1034" s="66"/>
      <c r="AA1034" s="66"/>
      <c r="AB1034" s="66"/>
      <c r="AC1034" s="66"/>
      <c r="AD1034" s="66"/>
      <c r="AE1034" s="66"/>
      <c r="AF1034" s="91"/>
      <c r="AG1034" s="3"/>
      <c r="AH1034" s="50"/>
    </row>
    <row r="1035" spans="1:34" s="4" customFormat="1">
      <c r="A1035" s="56"/>
      <c r="B1035" s="66" t="s">
        <v>914</v>
      </c>
      <c r="C1035" s="66"/>
      <c r="D1035" s="66"/>
      <c r="E1035" s="66"/>
      <c r="F1035" s="66"/>
      <c r="G1035" s="66"/>
      <c r="H1035" s="66"/>
      <c r="I1035" s="66"/>
      <c r="J1035" s="66"/>
      <c r="K1035" s="66"/>
      <c r="L1035" s="66"/>
      <c r="M1035" s="66"/>
      <c r="N1035" s="66"/>
      <c r="O1035" s="66"/>
      <c r="P1035" s="66"/>
      <c r="Q1035" s="66"/>
      <c r="R1035" s="66"/>
      <c r="S1035" s="66"/>
      <c r="T1035" s="66"/>
      <c r="U1035" s="66"/>
      <c r="V1035" s="66"/>
      <c r="W1035" s="66"/>
      <c r="X1035" s="388"/>
      <c r="Y1035" s="66"/>
      <c r="Z1035" s="66"/>
      <c r="AA1035" s="66"/>
      <c r="AB1035" s="66"/>
      <c r="AC1035" s="66"/>
      <c r="AD1035" s="66"/>
      <c r="AE1035" s="66"/>
      <c r="AF1035" s="91"/>
      <c r="AG1035" s="3"/>
      <c r="AH1035" s="50"/>
    </row>
    <row r="1036" spans="1:34" s="4" customFormat="1">
      <c r="A1036" s="56"/>
      <c r="B1036" s="66"/>
      <c r="C1036" s="140"/>
      <c r="D1036" s="140"/>
      <c r="E1036" s="140"/>
      <c r="F1036" s="140"/>
      <c r="G1036" s="140"/>
      <c r="H1036" s="140"/>
      <c r="I1036" s="140"/>
      <c r="J1036" s="140"/>
      <c r="K1036" s="140"/>
      <c r="L1036" s="140"/>
      <c r="M1036" s="140"/>
      <c r="N1036" s="140"/>
      <c r="O1036" s="140"/>
      <c r="P1036" s="140"/>
      <c r="Q1036" s="140"/>
      <c r="R1036" s="140"/>
      <c r="S1036" s="140"/>
      <c r="T1036" s="140"/>
      <c r="U1036" s="140"/>
      <c r="V1036" s="140"/>
      <c r="W1036" s="140"/>
      <c r="X1036" s="388"/>
      <c r="Y1036" s="66"/>
      <c r="Z1036" s="66"/>
      <c r="AA1036" s="66"/>
      <c r="AB1036" s="66"/>
      <c r="AC1036" s="66"/>
      <c r="AD1036" s="66"/>
      <c r="AE1036" s="66"/>
      <c r="AF1036" s="91"/>
      <c r="AG1036" s="3"/>
      <c r="AH1036" s="50"/>
    </row>
    <row r="1037" spans="1:34" s="4" customFormat="1">
      <c r="A1037" s="56"/>
      <c r="B1037" s="66"/>
      <c r="C1037" s="140"/>
      <c r="D1037" s="140"/>
      <c r="E1037" s="140"/>
      <c r="F1037" s="140"/>
      <c r="G1037" s="140"/>
      <c r="H1037" s="140"/>
      <c r="I1037" s="140"/>
      <c r="J1037" s="140"/>
      <c r="K1037" s="140"/>
      <c r="L1037" s="140"/>
      <c r="M1037" s="140"/>
      <c r="N1037" s="140"/>
      <c r="O1037" s="140"/>
      <c r="P1037" s="140"/>
      <c r="Q1037" s="140"/>
      <c r="R1037" s="140"/>
      <c r="S1037" s="140"/>
      <c r="T1037" s="140"/>
      <c r="U1037" s="140"/>
      <c r="V1037" s="140"/>
      <c r="W1037" s="140"/>
      <c r="X1037" s="388"/>
      <c r="Y1037" s="66"/>
      <c r="Z1037" s="66"/>
      <c r="AA1037" s="66"/>
      <c r="AB1037" s="66"/>
      <c r="AC1037" s="66"/>
      <c r="AD1037" s="66"/>
      <c r="AE1037" s="66"/>
      <c r="AF1037" s="91"/>
      <c r="AG1037" s="3"/>
      <c r="AH1037" s="50"/>
    </row>
    <row r="1038" spans="1:34" s="4" customFormat="1">
      <c r="A1038" s="56"/>
      <c r="B1038" s="66"/>
      <c r="C1038" s="140"/>
      <c r="D1038" s="140"/>
      <c r="E1038" s="140"/>
      <c r="F1038" s="140"/>
      <c r="G1038" s="140"/>
      <c r="H1038" s="140"/>
      <c r="I1038" s="140"/>
      <c r="J1038" s="140"/>
      <c r="K1038" s="140"/>
      <c r="L1038" s="140"/>
      <c r="M1038" s="140"/>
      <c r="N1038" s="140"/>
      <c r="O1038" s="140"/>
      <c r="P1038" s="140"/>
      <c r="Q1038" s="140"/>
      <c r="R1038" s="140"/>
      <c r="S1038" s="140"/>
      <c r="T1038" s="140"/>
      <c r="U1038" s="140"/>
      <c r="V1038" s="140"/>
      <c r="W1038" s="140"/>
      <c r="X1038" s="388"/>
      <c r="Y1038" s="66"/>
      <c r="Z1038" s="66"/>
      <c r="AA1038" s="66"/>
      <c r="AB1038" s="66"/>
      <c r="AC1038" s="66"/>
      <c r="AD1038" s="66"/>
      <c r="AE1038" s="66"/>
      <c r="AF1038" s="91"/>
      <c r="AG1038" s="3"/>
      <c r="AH1038" s="50"/>
    </row>
    <row r="1039" spans="1:34" s="4" customFormat="1">
      <c r="A1039" s="58"/>
      <c r="B1039" s="122"/>
      <c r="C1039" s="122"/>
      <c r="D1039" s="122"/>
      <c r="E1039" s="122"/>
      <c r="F1039" s="122"/>
      <c r="G1039" s="122"/>
      <c r="H1039" s="122"/>
      <c r="I1039" s="122"/>
      <c r="J1039" s="122"/>
      <c r="K1039" s="122"/>
      <c r="L1039" s="122"/>
      <c r="M1039" s="122"/>
      <c r="N1039" s="122"/>
      <c r="O1039" s="122"/>
      <c r="P1039" s="122"/>
      <c r="Q1039" s="122"/>
      <c r="R1039" s="122"/>
      <c r="S1039" s="122"/>
      <c r="T1039" s="122"/>
      <c r="U1039" s="122"/>
      <c r="V1039" s="122"/>
      <c r="W1039" s="122"/>
      <c r="X1039" s="389"/>
      <c r="Y1039" s="122"/>
      <c r="Z1039" s="122"/>
      <c r="AA1039" s="122"/>
      <c r="AB1039" s="122"/>
      <c r="AC1039" s="122"/>
      <c r="AD1039" s="122"/>
      <c r="AE1039" s="122"/>
      <c r="AF1039" s="76"/>
      <c r="AG1039" s="515"/>
      <c r="AH1039" s="50"/>
    </row>
    <row r="1040" spans="1:34" s="4" customFormat="1">
      <c r="A1040" s="47" t="s">
        <v>82</v>
      </c>
      <c r="B1040" s="47"/>
      <c r="C1040" s="47"/>
      <c r="D1040" s="47"/>
      <c r="E1040" s="47"/>
      <c r="F1040" s="47"/>
      <c r="G1040" s="47"/>
      <c r="H1040" s="47"/>
      <c r="I1040" s="47"/>
      <c r="J1040" s="47"/>
      <c r="K1040" s="47"/>
      <c r="L1040" s="47"/>
      <c r="M1040" s="47"/>
      <c r="N1040" s="47"/>
      <c r="O1040" s="47"/>
      <c r="P1040" s="47"/>
      <c r="Q1040" s="47"/>
      <c r="R1040" s="47"/>
      <c r="S1040" s="47"/>
      <c r="T1040" s="47"/>
      <c r="U1040" s="47"/>
      <c r="V1040" s="47"/>
      <c r="W1040" s="47"/>
      <c r="X1040" s="47"/>
      <c r="Y1040" s="124" t="s">
        <v>245</v>
      </c>
      <c r="Z1040" s="124"/>
      <c r="AA1040" s="124"/>
      <c r="AB1040" s="124"/>
      <c r="AC1040" s="124"/>
      <c r="AD1040" s="124"/>
      <c r="AE1040" s="124"/>
      <c r="AF1040" s="124"/>
      <c r="AG1040" s="124"/>
      <c r="AH1040" s="120"/>
    </row>
    <row r="1041" spans="1:34" s="4" customFormat="1">
      <c r="A1041" s="47"/>
      <c r="B1041" s="47"/>
      <c r="C1041" s="47"/>
      <c r="D1041" s="47"/>
      <c r="E1041" s="47"/>
      <c r="F1041" s="47"/>
      <c r="G1041" s="47"/>
      <c r="H1041" s="47"/>
      <c r="I1041" s="47"/>
      <c r="J1041" s="47"/>
      <c r="K1041" s="47"/>
      <c r="L1041" s="47"/>
      <c r="M1041" s="47"/>
      <c r="N1041" s="47"/>
      <c r="O1041" s="47"/>
      <c r="P1041" s="47"/>
      <c r="Q1041" s="47"/>
      <c r="R1041" s="47"/>
      <c r="S1041" s="47"/>
      <c r="T1041" s="47"/>
      <c r="U1041" s="47"/>
      <c r="V1041" s="47"/>
      <c r="W1041" s="47"/>
      <c r="X1041" s="47"/>
      <c r="Y1041" s="430"/>
      <c r="Z1041" s="430"/>
      <c r="AA1041" s="124"/>
      <c r="AB1041" s="124"/>
      <c r="AC1041" s="124"/>
      <c r="AD1041" s="124"/>
      <c r="AE1041" s="124"/>
      <c r="AF1041" s="124"/>
      <c r="AG1041" s="124"/>
      <c r="AH1041" s="120"/>
    </row>
    <row r="1042" spans="1:34" s="4" customFormat="1">
      <c r="A1042" s="57">
        <v>13</v>
      </c>
      <c r="B1042" s="119" t="s">
        <v>916</v>
      </c>
      <c r="C1042" s="66"/>
      <c r="D1042" s="66"/>
      <c r="E1042" s="66"/>
      <c r="F1042" s="66"/>
      <c r="G1042" s="66"/>
      <c r="H1042" s="66"/>
      <c r="I1042" s="66"/>
      <c r="J1042" s="66"/>
      <c r="K1042" s="66"/>
      <c r="L1042" s="66"/>
      <c r="M1042" s="66"/>
      <c r="N1042" s="66"/>
      <c r="O1042" s="66"/>
      <c r="P1042" s="66"/>
      <c r="Q1042" s="66"/>
      <c r="R1042" s="66"/>
      <c r="S1042" s="66"/>
      <c r="T1042" s="66"/>
      <c r="U1042" s="66"/>
      <c r="V1042" s="66"/>
      <c r="W1042" s="66"/>
      <c r="X1042" s="66"/>
      <c r="Y1042" s="416"/>
      <c r="Z1042" s="66"/>
      <c r="AA1042" s="66"/>
      <c r="AB1042" s="66"/>
      <c r="AC1042" s="66"/>
      <c r="AD1042" s="66"/>
      <c r="AE1042" s="66"/>
      <c r="AF1042" s="91"/>
      <c r="AG1042" s="3"/>
      <c r="AH1042" s="50"/>
    </row>
    <row r="1043" spans="1:34" s="4" customFormat="1">
      <c r="A1043" s="56"/>
      <c r="B1043" s="66" t="s">
        <v>67</v>
      </c>
      <c r="C1043" s="66"/>
      <c r="D1043" s="66"/>
      <c r="E1043" s="66"/>
      <c r="F1043" s="66"/>
      <c r="G1043" s="66"/>
      <c r="H1043" s="66"/>
      <c r="I1043" s="66"/>
      <c r="J1043" s="66"/>
      <c r="K1043" s="66"/>
      <c r="L1043" s="66"/>
      <c r="M1043" s="66"/>
      <c r="N1043" s="66"/>
      <c r="O1043" s="66"/>
      <c r="P1043" s="66"/>
      <c r="Q1043" s="66"/>
      <c r="R1043" s="66"/>
      <c r="S1043" s="66"/>
      <c r="T1043" s="66"/>
      <c r="U1043" s="66"/>
      <c r="V1043" s="66"/>
      <c r="W1043" s="66"/>
      <c r="X1043" s="66"/>
      <c r="Y1043" s="416"/>
      <c r="Z1043" s="66"/>
      <c r="AA1043" s="66"/>
      <c r="AB1043" s="66"/>
      <c r="AC1043" s="66"/>
      <c r="AD1043" s="66"/>
      <c r="AE1043" s="66"/>
      <c r="AF1043" s="91"/>
      <c r="AG1043" s="3"/>
      <c r="AH1043" s="50"/>
    </row>
    <row r="1044" spans="1:34" s="4" customFormat="1">
      <c r="A1044" s="56"/>
      <c r="B1044" s="66"/>
      <c r="C1044" s="66"/>
      <c r="D1044" s="66"/>
      <c r="E1044" s="66"/>
      <c r="F1044" s="66"/>
      <c r="G1044" s="66"/>
      <c r="H1044" s="66"/>
      <c r="I1044" s="66"/>
      <c r="J1044" s="66"/>
      <c r="K1044" s="66"/>
      <c r="L1044" s="66"/>
      <c r="M1044" s="66"/>
      <c r="N1044" s="66"/>
      <c r="O1044" s="66"/>
      <c r="P1044" s="66"/>
      <c r="Q1044" s="66"/>
      <c r="R1044" s="66"/>
      <c r="S1044" s="66"/>
      <c r="T1044" s="66"/>
      <c r="U1044" s="66"/>
      <c r="V1044" s="66"/>
      <c r="W1044" s="66"/>
      <c r="X1044" s="66"/>
      <c r="Y1044" s="416"/>
      <c r="Z1044" s="66"/>
      <c r="AA1044" s="66"/>
      <c r="AB1044" s="66"/>
      <c r="AC1044" s="66"/>
      <c r="AD1044" s="66"/>
      <c r="AE1044" s="66"/>
      <c r="AF1044" s="91"/>
      <c r="AG1044" s="3"/>
      <c r="AH1044" s="50"/>
    </row>
    <row r="1045" spans="1:34" s="4" customFormat="1">
      <c r="A1045" s="56"/>
      <c r="B1045" s="66"/>
      <c r="C1045" s="124" t="s">
        <v>918</v>
      </c>
      <c r="D1045" s="124"/>
      <c r="E1045" s="124"/>
      <c r="F1045" s="124"/>
      <c r="G1045" s="124"/>
      <c r="H1045" s="124" t="s">
        <v>400</v>
      </c>
      <c r="I1045" s="124"/>
      <c r="J1045" s="124"/>
      <c r="K1045" s="124"/>
      <c r="L1045" s="124"/>
      <c r="M1045" s="124"/>
      <c r="N1045" s="124" t="s">
        <v>353</v>
      </c>
      <c r="O1045" s="124"/>
      <c r="P1045" s="124"/>
      <c r="Q1045" s="152" t="s">
        <v>898</v>
      </c>
      <c r="R1045" s="152"/>
      <c r="S1045" s="152"/>
      <c r="T1045" s="124" t="s">
        <v>784</v>
      </c>
      <c r="U1045" s="124"/>
      <c r="V1045" s="124"/>
      <c r="W1045" s="66"/>
      <c r="X1045" s="66"/>
      <c r="Y1045" s="416"/>
      <c r="Z1045" s="66"/>
      <c r="AA1045" s="66"/>
      <c r="AB1045" s="66"/>
      <c r="AC1045" s="66"/>
      <c r="AD1045" s="66"/>
      <c r="AE1045" s="66"/>
      <c r="AF1045" s="91"/>
      <c r="AG1045" s="3"/>
      <c r="AH1045" s="50"/>
    </row>
    <row r="1046" spans="1:34" s="4" customFormat="1">
      <c r="A1046" s="56"/>
      <c r="B1046" s="66"/>
      <c r="C1046" s="124"/>
      <c r="D1046" s="124"/>
      <c r="E1046" s="124"/>
      <c r="F1046" s="124"/>
      <c r="G1046" s="124"/>
      <c r="H1046" s="124"/>
      <c r="I1046" s="124"/>
      <c r="J1046" s="124"/>
      <c r="K1046" s="124"/>
      <c r="L1046" s="124"/>
      <c r="M1046" s="124"/>
      <c r="N1046" s="124"/>
      <c r="O1046" s="124"/>
      <c r="P1046" s="124"/>
      <c r="Q1046" s="152"/>
      <c r="R1046" s="152"/>
      <c r="S1046" s="152"/>
      <c r="T1046" s="124"/>
      <c r="U1046" s="124"/>
      <c r="V1046" s="124"/>
      <c r="W1046" s="66"/>
      <c r="X1046" s="66"/>
      <c r="Y1046" s="416"/>
      <c r="Z1046" s="66"/>
      <c r="AA1046" s="66"/>
      <c r="AB1046" s="66"/>
      <c r="AC1046" s="66"/>
      <c r="AD1046" s="66"/>
      <c r="AE1046" s="66"/>
      <c r="AF1046" s="91"/>
      <c r="AG1046" s="3"/>
      <c r="AH1046" s="50"/>
    </row>
    <row r="1047" spans="1:34" s="4" customFormat="1">
      <c r="A1047" s="56"/>
      <c r="B1047" s="66"/>
      <c r="C1047" s="140"/>
      <c r="D1047" s="140"/>
      <c r="E1047" s="140"/>
      <c r="F1047" s="140"/>
      <c r="G1047" s="140"/>
      <c r="H1047" s="140"/>
      <c r="I1047" s="140"/>
      <c r="J1047" s="140"/>
      <c r="K1047" s="140"/>
      <c r="L1047" s="140"/>
      <c r="M1047" s="140"/>
      <c r="N1047" s="140"/>
      <c r="O1047" s="140"/>
      <c r="P1047" s="140"/>
      <c r="Q1047" s="140"/>
      <c r="R1047" s="140"/>
      <c r="S1047" s="140"/>
      <c r="T1047" s="125" t="s">
        <v>806</v>
      </c>
      <c r="U1047" s="125"/>
      <c r="V1047" s="125"/>
      <c r="W1047" s="66"/>
      <c r="X1047" s="66"/>
      <c r="Y1047" s="416"/>
      <c r="Z1047" s="66"/>
      <c r="AA1047" s="66"/>
      <c r="AB1047" s="66"/>
      <c r="AC1047" s="66"/>
      <c r="AD1047" s="66"/>
      <c r="AE1047" s="66"/>
      <c r="AF1047" s="91"/>
      <c r="AG1047" s="3"/>
      <c r="AH1047" s="50"/>
    </row>
    <row r="1048" spans="1:34" s="4" customFormat="1">
      <c r="A1048" s="56"/>
      <c r="B1048" s="66"/>
      <c r="C1048" s="140"/>
      <c r="D1048" s="140"/>
      <c r="E1048" s="140"/>
      <c r="F1048" s="140"/>
      <c r="G1048" s="140"/>
      <c r="H1048" s="140"/>
      <c r="I1048" s="140"/>
      <c r="J1048" s="140"/>
      <c r="K1048" s="140"/>
      <c r="L1048" s="140"/>
      <c r="M1048" s="140"/>
      <c r="N1048" s="140"/>
      <c r="O1048" s="140"/>
      <c r="P1048" s="140"/>
      <c r="Q1048" s="140"/>
      <c r="R1048" s="140"/>
      <c r="S1048" s="140"/>
      <c r="T1048" s="125"/>
      <c r="U1048" s="125"/>
      <c r="V1048" s="125"/>
      <c r="W1048" s="66"/>
      <c r="X1048" s="66"/>
      <c r="Y1048" s="416"/>
      <c r="Z1048" s="66"/>
      <c r="AA1048" s="66"/>
      <c r="AB1048" s="66"/>
      <c r="AC1048" s="66"/>
      <c r="AD1048" s="66"/>
      <c r="AE1048" s="66"/>
      <c r="AF1048" s="91"/>
      <c r="AG1048" s="3"/>
      <c r="AH1048" s="50"/>
    </row>
    <row r="1049" spans="1:34" s="4" customFormat="1">
      <c r="A1049" s="56"/>
      <c r="B1049" s="66"/>
      <c r="C1049" s="140"/>
      <c r="D1049" s="140"/>
      <c r="E1049" s="140"/>
      <c r="F1049" s="140"/>
      <c r="G1049" s="140"/>
      <c r="H1049" s="140"/>
      <c r="I1049" s="140"/>
      <c r="J1049" s="140"/>
      <c r="K1049" s="140"/>
      <c r="L1049" s="140"/>
      <c r="M1049" s="140"/>
      <c r="N1049" s="140"/>
      <c r="O1049" s="140"/>
      <c r="P1049" s="140"/>
      <c r="Q1049" s="140"/>
      <c r="R1049" s="140"/>
      <c r="S1049" s="140"/>
      <c r="T1049" s="125" t="s">
        <v>806</v>
      </c>
      <c r="U1049" s="125"/>
      <c r="V1049" s="125"/>
      <c r="W1049" s="66"/>
      <c r="X1049" s="66"/>
      <c r="Y1049" s="416"/>
      <c r="Z1049" s="66"/>
      <c r="AA1049" s="66"/>
      <c r="AB1049" s="66"/>
      <c r="AC1049" s="66"/>
      <c r="AD1049" s="66"/>
      <c r="AE1049" s="66"/>
      <c r="AF1049" s="91"/>
      <c r="AG1049" s="3"/>
      <c r="AH1049" s="50"/>
    </row>
    <row r="1050" spans="1:34" s="4" customFormat="1">
      <c r="A1050" s="56"/>
      <c r="B1050" s="66"/>
      <c r="C1050" s="140"/>
      <c r="D1050" s="140"/>
      <c r="E1050" s="140"/>
      <c r="F1050" s="140"/>
      <c r="G1050" s="140"/>
      <c r="H1050" s="140"/>
      <c r="I1050" s="140"/>
      <c r="J1050" s="140"/>
      <c r="K1050" s="140"/>
      <c r="L1050" s="140"/>
      <c r="M1050" s="140"/>
      <c r="N1050" s="140"/>
      <c r="O1050" s="140"/>
      <c r="P1050" s="140"/>
      <c r="Q1050" s="140"/>
      <c r="R1050" s="140"/>
      <c r="S1050" s="140"/>
      <c r="T1050" s="125"/>
      <c r="U1050" s="125"/>
      <c r="V1050" s="125"/>
      <c r="W1050" s="66"/>
      <c r="X1050" s="66"/>
      <c r="Y1050" s="416"/>
      <c r="Z1050" s="66"/>
      <c r="AA1050" s="66"/>
      <c r="AB1050" s="66"/>
      <c r="AC1050" s="66"/>
      <c r="AD1050" s="66"/>
      <c r="AE1050" s="66"/>
      <c r="AF1050" s="91"/>
      <c r="AG1050" s="3"/>
      <c r="AH1050" s="50"/>
    </row>
    <row r="1051" spans="1:34" s="4" customFormat="1">
      <c r="A1051" s="56"/>
      <c r="B1051" s="66"/>
      <c r="C1051" s="140"/>
      <c r="D1051" s="140"/>
      <c r="E1051" s="140"/>
      <c r="F1051" s="140"/>
      <c r="G1051" s="140"/>
      <c r="H1051" s="140"/>
      <c r="I1051" s="140"/>
      <c r="J1051" s="140"/>
      <c r="K1051" s="140"/>
      <c r="L1051" s="140"/>
      <c r="M1051" s="140"/>
      <c r="N1051" s="140"/>
      <c r="O1051" s="140"/>
      <c r="P1051" s="140"/>
      <c r="Q1051" s="140"/>
      <c r="R1051" s="140"/>
      <c r="S1051" s="140"/>
      <c r="T1051" s="125" t="s">
        <v>806</v>
      </c>
      <c r="U1051" s="125"/>
      <c r="V1051" s="125"/>
      <c r="W1051" s="66"/>
      <c r="X1051" s="66"/>
      <c r="Y1051" s="416"/>
      <c r="Z1051" s="66"/>
      <c r="AA1051" s="66"/>
      <c r="AB1051" s="66"/>
      <c r="AC1051" s="66"/>
      <c r="AD1051" s="66"/>
      <c r="AE1051" s="66"/>
      <c r="AF1051" s="91"/>
      <c r="AG1051" s="3"/>
      <c r="AH1051" s="50"/>
    </row>
    <row r="1052" spans="1:34" s="4" customFormat="1">
      <c r="A1052" s="56"/>
      <c r="B1052" s="66"/>
      <c r="C1052" s="140"/>
      <c r="D1052" s="140"/>
      <c r="E1052" s="140"/>
      <c r="F1052" s="140"/>
      <c r="G1052" s="140"/>
      <c r="H1052" s="140"/>
      <c r="I1052" s="140"/>
      <c r="J1052" s="140"/>
      <c r="K1052" s="140"/>
      <c r="L1052" s="140"/>
      <c r="M1052" s="140"/>
      <c r="N1052" s="140"/>
      <c r="O1052" s="140"/>
      <c r="P1052" s="140"/>
      <c r="Q1052" s="140"/>
      <c r="R1052" s="140"/>
      <c r="S1052" s="140"/>
      <c r="T1052" s="125"/>
      <c r="U1052" s="125"/>
      <c r="V1052" s="125"/>
      <c r="W1052" s="66"/>
      <c r="X1052" s="66"/>
      <c r="Y1052" s="416"/>
      <c r="Z1052" s="66"/>
      <c r="AA1052" s="66"/>
      <c r="AB1052" s="66"/>
      <c r="AC1052" s="66"/>
      <c r="AD1052" s="66"/>
      <c r="AE1052" s="66"/>
      <c r="AF1052" s="91"/>
      <c r="AG1052" s="3"/>
      <c r="AH1052" s="50"/>
    </row>
    <row r="1053" spans="1:34" s="4" customFormat="1">
      <c r="A1053" s="56"/>
      <c r="B1053" s="66"/>
      <c r="C1053" s="66"/>
      <c r="D1053" s="66"/>
      <c r="E1053" s="66"/>
      <c r="F1053" s="66"/>
      <c r="G1053" s="66"/>
      <c r="H1053" s="66"/>
      <c r="I1053" s="66"/>
      <c r="J1053" s="66"/>
      <c r="K1053" s="66"/>
      <c r="L1053" s="66"/>
      <c r="M1053" s="66"/>
      <c r="N1053" s="66"/>
      <c r="O1053" s="66"/>
      <c r="P1053" s="66"/>
      <c r="Q1053" s="66"/>
      <c r="R1053" s="66"/>
      <c r="S1053" s="66"/>
      <c r="T1053" s="66"/>
      <c r="U1053" s="66"/>
      <c r="V1053" s="66"/>
      <c r="W1053" s="66"/>
      <c r="X1053" s="66"/>
      <c r="Y1053" s="416"/>
      <c r="Z1053" s="66"/>
      <c r="AA1053" s="66"/>
      <c r="AB1053" s="66"/>
      <c r="AC1053" s="66"/>
      <c r="AD1053" s="66"/>
      <c r="AE1053" s="66"/>
      <c r="AF1053" s="91"/>
      <c r="AG1053" s="3"/>
      <c r="AH1053" s="50"/>
    </row>
    <row r="1054" spans="1:34" s="4" customFormat="1">
      <c r="A1054" s="56"/>
      <c r="B1054" s="66" t="s">
        <v>240</v>
      </c>
      <c r="C1054" s="66"/>
      <c r="D1054" s="66"/>
      <c r="E1054" s="66"/>
      <c r="F1054" s="66"/>
      <c r="G1054" s="66"/>
      <c r="H1054" s="66"/>
      <c r="I1054" s="66"/>
      <c r="J1054" s="66"/>
      <c r="K1054" s="66"/>
      <c r="L1054" s="66"/>
      <c r="M1054" s="66"/>
      <c r="N1054" s="66"/>
      <c r="O1054" s="66"/>
      <c r="P1054" s="66"/>
      <c r="Q1054" s="66"/>
      <c r="R1054" s="66"/>
      <c r="S1054" s="66"/>
      <c r="T1054" s="66"/>
      <c r="U1054" s="66"/>
      <c r="V1054" s="66"/>
      <c r="W1054" s="66"/>
      <c r="X1054" s="66"/>
      <c r="Y1054" s="416"/>
      <c r="Z1054" s="66"/>
      <c r="AA1054" s="66"/>
      <c r="AB1054" s="66"/>
      <c r="AC1054" s="66"/>
      <c r="AD1054" s="66"/>
      <c r="AE1054" s="66"/>
      <c r="AF1054" s="91"/>
      <c r="AG1054" s="3"/>
      <c r="AH1054" s="50"/>
    </row>
    <row r="1055" spans="1:34" s="4" customFormat="1">
      <c r="A1055" s="56"/>
      <c r="B1055" s="66"/>
      <c r="C1055" s="124" t="s">
        <v>542</v>
      </c>
      <c r="D1055" s="124"/>
      <c r="E1055" s="124"/>
      <c r="F1055" s="124"/>
      <c r="G1055" s="124"/>
      <c r="H1055" s="124" t="s">
        <v>480</v>
      </c>
      <c r="I1055" s="124"/>
      <c r="J1055" s="124"/>
      <c r="K1055" s="124"/>
      <c r="L1055" s="124"/>
      <c r="M1055" s="124" t="s">
        <v>306</v>
      </c>
      <c r="N1055" s="124"/>
      <c r="O1055" s="124"/>
      <c r="P1055" s="124"/>
      <c r="Q1055" s="124"/>
      <c r="R1055" s="66"/>
      <c r="S1055" s="66"/>
      <c r="T1055" s="66"/>
      <c r="U1055" s="66"/>
      <c r="V1055" s="66"/>
      <c r="W1055" s="66"/>
      <c r="X1055" s="388"/>
      <c r="Y1055" s="66"/>
      <c r="Z1055" s="66"/>
      <c r="AA1055" s="66"/>
      <c r="AB1055" s="66"/>
      <c r="AC1055" s="66"/>
      <c r="AD1055" s="66"/>
      <c r="AE1055" s="66"/>
      <c r="AF1055" s="91"/>
      <c r="AG1055" s="3"/>
      <c r="AH1055" s="50"/>
    </row>
    <row r="1056" spans="1:34" s="4" customFormat="1">
      <c r="A1056" s="56"/>
      <c r="B1056" s="66"/>
      <c r="C1056" s="164"/>
      <c r="D1056" s="164"/>
      <c r="E1056" s="164"/>
      <c r="F1056" s="164"/>
      <c r="G1056" s="164"/>
      <c r="H1056" s="124"/>
      <c r="I1056" s="124"/>
      <c r="J1056" s="124"/>
      <c r="K1056" s="124"/>
      <c r="L1056" s="124"/>
      <c r="M1056" s="124"/>
      <c r="N1056" s="124"/>
      <c r="O1056" s="124"/>
      <c r="P1056" s="124"/>
      <c r="Q1056" s="124"/>
      <c r="R1056" s="66"/>
      <c r="S1056" s="66"/>
      <c r="T1056" s="66"/>
      <c r="U1056" s="66"/>
      <c r="V1056" s="66"/>
      <c r="W1056" s="66"/>
      <c r="X1056" s="388"/>
      <c r="Y1056" s="66"/>
      <c r="Z1056" s="66"/>
      <c r="AA1056" s="66"/>
      <c r="AB1056" s="66"/>
      <c r="AC1056" s="66"/>
      <c r="AD1056" s="66"/>
      <c r="AE1056" s="66"/>
      <c r="AF1056" s="91"/>
      <c r="AG1056" s="3"/>
      <c r="AH1056" s="50"/>
    </row>
    <row r="1057" spans="1:34" s="4" customFormat="1">
      <c r="A1057" s="56"/>
      <c r="B1057" s="66"/>
      <c r="C1057" s="144"/>
      <c r="D1057" s="146"/>
      <c r="E1057" s="146"/>
      <c r="F1057" s="146"/>
      <c r="G1057" s="204"/>
      <c r="H1057" s="144"/>
      <c r="I1057" s="146"/>
      <c r="J1057" s="146"/>
      <c r="K1057" s="146"/>
      <c r="L1057" s="204"/>
      <c r="M1057" s="144"/>
      <c r="N1057" s="146"/>
      <c r="O1057" s="146"/>
      <c r="P1057" s="146"/>
      <c r="Q1057" s="204"/>
      <c r="R1057" s="66"/>
      <c r="S1057" s="66"/>
      <c r="T1057" s="66"/>
      <c r="U1057" s="66"/>
      <c r="V1057" s="66"/>
      <c r="W1057" s="66"/>
      <c r="X1057" s="388"/>
      <c r="Y1057" s="66"/>
      <c r="Z1057" s="66"/>
      <c r="AA1057" s="66"/>
      <c r="AB1057" s="66"/>
      <c r="AC1057" s="66"/>
      <c r="AD1057" s="66"/>
      <c r="AE1057" s="66"/>
      <c r="AF1057" s="91"/>
      <c r="AG1057" s="3"/>
      <c r="AH1057" s="50"/>
    </row>
    <row r="1058" spans="1:34" s="4" customFormat="1">
      <c r="A1058" s="56"/>
      <c r="B1058" s="66"/>
      <c r="C1058" s="161"/>
      <c r="D1058" s="147"/>
      <c r="E1058" s="147"/>
      <c r="F1058" s="147"/>
      <c r="G1058" s="205" t="s">
        <v>106</v>
      </c>
      <c r="H1058" s="161"/>
      <c r="I1058" s="147"/>
      <c r="J1058" s="147"/>
      <c r="K1058" s="147"/>
      <c r="L1058" s="205" t="s">
        <v>106</v>
      </c>
      <c r="M1058" s="161"/>
      <c r="N1058" s="147"/>
      <c r="O1058" s="147"/>
      <c r="P1058" s="147"/>
      <c r="Q1058" s="205" t="s">
        <v>106</v>
      </c>
      <c r="R1058" s="66"/>
      <c r="S1058" s="66"/>
      <c r="T1058" s="66"/>
      <c r="U1058" s="66"/>
      <c r="V1058" s="66"/>
      <c r="W1058" s="66"/>
      <c r="X1058" s="388"/>
      <c r="Y1058" s="66"/>
      <c r="Z1058" s="66"/>
      <c r="AA1058" s="66"/>
      <c r="AB1058" s="66"/>
      <c r="AC1058" s="66"/>
      <c r="AD1058" s="66"/>
      <c r="AE1058" s="66"/>
      <c r="AF1058" s="91"/>
      <c r="AG1058" s="3"/>
      <c r="AH1058" s="50"/>
    </row>
    <row r="1059" spans="1:34" s="4" customFormat="1">
      <c r="A1059" s="56"/>
      <c r="B1059" s="66"/>
      <c r="C1059" s="66"/>
      <c r="D1059" s="66"/>
      <c r="E1059" s="66"/>
      <c r="F1059" s="66"/>
      <c r="G1059" s="66"/>
      <c r="H1059" s="66"/>
      <c r="I1059" s="66"/>
      <c r="J1059" s="66"/>
      <c r="K1059" s="66"/>
      <c r="L1059" s="66"/>
      <c r="M1059" s="66"/>
      <c r="N1059" s="66"/>
      <c r="O1059" s="66"/>
      <c r="P1059" s="66"/>
      <c r="Q1059" s="66"/>
      <c r="R1059" s="66"/>
      <c r="S1059" s="66"/>
      <c r="T1059" s="66"/>
      <c r="U1059" s="66"/>
      <c r="V1059" s="66"/>
      <c r="W1059" s="66"/>
      <c r="X1059" s="388"/>
      <c r="Y1059" s="417" t="s">
        <v>177</v>
      </c>
      <c r="Z1059" s="417"/>
      <c r="AA1059" s="417"/>
      <c r="AB1059" s="417"/>
      <c r="AC1059" s="417"/>
      <c r="AD1059" s="417"/>
      <c r="AE1059" s="417"/>
      <c r="AF1059" s="417"/>
      <c r="AG1059" s="542"/>
      <c r="AH1059" s="50"/>
    </row>
    <row r="1060" spans="1:34" s="4" customFormat="1">
      <c r="A1060" s="56"/>
      <c r="B1060" s="66" t="s">
        <v>919</v>
      </c>
      <c r="C1060" s="66"/>
      <c r="D1060" s="66"/>
      <c r="E1060" s="66"/>
      <c r="F1060" s="66"/>
      <c r="G1060" s="66"/>
      <c r="H1060" s="66"/>
      <c r="I1060" s="66"/>
      <c r="J1060" s="66"/>
      <c r="K1060" s="66"/>
      <c r="L1060" s="66"/>
      <c r="M1060" s="66"/>
      <c r="N1060" s="66"/>
      <c r="O1060" s="66"/>
      <c r="P1060" s="66"/>
      <c r="Q1060" s="66"/>
      <c r="R1060" s="66"/>
      <c r="S1060" s="66"/>
      <c r="T1060" s="66"/>
      <c r="U1060" s="66"/>
      <c r="V1060" s="66"/>
      <c r="W1060" s="66"/>
      <c r="X1060" s="388"/>
      <c r="Y1060" s="417"/>
      <c r="Z1060" s="417"/>
      <c r="AA1060" s="417"/>
      <c r="AB1060" s="417"/>
      <c r="AC1060" s="417"/>
      <c r="AD1060" s="417"/>
      <c r="AE1060" s="417"/>
      <c r="AF1060" s="417"/>
      <c r="AG1060" s="542"/>
      <c r="AH1060" s="50"/>
    </row>
    <row r="1061" spans="1:34" s="4" customFormat="1">
      <c r="A1061" s="56"/>
      <c r="B1061" s="66"/>
      <c r="C1061" s="144"/>
      <c r="D1061" s="146"/>
      <c r="E1061" s="146"/>
      <c r="F1061" s="146"/>
      <c r="G1061" s="146"/>
      <c r="H1061" s="146"/>
      <c r="I1061" s="146"/>
      <c r="J1061" s="146"/>
      <c r="K1061" s="146"/>
      <c r="L1061" s="146"/>
      <c r="M1061" s="146"/>
      <c r="N1061" s="146"/>
      <c r="O1061" s="146"/>
      <c r="P1061" s="146"/>
      <c r="Q1061" s="146"/>
      <c r="R1061" s="146"/>
      <c r="S1061" s="146"/>
      <c r="T1061" s="146"/>
      <c r="U1061" s="146"/>
      <c r="V1061" s="146"/>
      <c r="W1061" s="221"/>
      <c r="X1061" s="388"/>
      <c r="Y1061" s="417"/>
      <c r="Z1061" s="417"/>
      <c r="AA1061" s="417"/>
      <c r="AB1061" s="417"/>
      <c r="AC1061" s="417"/>
      <c r="AD1061" s="417"/>
      <c r="AE1061" s="417"/>
      <c r="AF1061" s="417"/>
      <c r="AG1061" s="542"/>
      <c r="AH1061" s="50"/>
    </row>
    <row r="1062" spans="1:34" s="4" customFormat="1">
      <c r="A1062" s="56"/>
      <c r="B1062" s="66"/>
      <c r="C1062" s="145"/>
      <c r="D1062" s="170"/>
      <c r="E1062" s="170"/>
      <c r="F1062" s="170"/>
      <c r="G1062" s="170"/>
      <c r="H1062" s="170"/>
      <c r="I1062" s="170"/>
      <c r="J1062" s="170"/>
      <c r="K1062" s="170"/>
      <c r="L1062" s="170"/>
      <c r="M1062" s="170"/>
      <c r="N1062" s="170"/>
      <c r="O1062" s="170"/>
      <c r="P1062" s="170"/>
      <c r="Q1062" s="170"/>
      <c r="R1062" s="170"/>
      <c r="S1062" s="170"/>
      <c r="T1062" s="170"/>
      <c r="U1062" s="170"/>
      <c r="V1062" s="170"/>
      <c r="W1062" s="222"/>
      <c r="X1062" s="388"/>
      <c r="Y1062" s="417"/>
      <c r="Z1062" s="417"/>
      <c r="AA1062" s="417"/>
      <c r="AB1062" s="417"/>
      <c r="AC1062" s="417"/>
      <c r="AD1062" s="417"/>
      <c r="AE1062" s="417"/>
      <c r="AF1062" s="417"/>
      <c r="AG1062" s="542"/>
      <c r="AH1062" s="50"/>
    </row>
    <row r="1063" spans="1:34" s="4" customFormat="1">
      <c r="A1063" s="56"/>
      <c r="B1063" s="66"/>
      <c r="C1063" s="145"/>
      <c r="D1063" s="170"/>
      <c r="E1063" s="170"/>
      <c r="F1063" s="170"/>
      <c r="G1063" s="170"/>
      <c r="H1063" s="170"/>
      <c r="I1063" s="170"/>
      <c r="J1063" s="170"/>
      <c r="K1063" s="170"/>
      <c r="L1063" s="170"/>
      <c r="M1063" s="170"/>
      <c r="N1063" s="170"/>
      <c r="O1063" s="170"/>
      <c r="P1063" s="170"/>
      <c r="Q1063" s="170"/>
      <c r="R1063" s="170"/>
      <c r="S1063" s="170"/>
      <c r="T1063" s="170"/>
      <c r="U1063" s="170"/>
      <c r="V1063" s="170"/>
      <c r="W1063" s="222"/>
      <c r="X1063" s="388"/>
      <c r="Y1063" s="66"/>
      <c r="Z1063" s="66"/>
      <c r="AA1063" s="66"/>
      <c r="AB1063" s="66"/>
      <c r="AC1063" s="66"/>
      <c r="AD1063" s="66"/>
      <c r="AE1063" s="66"/>
      <c r="AF1063" s="91"/>
      <c r="AG1063" s="3"/>
      <c r="AH1063" s="50"/>
    </row>
    <row r="1064" spans="1:34" s="4" customFormat="1">
      <c r="A1064" s="56"/>
      <c r="B1064" s="66"/>
      <c r="C1064" s="161"/>
      <c r="D1064" s="147"/>
      <c r="E1064" s="147"/>
      <c r="F1064" s="147"/>
      <c r="G1064" s="147"/>
      <c r="H1064" s="147"/>
      <c r="I1064" s="147"/>
      <c r="J1064" s="147"/>
      <c r="K1064" s="147"/>
      <c r="L1064" s="147"/>
      <c r="M1064" s="147"/>
      <c r="N1064" s="147"/>
      <c r="O1064" s="147"/>
      <c r="P1064" s="147"/>
      <c r="Q1064" s="147"/>
      <c r="R1064" s="147"/>
      <c r="S1064" s="147"/>
      <c r="T1064" s="147"/>
      <c r="U1064" s="147"/>
      <c r="V1064" s="147"/>
      <c r="W1064" s="223"/>
      <c r="X1064" s="388"/>
      <c r="Y1064" s="66"/>
      <c r="Z1064" s="66"/>
      <c r="AA1064" s="66"/>
      <c r="AB1064" s="66"/>
      <c r="AC1064" s="66"/>
      <c r="AD1064" s="66"/>
      <c r="AE1064" s="66"/>
      <c r="AF1064" s="91"/>
      <c r="AG1064" s="3"/>
      <c r="AH1064" s="50"/>
    </row>
    <row r="1065" spans="1:34" s="4" customFormat="1">
      <c r="A1065" s="56"/>
      <c r="B1065" s="66"/>
      <c r="C1065" s="66"/>
      <c r="D1065" s="66"/>
      <c r="E1065" s="66"/>
      <c r="F1065" s="66"/>
      <c r="G1065" s="66"/>
      <c r="H1065" s="66"/>
      <c r="I1065" s="66"/>
      <c r="J1065" s="66"/>
      <c r="K1065" s="66"/>
      <c r="L1065" s="66"/>
      <c r="M1065" s="66"/>
      <c r="N1065" s="66"/>
      <c r="O1065" s="66"/>
      <c r="P1065" s="66"/>
      <c r="Q1065" s="66"/>
      <c r="R1065" s="66"/>
      <c r="S1065" s="66"/>
      <c r="T1065" s="66"/>
      <c r="U1065" s="66"/>
      <c r="V1065" s="66"/>
      <c r="W1065" s="66"/>
      <c r="X1065" s="388"/>
      <c r="Y1065" s="66"/>
      <c r="Z1065" s="66"/>
      <c r="AA1065" s="66"/>
      <c r="AB1065" s="66"/>
      <c r="AC1065" s="66"/>
      <c r="AD1065" s="66"/>
      <c r="AE1065" s="66"/>
      <c r="AF1065" s="91"/>
      <c r="AG1065" s="3"/>
      <c r="AH1065" s="50"/>
    </row>
    <row r="1066" spans="1:34" s="4" customFormat="1">
      <c r="A1066" s="56"/>
      <c r="B1066" s="66" t="s">
        <v>921</v>
      </c>
      <c r="C1066" s="66"/>
      <c r="D1066" s="66"/>
      <c r="E1066" s="66"/>
      <c r="F1066" s="66"/>
      <c r="G1066" s="66"/>
      <c r="H1066" s="66"/>
      <c r="I1066" s="66"/>
      <c r="J1066" s="66"/>
      <c r="K1066" s="66"/>
      <c r="L1066" s="66"/>
      <c r="M1066" s="66"/>
      <c r="N1066" s="66"/>
      <c r="O1066" s="66"/>
      <c r="P1066" s="66"/>
      <c r="Q1066" s="66"/>
      <c r="R1066" s="66"/>
      <c r="S1066" s="66"/>
      <c r="T1066" s="66"/>
      <c r="U1066" s="66"/>
      <c r="V1066" s="66"/>
      <c r="W1066" s="66"/>
      <c r="X1066" s="388"/>
      <c r="Y1066" s="66"/>
      <c r="Z1066" s="66"/>
      <c r="AA1066" s="66"/>
      <c r="AB1066" s="66"/>
      <c r="AC1066" s="66"/>
      <c r="AD1066" s="66"/>
      <c r="AE1066" s="66"/>
      <c r="AF1066" s="91"/>
      <c r="AG1066" s="3"/>
      <c r="AH1066" s="50"/>
    </row>
    <row r="1067" spans="1:34" s="4" customFormat="1">
      <c r="A1067" s="56"/>
      <c r="B1067" s="66"/>
      <c r="C1067" s="144"/>
      <c r="D1067" s="146"/>
      <c r="E1067" s="146"/>
      <c r="F1067" s="146"/>
      <c r="G1067" s="146"/>
      <c r="H1067" s="146"/>
      <c r="I1067" s="146"/>
      <c r="J1067" s="146"/>
      <c r="K1067" s="146"/>
      <c r="L1067" s="146"/>
      <c r="M1067" s="146"/>
      <c r="N1067" s="146"/>
      <c r="O1067" s="146"/>
      <c r="P1067" s="146"/>
      <c r="Q1067" s="146"/>
      <c r="R1067" s="146"/>
      <c r="S1067" s="146"/>
      <c r="T1067" s="146"/>
      <c r="U1067" s="146"/>
      <c r="V1067" s="146"/>
      <c r="W1067" s="221"/>
      <c r="X1067" s="388"/>
      <c r="Y1067" s="417" t="s">
        <v>885</v>
      </c>
      <c r="Z1067" s="243"/>
      <c r="AA1067" s="243"/>
      <c r="AB1067" s="243"/>
      <c r="AC1067" s="243"/>
      <c r="AD1067" s="243"/>
      <c r="AE1067" s="243"/>
      <c r="AF1067" s="243"/>
      <c r="AG1067" s="541"/>
      <c r="AH1067" s="50"/>
    </row>
    <row r="1068" spans="1:34" s="4" customFormat="1">
      <c r="A1068" s="56"/>
      <c r="B1068" s="66"/>
      <c r="C1068" s="145"/>
      <c r="D1068" s="170"/>
      <c r="E1068" s="170"/>
      <c r="F1068" s="170"/>
      <c r="G1068" s="170"/>
      <c r="H1068" s="170"/>
      <c r="I1068" s="170"/>
      <c r="J1068" s="170"/>
      <c r="K1068" s="170"/>
      <c r="L1068" s="170"/>
      <c r="M1068" s="170"/>
      <c r="N1068" s="170"/>
      <c r="O1068" s="170"/>
      <c r="P1068" s="170"/>
      <c r="Q1068" s="170"/>
      <c r="R1068" s="170"/>
      <c r="S1068" s="170"/>
      <c r="T1068" s="170"/>
      <c r="U1068" s="170"/>
      <c r="V1068" s="170"/>
      <c r="W1068" s="222"/>
      <c r="X1068" s="388"/>
      <c r="Y1068" s="243"/>
      <c r="Z1068" s="243"/>
      <c r="AA1068" s="243"/>
      <c r="AB1068" s="243"/>
      <c r="AC1068" s="243"/>
      <c r="AD1068" s="243"/>
      <c r="AE1068" s="243"/>
      <c r="AF1068" s="243"/>
      <c r="AG1068" s="541"/>
      <c r="AH1068" s="50"/>
    </row>
    <row r="1069" spans="1:34" s="4" customFormat="1">
      <c r="A1069" s="56"/>
      <c r="B1069" s="66"/>
      <c r="C1069" s="145"/>
      <c r="D1069" s="170"/>
      <c r="E1069" s="170"/>
      <c r="F1069" s="170"/>
      <c r="G1069" s="170"/>
      <c r="H1069" s="170"/>
      <c r="I1069" s="170"/>
      <c r="J1069" s="170"/>
      <c r="K1069" s="170"/>
      <c r="L1069" s="170"/>
      <c r="M1069" s="170"/>
      <c r="N1069" s="170"/>
      <c r="O1069" s="170"/>
      <c r="P1069" s="170"/>
      <c r="Q1069" s="170"/>
      <c r="R1069" s="170"/>
      <c r="S1069" s="170"/>
      <c r="T1069" s="170"/>
      <c r="U1069" s="170"/>
      <c r="V1069" s="170"/>
      <c r="W1069" s="222"/>
      <c r="X1069" s="388"/>
      <c r="Y1069" s="243"/>
      <c r="Z1069" s="243"/>
      <c r="AA1069" s="243"/>
      <c r="AB1069" s="243"/>
      <c r="AC1069" s="243"/>
      <c r="AD1069" s="243"/>
      <c r="AE1069" s="243"/>
      <c r="AF1069" s="243"/>
      <c r="AG1069" s="541"/>
      <c r="AH1069" s="50"/>
    </row>
    <row r="1070" spans="1:34" s="4" customFormat="1">
      <c r="A1070" s="56"/>
      <c r="B1070" s="66"/>
      <c r="C1070" s="145"/>
      <c r="D1070" s="170"/>
      <c r="E1070" s="170"/>
      <c r="F1070" s="170"/>
      <c r="G1070" s="170"/>
      <c r="H1070" s="170"/>
      <c r="I1070" s="170"/>
      <c r="J1070" s="170"/>
      <c r="K1070" s="170"/>
      <c r="L1070" s="170"/>
      <c r="M1070" s="170"/>
      <c r="N1070" s="170"/>
      <c r="O1070" s="170"/>
      <c r="P1070" s="170"/>
      <c r="Q1070" s="170"/>
      <c r="R1070" s="170"/>
      <c r="S1070" s="170"/>
      <c r="T1070" s="170"/>
      <c r="U1070" s="170"/>
      <c r="V1070" s="170"/>
      <c r="W1070" s="222"/>
      <c r="X1070" s="388"/>
      <c r="Y1070" s="243"/>
      <c r="Z1070" s="243"/>
      <c r="AA1070" s="243"/>
      <c r="AB1070" s="243"/>
      <c r="AC1070" s="243"/>
      <c r="AD1070" s="243"/>
      <c r="AE1070" s="243"/>
      <c r="AF1070" s="243"/>
      <c r="AG1070" s="541"/>
      <c r="AH1070" s="50"/>
    </row>
    <row r="1071" spans="1:34" s="4" customFormat="1">
      <c r="A1071" s="56"/>
      <c r="B1071" s="66"/>
      <c r="C1071" s="145"/>
      <c r="D1071" s="170"/>
      <c r="E1071" s="170"/>
      <c r="F1071" s="170"/>
      <c r="G1071" s="170"/>
      <c r="H1071" s="170"/>
      <c r="I1071" s="170"/>
      <c r="J1071" s="170"/>
      <c r="K1071" s="170"/>
      <c r="L1071" s="170"/>
      <c r="M1071" s="170"/>
      <c r="N1071" s="170"/>
      <c r="O1071" s="170"/>
      <c r="P1071" s="170"/>
      <c r="Q1071" s="170"/>
      <c r="R1071" s="170"/>
      <c r="S1071" s="170"/>
      <c r="T1071" s="170"/>
      <c r="U1071" s="170"/>
      <c r="V1071" s="170"/>
      <c r="W1071" s="222"/>
      <c r="X1071" s="388"/>
      <c r="Y1071" s="243"/>
      <c r="Z1071" s="243"/>
      <c r="AA1071" s="243"/>
      <c r="AB1071" s="243"/>
      <c r="AC1071" s="243"/>
      <c r="AD1071" s="243"/>
      <c r="AE1071" s="243"/>
      <c r="AF1071" s="243"/>
      <c r="AG1071" s="541"/>
      <c r="AH1071" s="50"/>
    </row>
    <row r="1072" spans="1:34" s="4" customFormat="1">
      <c r="A1072" s="56"/>
      <c r="B1072" s="66"/>
      <c r="C1072" s="145"/>
      <c r="D1072" s="170"/>
      <c r="E1072" s="170"/>
      <c r="F1072" s="170"/>
      <c r="G1072" s="170"/>
      <c r="H1072" s="170"/>
      <c r="I1072" s="170"/>
      <c r="J1072" s="170"/>
      <c r="K1072" s="170"/>
      <c r="L1072" s="170"/>
      <c r="M1072" s="170"/>
      <c r="N1072" s="170"/>
      <c r="O1072" s="170"/>
      <c r="P1072" s="170"/>
      <c r="Q1072" s="170"/>
      <c r="R1072" s="170"/>
      <c r="S1072" s="170"/>
      <c r="T1072" s="170"/>
      <c r="U1072" s="170"/>
      <c r="V1072" s="170"/>
      <c r="W1072" s="222"/>
      <c r="X1072" s="388"/>
      <c r="Y1072" s="66"/>
      <c r="Z1072" s="66"/>
      <c r="AA1072" s="66"/>
      <c r="AB1072" s="66"/>
      <c r="AC1072" s="66"/>
      <c r="AD1072" s="66"/>
      <c r="AE1072" s="66"/>
      <c r="AF1072" s="91"/>
      <c r="AG1072" s="3"/>
      <c r="AH1072" s="50"/>
    </row>
    <row r="1073" spans="1:34" s="4" customFormat="1">
      <c r="A1073" s="56"/>
      <c r="B1073" s="66"/>
      <c r="C1073" s="161"/>
      <c r="D1073" s="147"/>
      <c r="E1073" s="147"/>
      <c r="F1073" s="147"/>
      <c r="G1073" s="147"/>
      <c r="H1073" s="147"/>
      <c r="I1073" s="147"/>
      <c r="J1073" s="147"/>
      <c r="K1073" s="147"/>
      <c r="L1073" s="147"/>
      <c r="M1073" s="147"/>
      <c r="N1073" s="147"/>
      <c r="O1073" s="147"/>
      <c r="P1073" s="147"/>
      <c r="Q1073" s="147"/>
      <c r="R1073" s="147"/>
      <c r="S1073" s="147"/>
      <c r="T1073" s="147"/>
      <c r="U1073" s="147"/>
      <c r="V1073" s="147"/>
      <c r="W1073" s="223"/>
      <c r="X1073" s="388"/>
      <c r="Y1073" s="66"/>
      <c r="Z1073" s="66"/>
      <c r="AA1073" s="66"/>
      <c r="AB1073" s="66"/>
      <c r="AC1073" s="66"/>
      <c r="AD1073" s="66"/>
      <c r="AE1073" s="66"/>
      <c r="AF1073" s="91"/>
      <c r="AG1073" s="3"/>
      <c r="AH1073" s="50"/>
    </row>
    <row r="1074" spans="1:34" s="4" customFormat="1">
      <c r="A1074" s="56"/>
      <c r="B1074" s="66"/>
      <c r="C1074" s="66"/>
      <c r="D1074" s="66"/>
      <c r="E1074" s="66"/>
      <c r="F1074" s="66"/>
      <c r="G1074" s="66"/>
      <c r="H1074" s="66"/>
      <c r="I1074" s="66"/>
      <c r="J1074" s="66"/>
      <c r="K1074" s="66"/>
      <c r="L1074" s="66"/>
      <c r="M1074" s="66"/>
      <c r="N1074" s="66"/>
      <c r="O1074" s="66"/>
      <c r="P1074" s="66"/>
      <c r="Q1074" s="66"/>
      <c r="R1074" s="66"/>
      <c r="S1074" s="66"/>
      <c r="T1074" s="66"/>
      <c r="U1074" s="66"/>
      <c r="V1074" s="66"/>
      <c r="W1074" s="66"/>
      <c r="X1074" s="388"/>
      <c r="Y1074" s="66"/>
      <c r="Z1074" s="66"/>
      <c r="AA1074" s="66"/>
      <c r="AB1074" s="66"/>
      <c r="AC1074" s="66"/>
      <c r="AD1074" s="66"/>
      <c r="AE1074" s="66"/>
      <c r="AF1074" s="91"/>
      <c r="AG1074" s="3"/>
      <c r="AH1074" s="50"/>
    </row>
    <row r="1075" spans="1:34" s="4" customFormat="1">
      <c r="A1075" s="56"/>
      <c r="B1075" s="66"/>
      <c r="C1075" s="66"/>
      <c r="D1075" s="66"/>
      <c r="E1075" s="66"/>
      <c r="F1075" s="66"/>
      <c r="G1075" s="66"/>
      <c r="H1075" s="66"/>
      <c r="I1075" s="66"/>
      <c r="J1075" s="66"/>
      <c r="K1075" s="66"/>
      <c r="L1075" s="66"/>
      <c r="M1075" s="66"/>
      <c r="N1075" s="66"/>
      <c r="O1075" s="66"/>
      <c r="P1075" s="66"/>
      <c r="Q1075" s="66"/>
      <c r="R1075" s="66"/>
      <c r="S1075" s="66"/>
      <c r="T1075" s="66"/>
      <c r="U1075" s="66"/>
      <c r="V1075" s="66"/>
      <c r="W1075" s="66"/>
      <c r="X1075" s="388"/>
      <c r="Y1075" s="66"/>
      <c r="Z1075" s="66"/>
      <c r="AA1075" s="66"/>
      <c r="AB1075" s="66"/>
      <c r="AC1075" s="66"/>
      <c r="AD1075" s="66"/>
      <c r="AE1075" s="66"/>
      <c r="AF1075" s="91"/>
      <c r="AG1075" s="3"/>
      <c r="AH1075" s="50"/>
    </row>
    <row r="1076" spans="1:34" s="4" customFormat="1">
      <c r="A1076" s="57">
        <v>14</v>
      </c>
      <c r="B1076" s="119" t="s">
        <v>556</v>
      </c>
      <c r="C1076" s="66"/>
      <c r="D1076" s="66"/>
      <c r="E1076" s="66"/>
      <c r="F1076" s="66"/>
      <c r="G1076" s="66"/>
      <c r="H1076" s="66"/>
      <c r="I1076" s="66"/>
      <c r="J1076" s="66"/>
      <c r="K1076" s="66"/>
      <c r="L1076" s="66"/>
      <c r="M1076" s="66"/>
      <c r="N1076" s="66"/>
      <c r="O1076" s="66"/>
      <c r="P1076" s="66"/>
      <c r="Q1076" s="66"/>
      <c r="R1076" s="66"/>
      <c r="S1076" s="66"/>
      <c r="T1076" s="66"/>
      <c r="U1076" s="66"/>
      <c r="V1076" s="66"/>
      <c r="W1076" s="66"/>
      <c r="X1076" s="66"/>
      <c r="Y1076" s="66"/>
      <c r="Z1076" s="66"/>
      <c r="AA1076" s="66"/>
      <c r="AB1076" s="66"/>
      <c r="AC1076" s="66"/>
      <c r="AD1076" s="66"/>
      <c r="AE1076" s="66"/>
      <c r="AF1076" s="91"/>
      <c r="AG1076" s="3"/>
      <c r="AH1076" s="50"/>
    </row>
    <row r="1077" spans="1:34" s="4" customFormat="1">
      <c r="A1077" s="56"/>
      <c r="B1077" s="66"/>
      <c r="C1077" s="66"/>
      <c r="D1077" s="66"/>
      <c r="E1077" s="66"/>
      <c r="F1077" s="66"/>
      <c r="G1077" s="66"/>
      <c r="H1077" s="66"/>
      <c r="I1077" s="66"/>
      <c r="J1077" s="66"/>
      <c r="K1077" s="66"/>
      <c r="L1077" s="66"/>
      <c r="M1077" s="66"/>
      <c r="N1077" s="66"/>
      <c r="O1077" s="66"/>
      <c r="P1077" s="66"/>
      <c r="Q1077" s="66"/>
      <c r="R1077" s="66"/>
      <c r="S1077" s="66"/>
      <c r="T1077" s="66"/>
      <c r="U1077" s="66"/>
      <c r="V1077" s="66"/>
      <c r="W1077" s="66"/>
      <c r="X1077" s="388"/>
      <c r="Y1077" s="417" t="s">
        <v>1244</v>
      </c>
      <c r="Z1077" s="417"/>
      <c r="AA1077" s="417"/>
      <c r="AB1077" s="417"/>
      <c r="AC1077" s="417"/>
      <c r="AD1077" s="417"/>
      <c r="AE1077" s="417"/>
      <c r="AF1077" s="417"/>
      <c r="AG1077" s="542"/>
      <c r="AH1077" s="50"/>
    </row>
    <row r="1078" spans="1:34" s="4" customFormat="1">
      <c r="A1078" s="56"/>
      <c r="B1078" s="119" t="s">
        <v>925</v>
      </c>
      <c r="C1078" s="66"/>
      <c r="D1078" s="66"/>
      <c r="E1078" s="66"/>
      <c r="F1078" s="66"/>
      <c r="G1078" s="66"/>
      <c r="H1078" s="66"/>
      <c r="I1078" s="66"/>
      <c r="J1078" s="66"/>
      <c r="K1078" s="66"/>
      <c r="L1078" s="66"/>
      <c r="M1078" s="66"/>
      <c r="N1078" s="66"/>
      <c r="O1078" s="66"/>
      <c r="P1078" s="66"/>
      <c r="Q1078" s="66"/>
      <c r="R1078" s="66"/>
      <c r="S1078" s="66"/>
      <c r="T1078" s="66"/>
      <c r="U1078" s="66"/>
      <c r="V1078" s="66"/>
      <c r="W1078" s="66"/>
      <c r="X1078" s="388"/>
      <c r="Y1078" s="417"/>
      <c r="Z1078" s="417"/>
      <c r="AA1078" s="417"/>
      <c r="AB1078" s="417"/>
      <c r="AC1078" s="417"/>
      <c r="AD1078" s="417"/>
      <c r="AE1078" s="417"/>
      <c r="AF1078" s="417"/>
      <c r="AG1078" s="542"/>
      <c r="AH1078" s="50"/>
    </row>
    <row r="1079" spans="1:34" s="4" customFormat="1">
      <c r="A1079" s="56"/>
      <c r="B1079" s="66" t="s">
        <v>922</v>
      </c>
      <c r="C1079" s="66"/>
      <c r="D1079" s="66"/>
      <c r="E1079" s="66"/>
      <c r="F1079" s="66"/>
      <c r="G1079" s="66"/>
      <c r="H1079" s="66"/>
      <c r="I1079" s="66"/>
      <c r="J1079" s="66"/>
      <c r="K1079" s="66"/>
      <c r="L1079" s="66"/>
      <c r="M1079" s="66"/>
      <c r="N1079" s="66"/>
      <c r="O1079" s="66"/>
      <c r="P1079" s="66"/>
      <c r="Q1079" s="66"/>
      <c r="R1079" s="66"/>
      <c r="S1079" s="66"/>
      <c r="T1079" s="66"/>
      <c r="U1079" s="66"/>
      <c r="V1079" s="66"/>
      <c r="W1079" s="66"/>
      <c r="X1079" s="388"/>
      <c r="Y1079" s="417"/>
      <c r="Z1079" s="417"/>
      <c r="AA1079" s="417"/>
      <c r="AB1079" s="417"/>
      <c r="AC1079" s="417"/>
      <c r="AD1079" s="417"/>
      <c r="AE1079" s="417"/>
      <c r="AF1079" s="417"/>
      <c r="AG1079" s="542"/>
      <c r="AH1079" s="50"/>
    </row>
    <row r="1080" spans="1:34" s="4" customFormat="1">
      <c r="A1080" s="56"/>
      <c r="B1080" s="66"/>
      <c r="C1080" s="66"/>
      <c r="D1080" s="66"/>
      <c r="E1080" s="66"/>
      <c r="F1080" s="66"/>
      <c r="G1080" s="66"/>
      <c r="H1080" s="66"/>
      <c r="I1080" s="66"/>
      <c r="J1080" s="66"/>
      <c r="K1080" s="66"/>
      <c r="L1080" s="66"/>
      <c r="M1080" s="66"/>
      <c r="N1080" s="66"/>
      <c r="O1080" s="66"/>
      <c r="P1080" s="66"/>
      <c r="Q1080" s="125"/>
      <c r="R1080" s="66" t="s">
        <v>825</v>
      </c>
      <c r="S1080" s="66"/>
      <c r="T1080" s="255"/>
      <c r="U1080" s="125"/>
      <c r="V1080" s="66" t="s">
        <v>100</v>
      </c>
      <c r="W1080" s="66"/>
      <c r="X1080" s="388"/>
      <c r="Y1080" s="417"/>
      <c r="Z1080" s="417"/>
      <c r="AA1080" s="417"/>
      <c r="AB1080" s="417"/>
      <c r="AC1080" s="417"/>
      <c r="AD1080" s="417"/>
      <c r="AE1080" s="417"/>
      <c r="AF1080" s="417"/>
      <c r="AG1080" s="542"/>
      <c r="AH1080" s="50"/>
    </row>
    <row r="1081" spans="1:34" s="4" customFormat="1">
      <c r="A1081" s="56"/>
      <c r="B1081" s="66"/>
      <c r="C1081" s="66"/>
      <c r="D1081" s="66"/>
      <c r="E1081" s="66"/>
      <c r="F1081" s="66"/>
      <c r="G1081" s="66"/>
      <c r="H1081" s="66"/>
      <c r="I1081" s="66"/>
      <c r="J1081" s="66"/>
      <c r="K1081" s="66"/>
      <c r="L1081" s="66"/>
      <c r="M1081" s="66"/>
      <c r="N1081" s="66"/>
      <c r="O1081" s="66"/>
      <c r="P1081" s="66"/>
      <c r="Q1081" s="66"/>
      <c r="R1081" s="66"/>
      <c r="S1081" s="66"/>
      <c r="T1081" s="66"/>
      <c r="U1081" s="66"/>
      <c r="V1081" s="66"/>
      <c r="W1081" s="66"/>
      <c r="X1081" s="388"/>
      <c r="Y1081" s="417"/>
      <c r="Z1081" s="417"/>
      <c r="AA1081" s="417"/>
      <c r="AB1081" s="417"/>
      <c r="AC1081" s="417"/>
      <c r="AD1081" s="417"/>
      <c r="AE1081" s="417"/>
      <c r="AF1081" s="417"/>
      <c r="AG1081" s="542"/>
      <c r="AH1081" s="50"/>
    </row>
    <row r="1082" spans="1:34" s="4" customFormat="1">
      <c r="A1082" s="56"/>
      <c r="B1082" s="66" t="s">
        <v>828</v>
      </c>
      <c r="C1082" s="66"/>
      <c r="D1082" s="66"/>
      <c r="E1082" s="66"/>
      <c r="F1082" s="66"/>
      <c r="G1082" s="66"/>
      <c r="H1082" s="66"/>
      <c r="I1082" s="66"/>
      <c r="J1082" s="66"/>
      <c r="K1082" s="66"/>
      <c r="L1082" s="66"/>
      <c r="M1082" s="66"/>
      <c r="N1082" s="66"/>
      <c r="O1082" s="66"/>
      <c r="P1082" s="66"/>
      <c r="Q1082" s="66"/>
      <c r="R1082" s="66"/>
      <c r="S1082" s="66"/>
      <c r="T1082" s="66"/>
      <c r="U1082" s="66"/>
      <c r="V1082" s="66"/>
      <c r="W1082" s="66"/>
      <c r="X1082" s="388"/>
      <c r="Y1082" s="417"/>
      <c r="Z1082" s="417"/>
      <c r="AA1082" s="417"/>
      <c r="AB1082" s="417"/>
      <c r="AC1082" s="417"/>
      <c r="AD1082" s="417"/>
      <c r="AE1082" s="417"/>
      <c r="AF1082" s="417"/>
      <c r="AG1082" s="542"/>
      <c r="AH1082" s="50"/>
    </row>
    <row r="1083" spans="1:34" s="4" customFormat="1">
      <c r="A1083" s="56"/>
      <c r="B1083" s="66"/>
      <c r="C1083" s="66"/>
      <c r="D1083" s="66"/>
      <c r="E1083" s="66"/>
      <c r="F1083" s="66"/>
      <c r="G1083" s="66"/>
      <c r="H1083" s="66"/>
      <c r="I1083" s="66"/>
      <c r="J1083" s="66"/>
      <c r="K1083" s="66"/>
      <c r="L1083" s="66"/>
      <c r="M1083" s="66"/>
      <c r="N1083" s="66"/>
      <c r="O1083" s="66"/>
      <c r="P1083" s="66"/>
      <c r="Q1083" s="66"/>
      <c r="R1083" s="66"/>
      <c r="S1083" s="66"/>
      <c r="T1083" s="66"/>
      <c r="U1083" s="66"/>
      <c r="V1083" s="66"/>
      <c r="W1083" s="66"/>
      <c r="X1083" s="388"/>
      <c r="Y1083" s="417"/>
      <c r="Z1083" s="417"/>
      <c r="AA1083" s="417"/>
      <c r="AB1083" s="417"/>
      <c r="AC1083" s="417"/>
      <c r="AD1083" s="417"/>
      <c r="AE1083" s="417"/>
      <c r="AF1083" s="417"/>
      <c r="AG1083" s="542"/>
      <c r="AH1083" s="50"/>
    </row>
    <row r="1084" spans="1:34" s="4" customFormat="1">
      <c r="A1084" s="56"/>
      <c r="B1084" s="66"/>
      <c r="C1084" s="66" t="s">
        <v>833</v>
      </c>
      <c r="D1084" s="66"/>
      <c r="E1084" s="66"/>
      <c r="F1084" s="66"/>
      <c r="G1084" s="66"/>
      <c r="H1084" s="66"/>
      <c r="I1084" s="66"/>
      <c r="J1084" s="66" t="s">
        <v>297</v>
      </c>
      <c r="K1084" s="160"/>
      <c r="L1084" s="174"/>
      <c r="M1084" s="174"/>
      <c r="N1084" s="203"/>
      <c r="O1084" s="66"/>
      <c r="P1084" s="66" t="s">
        <v>302</v>
      </c>
      <c r="Q1084" s="66"/>
      <c r="R1084" s="160"/>
      <c r="S1084" s="174"/>
      <c r="T1084" s="174"/>
      <c r="U1084" s="174"/>
      <c r="V1084" s="203"/>
      <c r="W1084" s="66"/>
      <c r="X1084" s="388"/>
      <c r="Y1084" s="417"/>
      <c r="Z1084" s="417"/>
      <c r="AA1084" s="417"/>
      <c r="AB1084" s="417"/>
      <c r="AC1084" s="417"/>
      <c r="AD1084" s="417"/>
      <c r="AE1084" s="417"/>
      <c r="AF1084" s="417"/>
      <c r="AG1084" s="542"/>
      <c r="AH1084" s="50"/>
    </row>
    <row r="1085" spans="1:34" s="4" customFormat="1">
      <c r="A1085" s="56"/>
      <c r="B1085" s="66"/>
      <c r="C1085" s="66"/>
      <c r="D1085" s="66"/>
      <c r="E1085" s="66"/>
      <c r="F1085" s="66"/>
      <c r="G1085" s="66"/>
      <c r="H1085" s="66"/>
      <c r="I1085" s="66"/>
      <c r="J1085" s="66"/>
      <c r="K1085" s="66"/>
      <c r="L1085" s="66"/>
      <c r="M1085" s="66"/>
      <c r="N1085" s="66"/>
      <c r="O1085" s="66"/>
      <c r="P1085" s="66"/>
      <c r="Q1085" s="66"/>
      <c r="R1085" s="66"/>
      <c r="S1085" s="66"/>
      <c r="T1085" s="66"/>
      <c r="U1085" s="66"/>
      <c r="V1085" s="66"/>
      <c r="W1085" s="66"/>
      <c r="X1085" s="388"/>
      <c r="Y1085" s="417"/>
      <c r="Z1085" s="417"/>
      <c r="AA1085" s="417"/>
      <c r="AB1085" s="417"/>
      <c r="AC1085" s="417"/>
      <c r="AD1085" s="417"/>
      <c r="AE1085" s="417"/>
      <c r="AF1085" s="417"/>
      <c r="AG1085" s="542"/>
      <c r="AH1085" s="50"/>
    </row>
    <row r="1086" spans="1:34" s="4" customFormat="1">
      <c r="A1086" s="56"/>
      <c r="B1086" s="66"/>
      <c r="C1086" s="66" t="s">
        <v>364</v>
      </c>
      <c r="D1086" s="66"/>
      <c r="E1086" s="66"/>
      <c r="F1086" s="66"/>
      <c r="G1086" s="66"/>
      <c r="H1086" s="66"/>
      <c r="I1086" s="66"/>
      <c r="J1086" s="66" t="s">
        <v>297</v>
      </c>
      <c r="K1086" s="160"/>
      <c r="L1086" s="174"/>
      <c r="M1086" s="174"/>
      <c r="N1086" s="203"/>
      <c r="O1086" s="66"/>
      <c r="P1086" s="66" t="s">
        <v>302</v>
      </c>
      <c r="Q1086" s="66"/>
      <c r="R1086" s="160"/>
      <c r="S1086" s="174"/>
      <c r="T1086" s="174"/>
      <c r="U1086" s="174"/>
      <c r="V1086" s="203"/>
      <c r="W1086" s="66"/>
      <c r="X1086" s="388"/>
      <c r="Y1086" s="417"/>
      <c r="Z1086" s="417"/>
      <c r="AA1086" s="417"/>
      <c r="AB1086" s="417"/>
      <c r="AC1086" s="417"/>
      <c r="AD1086" s="417"/>
      <c r="AE1086" s="417"/>
      <c r="AF1086" s="417"/>
      <c r="AG1086" s="542"/>
      <c r="AH1086" s="50"/>
    </row>
    <row r="1087" spans="1:34" s="4" customFormat="1">
      <c r="A1087" s="56"/>
      <c r="B1087" s="66"/>
      <c r="C1087" s="66"/>
      <c r="D1087" s="66"/>
      <c r="E1087" s="66"/>
      <c r="F1087" s="66"/>
      <c r="G1087" s="66"/>
      <c r="H1087" s="66"/>
      <c r="I1087" s="66"/>
      <c r="J1087" s="66"/>
      <c r="K1087" s="66"/>
      <c r="L1087" s="66"/>
      <c r="M1087" s="66"/>
      <c r="N1087" s="66"/>
      <c r="O1087" s="66"/>
      <c r="P1087" s="66"/>
      <c r="Q1087" s="66"/>
      <c r="R1087" s="66"/>
      <c r="S1087" s="66"/>
      <c r="T1087" s="66"/>
      <c r="U1087" s="66"/>
      <c r="V1087" s="66"/>
      <c r="W1087" s="66"/>
      <c r="X1087" s="388"/>
      <c r="Y1087" s="417"/>
      <c r="Z1087" s="417"/>
      <c r="AA1087" s="417"/>
      <c r="AB1087" s="417"/>
      <c r="AC1087" s="417"/>
      <c r="AD1087" s="417"/>
      <c r="AE1087" s="417"/>
      <c r="AF1087" s="417"/>
      <c r="AG1087" s="542"/>
      <c r="AH1087" s="50"/>
    </row>
    <row r="1088" spans="1:34" s="4" customFormat="1">
      <c r="A1088" s="56"/>
      <c r="B1088" s="66" t="s">
        <v>23</v>
      </c>
      <c r="C1088" s="66"/>
      <c r="D1088" s="66"/>
      <c r="E1088" s="66"/>
      <c r="F1088" s="66"/>
      <c r="G1088" s="66"/>
      <c r="H1088" s="66"/>
      <c r="I1088" s="66"/>
      <c r="J1088" s="66"/>
      <c r="K1088" s="66"/>
      <c r="L1088" s="66"/>
      <c r="M1088" s="66"/>
      <c r="N1088" s="66"/>
      <c r="O1088" s="66"/>
      <c r="P1088" s="66"/>
      <c r="Q1088" s="66"/>
      <c r="R1088" s="66"/>
      <c r="S1088" s="66"/>
      <c r="T1088" s="66"/>
      <c r="U1088" s="66"/>
      <c r="V1088" s="66"/>
      <c r="W1088" s="66"/>
      <c r="X1088" s="388"/>
      <c r="Y1088" s="417"/>
      <c r="Z1088" s="417"/>
      <c r="AA1088" s="417"/>
      <c r="AB1088" s="417"/>
      <c r="AC1088" s="417"/>
      <c r="AD1088" s="417"/>
      <c r="AE1088" s="417"/>
      <c r="AF1088" s="417"/>
      <c r="AG1088" s="542"/>
      <c r="AH1088" s="50"/>
    </row>
    <row r="1089" spans="1:34" s="4" customFormat="1">
      <c r="A1089" s="56"/>
      <c r="B1089" s="66"/>
      <c r="C1089" s="66" t="s">
        <v>444</v>
      </c>
      <c r="D1089" s="66"/>
      <c r="E1089" s="66"/>
      <c r="F1089" s="66"/>
      <c r="G1089" s="66"/>
      <c r="H1089" s="66"/>
      <c r="I1089" s="66"/>
      <c r="J1089" s="66"/>
      <c r="K1089" s="66"/>
      <c r="L1089" s="66"/>
      <c r="M1089" s="66"/>
      <c r="N1089" s="66"/>
      <c r="O1089" s="66"/>
      <c r="P1089" s="66"/>
      <c r="Q1089" s="66"/>
      <c r="R1089" s="66"/>
      <c r="S1089" s="66"/>
      <c r="T1089" s="66"/>
      <c r="U1089" s="66"/>
      <c r="V1089" s="66"/>
      <c r="W1089" s="66"/>
      <c r="X1089" s="388"/>
      <c r="Y1089" s="66"/>
      <c r="Z1089" s="66"/>
      <c r="AA1089" s="66"/>
      <c r="AB1089" s="66"/>
      <c r="AC1089" s="66"/>
      <c r="AD1089" s="66"/>
      <c r="AE1089" s="66"/>
      <c r="AF1089" s="91"/>
      <c r="AG1089" s="3"/>
      <c r="AH1089" s="50"/>
    </row>
    <row r="1090" spans="1:34" s="4" customFormat="1">
      <c r="A1090" s="56"/>
      <c r="B1090" s="66"/>
      <c r="C1090" s="66"/>
      <c r="D1090" s="66"/>
      <c r="E1090" s="66"/>
      <c r="F1090" s="66"/>
      <c r="G1090" s="66"/>
      <c r="H1090" s="66"/>
      <c r="I1090" s="66"/>
      <c r="J1090" s="66"/>
      <c r="K1090" s="66"/>
      <c r="L1090" s="66"/>
      <c r="M1090" s="66"/>
      <c r="N1090" s="66"/>
      <c r="O1090" s="66"/>
      <c r="P1090" s="66"/>
      <c r="Q1090" s="66"/>
      <c r="R1090" s="66"/>
      <c r="S1090" s="66"/>
      <c r="T1090" s="66"/>
      <c r="U1090" s="66"/>
      <c r="V1090" s="66"/>
      <c r="W1090" s="66"/>
      <c r="X1090" s="388"/>
      <c r="Y1090" s="417" t="s">
        <v>257</v>
      </c>
      <c r="Z1090" s="417"/>
      <c r="AA1090" s="417"/>
      <c r="AB1090" s="417"/>
      <c r="AC1090" s="417"/>
      <c r="AD1090" s="417"/>
      <c r="AE1090" s="417"/>
      <c r="AF1090" s="417"/>
      <c r="AG1090" s="542"/>
      <c r="AH1090" s="50"/>
    </row>
    <row r="1091" spans="1:34" s="4" customFormat="1">
      <c r="A1091" s="56"/>
      <c r="B1091" s="66"/>
      <c r="C1091" s="125"/>
      <c r="D1091" s="66" t="s">
        <v>926</v>
      </c>
      <c r="E1091" s="66"/>
      <c r="F1091" s="66"/>
      <c r="G1091" s="66"/>
      <c r="H1091" s="66"/>
      <c r="I1091" s="66"/>
      <c r="J1091" s="125"/>
      <c r="K1091" s="66" t="s">
        <v>261</v>
      </c>
      <c r="L1091" s="66"/>
      <c r="M1091" s="66"/>
      <c r="N1091" s="66"/>
      <c r="O1091" s="66"/>
      <c r="P1091" s="66"/>
      <c r="Q1091" s="125"/>
      <c r="R1091" s="66" t="s">
        <v>372</v>
      </c>
      <c r="S1091" s="66"/>
      <c r="T1091" s="66"/>
      <c r="U1091" s="66"/>
      <c r="V1091" s="66"/>
      <c r="W1091" s="66"/>
      <c r="X1091" s="388"/>
      <c r="Y1091" s="417"/>
      <c r="Z1091" s="417"/>
      <c r="AA1091" s="417"/>
      <c r="AB1091" s="417"/>
      <c r="AC1091" s="417"/>
      <c r="AD1091" s="417"/>
      <c r="AE1091" s="417"/>
      <c r="AF1091" s="417"/>
      <c r="AG1091" s="542"/>
      <c r="AH1091" s="50"/>
    </row>
    <row r="1092" spans="1:34" s="4" customFormat="1">
      <c r="A1092" s="56"/>
      <c r="B1092" s="66"/>
      <c r="C1092" s="125"/>
      <c r="D1092" s="66" t="s">
        <v>291</v>
      </c>
      <c r="E1092" s="66"/>
      <c r="F1092" s="66"/>
      <c r="G1092" s="66"/>
      <c r="H1092" s="66"/>
      <c r="I1092" s="66"/>
      <c r="J1092" s="125"/>
      <c r="K1092" s="66" t="s">
        <v>27</v>
      </c>
      <c r="L1092" s="66"/>
      <c r="M1092" s="66"/>
      <c r="N1092" s="66"/>
      <c r="O1092" s="66"/>
      <c r="P1092" s="66"/>
      <c r="Q1092" s="125"/>
      <c r="R1092" s="66" t="s">
        <v>21</v>
      </c>
      <c r="S1092" s="66"/>
      <c r="T1092" s="66"/>
      <c r="U1092" s="66"/>
      <c r="V1092" s="66"/>
      <c r="W1092" s="66"/>
      <c r="X1092" s="388"/>
      <c r="Y1092" s="417"/>
      <c r="Z1092" s="417"/>
      <c r="AA1092" s="417"/>
      <c r="AB1092" s="417"/>
      <c r="AC1092" s="417"/>
      <c r="AD1092" s="417"/>
      <c r="AE1092" s="417"/>
      <c r="AF1092" s="417"/>
      <c r="AG1092" s="542"/>
      <c r="AH1092" s="50"/>
    </row>
    <row r="1093" spans="1:34" s="4" customFormat="1">
      <c r="A1093" s="56"/>
      <c r="B1093" s="66"/>
      <c r="C1093" s="66"/>
      <c r="D1093" s="66" t="s">
        <v>344</v>
      </c>
      <c r="E1093" s="66"/>
      <c r="F1093" s="66"/>
      <c r="G1093" s="144"/>
      <c r="H1093" s="146"/>
      <c r="I1093" s="146"/>
      <c r="J1093" s="146"/>
      <c r="K1093" s="146"/>
      <c r="L1093" s="146"/>
      <c r="M1093" s="146"/>
      <c r="N1093" s="146"/>
      <c r="O1093" s="146"/>
      <c r="P1093" s="146"/>
      <c r="Q1093" s="146"/>
      <c r="R1093" s="146"/>
      <c r="S1093" s="146"/>
      <c r="T1093" s="146"/>
      <c r="U1093" s="221"/>
      <c r="V1093" s="66"/>
      <c r="W1093" s="66"/>
      <c r="X1093" s="388"/>
      <c r="Y1093" s="417"/>
      <c r="Z1093" s="417"/>
      <c r="AA1093" s="417"/>
      <c r="AB1093" s="417"/>
      <c r="AC1093" s="417"/>
      <c r="AD1093" s="417"/>
      <c r="AE1093" s="417"/>
      <c r="AF1093" s="417"/>
      <c r="AG1093" s="542"/>
      <c r="AH1093" s="50"/>
    </row>
    <row r="1094" spans="1:34" s="4" customFormat="1">
      <c r="A1094" s="56"/>
      <c r="B1094" s="66"/>
      <c r="C1094" s="66"/>
      <c r="D1094" s="66"/>
      <c r="E1094" s="66"/>
      <c r="F1094" s="66"/>
      <c r="G1094" s="161"/>
      <c r="H1094" s="147"/>
      <c r="I1094" s="147"/>
      <c r="J1094" s="147"/>
      <c r="K1094" s="147"/>
      <c r="L1094" s="147"/>
      <c r="M1094" s="147"/>
      <c r="N1094" s="147"/>
      <c r="O1094" s="147"/>
      <c r="P1094" s="147"/>
      <c r="Q1094" s="147"/>
      <c r="R1094" s="147"/>
      <c r="S1094" s="147"/>
      <c r="T1094" s="147"/>
      <c r="U1094" s="223"/>
      <c r="V1094" s="66"/>
      <c r="W1094" s="66"/>
      <c r="X1094" s="388"/>
      <c r="Y1094" s="417"/>
      <c r="Z1094" s="417"/>
      <c r="AA1094" s="417"/>
      <c r="AB1094" s="417"/>
      <c r="AC1094" s="417"/>
      <c r="AD1094" s="417"/>
      <c r="AE1094" s="417"/>
      <c r="AF1094" s="417"/>
      <c r="AG1094" s="542"/>
      <c r="AH1094" s="50"/>
    </row>
    <row r="1095" spans="1:34" s="4" customFormat="1">
      <c r="A1095" s="56"/>
      <c r="B1095" s="66"/>
      <c r="C1095" s="66"/>
      <c r="D1095" s="66"/>
      <c r="E1095" s="66"/>
      <c r="F1095" s="66"/>
      <c r="G1095" s="66"/>
      <c r="H1095" s="66"/>
      <c r="I1095" s="66"/>
      <c r="J1095" s="66"/>
      <c r="K1095" s="66"/>
      <c r="L1095" s="66"/>
      <c r="M1095" s="66"/>
      <c r="N1095" s="66"/>
      <c r="O1095" s="66"/>
      <c r="P1095" s="66"/>
      <c r="Q1095" s="66"/>
      <c r="R1095" s="66"/>
      <c r="S1095" s="66"/>
      <c r="T1095" s="66"/>
      <c r="U1095" s="66"/>
      <c r="V1095" s="66"/>
      <c r="W1095" s="66"/>
      <c r="X1095" s="388"/>
      <c r="Y1095" s="417"/>
      <c r="Z1095" s="417"/>
      <c r="AA1095" s="417"/>
      <c r="AB1095" s="417"/>
      <c r="AC1095" s="417"/>
      <c r="AD1095" s="417"/>
      <c r="AE1095" s="417"/>
      <c r="AF1095" s="417"/>
      <c r="AG1095" s="542"/>
      <c r="AH1095" s="50"/>
    </row>
    <row r="1096" spans="1:34" s="4" customFormat="1">
      <c r="A1096" s="58"/>
      <c r="B1096" s="122"/>
      <c r="C1096" s="122"/>
      <c r="D1096" s="122"/>
      <c r="E1096" s="122"/>
      <c r="F1096" s="122"/>
      <c r="G1096" s="122"/>
      <c r="H1096" s="122"/>
      <c r="I1096" s="122"/>
      <c r="J1096" s="122"/>
      <c r="K1096" s="122"/>
      <c r="L1096" s="122"/>
      <c r="M1096" s="122"/>
      <c r="N1096" s="122"/>
      <c r="O1096" s="122"/>
      <c r="P1096" s="122"/>
      <c r="Q1096" s="122"/>
      <c r="R1096" s="122"/>
      <c r="S1096" s="122"/>
      <c r="T1096" s="122"/>
      <c r="U1096" s="122"/>
      <c r="V1096" s="122"/>
      <c r="W1096" s="122"/>
      <c r="X1096" s="389"/>
      <c r="Y1096" s="431"/>
      <c r="Z1096" s="431"/>
      <c r="AA1096" s="431"/>
      <c r="AB1096" s="431"/>
      <c r="AC1096" s="431"/>
      <c r="AD1096" s="431"/>
      <c r="AE1096" s="431"/>
      <c r="AF1096" s="431"/>
      <c r="AG1096" s="549"/>
      <c r="AH1096" s="4"/>
    </row>
    <row r="1097" spans="1:34" s="4" customFormat="1">
      <c r="A1097" s="47" t="s">
        <v>82</v>
      </c>
      <c r="B1097" s="47"/>
      <c r="C1097" s="47"/>
      <c r="D1097" s="47"/>
      <c r="E1097" s="47"/>
      <c r="F1097" s="47"/>
      <c r="G1097" s="47"/>
      <c r="H1097" s="47"/>
      <c r="I1097" s="47"/>
      <c r="J1097" s="47"/>
      <c r="K1097" s="47"/>
      <c r="L1097" s="47"/>
      <c r="M1097" s="47"/>
      <c r="N1097" s="47"/>
      <c r="O1097" s="47"/>
      <c r="P1097" s="47"/>
      <c r="Q1097" s="47"/>
      <c r="R1097" s="47"/>
      <c r="S1097" s="47"/>
      <c r="T1097" s="47"/>
      <c r="U1097" s="47"/>
      <c r="V1097" s="47"/>
      <c r="W1097" s="47"/>
      <c r="X1097" s="47"/>
      <c r="Y1097" s="124" t="s">
        <v>245</v>
      </c>
      <c r="Z1097" s="124"/>
      <c r="AA1097" s="124"/>
      <c r="AB1097" s="124"/>
      <c r="AC1097" s="124"/>
      <c r="AD1097" s="124"/>
      <c r="AE1097" s="124"/>
      <c r="AF1097" s="124"/>
      <c r="AG1097" s="124"/>
      <c r="AH1097" s="120"/>
    </row>
    <row r="1098" spans="1:34" s="4" customFormat="1">
      <c r="A1098" s="47"/>
      <c r="B1098" s="47"/>
      <c r="C1098" s="47"/>
      <c r="D1098" s="47"/>
      <c r="E1098" s="47"/>
      <c r="F1098" s="47"/>
      <c r="G1098" s="47"/>
      <c r="H1098" s="47"/>
      <c r="I1098" s="47"/>
      <c r="J1098" s="47"/>
      <c r="K1098" s="47"/>
      <c r="L1098" s="47"/>
      <c r="M1098" s="47"/>
      <c r="N1098" s="47"/>
      <c r="O1098" s="47"/>
      <c r="P1098" s="47"/>
      <c r="Q1098" s="47"/>
      <c r="R1098" s="47"/>
      <c r="S1098" s="47"/>
      <c r="T1098" s="47"/>
      <c r="U1098" s="47"/>
      <c r="V1098" s="47"/>
      <c r="W1098" s="47"/>
      <c r="X1098" s="47"/>
      <c r="Y1098" s="430"/>
      <c r="Z1098" s="430"/>
      <c r="AA1098" s="124"/>
      <c r="AB1098" s="124"/>
      <c r="AC1098" s="124"/>
      <c r="AD1098" s="124"/>
      <c r="AE1098" s="124"/>
      <c r="AF1098" s="124"/>
      <c r="AG1098" s="124"/>
      <c r="AH1098" s="120"/>
    </row>
    <row r="1099" spans="1:34" s="4" customFormat="1">
      <c r="A1099" s="56"/>
      <c r="B1099" s="66" t="s">
        <v>928</v>
      </c>
      <c r="C1099" s="66"/>
      <c r="D1099" s="66"/>
      <c r="E1099" s="66"/>
      <c r="F1099" s="66"/>
      <c r="G1099" s="66"/>
      <c r="H1099" s="66"/>
      <c r="I1099" s="66"/>
      <c r="J1099" s="66"/>
      <c r="K1099" s="66"/>
      <c r="L1099" s="66"/>
      <c r="M1099" s="66"/>
      <c r="N1099" s="66"/>
      <c r="O1099" s="66"/>
      <c r="P1099" s="66"/>
      <c r="Q1099" s="66"/>
      <c r="R1099" s="66"/>
      <c r="S1099" s="66"/>
      <c r="T1099" s="66"/>
      <c r="U1099" s="66"/>
      <c r="V1099" s="66"/>
      <c r="W1099" s="66"/>
      <c r="X1099" s="388"/>
      <c r="Y1099" s="417"/>
      <c r="Z1099" s="417"/>
      <c r="AA1099" s="417"/>
      <c r="AB1099" s="417"/>
      <c r="AC1099" s="417"/>
      <c r="AD1099" s="417"/>
      <c r="AE1099" s="417"/>
      <c r="AF1099" s="417"/>
      <c r="AG1099" s="542"/>
      <c r="AH1099" s="50"/>
    </row>
    <row r="1100" spans="1:34" s="4" customFormat="1">
      <c r="A1100" s="56"/>
      <c r="B1100" s="66"/>
      <c r="C1100" s="66"/>
      <c r="D1100" s="66"/>
      <c r="E1100" s="66"/>
      <c r="F1100" s="66"/>
      <c r="G1100" s="66"/>
      <c r="H1100" s="66"/>
      <c r="I1100" s="125"/>
      <c r="J1100" s="66" t="s">
        <v>825</v>
      </c>
      <c r="K1100" s="255"/>
      <c r="L1100" s="160"/>
      <c r="M1100" s="203"/>
      <c r="N1100" s="66" t="s">
        <v>106</v>
      </c>
      <c r="O1100" s="66"/>
      <c r="P1100" s="66"/>
      <c r="Q1100" s="125"/>
      <c r="R1100" s="66" t="s">
        <v>100</v>
      </c>
      <c r="S1100" s="66"/>
      <c r="T1100" s="66"/>
      <c r="U1100" s="66"/>
      <c r="V1100" s="66"/>
      <c r="W1100" s="66"/>
      <c r="X1100" s="388"/>
      <c r="Y1100" s="417"/>
      <c r="Z1100" s="417"/>
      <c r="AA1100" s="417"/>
      <c r="AB1100" s="417"/>
      <c r="AC1100" s="417"/>
      <c r="AD1100" s="417"/>
      <c r="AE1100" s="417"/>
      <c r="AF1100" s="417"/>
      <c r="AG1100" s="542"/>
      <c r="AH1100" s="50"/>
    </row>
    <row r="1101" spans="1:34" s="4" customFormat="1">
      <c r="A1101" s="56"/>
      <c r="B1101" s="66"/>
      <c r="C1101" s="66"/>
      <c r="D1101" s="66"/>
      <c r="E1101" s="66"/>
      <c r="F1101" s="66"/>
      <c r="G1101" s="66"/>
      <c r="H1101" s="66"/>
      <c r="I1101" s="66"/>
      <c r="J1101" s="66"/>
      <c r="K1101" s="66"/>
      <c r="L1101" s="66"/>
      <c r="M1101" s="66"/>
      <c r="N1101" s="66"/>
      <c r="O1101" s="66"/>
      <c r="P1101" s="66"/>
      <c r="Q1101" s="66"/>
      <c r="R1101" s="66"/>
      <c r="S1101" s="66"/>
      <c r="T1101" s="66"/>
      <c r="U1101" s="66"/>
      <c r="V1101" s="66"/>
      <c r="W1101" s="66"/>
      <c r="X1101" s="388"/>
      <c r="Y1101" s="123"/>
      <c r="Z1101" s="123"/>
      <c r="AA1101" s="123"/>
      <c r="AB1101" s="123"/>
      <c r="AC1101" s="123"/>
      <c r="AD1101" s="123"/>
      <c r="AE1101" s="123"/>
      <c r="AF1101" s="123"/>
      <c r="AG1101" s="538"/>
      <c r="AH1101" s="50"/>
    </row>
    <row r="1102" spans="1:34" s="4" customFormat="1">
      <c r="A1102" s="56"/>
      <c r="B1102" s="66"/>
      <c r="C1102" s="66" t="s">
        <v>929</v>
      </c>
      <c r="D1102" s="66"/>
      <c r="E1102" s="66"/>
      <c r="F1102" s="66"/>
      <c r="G1102" s="66"/>
      <c r="H1102" s="66"/>
      <c r="I1102" s="66"/>
      <c r="J1102" s="66"/>
      <c r="K1102" s="66"/>
      <c r="L1102" s="66"/>
      <c r="M1102" s="66"/>
      <c r="N1102" s="66"/>
      <c r="O1102" s="66"/>
      <c r="P1102" s="66"/>
      <c r="Q1102" s="66"/>
      <c r="R1102" s="66"/>
      <c r="S1102" s="66"/>
      <c r="T1102" s="66"/>
      <c r="U1102" s="66"/>
      <c r="V1102" s="66"/>
      <c r="W1102" s="66"/>
      <c r="X1102" s="388"/>
      <c r="Y1102" s="417" t="s">
        <v>217</v>
      </c>
      <c r="Z1102" s="417"/>
      <c r="AA1102" s="417"/>
      <c r="AB1102" s="417"/>
      <c r="AC1102" s="417"/>
      <c r="AD1102" s="417"/>
      <c r="AE1102" s="417"/>
      <c r="AF1102" s="417"/>
      <c r="AG1102" s="542"/>
      <c r="AH1102" s="50"/>
    </row>
    <row r="1103" spans="1:34" s="4" customFormat="1">
      <c r="A1103" s="56"/>
      <c r="B1103" s="66"/>
      <c r="C1103" s="66"/>
      <c r="D1103" s="144"/>
      <c r="E1103" s="146"/>
      <c r="F1103" s="146"/>
      <c r="G1103" s="146"/>
      <c r="H1103" s="146"/>
      <c r="I1103" s="146"/>
      <c r="J1103" s="146"/>
      <c r="K1103" s="146"/>
      <c r="L1103" s="146"/>
      <c r="M1103" s="146"/>
      <c r="N1103" s="146"/>
      <c r="O1103" s="146"/>
      <c r="P1103" s="146"/>
      <c r="Q1103" s="146"/>
      <c r="R1103" s="146"/>
      <c r="S1103" s="146"/>
      <c r="T1103" s="146"/>
      <c r="U1103" s="146"/>
      <c r="V1103" s="221"/>
      <c r="W1103" s="66"/>
      <c r="X1103" s="388"/>
      <c r="Y1103" s="417"/>
      <c r="Z1103" s="417"/>
      <c r="AA1103" s="417"/>
      <c r="AB1103" s="417"/>
      <c r="AC1103" s="417"/>
      <c r="AD1103" s="417"/>
      <c r="AE1103" s="417"/>
      <c r="AF1103" s="417"/>
      <c r="AG1103" s="542"/>
      <c r="AH1103" s="50"/>
    </row>
    <row r="1104" spans="1:34" s="4" customFormat="1">
      <c r="A1104" s="56"/>
      <c r="B1104" s="66"/>
      <c r="C1104" s="66"/>
      <c r="D1104" s="161"/>
      <c r="E1104" s="147"/>
      <c r="F1104" s="147"/>
      <c r="G1104" s="147"/>
      <c r="H1104" s="147"/>
      <c r="I1104" s="147"/>
      <c r="J1104" s="147"/>
      <c r="K1104" s="147"/>
      <c r="L1104" s="147"/>
      <c r="M1104" s="147"/>
      <c r="N1104" s="147"/>
      <c r="O1104" s="147"/>
      <c r="P1104" s="147"/>
      <c r="Q1104" s="147"/>
      <c r="R1104" s="147"/>
      <c r="S1104" s="147"/>
      <c r="T1104" s="147"/>
      <c r="U1104" s="147"/>
      <c r="V1104" s="223"/>
      <c r="W1104" s="66"/>
      <c r="X1104" s="388"/>
      <c r="Y1104" s="417"/>
      <c r="Z1104" s="417"/>
      <c r="AA1104" s="417"/>
      <c r="AB1104" s="417"/>
      <c r="AC1104" s="417"/>
      <c r="AD1104" s="417"/>
      <c r="AE1104" s="417"/>
      <c r="AF1104" s="417"/>
      <c r="AG1104" s="542"/>
      <c r="AH1104" s="50"/>
    </row>
    <row r="1105" spans="1:34" s="4" customFormat="1">
      <c r="A1105" s="56"/>
      <c r="B1105" s="66"/>
      <c r="C1105" s="66"/>
      <c r="D1105" s="66"/>
      <c r="E1105" s="66"/>
      <c r="F1105" s="66"/>
      <c r="G1105" s="66"/>
      <c r="H1105" s="66"/>
      <c r="I1105" s="66"/>
      <c r="J1105" s="66"/>
      <c r="K1105" s="66"/>
      <c r="L1105" s="66"/>
      <c r="M1105" s="66"/>
      <c r="N1105" s="66"/>
      <c r="O1105" s="66"/>
      <c r="P1105" s="66"/>
      <c r="Q1105" s="66"/>
      <c r="R1105" s="66"/>
      <c r="S1105" s="66"/>
      <c r="T1105" s="66"/>
      <c r="U1105" s="66"/>
      <c r="V1105" s="66"/>
      <c r="W1105" s="66"/>
      <c r="X1105" s="388"/>
      <c r="Y1105" s="417"/>
      <c r="Z1105" s="417"/>
      <c r="AA1105" s="417"/>
      <c r="AB1105" s="417"/>
      <c r="AC1105" s="417"/>
      <c r="AD1105" s="417"/>
      <c r="AE1105" s="417"/>
      <c r="AF1105" s="417"/>
      <c r="AG1105" s="542"/>
      <c r="AH1105" s="50"/>
    </row>
    <row r="1106" spans="1:34" s="4" customFormat="1">
      <c r="A1106" s="56"/>
      <c r="B1106" s="66"/>
      <c r="C1106" s="66" t="s">
        <v>488</v>
      </c>
      <c r="D1106" s="66"/>
      <c r="E1106" s="66"/>
      <c r="F1106" s="66"/>
      <c r="G1106" s="66"/>
      <c r="H1106" s="66"/>
      <c r="I1106" s="66"/>
      <c r="J1106" s="66"/>
      <c r="K1106" s="66"/>
      <c r="L1106" s="66"/>
      <c r="M1106" s="66"/>
      <c r="N1106" s="66"/>
      <c r="O1106" s="66"/>
      <c r="P1106" s="66"/>
      <c r="Q1106" s="66"/>
      <c r="R1106" s="66"/>
      <c r="S1106" s="66"/>
      <c r="T1106" s="66"/>
      <c r="U1106" s="66"/>
      <c r="V1106" s="66"/>
      <c r="W1106" s="66"/>
      <c r="X1106" s="388"/>
      <c r="Y1106" s="417"/>
      <c r="Z1106" s="417"/>
      <c r="AA1106" s="417"/>
      <c r="AB1106" s="417"/>
      <c r="AC1106" s="417"/>
      <c r="AD1106" s="417"/>
      <c r="AE1106" s="417"/>
      <c r="AF1106" s="417"/>
      <c r="AG1106" s="542"/>
      <c r="AH1106" s="50"/>
    </row>
    <row r="1107" spans="1:34" s="4" customFormat="1">
      <c r="A1107" s="56"/>
      <c r="B1107" s="66"/>
      <c r="C1107" s="66"/>
      <c r="D1107" s="66"/>
      <c r="E1107" s="66"/>
      <c r="F1107" s="66"/>
      <c r="G1107" s="66"/>
      <c r="H1107" s="66"/>
      <c r="I1107" s="66"/>
      <c r="J1107" s="66"/>
      <c r="K1107" s="66"/>
      <c r="L1107" s="66"/>
      <c r="M1107" s="66"/>
      <c r="N1107" s="66"/>
      <c r="O1107" s="66"/>
      <c r="P1107" s="66"/>
      <c r="Q1107" s="125"/>
      <c r="R1107" s="66" t="s">
        <v>825</v>
      </c>
      <c r="S1107" s="66"/>
      <c r="T1107" s="66"/>
      <c r="U1107" s="125"/>
      <c r="V1107" s="66" t="s">
        <v>100</v>
      </c>
      <c r="W1107" s="66"/>
      <c r="X1107" s="388"/>
      <c r="Y1107" s="417"/>
      <c r="Z1107" s="417"/>
      <c r="AA1107" s="417"/>
      <c r="AB1107" s="417"/>
      <c r="AC1107" s="417"/>
      <c r="AD1107" s="417"/>
      <c r="AE1107" s="417"/>
      <c r="AF1107" s="417"/>
      <c r="AG1107" s="542"/>
      <c r="AH1107" s="50"/>
    </row>
    <row r="1108" spans="1:34" s="4" customFormat="1">
      <c r="A1108" s="56"/>
      <c r="B1108" s="66"/>
      <c r="C1108" s="66"/>
      <c r="D1108" s="66"/>
      <c r="E1108" s="66"/>
      <c r="F1108" s="66"/>
      <c r="G1108" s="66"/>
      <c r="H1108" s="66"/>
      <c r="I1108" s="66"/>
      <c r="J1108" s="66"/>
      <c r="K1108" s="66"/>
      <c r="L1108" s="66"/>
      <c r="M1108" s="66"/>
      <c r="N1108" s="66"/>
      <c r="O1108" s="66"/>
      <c r="P1108" s="66"/>
      <c r="Q1108" s="66"/>
      <c r="R1108" s="66"/>
      <c r="S1108" s="66"/>
      <c r="T1108" s="66"/>
      <c r="U1108" s="66"/>
      <c r="V1108" s="66"/>
      <c r="W1108" s="66"/>
      <c r="X1108" s="388"/>
      <c r="Y1108" s="123"/>
      <c r="Z1108" s="123"/>
      <c r="AA1108" s="123"/>
      <c r="AB1108" s="123"/>
      <c r="AC1108" s="123"/>
      <c r="AD1108" s="123"/>
      <c r="AE1108" s="123"/>
      <c r="AF1108" s="123"/>
      <c r="AG1108" s="538"/>
      <c r="AH1108" s="50"/>
    </row>
    <row r="1109" spans="1:34" s="4" customFormat="1">
      <c r="A1109" s="56"/>
      <c r="B1109" s="66"/>
      <c r="C1109" s="123" t="s">
        <v>930</v>
      </c>
      <c r="D1109" s="123"/>
      <c r="E1109" s="123"/>
      <c r="F1109" s="123"/>
      <c r="G1109" s="123"/>
      <c r="H1109" s="123"/>
      <c r="I1109" s="123"/>
      <c r="J1109" s="123"/>
      <c r="K1109" s="123"/>
      <c r="L1109" s="123"/>
      <c r="M1109" s="123"/>
      <c r="N1109" s="123"/>
      <c r="O1109" s="123"/>
      <c r="P1109" s="123"/>
      <c r="Q1109" s="123"/>
      <c r="R1109" s="123"/>
      <c r="S1109" s="123"/>
      <c r="T1109" s="123"/>
      <c r="U1109" s="123"/>
      <c r="V1109" s="123"/>
      <c r="W1109" s="123"/>
      <c r="X1109" s="390"/>
      <c r="Y1109" s="123"/>
      <c r="Z1109" s="123"/>
      <c r="AA1109" s="123"/>
      <c r="AB1109" s="123"/>
      <c r="AC1109" s="123"/>
      <c r="AD1109" s="123"/>
      <c r="AE1109" s="123"/>
      <c r="AF1109" s="123"/>
      <c r="AG1109" s="538"/>
      <c r="AH1109" s="50"/>
    </row>
    <row r="1110" spans="1:34" s="4" customFormat="1">
      <c r="A1110" s="56"/>
      <c r="B1110" s="66"/>
      <c r="C1110" s="123"/>
      <c r="D1110" s="123"/>
      <c r="E1110" s="123"/>
      <c r="F1110" s="123"/>
      <c r="G1110" s="123"/>
      <c r="H1110" s="123"/>
      <c r="I1110" s="123"/>
      <c r="J1110" s="123"/>
      <c r="K1110" s="123"/>
      <c r="L1110" s="123"/>
      <c r="M1110" s="123"/>
      <c r="N1110" s="123"/>
      <c r="O1110" s="123"/>
      <c r="P1110" s="123"/>
      <c r="Q1110" s="123"/>
      <c r="R1110" s="123"/>
      <c r="S1110" s="123"/>
      <c r="T1110" s="123"/>
      <c r="U1110" s="123"/>
      <c r="V1110" s="123"/>
      <c r="W1110" s="123"/>
      <c r="X1110" s="390"/>
      <c r="Y1110" s="123"/>
      <c r="Z1110" s="123"/>
      <c r="AA1110" s="123"/>
      <c r="AB1110" s="123"/>
      <c r="AC1110" s="123"/>
      <c r="AD1110" s="123"/>
      <c r="AE1110" s="123"/>
      <c r="AF1110" s="123"/>
      <c r="AG1110" s="538"/>
      <c r="AH1110" s="50"/>
    </row>
    <row r="1111" spans="1:34" s="4" customFormat="1">
      <c r="A1111" s="56"/>
      <c r="B1111" s="66"/>
      <c r="C1111" s="66"/>
      <c r="D1111" s="66"/>
      <c r="E1111" s="66"/>
      <c r="F1111" s="66" t="s">
        <v>306</v>
      </c>
      <c r="G1111" s="66"/>
      <c r="H1111" s="66"/>
      <c r="I1111" s="160"/>
      <c r="J1111" s="203"/>
      <c r="K1111" s="66" t="s">
        <v>304</v>
      </c>
      <c r="L1111" s="66"/>
      <c r="M1111" s="66" t="s">
        <v>536</v>
      </c>
      <c r="N1111" s="66"/>
      <c r="O1111" s="66"/>
      <c r="P1111" s="160"/>
      <c r="Q1111" s="203"/>
      <c r="R1111" s="66" t="s">
        <v>304</v>
      </c>
      <c r="S1111" s="66"/>
      <c r="T1111" s="66"/>
      <c r="U1111" s="66"/>
      <c r="V1111" s="66"/>
      <c r="W1111" s="66"/>
      <c r="X1111" s="388"/>
      <c r="Y1111" s="432" t="s">
        <v>818</v>
      </c>
      <c r="Z1111" s="432"/>
      <c r="AA1111" s="432"/>
      <c r="AB1111" s="432"/>
      <c r="AC1111" s="432"/>
      <c r="AD1111" s="432"/>
      <c r="AE1111" s="432"/>
      <c r="AF1111" s="432"/>
      <c r="AG1111" s="548"/>
      <c r="AH1111" s="50"/>
    </row>
    <row r="1112" spans="1:34" s="4" customFormat="1">
      <c r="A1112" s="56"/>
      <c r="B1112" s="66"/>
      <c r="C1112" s="66"/>
      <c r="D1112" s="66"/>
      <c r="E1112" s="66"/>
      <c r="F1112" s="66"/>
      <c r="G1112" s="66"/>
      <c r="H1112" s="66"/>
      <c r="I1112" s="66"/>
      <c r="J1112" s="66"/>
      <c r="K1112" s="66"/>
      <c r="L1112" s="66"/>
      <c r="M1112" s="66"/>
      <c r="N1112" s="66"/>
      <c r="O1112" s="66"/>
      <c r="P1112" s="66"/>
      <c r="Q1112" s="66"/>
      <c r="R1112" s="66"/>
      <c r="S1112" s="66"/>
      <c r="T1112" s="66"/>
      <c r="U1112" s="66"/>
      <c r="V1112" s="66"/>
      <c r="W1112" s="66"/>
      <c r="X1112" s="388"/>
      <c r="Y1112" s="432"/>
      <c r="Z1112" s="432"/>
      <c r="AA1112" s="432"/>
      <c r="AB1112" s="432"/>
      <c r="AC1112" s="432"/>
      <c r="AD1112" s="432"/>
      <c r="AE1112" s="432"/>
      <c r="AF1112" s="432"/>
      <c r="AG1112" s="548"/>
      <c r="AH1112" s="50"/>
    </row>
    <row r="1113" spans="1:34" s="4" customFormat="1">
      <c r="A1113" s="56"/>
      <c r="B1113" s="66" t="s">
        <v>880</v>
      </c>
      <c r="C1113" s="66"/>
      <c r="D1113" s="66"/>
      <c r="E1113" s="66"/>
      <c r="F1113" s="66"/>
      <c r="G1113" s="66"/>
      <c r="H1113" s="66"/>
      <c r="I1113" s="66"/>
      <c r="J1113" s="66"/>
      <c r="K1113" s="66"/>
      <c r="L1113" s="66"/>
      <c r="M1113" s="66"/>
      <c r="N1113" s="66"/>
      <c r="O1113" s="66"/>
      <c r="P1113" s="66"/>
      <c r="Q1113" s="66"/>
      <c r="R1113" s="66"/>
      <c r="S1113" s="66"/>
      <c r="T1113" s="66"/>
      <c r="U1113" s="66"/>
      <c r="V1113" s="66"/>
      <c r="W1113" s="66"/>
      <c r="X1113" s="388"/>
      <c r="Y1113" s="432"/>
      <c r="Z1113" s="432"/>
      <c r="AA1113" s="432"/>
      <c r="AB1113" s="432"/>
      <c r="AC1113" s="432"/>
      <c r="AD1113" s="432"/>
      <c r="AE1113" s="432"/>
      <c r="AF1113" s="432"/>
      <c r="AG1113" s="548"/>
      <c r="AH1113" s="50"/>
    </row>
    <row r="1114" spans="1:34" s="4" customFormat="1">
      <c r="A1114" s="56"/>
      <c r="B1114" s="66"/>
      <c r="C1114" s="66"/>
      <c r="D1114" s="66"/>
      <c r="E1114" s="66"/>
      <c r="F1114" s="66"/>
      <c r="G1114" s="66"/>
      <c r="H1114" s="66"/>
      <c r="I1114" s="66"/>
      <c r="J1114" s="66"/>
      <c r="K1114" s="66"/>
      <c r="L1114" s="66"/>
      <c r="M1114" s="66"/>
      <c r="N1114" s="66"/>
      <c r="O1114" s="66"/>
      <c r="P1114" s="66"/>
      <c r="Q1114" s="125"/>
      <c r="R1114" s="66" t="s">
        <v>825</v>
      </c>
      <c r="S1114" s="66"/>
      <c r="T1114" s="66"/>
      <c r="U1114" s="125"/>
      <c r="V1114" s="66" t="s">
        <v>100</v>
      </c>
      <c r="W1114" s="66"/>
      <c r="X1114" s="388"/>
      <c r="Y1114" s="432"/>
      <c r="Z1114" s="432"/>
      <c r="AA1114" s="432"/>
      <c r="AB1114" s="432"/>
      <c r="AC1114" s="432"/>
      <c r="AD1114" s="432"/>
      <c r="AE1114" s="432"/>
      <c r="AF1114" s="432"/>
      <c r="AG1114" s="548"/>
      <c r="AH1114" s="50"/>
    </row>
    <row r="1115" spans="1:34" s="4" customFormat="1">
      <c r="A1115" s="56"/>
      <c r="B1115" s="66"/>
      <c r="C1115" s="66"/>
      <c r="D1115" s="66"/>
      <c r="E1115" s="66"/>
      <c r="F1115" s="66"/>
      <c r="G1115" s="66"/>
      <c r="H1115" s="66"/>
      <c r="I1115" s="66"/>
      <c r="J1115" s="66"/>
      <c r="K1115" s="66"/>
      <c r="L1115" s="66"/>
      <c r="M1115" s="66"/>
      <c r="N1115" s="66"/>
      <c r="O1115" s="66"/>
      <c r="P1115" s="66"/>
      <c r="Q1115" s="66"/>
      <c r="R1115" s="66"/>
      <c r="S1115" s="66"/>
      <c r="T1115" s="66"/>
      <c r="U1115" s="66"/>
      <c r="V1115" s="66"/>
      <c r="W1115" s="66"/>
      <c r="X1115" s="388"/>
      <c r="Y1115" s="432"/>
      <c r="Z1115" s="432"/>
      <c r="AA1115" s="432"/>
      <c r="AB1115" s="432"/>
      <c r="AC1115" s="432"/>
      <c r="AD1115" s="432"/>
      <c r="AE1115" s="432"/>
      <c r="AF1115" s="432"/>
      <c r="AG1115" s="548"/>
      <c r="AH1115" s="50"/>
    </row>
    <row r="1116" spans="1:34" s="4" customFormat="1">
      <c r="A1116" s="56"/>
      <c r="B1116" s="66"/>
      <c r="C1116" s="66" t="s">
        <v>745</v>
      </c>
      <c r="D1116" s="66"/>
      <c r="E1116" s="66"/>
      <c r="F1116" s="66"/>
      <c r="G1116" s="66"/>
      <c r="H1116" s="66"/>
      <c r="I1116" s="66"/>
      <c r="J1116" s="66"/>
      <c r="K1116" s="66"/>
      <c r="L1116" s="66"/>
      <c r="M1116" s="66"/>
      <c r="N1116" s="66"/>
      <c r="O1116" s="66"/>
      <c r="P1116" s="66"/>
      <c r="Q1116" s="66"/>
      <c r="R1116" s="66"/>
      <c r="S1116" s="66"/>
      <c r="T1116" s="66"/>
      <c r="U1116" s="66"/>
      <c r="V1116" s="66"/>
      <c r="W1116" s="66"/>
      <c r="X1116" s="388"/>
      <c r="Y1116" s="432"/>
      <c r="Z1116" s="432"/>
      <c r="AA1116" s="432"/>
      <c r="AB1116" s="432"/>
      <c r="AC1116" s="432"/>
      <c r="AD1116" s="432"/>
      <c r="AE1116" s="432"/>
      <c r="AF1116" s="432"/>
      <c r="AG1116" s="548"/>
      <c r="AH1116" s="50"/>
    </row>
    <row r="1117" spans="1:34" s="4" customFormat="1">
      <c r="A1117" s="56"/>
      <c r="B1117" s="66"/>
      <c r="C1117" s="66"/>
      <c r="D1117" s="66"/>
      <c r="E1117" s="66"/>
      <c r="F1117" s="66"/>
      <c r="G1117" s="66"/>
      <c r="H1117" s="66"/>
      <c r="I1117" s="66"/>
      <c r="J1117" s="66"/>
      <c r="K1117" s="66"/>
      <c r="L1117" s="66"/>
      <c r="M1117" s="66"/>
      <c r="N1117" s="66"/>
      <c r="O1117" s="66"/>
      <c r="P1117" s="66"/>
      <c r="Q1117" s="66"/>
      <c r="R1117" s="66"/>
      <c r="S1117" s="66"/>
      <c r="T1117" s="66"/>
      <c r="U1117" s="66"/>
      <c r="V1117" s="66"/>
      <c r="W1117" s="66"/>
      <c r="X1117" s="388"/>
      <c r="Y1117" s="432"/>
      <c r="Z1117" s="432"/>
      <c r="AA1117" s="432"/>
      <c r="AB1117" s="432"/>
      <c r="AC1117" s="432"/>
      <c r="AD1117" s="432"/>
      <c r="AE1117" s="432"/>
      <c r="AF1117" s="432"/>
      <c r="AG1117" s="548"/>
      <c r="AH1117" s="50"/>
    </row>
    <row r="1118" spans="1:34" s="4" customFormat="1">
      <c r="A1118" s="56"/>
      <c r="B1118" s="66"/>
      <c r="C1118" s="66"/>
      <c r="D1118" s="66" t="s">
        <v>306</v>
      </c>
      <c r="E1118" s="66"/>
      <c r="F1118" s="66"/>
      <c r="G1118" s="66" t="s">
        <v>932</v>
      </c>
      <c r="H1118" s="66"/>
      <c r="I1118" s="66"/>
      <c r="J1118" s="160"/>
      <c r="K1118" s="203"/>
      <c r="L1118" s="66" t="s">
        <v>304</v>
      </c>
      <c r="M1118" s="66"/>
      <c r="N1118" s="66" t="s">
        <v>466</v>
      </c>
      <c r="O1118" s="66"/>
      <c r="P1118" s="66"/>
      <c r="Q1118" s="160"/>
      <c r="R1118" s="203"/>
      <c r="S1118" s="66" t="s">
        <v>304</v>
      </c>
      <c r="T1118" s="66"/>
      <c r="U1118" s="66"/>
      <c r="V1118" s="66"/>
      <c r="W1118" s="66"/>
      <c r="X1118" s="388"/>
      <c r="Y1118" s="432"/>
      <c r="Z1118" s="432"/>
      <c r="AA1118" s="432"/>
      <c r="AB1118" s="432"/>
      <c r="AC1118" s="432"/>
      <c r="AD1118" s="432"/>
      <c r="AE1118" s="432"/>
      <c r="AF1118" s="432"/>
      <c r="AG1118" s="548"/>
      <c r="AH1118" s="50"/>
    </row>
    <row r="1119" spans="1:34" s="4" customFormat="1">
      <c r="A1119" s="56"/>
      <c r="B1119" s="66"/>
      <c r="C1119" s="66"/>
      <c r="D1119" s="66"/>
      <c r="E1119" s="66"/>
      <c r="F1119" s="66"/>
      <c r="G1119" s="66"/>
      <c r="H1119" s="66"/>
      <c r="I1119" s="66"/>
      <c r="J1119" s="66"/>
      <c r="K1119" s="66"/>
      <c r="L1119" s="66"/>
      <c r="M1119" s="66"/>
      <c r="N1119" s="66"/>
      <c r="O1119" s="66"/>
      <c r="P1119" s="66"/>
      <c r="Q1119" s="66"/>
      <c r="R1119" s="66"/>
      <c r="S1119" s="66"/>
      <c r="T1119" s="66"/>
      <c r="U1119" s="66"/>
      <c r="V1119" s="66"/>
      <c r="W1119" s="66"/>
      <c r="X1119" s="388"/>
      <c r="Y1119" s="432"/>
      <c r="Z1119" s="432"/>
      <c r="AA1119" s="432"/>
      <c r="AB1119" s="432"/>
      <c r="AC1119" s="432"/>
      <c r="AD1119" s="432"/>
      <c r="AE1119" s="432"/>
      <c r="AF1119" s="432"/>
      <c r="AG1119" s="548"/>
      <c r="AH1119" s="50"/>
    </row>
    <row r="1120" spans="1:34" s="4" customFormat="1">
      <c r="A1120" s="56"/>
      <c r="B1120" s="66"/>
      <c r="C1120" s="66"/>
      <c r="D1120" s="66" t="s">
        <v>536</v>
      </c>
      <c r="E1120" s="66"/>
      <c r="F1120" s="66"/>
      <c r="G1120" s="66" t="s">
        <v>932</v>
      </c>
      <c r="H1120" s="66"/>
      <c r="I1120" s="66"/>
      <c r="J1120" s="160"/>
      <c r="K1120" s="203"/>
      <c r="L1120" s="66" t="s">
        <v>304</v>
      </c>
      <c r="M1120" s="66"/>
      <c r="N1120" s="66" t="s">
        <v>466</v>
      </c>
      <c r="O1120" s="66"/>
      <c r="P1120" s="66"/>
      <c r="Q1120" s="160"/>
      <c r="R1120" s="203"/>
      <c r="S1120" s="66" t="s">
        <v>304</v>
      </c>
      <c r="T1120" s="66"/>
      <c r="U1120" s="66"/>
      <c r="V1120" s="66"/>
      <c r="W1120" s="66"/>
      <c r="X1120" s="388"/>
      <c r="Y1120" s="432"/>
      <c r="Z1120" s="432"/>
      <c r="AA1120" s="432"/>
      <c r="AB1120" s="432"/>
      <c r="AC1120" s="432"/>
      <c r="AD1120" s="432"/>
      <c r="AE1120" s="432"/>
      <c r="AF1120" s="432"/>
      <c r="AG1120" s="548"/>
      <c r="AH1120" s="50"/>
    </row>
    <row r="1121" spans="1:34" s="4" customFormat="1">
      <c r="A1121" s="56"/>
      <c r="B1121" s="66"/>
      <c r="C1121" s="66"/>
      <c r="D1121" s="66"/>
      <c r="E1121" s="66"/>
      <c r="F1121" s="66"/>
      <c r="G1121" s="66"/>
      <c r="H1121" s="66"/>
      <c r="I1121" s="66"/>
      <c r="J1121" s="66"/>
      <c r="K1121" s="66"/>
      <c r="L1121" s="66"/>
      <c r="M1121" s="66"/>
      <c r="N1121" s="66"/>
      <c r="O1121" s="66"/>
      <c r="P1121" s="66"/>
      <c r="Q1121" s="66"/>
      <c r="R1121" s="66"/>
      <c r="S1121" s="66"/>
      <c r="T1121" s="66"/>
      <c r="U1121" s="66"/>
      <c r="V1121" s="66"/>
      <c r="W1121" s="66"/>
      <c r="X1121" s="388"/>
      <c r="Y1121" s="432"/>
      <c r="Z1121" s="432"/>
      <c r="AA1121" s="432"/>
      <c r="AB1121" s="432"/>
      <c r="AC1121" s="432"/>
      <c r="AD1121" s="432"/>
      <c r="AE1121" s="432"/>
      <c r="AF1121" s="432"/>
      <c r="AG1121" s="548"/>
      <c r="AH1121" s="50"/>
    </row>
    <row r="1122" spans="1:34" s="4" customFormat="1">
      <c r="A1122" s="56"/>
      <c r="B1122" s="66" t="s">
        <v>782</v>
      </c>
      <c r="C1122" s="66"/>
      <c r="D1122" s="66"/>
      <c r="E1122" s="66"/>
      <c r="F1122" s="66"/>
      <c r="G1122" s="66"/>
      <c r="H1122" s="66"/>
      <c r="I1122" s="66"/>
      <c r="J1122" s="66"/>
      <c r="K1122" s="66"/>
      <c r="L1122" s="66"/>
      <c r="M1122" s="66"/>
      <c r="N1122" s="66"/>
      <c r="O1122" s="66"/>
      <c r="P1122" s="66"/>
      <c r="Q1122" s="125"/>
      <c r="R1122" s="66" t="s">
        <v>538</v>
      </c>
      <c r="S1122" s="66"/>
      <c r="T1122" s="66"/>
      <c r="U1122" s="125"/>
      <c r="V1122" s="66" t="s">
        <v>573</v>
      </c>
      <c r="W1122" s="66"/>
      <c r="X1122" s="388"/>
      <c r="Y1122" s="432"/>
      <c r="Z1122" s="432"/>
      <c r="AA1122" s="432"/>
      <c r="AB1122" s="432"/>
      <c r="AC1122" s="432"/>
      <c r="AD1122" s="432"/>
      <c r="AE1122" s="432"/>
      <c r="AF1122" s="432"/>
      <c r="AG1122" s="548"/>
      <c r="AH1122" s="50"/>
    </row>
    <row r="1123" spans="1:34" s="4" customFormat="1">
      <c r="A1123" s="56"/>
      <c r="B1123" s="66"/>
      <c r="C1123" s="66"/>
      <c r="D1123" s="66"/>
      <c r="E1123" s="66"/>
      <c r="F1123" s="66"/>
      <c r="G1123" s="66"/>
      <c r="H1123" s="66"/>
      <c r="I1123" s="66"/>
      <c r="J1123" s="66"/>
      <c r="K1123" s="66"/>
      <c r="L1123" s="66"/>
      <c r="M1123" s="66"/>
      <c r="N1123" s="66"/>
      <c r="O1123" s="66"/>
      <c r="P1123" s="66"/>
      <c r="Q1123" s="66"/>
      <c r="R1123" s="66"/>
      <c r="S1123" s="66"/>
      <c r="T1123" s="66"/>
      <c r="U1123" s="66"/>
      <c r="V1123" s="66"/>
      <c r="W1123" s="66"/>
      <c r="X1123" s="388"/>
      <c r="Y1123" s="432"/>
      <c r="Z1123" s="432"/>
      <c r="AA1123" s="432"/>
      <c r="AB1123" s="432"/>
      <c r="AC1123" s="432"/>
      <c r="AD1123" s="432"/>
      <c r="AE1123" s="432"/>
      <c r="AF1123" s="432"/>
      <c r="AG1123" s="548"/>
      <c r="AH1123" s="50"/>
    </row>
    <row r="1124" spans="1:34" s="4" customFormat="1">
      <c r="A1124" s="56"/>
      <c r="B1124" s="66" t="s">
        <v>933</v>
      </c>
      <c r="C1124" s="66"/>
      <c r="D1124" s="66"/>
      <c r="E1124" s="66"/>
      <c r="F1124" s="66"/>
      <c r="G1124" s="66"/>
      <c r="H1124" s="66"/>
      <c r="I1124" s="66"/>
      <c r="J1124" s="66"/>
      <c r="K1124" s="66"/>
      <c r="L1124" s="66"/>
      <c r="M1124" s="66"/>
      <c r="N1124" s="66"/>
      <c r="O1124" s="66"/>
      <c r="P1124" s="66"/>
      <c r="Q1124" s="66"/>
      <c r="R1124" s="66"/>
      <c r="S1124" s="66"/>
      <c r="T1124" s="66"/>
      <c r="U1124" s="66"/>
      <c r="V1124" s="66"/>
      <c r="W1124" s="66"/>
      <c r="X1124" s="388"/>
      <c r="Y1124" s="432"/>
      <c r="Z1124" s="432"/>
      <c r="AA1124" s="432"/>
      <c r="AB1124" s="432"/>
      <c r="AC1124" s="432"/>
      <c r="AD1124" s="432"/>
      <c r="AE1124" s="432"/>
      <c r="AF1124" s="432"/>
      <c r="AG1124" s="548"/>
      <c r="AH1124" s="50"/>
    </row>
    <row r="1125" spans="1:34" s="4" customFormat="1">
      <c r="A1125" s="56"/>
      <c r="B1125" s="66"/>
      <c r="C1125" s="66"/>
      <c r="D1125" s="66"/>
      <c r="E1125" s="66"/>
      <c r="F1125" s="66"/>
      <c r="G1125" s="66"/>
      <c r="H1125" s="66"/>
      <c r="I1125" s="66"/>
      <c r="J1125" s="66"/>
      <c r="K1125" s="66"/>
      <c r="L1125" s="66"/>
      <c r="M1125" s="66"/>
      <c r="N1125" s="66"/>
      <c r="O1125" s="66"/>
      <c r="P1125" s="66"/>
      <c r="Q1125" s="125"/>
      <c r="R1125" s="66" t="s">
        <v>538</v>
      </c>
      <c r="S1125" s="66"/>
      <c r="T1125" s="66"/>
      <c r="U1125" s="125"/>
      <c r="V1125" s="66" t="s">
        <v>573</v>
      </c>
      <c r="W1125" s="66"/>
      <c r="X1125" s="388"/>
      <c r="Y1125" s="432"/>
      <c r="Z1125" s="432"/>
      <c r="AA1125" s="432"/>
      <c r="AB1125" s="432"/>
      <c r="AC1125" s="432"/>
      <c r="AD1125" s="432"/>
      <c r="AE1125" s="432"/>
      <c r="AF1125" s="432"/>
      <c r="AG1125" s="548"/>
      <c r="AH1125" s="50"/>
    </row>
    <row r="1126" spans="1:34" s="4" customFormat="1">
      <c r="A1126" s="56"/>
      <c r="B1126" s="66"/>
      <c r="C1126" s="66"/>
      <c r="D1126" s="66"/>
      <c r="E1126" s="66"/>
      <c r="F1126" s="66"/>
      <c r="G1126" s="66"/>
      <c r="H1126" s="66"/>
      <c r="I1126" s="66"/>
      <c r="J1126" s="66"/>
      <c r="K1126" s="66"/>
      <c r="L1126" s="66"/>
      <c r="M1126" s="66"/>
      <c r="N1126" s="66"/>
      <c r="O1126" s="66"/>
      <c r="P1126" s="66"/>
      <c r="Q1126" s="66"/>
      <c r="R1126" s="66"/>
      <c r="S1126" s="66"/>
      <c r="T1126" s="66"/>
      <c r="U1126" s="66"/>
      <c r="V1126" s="66"/>
      <c r="W1126" s="66"/>
      <c r="X1126" s="388"/>
      <c r="Y1126" s="432"/>
      <c r="Z1126" s="432"/>
      <c r="AA1126" s="432"/>
      <c r="AB1126" s="432"/>
      <c r="AC1126" s="432"/>
      <c r="AD1126" s="432"/>
      <c r="AE1126" s="432"/>
      <c r="AF1126" s="432"/>
      <c r="AG1126" s="548"/>
      <c r="AH1126" s="50"/>
    </row>
    <row r="1127" spans="1:34" s="4" customFormat="1">
      <c r="A1127" s="56"/>
      <c r="B1127" s="66" t="s">
        <v>461</v>
      </c>
      <c r="C1127" s="66"/>
      <c r="D1127" s="66"/>
      <c r="E1127" s="66"/>
      <c r="F1127" s="66"/>
      <c r="G1127" s="66"/>
      <c r="H1127" s="66"/>
      <c r="I1127" s="66"/>
      <c r="J1127" s="66"/>
      <c r="K1127" s="66"/>
      <c r="L1127" s="66"/>
      <c r="M1127" s="66"/>
      <c r="N1127" s="66"/>
      <c r="O1127" s="66"/>
      <c r="P1127" s="66"/>
      <c r="Q1127" s="66"/>
      <c r="R1127" s="66"/>
      <c r="S1127" s="66"/>
      <c r="T1127" s="66"/>
      <c r="U1127" s="66"/>
      <c r="V1127" s="66"/>
      <c r="W1127" s="66"/>
      <c r="X1127" s="388"/>
      <c r="Y1127" s="433"/>
      <c r="Z1127" s="433"/>
      <c r="AA1127" s="433"/>
      <c r="AB1127" s="433"/>
      <c r="AC1127" s="433"/>
      <c r="AD1127" s="433"/>
      <c r="AE1127" s="433"/>
      <c r="AF1127" s="433"/>
      <c r="AG1127" s="551"/>
      <c r="AH1127" s="50"/>
    </row>
    <row r="1128" spans="1:34" s="4" customFormat="1">
      <c r="A1128" s="56"/>
      <c r="B1128" s="66"/>
      <c r="C1128" s="66"/>
      <c r="D1128" s="66"/>
      <c r="E1128" s="66"/>
      <c r="F1128" s="66"/>
      <c r="G1128" s="66"/>
      <c r="H1128" s="66"/>
      <c r="I1128" s="66"/>
      <c r="J1128" s="66"/>
      <c r="K1128" s="66"/>
      <c r="L1128" s="66"/>
      <c r="M1128" s="66"/>
      <c r="N1128" s="66"/>
      <c r="O1128" s="66"/>
      <c r="P1128" s="66"/>
      <c r="Q1128" s="125"/>
      <c r="R1128" s="66" t="s">
        <v>825</v>
      </c>
      <c r="S1128" s="66"/>
      <c r="T1128" s="66"/>
      <c r="U1128" s="125"/>
      <c r="V1128" s="66" t="s">
        <v>100</v>
      </c>
      <c r="W1128" s="66"/>
      <c r="X1128" s="388"/>
      <c r="Y1128" s="432" t="s">
        <v>705</v>
      </c>
      <c r="Z1128" s="432"/>
      <c r="AA1128" s="432"/>
      <c r="AB1128" s="432"/>
      <c r="AC1128" s="432"/>
      <c r="AD1128" s="432"/>
      <c r="AE1128" s="432"/>
      <c r="AF1128" s="432"/>
      <c r="AG1128" s="548"/>
      <c r="AH1128" s="50"/>
    </row>
    <row r="1129" spans="1:34" s="4" customFormat="1">
      <c r="A1129" s="56"/>
      <c r="B1129" s="66"/>
      <c r="C1129" s="66" t="s">
        <v>70</v>
      </c>
      <c r="D1129" s="66"/>
      <c r="E1129" s="66"/>
      <c r="F1129" s="66"/>
      <c r="G1129" s="66"/>
      <c r="H1129" s="66"/>
      <c r="I1129" s="66"/>
      <c r="J1129" s="66"/>
      <c r="K1129" s="66"/>
      <c r="L1129" s="66"/>
      <c r="M1129" s="66"/>
      <c r="N1129" s="66"/>
      <c r="O1129" s="66"/>
      <c r="P1129" s="66"/>
      <c r="Q1129" s="66"/>
      <c r="R1129" s="66"/>
      <c r="S1129" s="66"/>
      <c r="T1129" s="66"/>
      <c r="U1129" s="66"/>
      <c r="V1129" s="66"/>
      <c r="W1129" s="66"/>
      <c r="X1129" s="388"/>
      <c r="Y1129" s="432"/>
      <c r="Z1129" s="432"/>
      <c r="AA1129" s="432"/>
      <c r="AB1129" s="432"/>
      <c r="AC1129" s="432"/>
      <c r="AD1129" s="432"/>
      <c r="AE1129" s="432"/>
      <c r="AF1129" s="432"/>
      <c r="AG1129" s="548"/>
      <c r="AH1129" s="50"/>
    </row>
    <row r="1130" spans="1:34" s="4" customFormat="1">
      <c r="A1130" s="56"/>
      <c r="B1130" s="66"/>
      <c r="C1130" s="125"/>
      <c r="D1130" s="66" t="s">
        <v>27</v>
      </c>
      <c r="E1130" s="66"/>
      <c r="F1130" s="66"/>
      <c r="G1130" s="66"/>
      <c r="H1130" s="66"/>
      <c r="I1130" s="66" t="s">
        <v>11</v>
      </c>
      <c r="J1130" s="140"/>
      <c r="K1130" s="66" t="s">
        <v>303</v>
      </c>
      <c r="L1130" s="66"/>
      <c r="M1130" s="125"/>
      <c r="N1130" s="66" t="s">
        <v>360</v>
      </c>
      <c r="O1130" s="66"/>
      <c r="P1130" s="66"/>
      <c r="Q1130" s="66" t="s">
        <v>11</v>
      </c>
      <c r="R1130" s="140"/>
      <c r="S1130" s="66" t="s">
        <v>541</v>
      </c>
      <c r="T1130" s="66"/>
      <c r="U1130" s="66"/>
      <c r="V1130" s="66"/>
      <c r="W1130" s="66"/>
      <c r="X1130" s="388"/>
      <c r="Y1130" s="432"/>
      <c r="Z1130" s="432"/>
      <c r="AA1130" s="432"/>
      <c r="AB1130" s="432"/>
      <c r="AC1130" s="432"/>
      <c r="AD1130" s="432"/>
      <c r="AE1130" s="432"/>
      <c r="AF1130" s="432"/>
      <c r="AG1130" s="548"/>
      <c r="AH1130" s="50"/>
    </row>
    <row r="1131" spans="1:34" s="4" customFormat="1">
      <c r="A1131" s="56"/>
      <c r="B1131" s="66"/>
      <c r="C1131" s="66"/>
      <c r="D1131" s="66"/>
      <c r="E1131" s="66"/>
      <c r="F1131" s="66"/>
      <c r="G1131" s="66"/>
      <c r="H1131" s="66"/>
      <c r="I1131" s="66"/>
      <c r="J1131" s="66"/>
      <c r="K1131" s="66"/>
      <c r="L1131" s="66"/>
      <c r="M1131" s="66"/>
      <c r="N1131" s="66"/>
      <c r="O1131" s="66"/>
      <c r="P1131" s="66"/>
      <c r="Q1131" s="66"/>
      <c r="R1131" s="66"/>
      <c r="S1131" s="66"/>
      <c r="T1131" s="66"/>
      <c r="U1131" s="66"/>
      <c r="V1131" s="66"/>
      <c r="W1131" s="66"/>
      <c r="X1131" s="388"/>
      <c r="Y1131" s="432"/>
      <c r="Z1131" s="432"/>
      <c r="AA1131" s="432"/>
      <c r="AB1131" s="432"/>
      <c r="AC1131" s="432"/>
      <c r="AD1131" s="432"/>
      <c r="AE1131" s="432"/>
      <c r="AF1131" s="432"/>
      <c r="AG1131" s="548"/>
      <c r="AH1131" s="50"/>
    </row>
    <row r="1132" spans="1:34" s="4" customFormat="1">
      <c r="A1132" s="56"/>
      <c r="B1132" s="66"/>
      <c r="C1132" s="66"/>
      <c r="D1132" s="66"/>
      <c r="E1132" s="66"/>
      <c r="F1132" s="66"/>
      <c r="G1132" s="66"/>
      <c r="H1132" s="66"/>
      <c r="I1132" s="66"/>
      <c r="J1132" s="66"/>
      <c r="K1132" s="66"/>
      <c r="L1132" s="66"/>
      <c r="M1132" s="66"/>
      <c r="N1132" s="66"/>
      <c r="O1132" s="66"/>
      <c r="P1132" s="66"/>
      <c r="Q1132" s="66"/>
      <c r="R1132" s="66"/>
      <c r="S1132" s="66"/>
      <c r="T1132" s="66"/>
      <c r="U1132" s="66"/>
      <c r="V1132" s="66"/>
      <c r="W1132" s="66"/>
      <c r="X1132" s="388"/>
      <c r="Y1132" s="432"/>
      <c r="Z1132" s="432"/>
      <c r="AA1132" s="432"/>
      <c r="AB1132" s="432"/>
      <c r="AC1132" s="432"/>
      <c r="AD1132" s="432"/>
      <c r="AE1132" s="432"/>
      <c r="AF1132" s="432"/>
      <c r="AG1132" s="548"/>
      <c r="AH1132" s="50"/>
    </row>
    <row r="1133" spans="1:34" s="4" customFormat="1">
      <c r="A1133" s="56"/>
      <c r="B1133" s="119" t="s">
        <v>192</v>
      </c>
      <c r="C1133" s="66"/>
      <c r="D1133" s="66"/>
      <c r="E1133" s="66"/>
      <c r="F1133" s="66"/>
      <c r="G1133" s="66"/>
      <c r="H1133" s="66"/>
      <c r="I1133" s="66"/>
      <c r="J1133" s="66"/>
      <c r="K1133" s="66"/>
      <c r="L1133" s="66"/>
      <c r="M1133" s="66"/>
      <c r="N1133" s="66"/>
      <c r="O1133" s="66"/>
      <c r="P1133" s="66"/>
      <c r="Q1133" s="66"/>
      <c r="R1133" s="66"/>
      <c r="S1133" s="66"/>
      <c r="T1133" s="66"/>
      <c r="U1133" s="66"/>
      <c r="V1133" s="66"/>
      <c r="W1133" s="66"/>
      <c r="X1133" s="388"/>
      <c r="Y1133" s="432"/>
      <c r="Z1133" s="432"/>
      <c r="AA1133" s="432"/>
      <c r="AB1133" s="432"/>
      <c r="AC1133" s="432"/>
      <c r="AD1133" s="432"/>
      <c r="AE1133" s="432"/>
      <c r="AF1133" s="432"/>
      <c r="AG1133" s="548"/>
      <c r="AH1133" s="50"/>
    </row>
    <row r="1134" spans="1:34" s="4" customFormat="1">
      <c r="A1134" s="56"/>
      <c r="B1134" s="123" t="s">
        <v>1245</v>
      </c>
      <c r="C1134" s="123"/>
      <c r="D1134" s="123"/>
      <c r="E1134" s="123"/>
      <c r="F1134" s="123"/>
      <c r="G1134" s="123"/>
      <c r="H1134" s="123"/>
      <c r="I1134" s="123"/>
      <c r="J1134" s="123"/>
      <c r="K1134" s="123"/>
      <c r="L1134" s="123"/>
      <c r="M1134" s="123"/>
      <c r="N1134" s="123"/>
      <c r="O1134" s="123"/>
      <c r="P1134" s="123"/>
      <c r="Q1134" s="123"/>
      <c r="R1134" s="123"/>
      <c r="S1134" s="123"/>
      <c r="T1134" s="123"/>
      <c r="U1134" s="123"/>
      <c r="V1134" s="123"/>
      <c r="W1134" s="123"/>
      <c r="X1134" s="390"/>
      <c r="Y1134" s="432"/>
      <c r="Z1134" s="432"/>
      <c r="AA1134" s="432"/>
      <c r="AB1134" s="432"/>
      <c r="AC1134" s="432"/>
      <c r="AD1134" s="432"/>
      <c r="AE1134" s="432"/>
      <c r="AF1134" s="432"/>
      <c r="AG1134" s="548"/>
      <c r="AH1134" s="50"/>
    </row>
    <row r="1135" spans="1:34" s="4" customFormat="1">
      <c r="A1135" s="56"/>
      <c r="B1135" s="123"/>
      <c r="C1135" s="123"/>
      <c r="D1135" s="123"/>
      <c r="E1135" s="123"/>
      <c r="F1135" s="123"/>
      <c r="G1135" s="123"/>
      <c r="H1135" s="123"/>
      <c r="I1135" s="123"/>
      <c r="J1135" s="123"/>
      <c r="K1135" s="123"/>
      <c r="L1135" s="123"/>
      <c r="M1135" s="123"/>
      <c r="N1135" s="123"/>
      <c r="O1135" s="123"/>
      <c r="P1135" s="123"/>
      <c r="Q1135" s="123"/>
      <c r="R1135" s="123"/>
      <c r="S1135" s="123"/>
      <c r="T1135" s="123"/>
      <c r="U1135" s="123"/>
      <c r="V1135" s="123"/>
      <c r="W1135" s="123"/>
      <c r="X1135" s="390"/>
      <c r="Y1135" s="432"/>
      <c r="Z1135" s="432"/>
      <c r="AA1135" s="432"/>
      <c r="AB1135" s="432"/>
      <c r="AC1135" s="432"/>
      <c r="AD1135" s="432"/>
      <c r="AE1135" s="432"/>
      <c r="AF1135" s="432"/>
      <c r="AG1135" s="548"/>
      <c r="AH1135" s="50"/>
    </row>
    <row r="1136" spans="1:34" s="4" customFormat="1">
      <c r="A1136" s="56"/>
      <c r="B1136" s="66"/>
      <c r="C1136" s="66" t="s">
        <v>170</v>
      </c>
      <c r="D1136" s="66"/>
      <c r="E1136" s="66"/>
      <c r="F1136" s="66"/>
      <c r="G1136" s="66"/>
      <c r="H1136" s="66"/>
      <c r="I1136" s="66"/>
      <c r="J1136" s="66"/>
      <c r="K1136" s="66"/>
      <c r="L1136" s="66"/>
      <c r="M1136" s="66"/>
      <c r="N1136" s="66"/>
      <c r="O1136" s="66"/>
      <c r="P1136" s="66"/>
      <c r="Q1136" s="66"/>
      <c r="R1136" s="66"/>
      <c r="S1136" s="66"/>
      <c r="T1136" s="66"/>
      <c r="U1136" s="66"/>
      <c r="V1136" s="66"/>
      <c r="W1136" s="66"/>
      <c r="X1136" s="388"/>
      <c r="Y1136" s="432"/>
      <c r="Z1136" s="432"/>
      <c r="AA1136" s="432"/>
      <c r="AB1136" s="432"/>
      <c r="AC1136" s="432"/>
      <c r="AD1136" s="432"/>
      <c r="AE1136" s="432"/>
      <c r="AF1136" s="432"/>
      <c r="AG1136" s="548"/>
      <c r="AH1136" s="50"/>
    </row>
    <row r="1137" spans="1:34" s="4" customFormat="1">
      <c r="A1137" s="56"/>
      <c r="B1137" s="66"/>
      <c r="C1137" s="66"/>
      <c r="D1137" s="66"/>
      <c r="E1137" s="66"/>
      <c r="F1137" s="66"/>
      <c r="G1137" s="66"/>
      <c r="H1137" s="66"/>
      <c r="I1137" s="66"/>
      <c r="J1137" s="66"/>
      <c r="K1137" s="66"/>
      <c r="L1137" s="66"/>
      <c r="M1137" s="66"/>
      <c r="N1137" s="66"/>
      <c r="O1137" s="66"/>
      <c r="P1137" s="66"/>
      <c r="Q1137" s="66"/>
      <c r="R1137" s="66"/>
      <c r="S1137" s="66"/>
      <c r="T1137" s="66"/>
      <c r="U1137" s="66"/>
      <c r="V1137" s="66"/>
      <c r="W1137" s="66"/>
      <c r="X1137" s="388"/>
      <c r="Y1137" s="432"/>
      <c r="Z1137" s="432"/>
      <c r="AA1137" s="432"/>
      <c r="AB1137" s="432"/>
      <c r="AC1137" s="432"/>
      <c r="AD1137" s="432"/>
      <c r="AE1137" s="432"/>
      <c r="AF1137" s="432"/>
      <c r="AG1137" s="548"/>
      <c r="AH1137" s="50"/>
    </row>
    <row r="1138" spans="1:34" s="4" customFormat="1">
      <c r="A1138" s="56"/>
      <c r="B1138" s="66"/>
      <c r="C1138" s="120"/>
      <c r="D1138" s="66" t="s">
        <v>616</v>
      </c>
      <c r="E1138" s="66"/>
      <c r="F1138" s="66"/>
      <c r="G1138" s="66" t="s">
        <v>935</v>
      </c>
      <c r="H1138" s="66"/>
      <c r="I1138" s="66"/>
      <c r="J1138" s="66"/>
      <c r="K1138" s="66"/>
      <c r="L1138" s="160"/>
      <c r="M1138" s="203"/>
      <c r="N1138" s="66" t="s">
        <v>151</v>
      </c>
      <c r="O1138" s="66"/>
      <c r="P1138" s="66" t="s">
        <v>937</v>
      </c>
      <c r="Q1138" s="66"/>
      <c r="R1138" s="66"/>
      <c r="S1138" s="66"/>
      <c r="T1138" s="66"/>
      <c r="U1138" s="160"/>
      <c r="V1138" s="203"/>
      <c r="W1138" s="66" t="s">
        <v>151</v>
      </c>
      <c r="X1138" s="394"/>
      <c r="Y1138" s="432"/>
      <c r="Z1138" s="432"/>
      <c r="AA1138" s="432"/>
      <c r="AB1138" s="432"/>
      <c r="AC1138" s="432"/>
      <c r="AD1138" s="432"/>
      <c r="AE1138" s="432"/>
      <c r="AF1138" s="432"/>
      <c r="AG1138" s="548"/>
      <c r="AH1138" s="50"/>
    </row>
    <row r="1139" spans="1:34" s="4" customFormat="1">
      <c r="A1139" s="56"/>
      <c r="B1139" s="66"/>
      <c r="C1139" s="66"/>
      <c r="D1139" s="66"/>
      <c r="E1139" s="66"/>
      <c r="F1139" s="66"/>
      <c r="G1139" s="66"/>
      <c r="H1139" s="66"/>
      <c r="I1139" s="66"/>
      <c r="J1139" s="66"/>
      <c r="K1139" s="66"/>
      <c r="L1139" s="66"/>
      <c r="M1139" s="66"/>
      <c r="N1139" s="66"/>
      <c r="O1139" s="66"/>
      <c r="P1139" s="66"/>
      <c r="Q1139" s="66"/>
      <c r="R1139" s="66"/>
      <c r="S1139" s="66"/>
      <c r="T1139" s="66"/>
      <c r="U1139" s="66"/>
      <c r="V1139" s="66"/>
      <c r="W1139" s="66"/>
      <c r="X1139" s="388"/>
      <c r="Y1139" s="432"/>
      <c r="Z1139" s="432"/>
      <c r="AA1139" s="432"/>
      <c r="AB1139" s="432"/>
      <c r="AC1139" s="432"/>
      <c r="AD1139" s="432"/>
      <c r="AE1139" s="432"/>
      <c r="AF1139" s="432"/>
      <c r="AG1139" s="548"/>
      <c r="AH1139" s="50"/>
    </row>
    <row r="1140" spans="1:34" s="4" customFormat="1">
      <c r="A1140" s="56"/>
      <c r="B1140" s="66"/>
      <c r="C1140" s="120"/>
      <c r="D1140" s="66" t="s">
        <v>161</v>
      </c>
      <c r="E1140" s="66"/>
      <c r="F1140" s="66"/>
      <c r="G1140" s="66" t="s">
        <v>935</v>
      </c>
      <c r="H1140" s="66"/>
      <c r="I1140" s="66"/>
      <c r="J1140" s="66"/>
      <c r="K1140" s="66"/>
      <c r="L1140" s="160"/>
      <c r="M1140" s="203"/>
      <c r="N1140" s="66" t="s">
        <v>151</v>
      </c>
      <c r="O1140" s="66"/>
      <c r="P1140" s="66" t="s">
        <v>937</v>
      </c>
      <c r="Q1140" s="66"/>
      <c r="R1140" s="66"/>
      <c r="S1140" s="66"/>
      <c r="T1140" s="66"/>
      <c r="U1140" s="160"/>
      <c r="V1140" s="203"/>
      <c r="W1140" s="66" t="s">
        <v>151</v>
      </c>
      <c r="X1140" s="388"/>
      <c r="Y1140" s="432"/>
      <c r="Z1140" s="432"/>
      <c r="AA1140" s="432"/>
      <c r="AB1140" s="432"/>
      <c r="AC1140" s="432"/>
      <c r="AD1140" s="432"/>
      <c r="AE1140" s="432"/>
      <c r="AF1140" s="432"/>
      <c r="AG1140" s="548"/>
      <c r="AH1140" s="50"/>
    </row>
    <row r="1141" spans="1:34" s="4" customFormat="1">
      <c r="A1141" s="56"/>
      <c r="B1141" s="66"/>
      <c r="C1141" s="66"/>
      <c r="D1141" s="66"/>
      <c r="E1141" s="66"/>
      <c r="F1141" s="66"/>
      <c r="G1141" s="66"/>
      <c r="H1141" s="66"/>
      <c r="I1141" s="66"/>
      <c r="J1141" s="66"/>
      <c r="K1141" s="66"/>
      <c r="L1141" s="66"/>
      <c r="M1141" s="66"/>
      <c r="N1141" s="66"/>
      <c r="O1141" s="66"/>
      <c r="P1141" s="66"/>
      <c r="Q1141" s="66"/>
      <c r="R1141" s="66"/>
      <c r="S1141" s="66"/>
      <c r="T1141" s="66"/>
      <c r="U1141" s="66"/>
      <c r="V1141" s="66"/>
      <c r="W1141" s="66"/>
      <c r="X1141" s="388"/>
      <c r="Y1141" s="432"/>
      <c r="Z1141" s="432"/>
      <c r="AA1141" s="432"/>
      <c r="AB1141" s="432"/>
      <c r="AC1141" s="432"/>
      <c r="AD1141" s="432"/>
      <c r="AE1141" s="432"/>
      <c r="AF1141" s="432"/>
      <c r="AG1141" s="548"/>
      <c r="AH1141" s="50"/>
    </row>
    <row r="1142" spans="1:34" s="4" customFormat="1">
      <c r="A1142" s="56"/>
      <c r="B1142" s="66"/>
      <c r="C1142" s="120"/>
      <c r="D1142" s="66" t="s">
        <v>243</v>
      </c>
      <c r="E1142" s="66"/>
      <c r="F1142" s="66"/>
      <c r="G1142" s="66" t="s">
        <v>935</v>
      </c>
      <c r="H1142" s="66"/>
      <c r="I1142" s="66"/>
      <c r="J1142" s="66"/>
      <c r="K1142" s="66"/>
      <c r="L1142" s="160"/>
      <c r="M1142" s="203"/>
      <c r="N1142" s="66" t="s">
        <v>151</v>
      </c>
      <c r="O1142" s="66"/>
      <c r="P1142" s="66" t="s">
        <v>937</v>
      </c>
      <c r="Q1142" s="66"/>
      <c r="R1142" s="66"/>
      <c r="S1142" s="66"/>
      <c r="T1142" s="66"/>
      <c r="U1142" s="160"/>
      <c r="V1142" s="203"/>
      <c r="W1142" s="66" t="s">
        <v>151</v>
      </c>
      <c r="X1142" s="388"/>
      <c r="Y1142" s="433"/>
      <c r="Z1142" s="433"/>
      <c r="AA1142" s="433"/>
      <c r="AB1142" s="433"/>
      <c r="AC1142" s="433"/>
      <c r="AD1142" s="433"/>
      <c r="AE1142" s="433"/>
      <c r="AF1142" s="433"/>
      <c r="AG1142" s="551"/>
      <c r="AH1142" s="50"/>
    </row>
    <row r="1143" spans="1:34" s="4" customFormat="1">
      <c r="A1143" s="56"/>
      <c r="B1143" s="66"/>
      <c r="C1143" s="66"/>
      <c r="D1143" s="66"/>
      <c r="E1143" s="66"/>
      <c r="F1143" s="66"/>
      <c r="G1143" s="66"/>
      <c r="H1143" s="66"/>
      <c r="I1143" s="66"/>
      <c r="J1143" s="66"/>
      <c r="K1143" s="66"/>
      <c r="L1143" s="66"/>
      <c r="M1143" s="66"/>
      <c r="N1143" s="66"/>
      <c r="O1143" s="66"/>
      <c r="P1143" s="66"/>
      <c r="Q1143" s="66"/>
      <c r="R1143" s="66"/>
      <c r="S1143" s="66"/>
      <c r="T1143" s="66"/>
      <c r="U1143" s="66"/>
      <c r="V1143" s="66"/>
      <c r="W1143" s="66"/>
      <c r="X1143" s="388"/>
      <c r="Y1143" s="433"/>
      <c r="Z1143" s="433"/>
      <c r="AA1143" s="433"/>
      <c r="AB1143" s="433"/>
      <c r="AC1143" s="433"/>
      <c r="AD1143" s="433"/>
      <c r="AE1143" s="433"/>
      <c r="AF1143" s="433"/>
      <c r="AG1143" s="551"/>
      <c r="AH1143" s="50"/>
    </row>
    <row r="1144" spans="1:34" s="4" customFormat="1">
      <c r="A1144" s="56"/>
      <c r="B1144" s="66"/>
      <c r="C1144" s="123" t="s">
        <v>1</v>
      </c>
      <c r="D1144" s="123"/>
      <c r="E1144" s="123"/>
      <c r="F1144" s="123"/>
      <c r="G1144" s="123"/>
      <c r="H1144" s="123"/>
      <c r="I1144" s="123"/>
      <c r="J1144" s="123"/>
      <c r="K1144" s="123"/>
      <c r="L1144" s="123"/>
      <c r="M1144" s="123"/>
      <c r="N1144" s="123"/>
      <c r="O1144" s="123"/>
      <c r="P1144" s="123"/>
      <c r="Q1144" s="123"/>
      <c r="R1144" s="123"/>
      <c r="S1144" s="123"/>
      <c r="T1144" s="123"/>
      <c r="U1144" s="123"/>
      <c r="V1144" s="123"/>
      <c r="W1144" s="123"/>
      <c r="X1144" s="390"/>
      <c r="Y1144" s="433"/>
      <c r="Z1144" s="433"/>
      <c r="AA1144" s="433"/>
      <c r="AB1144" s="433"/>
      <c r="AC1144" s="433"/>
      <c r="AD1144" s="433"/>
      <c r="AE1144" s="433"/>
      <c r="AF1144" s="433"/>
      <c r="AG1144" s="551"/>
      <c r="AH1144" s="50"/>
    </row>
    <row r="1145" spans="1:34" s="4" customFormat="1">
      <c r="A1145" s="56"/>
      <c r="B1145" s="66"/>
      <c r="C1145" s="123"/>
      <c r="D1145" s="123"/>
      <c r="E1145" s="123"/>
      <c r="F1145" s="123"/>
      <c r="G1145" s="123"/>
      <c r="H1145" s="123"/>
      <c r="I1145" s="123"/>
      <c r="J1145" s="123"/>
      <c r="K1145" s="123"/>
      <c r="L1145" s="123"/>
      <c r="M1145" s="123"/>
      <c r="N1145" s="123"/>
      <c r="O1145" s="123"/>
      <c r="P1145" s="123"/>
      <c r="Q1145" s="123"/>
      <c r="R1145" s="123"/>
      <c r="S1145" s="123"/>
      <c r="T1145" s="123"/>
      <c r="U1145" s="123"/>
      <c r="V1145" s="123"/>
      <c r="W1145" s="123"/>
      <c r="X1145" s="390"/>
      <c r="Y1145" s="432" t="s">
        <v>614</v>
      </c>
      <c r="Z1145" s="432"/>
      <c r="AA1145" s="432"/>
      <c r="AB1145" s="432"/>
      <c r="AC1145" s="432"/>
      <c r="AD1145" s="432"/>
      <c r="AE1145" s="432"/>
      <c r="AF1145" s="432"/>
      <c r="AG1145" s="548"/>
      <c r="AH1145" s="50"/>
    </row>
    <row r="1146" spans="1:34" s="4" customFormat="1">
      <c r="A1146" s="56"/>
      <c r="B1146" s="66"/>
      <c r="C1146" s="66"/>
      <c r="D1146" s="66"/>
      <c r="E1146" s="66"/>
      <c r="F1146" s="66"/>
      <c r="G1146" s="66"/>
      <c r="H1146" s="66"/>
      <c r="I1146" s="66"/>
      <c r="J1146" s="66"/>
      <c r="K1146" s="66"/>
      <c r="L1146" s="66"/>
      <c r="M1146" s="66"/>
      <c r="N1146" s="66"/>
      <c r="O1146" s="66"/>
      <c r="P1146" s="66"/>
      <c r="Q1146" s="125"/>
      <c r="R1146" s="66" t="s">
        <v>825</v>
      </c>
      <c r="S1146" s="66"/>
      <c r="T1146" s="66"/>
      <c r="U1146" s="125"/>
      <c r="V1146" s="66" t="s">
        <v>100</v>
      </c>
      <c r="W1146" s="66"/>
      <c r="X1146" s="388"/>
      <c r="Y1146" s="432"/>
      <c r="Z1146" s="432"/>
      <c r="AA1146" s="432"/>
      <c r="AB1146" s="432"/>
      <c r="AC1146" s="432"/>
      <c r="AD1146" s="432"/>
      <c r="AE1146" s="432"/>
      <c r="AF1146" s="432"/>
      <c r="AG1146" s="548"/>
      <c r="AH1146" s="50"/>
    </row>
    <row r="1147" spans="1:34" s="4" customFormat="1">
      <c r="A1147" s="56"/>
      <c r="B1147" s="66"/>
      <c r="C1147" s="66" t="s">
        <v>1247</v>
      </c>
      <c r="D1147" s="66"/>
      <c r="E1147" s="66"/>
      <c r="F1147" s="66"/>
      <c r="G1147" s="66"/>
      <c r="H1147" s="66"/>
      <c r="I1147" s="66"/>
      <c r="J1147" s="66"/>
      <c r="K1147" s="66"/>
      <c r="L1147" s="66"/>
      <c r="M1147" s="66"/>
      <c r="N1147" s="66"/>
      <c r="O1147" s="66"/>
      <c r="P1147" s="66"/>
      <c r="Q1147" s="66"/>
      <c r="R1147" s="66"/>
      <c r="S1147" s="66"/>
      <c r="T1147" s="66"/>
      <c r="U1147" s="66"/>
      <c r="V1147" s="66"/>
      <c r="W1147" s="66"/>
      <c r="X1147" s="388"/>
      <c r="Y1147" s="432"/>
      <c r="Z1147" s="432"/>
      <c r="AA1147" s="432"/>
      <c r="AB1147" s="432"/>
      <c r="AC1147" s="432"/>
      <c r="AD1147" s="432"/>
      <c r="AE1147" s="432"/>
      <c r="AF1147" s="432"/>
      <c r="AG1147" s="548"/>
      <c r="AH1147" s="50"/>
    </row>
    <row r="1148" spans="1:34" s="4" customFormat="1">
      <c r="A1148" s="56"/>
      <c r="B1148" s="66"/>
      <c r="C1148" s="66"/>
      <c r="D1148" s="66" t="s">
        <v>938</v>
      </c>
      <c r="E1148" s="66"/>
      <c r="F1148" s="144"/>
      <c r="G1148" s="146"/>
      <c r="H1148" s="146"/>
      <c r="I1148" s="146"/>
      <c r="J1148" s="146"/>
      <c r="K1148" s="146"/>
      <c r="L1148" s="146"/>
      <c r="M1148" s="146"/>
      <c r="N1148" s="146"/>
      <c r="O1148" s="146"/>
      <c r="P1148" s="146"/>
      <c r="Q1148" s="146"/>
      <c r="R1148" s="146"/>
      <c r="S1148" s="146"/>
      <c r="T1148" s="146"/>
      <c r="U1148" s="146"/>
      <c r="V1148" s="146"/>
      <c r="W1148" s="221"/>
      <c r="X1148" s="388"/>
      <c r="Y1148" s="432"/>
      <c r="Z1148" s="432"/>
      <c r="AA1148" s="432"/>
      <c r="AB1148" s="432"/>
      <c r="AC1148" s="432"/>
      <c r="AD1148" s="432"/>
      <c r="AE1148" s="432"/>
      <c r="AF1148" s="432"/>
      <c r="AG1148" s="548"/>
      <c r="AH1148" s="50"/>
    </row>
    <row r="1149" spans="1:34" s="4" customFormat="1">
      <c r="A1149" s="56"/>
      <c r="B1149" s="66"/>
      <c r="C1149" s="66"/>
      <c r="D1149" s="66"/>
      <c r="E1149" s="66"/>
      <c r="F1149" s="145"/>
      <c r="G1149" s="170"/>
      <c r="H1149" s="170"/>
      <c r="I1149" s="170"/>
      <c r="J1149" s="170"/>
      <c r="K1149" s="170"/>
      <c r="L1149" s="170"/>
      <c r="M1149" s="170"/>
      <c r="N1149" s="170"/>
      <c r="O1149" s="170"/>
      <c r="P1149" s="170"/>
      <c r="Q1149" s="170"/>
      <c r="R1149" s="170"/>
      <c r="S1149" s="170"/>
      <c r="T1149" s="170"/>
      <c r="U1149" s="170"/>
      <c r="V1149" s="170"/>
      <c r="W1149" s="222"/>
      <c r="X1149" s="388"/>
      <c r="Y1149" s="432"/>
      <c r="Z1149" s="432"/>
      <c r="AA1149" s="432"/>
      <c r="AB1149" s="432"/>
      <c r="AC1149" s="432"/>
      <c r="AD1149" s="432"/>
      <c r="AE1149" s="432"/>
      <c r="AF1149" s="432"/>
      <c r="AG1149" s="548"/>
      <c r="AH1149" s="50"/>
    </row>
    <row r="1150" spans="1:34" s="4" customFormat="1">
      <c r="A1150" s="56"/>
      <c r="B1150" s="66"/>
      <c r="C1150" s="66"/>
      <c r="D1150" s="66"/>
      <c r="E1150" s="66"/>
      <c r="F1150" s="161"/>
      <c r="G1150" s="147"/>
      <c r="H1150" s="147"/>
      <c r="I1150" s="147"/>
      <c r="J1150" s="147"/>
      <c r="K1150" s="147"/>
      <c r="L1150" s="147"/>
      <c r="M1150" s="147"/>
      <c r="N1150" s="147"/>
      <c r="O1150" s="147"/>
      <c r="P1150" s="147"/>
      <c r="Q1150" s="147"/>
      <c r="R1150" s="147"/>
      <c r="S1150" s="147"/>
      <c r="T1150" s="147"/>
      <c r="U1150" s="147"/>
      <c r="V1150" s="147"/>
      <c r="W1150" s="223"/>
      <c r="X1150" s="388"/>
      <c r="Y1150" s="432"/>
      <c r="Z1150" s="432"/>
      <c r="AA1150" s="432"/>
      <c r="AB1150" s="432"/>
      <c r="AC1150" s="432"/>
      <c r="AD1150" s="432"/>
      <c r="AE1150" s="432"/>
      <c r="AF1150" s="432"/>
      <c r="AG1150" s="548"/>
      <c r="AH1150" s="50"/>
    </row>
    <row r="1151" spans="1:34" s="4" customFormat="1">
      <c r="A1151" s="56"/>
      <c r="B1151" s="66"/>
      <c r="C1151" s="66"/>
      <c r="D1151" s="66"/>
      <c r="E1151" s="66"/>
      <c r="F1151" s="66"/>
      <c r="G1151" s="66"/>
      <c r="H1151" s="66"/>
      <c r="I1151" s="66"/>
      <c r="J1151" s="66"/>
      <c r="K1151" s="66"/>
      <c r="L1151" s="66"/>
      <c r="M1151" s="66"/>
      <c r="N1151" s="66"/>
      <c r="O1151" s="66"/>
      <c r="P1151" s="66"/>
      <c r="Q1151" s="66"/>
      <c r="R1151" s="66"/>
      <c r="S1151" s="66"/>
      <c r="T1151" s="66"/>
      <c r="U1151" s="66"/>
      <c r="V1151" s="66"/>
      <c r="W1151" s="66"/>
      <c r="X1151" s="388"/>
      <c r="Y1151" s="432"/>
      <c r="Z1151" s="432"/>
      <c r="AA1151" s="432"/>
      <c r="AB1151" s="432"/>
      <c r="AC1151" s="432"/>
      <c r="AD1151" s="432"/>
      <c r="AE1151" s="432"/>
      <c r="AF1151" s="432"/>
      <c r="AG1151" s="548"/>
      <c r="AH1151" s="50"/>
    </row>
    <row r="1152" spans="1:34" s="4" customFormat="1">
      <c r="A1152" s="56"/>
      <c r="B1152" s="66"/>
      <c r="C1152" s="66"/>
      <c r="D1152" s="66" t="s">
        <v>672</v>
      </c>
      <c r="E1152" s="66"/>
      <c r="F1152" s="66"/>
      <c r="G1152" s="66"/>
      <c r="H1152" s="66"/>
      <c r="I1152" s="66"/>
      <c r="J1152" s="66"/>
      <c r="K1152" s="66"/>
      <c r="L1152" s="66"/>
      <c r="M1152" s="66"/>
      <c r="N1152" s="66"/>
      <c r="O1152" s="66"/>
      <c r="P1152" s="66"/>
      <c r="Q1152" s="66"/>
      <c r="R1152" s="66"/>
      <c r="S1152" s="66"/>
      <c r="T1152" s="66"/>
      <c r="U1152" s="66"/>
      <c r="V1152" s="66"/>
      <c r="W1152" s="66"/>
      <c r="X1152" s="388"/>
      <c r="Y1152" s="432"/>
      <c r="Z1152" s="432"/>
      <c r="AA1152" s="432"/>
      <c r="AB1152" s="432"/>
      <c r="AC1152" s="432"/>
      <c r="AD1152" s="432"/>
      <c r="AE1152" s="432"/>
      <c r="AF1152" s="432"/>
      <c r="AG1152" s="548"/>
      <c r="AH1152" s="50"/>
    </row>
    <row r="1153" spans="1:34" s="4" customFormat="1">
      <c r="A1153" s="56"/>
      <c r="B1153" s="66"/>
      <c r="C1153" s="66"/>
      <c r="D1153" s="66"/>
      <c r="E1153" s="66"/>
      <c r="F1153" s="144"/>
      <c r="G1153" s="146"/>
      <c r="H1153" s="146"/>
      <c r="I1153" s="146"/>
      <c r="J1153" s="146"/>
      <c r="K1153" s="146"/>
      <c r="L1153" s="146"/>
      <c r="M1153" s="146"/>
      <c r="N1153" s="146"/>
      <c r="O1153" s="146"/>
      <c r="P1153" s="146"/>
      <c r="Q1153" s="146"/>
      <c r="R1153" s="146"/>
      <c r="S1153" s="146"/>
      <c r="T1153" s="146"/>
      <c r="U1153" s="146"/>
      <c r="V1153" s="146"/>
      <c r="W1153" s="221"/>
      <c r="X1153" s="388"/>
      <c r="Y1153" s="432"/>
      <c r="Z1153" s="432"/>
      <c r="AA1153" s="432"/>
      <c r="AB1153" s="432"/>
      <c r="AC1153" s="432"/>
      <c r="AD1153" s="432"/>
      <c r="AE1153" s="432"/>
      <c r="AF1153" s="432"/>
      <c r="AG1153" s="548"/>
      <c r="AH1153" s="50"/>
    </row>
    <row r="1154" spans="1:34" s="4" customFormat="1">
      <c r="A1154" s="56"/>
      <c r="B1154" s="66"/>
      <c r="C1154" s="66"/>
      <c r="D1154" s="66"/>
      <c r="E1154" s="66"/>
      <c r="F1154" s="145"/>
      <c r="G1154" s="170"/>
      <c r="H1154" s="170"/>
      <c r="I1154" s="170"/>
      <c r="J1154" s="170"/>
      <c r="K1154" s="170"/>
      <c r="L1154" s="170"/>
      <c r="M1154" s="170"/>
      <c r="N1154" s="170"/>
      <c r="O1154" s="170"/>
      <c r="P1154" s="170"/>
      <c r="Q1154" s="170"/>
      <c r="R1154" s="170"/>
      <c r="S1154" s="170"/>
      <c r="T1154" s="170"/>
      <c r="U1154" s="170"/>
      <c r="V1154" s="170"/>
      <c r="W1154" s="222"/>
      <c r="X1154" s="388"/>
      <c r="Y1154" s="432"/>
      <c r="Z1154" s="432"/>
      <c r="AA1154" s="432"/>
      <c r="AB1154" s="432"/>
      <c r="AC1154" s="432"/>
      <c r="AD1154" s="432"/>
      <c r="AE1154" s="432"/>
      <c r="AF1154" s="432"/>
      <c r="AG1154" s="548"/>
      <c r="AH1154" s="50"/>
    </row>
    <row r="1155" spans="1:34" s="4" customFormat="1">
      <c r="A1155" s="56"/>
      <c r="B1155" s="66"/>
      <c r="C1155" s="66"/>
      <c r="D1155" s="66"/>
      <c r="E1155" s="66"/>
      <c r="F1155" s="161"/>
      <c r="G1155" s="147"/>
      <c r="H1155" s="147"/>
      <c r="I1155" s="147"/>
      <c r="J1155" s="147"/>
      <c r="K1155" s="147"/>
      <c r="L1155" s="147"/>
      <c r="M1155" s="147"/>
      <c r="N1155" s="147"/>
      <c r="O1155" s="147"/>
      <c r="P1155" s="147"/>
      <c r="Q1155" s="147"/>
      <c r="R1155" s="147"/>
      <c r="S1155" s="147"/>
      <c r="T1155" s="147"/>
      <c r="U1155" s="147"/>
      <c r="V1155" s="147"/>
      <c r="W1155" s="223"/>
      <c r="X1155" s="388"/>
      <c r="Y1155" s="432"/>
      <c r="Z1155" s="432"/>
      <c r="AA1155" s="432"/>
      <c r="AB1155" s="432"/>
      <c r="AC1155" s="432"/>
      <c r="AD1155" s="432"/>
      <c r="AE1155" s="432"/>
      <c r="AF1155" s="432"/>
      <c r="AG1155" s="548"/>
      <c r="AH1155" s="50"/>
    </row>
    <row r="1156" spans="1:34" s="4" customFormat="1">
      <c r="A1156" s="58"/>
      <c r="B1156" s="122"/>
      <c r="C1156" s="122"/>
      <c r="D1156" s="122"/>
      <c r="E1156" s="122"/>
      <c r="F1156" s="122"/>
      <c r="G1156" s="122"/>
      <c r="H1156" s="122"/>
      <c r="I1156" s="122"/>
      <c r="J1156" s="122"/>
      <c r="K1156" s="122"/>
      <c r="L1156" s="122"/>
      <c r="M1156" s="122"/>
      <c r="N1156" s="122"/>
      <c r="O1156" s="122"/>
      <c r="P1156" s="122"/>
      <c r="Q1156" s="122"/>
      <c r="R1156" s="122"/>
      <c r="S1156" s="122"/>
      <c r="T1156" s="122"/>
      <c r="U1156" s="122"/>
      <c r="V1156" s="122"/>
      <c r="W1156" s="122"/>
      <c r="X1156" s="389"/>
      <c r="Y1156" s="434"/>
      <c r="Z1156" s="434"/>
      <c r="AA1156" s="434"/>
      <c r="AB1156" s="434"/>
      <c r="AC1156" s="434"/>
      <c r="AD1156" s="434"/>
      <c r="AE1156" s="434"/>
      <c r="AF1156" s="434"/>
      <c r="AG1156" s="552"/>
      <c r="AH1156" s="50"/>
    </row>
    <row r="1157" spans="1:34" s="4" customFormat="1">
      <c r="A1157" s="47" t="s">
        <v>82</v>
      </c>
      <c r="B1157" s="47"/>
      <c r="C1157" s="47"/>
      <c r="D1157" s="47"/>
      <c r="E1157" s="47"/>
      <c r="F1157" s="47"/>
      <c r="G1157" s="47"/>
      <c r="H1157" s="47"/>
      <c r="I1157" s="47"/>
      <c r="J1157" s="47"/>
      <c r="K1157" s="47"/>
      <c r="L1157" s="47"/>
      <c r="M1157" s="47"/>
      <c r="N1157" s="47"/>
      <c r="O1157" s="47"/>
      <c r="P1157" s="47"/>
      <c r="Q1157" s="47"/>
      <c r="R1157" s="47"/>
      <c r="S1157" s="47"/>
      <c r="T1157" s="47"/>
      <c r="U1157" s="47"/>
      <c r="V1157" s="47"/>
      <c r="W1157" s="47"/>
      <c r="X1157" s="47"/>
      <c r="Y1157" s="124" t="s">
        <v>245</v>
      </c>
      <c r="Z1157" s="124"/>
      <c r="AA1157" s="124"/>
      <c r="AB1157" s="124"/>
      <c r="AC1157" s="124"/>
      <c r="AD1157" s="124"/>
      <c r="AE1157" s="124"/>
      <c r="AF1157" s="124"/>
      <c r="AG1157" s="124"/>
      <c r="AH1157" s="120"/>
    </row>
    <row r="1158" spans="1:34" s="4" customFormat="1">
      <c r="A1158" s="47"/>
      <c r="B1158" s="47"/>
      <c r="C1158" s="47"/>
      <c r="D1158" s="47"/>
      <c r="E1158" s="47"/>
      <c r="F1158" s="47"/>
      <c r="G1158" s="47"/>
      <c r="H1158" s="47"/>
      <c r="I1158" s="47"/>
      <c r="J1158" s="47"/>
      <c r="K1158" s="47"/>
      <c r="L1158" s="47"/>
      <c r="M1158" s="47"/>
      <c r="N1158" s="47"/>
      <c r="O1158" s="47"/>
      <c r="P1158" s="47"/>
      <c r="Q1158" s="47"/>
      <c r="R1158" s="47"/>
      <c r="S1158" s="47"/>
      <c r="T1158" s="47"/>
      <c r="U1158" s="47"/>
      <c r="V1158" s="47"/>
      <c r="W1158" s="47"/>
      <c r="X1158" s="47"/>
      <c r="Y1158" s="430"/>
      <c r="Z1158" s="430"/>
      <c r="AA1158" s="124"/>
      <c r="AB1158" s="124"/>
      <c r="AC1158" s="124"/>
      <c r="AD1158" s="124"/>
      <c r="AE1158" s="124"/>
      <c r="AF1158" s="124"/>
      <c r="AG1158" s="124"/>
      <c r="AH1158" s="120"/>
    </row>
    <row r="1159" spans="1:34" s="4" customFormat="1">
      <c r="A1159" s="56"/>
      <c r="B1159" s="66"/>
      <c r="C1159" s="66"/>
      <c r="D1159" s="66"/>
      <c r="E1159" s="66"/>
      <c r="F1159" s="66"/>
      <c r="G1159" s="66"/>
      <c r="H1159" s="66"/>
      <c r="I1159" s="66"/>
      <c r="J1159" s="66"/>
      <c r="K1159" s="66"/>
      <c r="L1159" s="66"/>
      <c r="M1159" s="66"/>
      <c r="N1159" s="66"/>
      <c r="O1159" s="66"/>
      <c r="P1159" s="66"/>
      <c r="Q1159" s="66"/>
      <c r="R1159" s="66"/>
      <c r="S1159" s="66"/>
      <c r="T1159" s="66"/>
      <c r="U1159" s="66"/>
      <c r="V1159" s="66"/>
      <c r="W1159" s="66"/>
      <c r="X1159" s="388"/>
      <c r="Y1159" s="433"/>
      <c r="Z1159" s="433"/>
      <c r="AA1159" s="433"/>
      <c r="AB1159" s="433"/>
      <c r="AC1159" s="433"/>
      <c r="AD1159" s="433"/>
      <c r="AE1159" s="433"/>
      <c r="AF1159" s="433"/>
      <c r="AG1159" s="551"/>
      <c r="AH1159" s="50"/>
    </row>
    <row r="1160" spans="1:34" s="4" customFormat="1">
      <c r="A1160" s="57">
        <v>15</v>
      </c>
      <c r="B1160" s="119" t="s">
        <v>940</v>
      </c>
      <c r="C1160" s="66"/>
      <c r="D1160" s="66"/>
      <c r="E1160" s="66"/>
      <c r="F1160" s="66"/>
      <c r="G1160" s="66"/>
      <c r="H1160" s="66"/>
      <c r="I1160" s="66"/>
      <c r="J1160" s="66"/>
      <c r="K1160" s="66"/>
      <c r="L1160" s="66"/>
      <c r="M1160" s="66"/>
      <c r="N1160" s="66"/>
      <c r="O1160" s="66"/>
      <c r="P1160" s="66"/>
      <c r="Q1160" s="66"/>
      <c r="R1160" s="66"/>
      <c r="S1160" s="66"/>
      <c r="T1160" s="66"/>
      <c r="U1160" s="66"/>
      <c r="V1160" s="66"/>
      <c r="W1160" s="66"/>
      <c r="X1160" s="388"/>
      <c r="Y1160" s="433"/>
      <c r="Z1160" s="433"/>
      <c r="AA1160" s="433"/>
      <c r="AB1160" s="433"/>
      <c r="AC1160" s="433"/>
      <c r="AD1160" s="433"/>
      <c r="AE1160" s="433"/>
      <c r="AF1160" s="433"/>
      <c r="AG1160" s="551"/>
      <c r="AH1160" s="50"/>
    </row>
    <row r="1161" spans="1:34" s="4" customFormat="1">
      <c r="A1161" s="56"/>
      <c r="B1161" s="66"/>
      <c r="C1161" s="66"/>
      <c r="D1161" s="66"/>
      <c r="E1161" s="66"/>
      <c r="F1161" s="66"/>
      <c r="G1161" s="66"/>
      <c r="H1161" s="66"/>
      <c r="I1161" s="66"/>
      <c r="J1161" s="66"/>
      <c r="K1161" s="66"/>
      <c r="L1161" s="66"/>
      <c r="M1161" s="66"/>
      <c r="N1161" s="66"/>
      <c r="O1161" s="66"/>
      <c r="P1161" s="66"/>
      <c r="Q1161" s="66"/>
      <c r="R1161" s="66"/>
      <c r="S1161" s="66"/>
      <c r="T1161" s="66"/>
      <c r="U1161" s="66"/>
      <c r="V1161" s="66"/>
      <c r="W1161" s="66"/>
      <c r="X1161" s="388"/>
      <c r="Y1161" s="433"/>
      <c r="Z1161" s="433"/>
      <c r="AA1161" s="433"/>
      <c r="AB1161" s="433"/>
      <c r="AC1161" s="433"/>
      <c r="AD1161" s="433"/>
      <c r="AE1161" s="433"/>
      <c r="AF1161" s="433"/>
      <c r="AG1161" s="551"/>
      <c r="AH1161" s="50"/>
    </row>
    <row r="1162" spans="1:34" s="4" customFormat="1">
      <c r="A1162" s="56"/>
      <c r="B1162" s="123" t="s">
        <v>1175</v>
      </c>
      <c r="C1162" s="123"/>
      <c r="D1162" s="123"/>
      <c r="E1162" s="123"/>
      <c r="F1162" s="123"/>
      <c r="G1162" s="123"/>
      <c r="H1162" s="123"/>
      <c r="I1162" s="123"/>
      <c r="J1162" s="123"/>
      <c r="K1162" s="123"/>
      <c r="L1162" s="123"/>
      <c r="M1162" s="123"/>
      <c r="N1162" s="123"/>
      <c r="O1162" s="123"/>
      <c r="P1162" s="123"/>
      <c r="Q1162" s="123"/>
      <c r="R1162" s="123"/>
      <c r="S1162" s="123"/>
      <c r="T1162" s="123"/>
      <c r="U1162" s="123"/>
      <c r="V1162" s="123"/>
      <c r="W1162" s="123"/>
      <c r="X1162" s="390"/>
      <c r="Y1162" s="433"/>
      <c r="Z1162" s="433"/>
      <c r="AA1162" s="433"/>
      <c r="AB1162" s="433"/>
      <c r="AC1162" s="433"/>
      <c r="AD1162" s="433"/>
      <c r="AE1162" s="433"/>
      <c r="AF1162" s="433"/>
      <c r="AG1162" s="551"/>
      <c r="AH1162" s="50"/>
    </row>
    <row r="1163" spans="1:34" s="4" customFormat="1">
      <c r="A1163" s="56"/>
      <c r="B1163" s="123"/>
      <c r="C1163" s="123"/>
      <c r="D1163" s="123"/>
      <c r="E1163" s="123"/>
      <c r="F1163" s="123"/>
      <c r="G1163" s="123"/>
      <c r="H1163" s="123"/>
      <c r="I1163" s="123"/>
      <c r="J1163" s="123"/>
      <c r="K1163" s="123"/>
      <c r="L1163" s="123"/>
      <c r="M1163" s="123"/>
      <c r="N1163" s="123"/>
      <c r="O1163" s="123"/>
      <c r="P1163" s="123"/>
      <c r="Q1163" s="123"/>
      <c r="R1163" s="123"/>
      <c r="S1163" s="123"/>
      <c r="T1163" s="123"/>
      <c r="U1163" s="123"/>
      <c r="V1163" s="123"/>
      <c r="W1163" s="123"/>
      <c r="X1163" s="390"/>
      <c r="Y1163" s="433"/>
      <c r="Z1163" s="433"/>
      <c r="AA1163" s="433"/>
      <c r="AB1163" s="433"/>
      <c r="AC1163" s="433"/>
      <c r="AD1163" s="433"/>
      <c r="AE1163" s="433"/>
      <c r="AF1163" s="433"/>
      <c r="AG1163" s="551"/>
      <c r="AH1163" s="50"/>
    </row>
    <row r="1164" spans="1:34" s="4" customFormat="1">
      <c r="A1164" s="56"/>
      <c r="B1164" s="66"/>
      <c r="C1164" s="144"/>
      <c r="D1164" s="146"/>
      <c r="E1164" s="146"/>
      <c r="F1164" s="146"/>
      <c r="G1164" s="146"/>
      <c r="H1164" s="146"/>
      <c r="I1164" s="146"/>
      <c r="J1164" s="146"/>
      <c r="K1164" s="146"/>
      <c r="L1164" s="146"/>
      <c r="M1164" s="146"/>
      <c r="N1164" s="146"/>
      <c r="O1164" s="146"/>
      <c r="P1164" s="146"/>
      <c r="Q1164" s="146"/>
      <c r="R1164" s="146"/>
      <c r="S1164" s="146"/>
      <c r="T1164" s="146"/>
      <c r="U1164" s="146"/>
      <c r="V1164" s="146"/>
      <c r="W1164" s="221"/>
      <c r="X1164" s="388"/>
      <c r="Y1164" s="432" t="s">
        <v>453</v>
      </c>
      <c r="Z1164" s="432"/>
      <c r="AA1164" s="432"/>
      <c r="AB1164" s="432"/>
      <c r="AC1164" s="432"/>
      <c r="AD1164" s="432"/>
      <c r="AE1164" s="432"/>
      <c r="AF1164" s="432"/>
      <c r="AG1164" s="548"/>
      <c r="AH1164" s="50"/>
    </row>
    <row r="1165" spans="1:34" s="4" customFormat="1" ht="13.5" customHeight="1">
      <c r="A1165" s="56"/>
      <c r="B1165" s="66"/>
      <c r="C1165" s="145"/>
      <c r="D1165" s="170"/>
      <c r="E1165" s="170"/>
      <c r="F1165" s="170"/>
      <c r="G1165" s="170"/>
      <c r="H1165" s="170"/>
      <c r="I1165" s="170"/>
      <c r="J1165" s="170"/>
      <c r="K1165" s="170"/>
      <c r="L1165" s="170"/>
      <c r="M1165" s="170"/>
      <c r="N1165" s="170"/>
      <c r="O1165" s="170"/>
      <c r="P1165" s="170"/>
      <c r="Q1165" s="170"/>
      <c r="R1165" s="170"/>
      <c r="S1165" s="170"/>
      <c r="T1165" s="170"/>
      <c r="U1165" s="170"/>
      <c r="V1165" s="170"/>
      <c r="W1165" s="222"/>
      <c r="X1165" s="388"/>
      <c r="Y1165" s="432"/>
      <c r="Z1165" s="432"/>
      <c r="AA1165" s="432"/>
      <c r="AB1165" s="432"/>
      <c r="AC1165" s="432"/>
      <c r="AD1165" s="432"/>
      <c r="AE1165" s="432"/>
      <c r="AF1165" s="432"/>
      <c r="AG1165" s="548"/>
      <c r="AH1165" s="50"/>
    </row>
    <row r="1166" spans="1:34" s="4" customFormat="1" ht="13.5" customHeight="1">
      <c r="A1166" s="56"/>
      <c r="B1166" s="66"/>
      <c r="C1166" s="145"/>
      <c r="D1166" s="170"/>
      <c r="E1166" s="170"/>
      <c r="F1166" s="170"/>
      <c r="G1166" s="170"/>
      <c r="H1166" s="170"/>
      <c r="I1166" s="170"/>
      <c r="J1166" s="170"/>
      <c r="K1166" s="170"/>
      <c r="L1166" s="170"/>
      <c r="M1166" s="170"/>
      <c r="N1166" s="170"/>
      <c r="O1166" s="170"/>
      <c r="P1166" s="170"/>
      <c r="Q1166" s="170"/>
      <c r="R1166" s="170"/>
      <c r="S1166" s="170"/>
      <c r="T1166" s="170"/>
      <c r="U1166" s="170"/>
      <c r="V1166" s="170"/>
      <c r="W1166" s="222"/>
      <c r="X1166" s="388"/>
      <c r="Y1166" s="432"/>
      <c r="Z1166" s="432"/>
      <c r="AA1166" s="432"/>
      <c r="AB1166" s="432"/>
      <c r="AC1166" s="432"/>
      <c r="AD1166" s="432"/>
      <c r="AE1166" s="432"/>
      <c r="AF1166" s="432"/>
      <c r="AG1166" s="548"/>
      <c r="AH1166" s="50"/>
    </row>
    <row r="1167" spans="1:34" s="4" customFormat="1" ht="13.5" customHeight="1">
      <c r="A1167" s="56"/>
      <c r="B1167" s="66"/>
      <c r="C1167" s="161"/>
      <c r="D1167" s="147"/>
      <c r="E1167" s="147"/>
      <c r="F1167" s="147"/>
      <c r="G1167" s="147"/>
      <c r="H1167" s="147"/>
      <c r="I1167" s="147"/>
      <c r="J1167" s="147"/>
      <c r="K1167" s="147"/>
      <c r="L1167" s="147"/>
      <c r="M1167" s="147"/>
      <c r="N1167" s="147"/>
      <c r="O1167" s="147"/>
      <c r="P1167" s="147"/>
      <c r="Q1167" s="147"/>
      <c r="R1167" s="147"/>
      <c r="S1167" s="147"/>
      <c r="T1167" s="147"/>
      <c r="U1167" s="147"/>
      <c r="V1167" s="147"/>
      <c r="W1167" s="223"/>
      <c r="X1167" s="388"/>
      <c r="Y1167" s="432"/>
      <c r="Z1167" s="432"/>
      <c r="AA1167" s="432"/>
      <c r="AB1167" s="432"/>
      <c r="AC1167" s="432"/>
      <c r="AD1167" s="432"/>
      <c r="AE1167" s="432"/>
      <c r="AF1167" s="432"/>
      <c r="AG1167" s="548"/>
      <c r="AH1167" s="50"/>
    </row>
    <row r="1168" spans="1:34" s="4" customFormat="1" ht="13.5" customHeight="1">
      <c r="A1168" s="56"/>
      <c r="B1168" s="66"/>
      <c r="C1168" s="66"/>
      <c r="D1168" s="66"/>
      <c r="E1168" s="66"/>
      <c r="F1168" s="66"/>
      <c r="G1168" s="66"/>
      <c r="H1168" s="66"/>
      <c r="I1168" s="66"/>
      <c r="J1168" s="66"/>
      <c r="K1168" s="66"/>
      <c r="L1168" s="66"/>
      <c r="M1168" s="66"/>
      <c r="N1168" s="66"/>
      <c r="O1168" s="66"/>
      <c r="P1168" s="66"/>
      <c r="Q1168" s="66"/>
      <c r="R1168" s="66"/>
      <c r="S1168" s="66"/>
      <c r="T1168" s="66"/>
      <c r="U1168" s="66"/>
      <c r="V1168" s="66"/>
      <c r="W1168" s="66"/>
      <c r="X1168" s="388"/>
      <c r="Y1168" s="432"/>
      <c r="Z1168" s="432"/>
      <c r="AA1168" s="432"/>
      <c r="AB1168" s="432"/>
      <c r="AC1168" s="432"/>
      <c r="AD1168" s="432"/>
      <c r="AE1168" s="432"/>
      <c r="AF1168" s="432"/>
      <c r="AG1168" s="548"/>
      <c r="AH1168" s="50"/>
    </row>
    <row r="1169" spans="1:34" s="4" customFormat="1" ht="13.5" customHeight="1">
      <c r="A1169" s="57">
        <v>16</v>
      </c>
      <c r="B1169" s="119" t="s">
        <v>941</v>
      </c>
      <c r="C1169" s="66"/>
      <c r="D1169" s="66"/>
      <c r="E1169" s="66"/>
      <c r="F1169" s="66"/>
      <c r="G1169" s="66"/>
      <c r="H1169" s="66"/>
      <c r="I1169" s="66"/>
      <c r="J1169" s="66"/>
      <c r="K1169" s="66"/>
      <c r="L1169" s="66"/>
      <c r="M1169" s="66"/>
      <c r="N1169" s="66"/>
      <c r="O1169" s="66"/>
      <c r="P1169" s="66"/>
      <c r="Q1169" s="66"/>
      <c r="R1169" s="66"/>
      <c r="S1169" s="66"/>
      <c r="T1169" s="66"/>
      <c r="U1169" s="66"/>
      <c r="V1169" s="66"/>
      <c r="W1169" s="66"/>
      <c r="X1169" s="388"/>
      <c r="Y1169" s="432"/>
      <c r="Z1169" s="432"/>
      <c r="AA1169" s="432"/>
      <c r="AB1169" s="432"/>
      <c r="AC1169" s="432"/>
      <c r="AD1169" s="432"/>
      <c r="AE1169" s="432"/>
      <c r="AF1169" s="432"/>
      <c r="AG1169" s="548"/>
      <c r="AH1169" s="50"/>
    </row>
    <row r="1170" spans="1:34" s="4" customFormat="1" ht="13.5" customHeight="1">
      <c r="A1170" s="56"/>
      <c r="B1170" s="66"/>
      <c r="C1170" s="66"/>
      <c r="D1170" s="66"/>
      <c r="E1170" s="66"/>
      <c r="F1170" s="66"/>
      <c r="G1170" s="66"/>
      <c r="H1170" s="66"/>
      <c r="I1170" s="66"/>
      <c r="J1170" s="66"/>
      <c r="K1170" s="66"/>
      <c r="L1170" s="66"/>
      <c r="M1170" s="66"/>
      <c r="N1170" s="66"/>
      <c r="O1170" s="66"/>
      <c r="P1170" s="66"/>
      <c r="Q1170" s="66"/>
      <c r="R1170" s="66"/>
      <c r="S1170" s="66"/>
      <c r="T1170" s="66"/>
      <c r="U1170" s="66"/>
      <c r="V1170" s="66"/>
      <c r="W1170" s="66"/>
      <c r="X1170" s="388"/>
      <c r="Y1170" s="432"/>
      <c r="Z1170" s="432"/>
      <c r="AA1170" s="432"/>
      <c r="AB1170" s="432"/>
      <c r="AC1170" s="432"/>
      <c r="AD1170" s="432"/>
      <c r="AE1170" s="432"/>
      <c r="AF1170" s="432"/>
      <c r="AG1170" s="548"/>
      <c r="AH1170" s="50"/>
    </row>
    <row r="1171" spans="1:34" s="4" customFormat="1" ht="13.5" customHeight="1">
      <c r="A1171" s="56"/>
      <c r="B1171" s="123" t="s">
        <v>870</v>
      </c>
      <c r="C1171" s="123"/>
      <c r="D1171" s="123"/>
      <c r="E1171" s="123"/>
      <c r="F1171" s="123"/>
      <c r="G1171" s="123"/>
      <c r="H1171" s="123"/>
      <c r="I1171" s="123"/>
      <c r="J1171" s="123"/>
      <c r="K1171" s="123"/>
      <c r="L1171" s="123"/>
      <c r="M1171" s="123"/>
      <c r="N1171" s="123"/>
      <c r="O1171" s="123"/>
      <c r="P1171" s="123"/>
      <c r="Q1171" s="123"/>
      <c r="R1171" s="123"/>
      <c r="S1171" s="123"/>
      <c r="T1171" s="123"/>
      <c r="U1171" s="123"/>
      <c r="V1171" s="123"/>
      <c r="W1171" s="123"/>
      <c r="X1171" s="390"/>
      <c r="Y1171" s="432"/>
      <c r="Z1171" s="432"/>
      <c r="AA1171" s="432"/>
      <c r="AB1171" s="432"/>
      <c r="AC1171" s="432"/>
      <c r="AD1171" s="432"/>
      <c r="AE1171" s="432"/>
      <c r="AF1171" s="432"/>
      <c r="AG1171" s="548"/>
      <c r="AH1171" s="50"/>
    </row>
    <row r="1172" spans="1:34" s="4" customFormat="1" ht="13.5" customHeight="1">
      <c r="A1172" s="56"/>
      <c r="B1172" s="123"/>
      <c r="C1172" s="123"/>
      <c r="D1172" s="123"/>
      <c r="E1172" s="123"/>
      <c r="F1172" s="123"/>
      <c r="G1172" s="123"/>
      <c r="H1172" s="123"/>
      <c r="I1172" s="123"/>
      <c r="J1172" s="123"/>
      <c r="K1172" s="123"/>
      <c r="L1172" s="123"/>
      <c r="M1172" s="123"/>
      <c r="N1172" s="123"/>
      <c r="O1172" s="123"/>
      <c r="P1172" s="123"/>
      <c r="Q1172" s="123"/>
      <c r="R1172" s="123"/>
      <c r="S1172" s="123"/>
      <c r="T1172" s="123"/>
      <c r="U1172" s="123"/>
      <c r="V1172" s="123"/>
      <c r="W1172" s="123"/>
      <c r="X1172" s="390"/>
      <c r="Y1172" s="432"/>
      <c r="Z1172" s="432"/>
      <c r="AA1172" s="432"/>
      <c r="AB1172" s="432"/>
      <c r="AC1172" s="432"/>
      <c r="AD1172" s="432"/>
      <c r="AE1172" s="432"/>
      <c r="AF1172" s="432"/>
      <c r="AG1172" s="548"/>
      <c r="AH1172" s="50"/>
    </row>
    <row r="1173" spans="1:34" s="4" customFormat="1" ht="13.5" customHeight="1">
      <c r="A1173" s="56"/>
      <c r="B1173" s="66"/>
      <c r="C1173" s="66"/>
      <c r="D1173" s="66"/>
      <c r="E1173" s="66"/>
      <c r="F1173" s="66"/>
      <c r="G1173" s="66"/>
      <c r="H1173" s="66"/>
      <c r="I1173" s="125"/>
      <c r="J1173" s="66" t="s">
        <v>793</v>
      </c>
      <c r="K1173" s="66"/>
      <c r="L1173" s="66"/>
      <c r="M1173" s="66"/>
      <c r="N1173" s="66"/>
      <c r="O1173" s="66"/>
      <c r="P1173" s="66"/>
      <c r="Q1173" s="125"/>
      <c r="R1173" s="66" t="s">
        <v>825</v>
      </c>
      <c r="S1173" s="66"/>
      <c r="T1173" s="66"/>
      <c r="U1173" s="125"/>
      <c r="V1173" s="66" t="s">
        <v>100</v>
      </c>
      <c r="W1173" s="66"/>
      <c r="X1173" s="388"/>
      <c r="Y1173" s="432"/>
      <c r="Z1173" s="432"/>
      <c r="AA1173" s="432"/>
      <c r="AB1173" s="432"/>
      <c r="AC1173" s="432"/>
      <c r="AD1173" s="432"/>
      <c r="AE1173" s="432"/>
      <c r="AF1173" s="432"/>
      <c r="AG1173" s="548"/>
      <c r="AH1173" s="50"/>
    </row>
    <row r="1174" spans="1:34" s="4" customFormat="1" ht="13.5" customHeight="1">
      <c r="A1174" s="56"/>
      <c r="B1174" s="66"/>
      <c r="C1174" s="66"/>
      <c r="D1174" s="66"/>
      <c r="E1174" s="66"/>
      <c r="F1174" s="66"/>
      <c r="G1174" s="66"/>
      <c r="H1174" s="66"/>
      <c r="I1174" s="66"/>
      <c r="J1174" s="66"/>
      <c r="K1174" s="66"/>
      <c r="L1174" s="66"/>
      <c r="M1174" s="66"/>
      <c r="N1174" s="66"/>
      <c r="O1174" s="66"/>
      <c r="P1174" s="66"/>
      <c r="Q1174" s="66"/>
      <c r="R1174" s="66"/>
      <c r="S1174" s="66"/>
      <c r="T1174" s="66"/>
      <c r="U1174" s="66"/>
      <c r="V1174" s="66"/>
      <c r="W1174" s="66"/>
      <c r="X1174" s="388"/>
      <c r="Y1174" s="432"/>
      <c r="Z1174" s="432"/>
      <c r="AA1174" s="432"/>
      <c r="AB1174" s="432"/>
      <c r="AC1174" s="432"/>
      <c r="AD1174" s="432"/>
      <c r="AE1174" s="432"/>
      <c r="AF1174" s="432"/>
      <c r="AG1174" s="548"/>
      <c r="AH1174" s="50"/>
    </row>
    <row r="1175" spans="1:34" s="4" customFormat="1" ht="13.5" customHeight="1">
      <c r="A1175" s="56"/>
      <c r="B1175" s="66"/>
      <c r="C1175" s="123" t="s">
        <v>1178</v>
      </c>
      <c r="D1175" s="123"/>
      <c r="E1175" s="123"/>
      <c r="F1175" s="123"/>
      <c r="G1175" s="123"/>
      <c r="H1175" s="123"/>
      <c r="I1175" s="123"/>
      <c r="J1175" s="123"/>
      <c r="K1175" s="123"/>
      <c r="L1175" s="123"/>
      <c r="M1175" s="123"/>
      <c r="N1175" s="123"/>
      <c r="O1175" s="123"/>
      <c r="P1175" s="123"/>
      <c r="Q1175" s="123"/>
      <c r="R1175" s="123"/>
      <c r="S1175" s="123"/>
      <c r="T1175" s="123"/>
      <c r="U1175" s="123"/>
      <c r="V1175" s="123"/>
      <c r="W1175" s="123"/>
      <c r="X1175" s="390"/>
      <c r="Y1175" s="432"/>
      <c r="Z1175" s="432"/>
      <c r="AA1175" s="432"/>
      <c r="AB1175" s="432"/>
      <c r="AC1175" s="432"/>
      <c r="AD1175" s="432"/>
      <c r="AE1175" s="432"/>
      <c r="AF1175" s="432"/>
      <c r="AG1175" s="548"/>
      <c r="AH1175" s="50"/>
    </row>
    <row r="1176" spans="1:34" s="4" customFormat="1" ht="13.5" customHeight="1">
      <c r="A1176" s="56"/>
      <c r="B1176" s="66"/>
      <c r="C1176" s="123"/>
      <c r="D1176" s="123"/>
      <c r="E1176" s="123"/>
      <c r="F1176" s="123"/>
      <c r="G1176" s="123"/>
      <c r="H1176" s="123"/>
      <c r="I1176" s="123"/>
      <c r="J1176" s="123"/>
      <c r="K1176" s="123"/>
      <c r="L1176" s="123"/>
      <c r="M1176" s="123"/>
      <c r="N1176" s="123"/>
      <c r="O1176" s="123"/>
      <c r="P1176" s="123"/>
      <c r="Q1176" s="123"/>
      <c r="R1176" s="123"/>
      <c r="S1176" s="123"/>
      <c r="T1176" s="123"/>
      <c r="U1176" s="123"/>
      <c r="V1176" s="123"/>
      <c r="W1176" s="123"/>
      <c r="X1176" s="390"/>
      <c r="Y1176" s="432"/>
      <c r="Z1176" s="432"/>
      <c r="AA1176" s="432"/>
      <c r="AB1176" s="432"/>
      <c r="AC1176" s="432"/>
      <c r="AD1176" s="432"/>
      <c r="AE1176" s="432"/>
      <c r="AF1176" s="432"/>
      <c r="AG1176" s="548"/>
      <c r="AH1176" s="50"/>
    </row>
    <row r="1177" spans="1:34" s="4" customFormat="1" ht="13.5" customHeight="1">
      <c r="A1177" s="56"/>
      <c r="B1177" s="66"/>
      <c r="C1177" s="123"/>
      <c r="D1177" s="123"/>
      <c r="E1177" s="123"/>
      <c r="F1177" s="123"/>
      <c r="G1177" s="123"/>
      <c r="H1177" s="123"/>
      <c r="I1177" s="123"/>
      <c r="J1177" s="123"/>
      <c r="K1177" s="123"/>
      <c r="L1177" s="123"/>
      <c r="M1177" s="123"/>
      <c r="N1177" s="123"/>
      <c r="O1177" s="123"/>
      <c r="P1177" s="123"/>
      <c r="Q1177" s="123"/>
      <c r="R1177" s="123"/>
      <c r="S1177" s="123"/>
      <c r="T1177" s="123"/>
      <c r="U1177" s="123"/>
      <c r="V1177" s="123"/>
      <c r="W1177" s="123"/>
      <c r="X1177" s="390"/>
      <c r="Y1177" s="432"/>
      <c r="Z1177" s="432"/>
      <c r="AA1177" s="432"/>
      <c r="AB1177" s="432"/>
      <c r="AC1177" s="432"/>
      <c r="AD1177" s="432"/>
      <c r="AE1177" s="432"/>
      <c r="AF1177" s="432"/>
      <c r="AG1177" s="548"/>
      <c r="AH1177" s="50"/>
    </row>
    <row r="1178" spans="1:34" s="4" customFormat="1" ht="13.5" customHeight="1">
      <c r="A1178" s="56"/>
      <c r="B1178" s="66"/>
      <c r="C1178" s="66"/>
      <c r="D1178" s="66"/>
      <c r="E1178" s="66"/>
      <c r="F1178" s="66"/>
      <c r="G1178" s="66"/>
      <c r="H1178" s="66"/>
      <c r="I1178" s="66"/>
      <c r="J1178" s="66"/>
      <c r="K1178" s="66"/>
      <c r="L1178" s="66"/>
      <c r="M1178" s="66"/>
      <c r="N1178" s="66"/>
      <c r="O1178" s="66"/>
      <c r="P1178" s="66"/>
      <c r="Q1178" s="125"/>
      <c r="R1178" s="66" t="s">
        <v>825</v>
      </c>
      <c r="S1178" s="66"/>
      <c r="T1178" s="66"/>
      <c r="U1178" s="125"/>
      <c r="V1178" s="66" t="s">
        <v>100</v>
      </c>
      <c r="W1178" s="66"/>
      <c r="X1178" s="388"/>
      <c r="Y1178" s="432"/>
      <c r="Z1178" s="432"/>
      <c r="AA1178" s="432"/>
      <c r="AB1178" s="432"/>
      <c r="AC1178" s="432"/>
      <c r="AD1178" s="432"/>
      <c r="AE1178" s="432"/>
      <c r="AF1178" s="432"/>
      <c r="AG1178" s="548"/>
      <c r="AH1178" s="50"/>
    </row>
    <row r="1179" spans="1:34" s="4" customFormat="1" ht="13.5" customHeight="1">
      <c r="A1179" s="56"/>
      <c r="B1179" s="66"/>
      <c r="C1179" s="123" t="s">
        <v>1179</v>
      </c>
      <c r="D1179" s="123"/>
      <c r="E1179" s="123"/>
      <c r="F1179" s="123"/>
      <c r="G1179" s="123"/>
      <c r="H1179" s="123"/>
      <c r="I1179" s="123"/>
      <c r="J1179" s="123"/>
      <c r="K1179" s="123"/>
      <c r="L1179" s="123"/>
      <c r="M1179" s="123"/>
      <c r="N1179" s="123"/>
      <c r="O1179" s="123"/>
      <c r="P1179" s="123"/>
      <c r="Q1179" s="123"/>
      <c r="R1179" s="123"/>
      <c r="S1179" s="123"/>
      <c r="T1179" s="123"/>
      <c r="U1179" s="123"/>
      <c r="V1179" s="123"/>
      <c r="W1179" s="123"/>
      <c r="X1179" s="390"/>
      <c r="Y1179" s="432"/>
      <c r="Z1179" s="432"/>
      <c r="AA1179" s="432"/>
      <c r="AB1179" s="432"/>
      <c r="AC1179" s="432"/>
      <c r="AD1179" s="432"/>
      <c r="AE1179" s="432"/>
      <c r="AF1179" s="432"/>
      <c r="AG1179" s="548"/>
      <c r="AH1179" s="50"/>
    </row>
    <row r="1180" spans="1:34" s="4" customFormat="1" ht="13.5" customHeight="1">
      <c r="A1180" s="56"/>
      <c r="B1180" s="66"/>
      <c r="C1180" s="123"/>
      <c r="D1180" s="123"/>
      <c r="E1180" s="123"/>
      <c r="F1180" s="123"/>
      <c r="G1180" s="123"/>
      <c r="H1180" s="123"/>
      <c r="I1180" s="123"/>
      <c r="J1180" s="123"/>
      <c r="K1180" s="123"/>
      <c r="L1180" s="123"/>
      <c r="M1180" s="123"/>
      <c r="N1180" s="123"/>
      <c r="O1180" s="123"/>
      <c r="P1180" s="123"/>
      <c r="Q1180" s="123"/>
      <c r="R1180" s="123"/>
      <c r="S1180" s="123"/>
      <c r="T1180" s="123"/>
      <c r="U1180" s="123"/>
      <c r="V1180" s="123"/>
      <c r="W1180" s="123"/>
      <c r="X1180" s="390"/>
      <c r="Y1180" s="432"/>
      <c r="Z1180" s="432"/>
      <c r="AA1180" s="432"/>
      <c r="AB1180" s="432"/>
      <c r="AC1180" s="432"/>
      <c r="AD1180" s="432"/>
      <c r="AE1180" s="432"/>
      <c r="AF1180" s="432"/>
      <c r="AG1180" s="548"/>
      <c r="AH1180" s="50"/>
    </row>
    <row r="1181" spans="1:34" s="4" customFormat="1" ht="13.5" customHeight="1">
      <c r="A1181" s="56"/>
      <c r="B1181" s="66"/>
      <c r="C1181" s="66"/>
      <c r="D1181" s="66"/>
      <c r="E1181" s="66"/>
      <c r="F1181" s="66"/>
      <c r="G1181" s="66"/>
      <c r="H1181" s="66"/>
      <c r="I1181" s="66"/>
      <c r="J1181" s="66"/>
      <c r="K1181" s="66"/>
      <c r="L1181" s="66"/>
      <c r="M1181" s="66"/>
      <c r="N1181" s="66"/>
      <c r="O1181" s="66"/>
      <c r="P1181" s="66"/>
      <c r="Q1181" s="125"/>
      <c r="R1181" s="66" t="s">
        <v>538</v>
      </c>
      <c r="S1181" s="66"/>
      <c r="T1181" s="66"/>
      <c r="U1181" s="125"/>
      <c r="V1181" s="66" t="s">
        <v>573</v>
      </c>
      <c r="W1181" s="66"/>
      <c r="X1181" s="388"/>
      <c r="Y1181" s="432"/>
      <c r="Z1181" s="432"/>
      <c r="AA1181" s="432"/>
      <c r="AB1181" s="432"/>
      <c r="AC1181" s="432"/>
      <c r="AD1181" s="432"/>
      <c r="AE1181" s="432"/>
      <c r="AF1181" s="432"/>
      <c r="AG1181" s="548"/>
      <c r="AH1181" s="50"/>
    </row>
    <row r="1182" spans="1:34" s="4" customFormat="1" ht="13.5" customHeight="1">
      <c r="A1182" s="56"/>
      <c r="B1182" s="66"/>
      <c r="C1182" s="66"/>
      <c r="D1182" s="66"/>
      <c r="E1182" s="66"/>
      <c r="F1182" s="66"/>
      <c r="G1182" s="66"/>
      <c r="H1182" s="66"/>
      <c r="I1182" s="66"/>
      <c r="J1182" s="66"/>
      <c r="K1182" s="66"/>
      <c r="L1182" s="66"/>
      <c r="M1182" s="66"/>
      <c r="N1182" s="66"/>
      <c r="O1182" s="66"/>
      <c r="P1182" s="66"/>
      <c r="Q1182" s="66"/>
      <c r="R1182" s="66"/>
      <c r="S1182" s="66"/>
      <c r="T1182" s="66"/>
      <c r="U1182" s="66"/>
      <c r="V1182" s="66"/>
      <c r="W1182" s="66"/>
      <c r="X1182" s="388"/>
      <c r="Y1182" s="432"/>
      <c r="Z1182" s="432"/>
      <c r="AA1182" s="432"/>
      <c r="AB1182" s="432"/>
      <c r="AC1182" s="432"/>
      <c r="AD1182" s="432"/>
      <c r="AE1182" s="432"/>
      <c r="AF1182" s="432"/>
      <c r="AG1182" s="548"/>
      <c r="AH1182" s="50"/>
    </row>
    <row r="1183" spans="1:34" s="4" customFormat="1" ht="13.5" customHeight="1">
      <c r="A1183" s="56"/>
      <c r="B1183" s="66" t="s">
        <v>943</v>
      </c>
      <c r="C1183" s="66"/>
      <c r="D1183" s="66"/>
      <c r="E1183" s="66"/>
      <c r="F1183" s="66"/>
      <c r="G1183" s="66"/>
      <c r="H1183" s="66"/>
      <c r="I1183" s="66"/>
      <c r="J1183" s="66"/>
      <c r="K1183" s="66"/>
      <c r="L1183" s="66"/>
      <c r="M1183" s="66"/>
      <c r="N1183" s="66"/>
      <c r="O1183" s="66"/>
      <c r="P1183" s="66"/>
      <c r="Q1183" s="66"/>
      <c r="R1183" s="66"/>
      <c r="S1183" s="66"/>
      <c r="T1183" s="66"/>
      <c r="U1183" s="66"/>
      <c r="V1183" s="66"/>
      <c r="W1183" s="66"/>
      <c r="X1183" s="388"/>
      <c r="Y1183" s="432"/>
      <c r="Z1183" s="432"/>
      <c r="AA1183" s="432"/>
      <c r="AB1183" s="432"/>
      <c r="AC1183" s="432"/>
      <c r="AD1183" s="432"/>
      <c r="AE1183" s="432"/>
      <c r="AF1183" s="432"/>
      <c r="AG1183" s="548"/>
      <c r="AH1183" s="50"/>
    </row>
    <row r="1184" spans="1:34" s="4" customFormat="1" ht="13.5" customHeight="1">
      <c r="A1184" s="56"/>
      <c r="B1184" s="66"/>
      <c r="C1184" s="66"/>
      <c r="D1184" s="66"/>
      <c r="E1184" s="66"/>
      <c r="F1184" s="66"/>
      <c r="G1184" s="66"/>
      <c r="H1184" s="66"/>
      <c r="I1184" s="66"/>
      <c r="J1184" s="66"/>
      <c r="K1184" s="66"/>
      <c r="L1184" s="66"/>
      <c r="M1184" s="66"/>
      <c r="N1184" s="66"/>
      <c r="O1184" s="66"/>
      <c r="P1184" s="66"/>
      <c r="Q1184" s="66"/>
      <c r="R1184" s="66"/>
      <c r="S1184" s="66"/>
      <c r="T1184" s="66"/>
      <c r="U1184" s="66"/>
      <c r="V1184" s="66"/>
      <c r="W1184" s="66"/>
      <c r="X1184" s="388"/>
      <c r="Y1184" s="432"/>
      <c r="Z1184" s="432"/>
      <c r="AA1184" s="432"/>
      <c r="AB1184" s="432"/>
      <c r="AC1184" s="432"/>
      <c r="AD1184" s="432"/>
      <c r="AE1184" s="432"/>
      <c r="AF1184" s="432"/>
      <c r="AG1184" s="548"/>
      <c r="AH1184" s="50"/>
    </row>
    <row r="1185" spans="1:34" s="4" customFormat="1" ht="13.5" customHeight="1">
      <c r="A1185" s="56"/>
      <c r="B1185" s="66"/>
      <c r="C1185" s="66" t="s">
        <v>944</v>
      </c>
      <c r="D1185" s="66"/>
      <c r="E1185" s="66"/>
      <c r="F1185" s="66"/>
      <c r="G1185" s="66"/>
      <c r="H1185" s="66" t="s">
        <v>297</v>
      </c>
      <c r="I1185" s="160"/>
      <c r="J1185" s="174"/>
      <c r="K1185" s="174"/>
      <c r="L1185" s="203"/>
      <c r="M1185" s="66"/>
      <c r="N1185" s="66" t="s">
        <v>302</v>
      </c>
      <c r="O1185" s="66"/>
      <c r="P1185" s="160"/>
      <c r="Q1185" s="174"/>
      <c r="R1185" s="174"/>
      <c r="S1185" s="174"/>
      <c r="T1185" s="203"/>
      <c r="U1185" s="66"/>
      <c r="V1185" s="66"/>
      <c r="W1185" s="66"/>
      <c r="X1185" s="388"/>
      <c r="Y1185" s="432"/>
      <c r="Z1185" s="432"/>
      <c r="AA1185" s="432"/>
      <c r="AB1185" s="432"/>
      <c r="AC1185" s="432"/>
      <c r="AD1185" s="432"/>
      <c r="AE1185" s="432"/>
      <c r="AF1185" s="432"/>
      <c r="AG1185" s="548"/>
      <c r="AH1185" s="50"/>
    </row>
    <row r="1186" spans="1:34" s="4" customFormat="1" ht="13.5" customHeight="1">
      <c r="A1186" s="56"/>
      <c r="B1186" s="66"/>
      <c r="C1186" s="66"/>
      <c r="D1186" s="66"/>
      <c r="E1186" s="66"/>
      <c r="F1186" s="66"/>
      <c r="G1186" s="66"/>
      <c r="H1186" s="66"/>
      <c r="I1186" s="66"/>
      <c r="J1186" s="66"/>
      <c r="K1186" s="66"/>
      <c r="L1186" s="66"/>
      <c r="M1186" s="66"/>
      <c r="N1186" s="66"/>
      <c r="O1186" s="66"/>
      <c r="P1186" s="66"/>
      <c r="Q1186" s="66"/>
      <c r="R1186" s="66"/>
      <c r="S1186" s="66"/>
      <c r="T1186" s="66"/>
      <c r="U1186" s="66"/>
      <c r="V1186" s="66"/>
      <c r="W1186" s="66"/>
      <c r="X1186" s="388"/>
      <c r="Y1186" s="432"/>
      <c r="Z1186" s="432"/>
      <c r="AA1186" s="432"/>
      <c r="AB1186" s="432"/>
      <c r="AC1186" s="432"/>
      <c r="AD1186" s="432"/>
      <c r="AE1186" s="432"/>
      <c r="AF1186" s="432"/>
      <c r="AG1186" s="548"/>
      <c r="AH1186" s="50"/>
    </row>
    <row r="1187" spans="1:34" s="4" customFormat="1" ht="13.5" customHeight="1">
      <c r="A1187" s="56"/>
      <c r="B1187" s="66"/>
      <c r="C1187" s="66" t="s">
        <v>945</v>
      </c>
      <c r="D1187" s="66"/>
      <c r="E1187" s="66"/>
      <c r="F1187" s="66"/>
      <c r="G1187" s="66"/>
      <c r="H1187" s="66" t="s">
        <v>297</v>
      </c>
      <c r="I1187" s="160"/>
      <c r="J1187" s="174"/>
      <c r="K1187" s="174"/>
      <c r="L1187" s="203"/>
      <c r="M1187" s="66"/>
      <c r="N1187" s="66" t="s">
        <v>302</v>
      </c>
      <c r="O1187" s="66"/>
      <c r="P1187" s="160"/>
      <c r="Q1187" s="174"/>
      <c r="R1187" s="174"/>
      <c r="S1187" s="174"/>
      <c r="T1187" s="203"/>
      <c r="U1187" s="66"/>
      <c r="V1187" s="66"/>
      <c r="W1187" s="66"/>
      <c r="X1187" s="388"/>
      <c r="Y1187" s="432"/>
      <c r="Z1187" s="432"/>
      <c r="AA1187" s="432"/>
      <c r="AB1187" s="432"/>
      <c r="AC1187" s="432"/>
      <c r="AD1187" s="432"/>
      <c r="AE1187" s="432"/>
      <c r="AF1187" s="432"/>
      <c r="AG1187" s="548"/>
      <c r="AH1187" s="50"/>
    </row>
    <row r="1188" spans="1:34" s="4" customFormat="1" ht="13.5" customHeight="1">
      <c r="A1188" s="56"/>
      <c r="B1188" s="66"/>
      <c r="C1188" s="66"/>
      <c r="D1188" s="66"/>
      <c r="E1188" s="66"/>
      <c r="F1188" s="66"/>
      <c r="G1188" s="66"/>
      <c r="H1188" s="66"/>
      <c r="I1188" s="66"/>
      <c r="J1188" s="66"/>
      <c r="K1188" s="66"/>
      <c r="L1188" s="66"/>
      <c r="M1188" s="66"/>
      <c r="N1188" s="66"/>
      <c r="O1188" s="66"/>
      <c r="P1188" s="66"/>
      <c r="Q1188" s="66"/>
      <c r="R1188" s="66"/>
      <c r="S1188" s="66"/>
      <c r="T1188" s="66"/>
      <c r="U1188" s="66"/>
      <c r="V1188" s="66"/>
      <c r="W1188" s="66"/>
      <c r="X1188" s="388"/>
      <c r="Y1188" s="432"/>
      <c r="Z1188" s="432"/>
      <c r="AA1188" s="432"/>
      <c r="AB1188" s="432"/>
      <c r="AC1188" s="432"/>
      <c r="AD1188" s="432"/>
      <c r="AE1188" s="432"/>
      <c r="AF1188" s="432"/>
      <c r="AG1188" s="548"/>
      <c r="AH1188" s="50"/>
    </row>
    <row r="1189" spans="1:34" s="4" customFormat="1" ht="13.5" customHeight="1">
      <c r="A1189" s="56"/>
      <c r="B1189" s="123" t="s">
        <v>1180</v>
      </c>
      <c r="C1189" s="123"/>
      <c r="D1189" s="123"/>
      <c r="E1189" s="123"/>
      <c r="F1189" s="123"/>
      <c r="G1189" s="123"/>
      <c r="H1189" s="123"/>
      <c r="I1189" s="123"/>
      <c r="J1189" s="123"/>
      <c r="K1189" s="123"/>
      <c r="L1189" s="123"/>
      <c r="M1189" s="123"/>
      <c r="N1189" s="123"/>
      <c r="O1189" s="123"/>
      <c r="P1189" s="123"/>
      <c r="Q1189" s="123"/>
      <c r="R1189" s="123"/>
      <c r="S1189" s="123"/>
      <c r="T1189" s="123"/>
      <c r="U1189" s="123"/>
      <c r="V1189" s="123"/>
      <c r="W1189" s="123"/>
      <c r="X1189" s="390"/>
      <c r="Y1189" s="432"/>
      <c r="Z1189" s="432"/>
      <c r="AA1189" s="432"/>
      <c r="AB1189" s="432"/>
      <c r="AC1189" s="432"/>
      <c r="AD1189" s="432"/>
      <c r="AE1189" s="432"/>
      <c r="AF1189" s="432"/>
      <c r="AG1189" s="548"/>
      <c r="AH1189" s="50"/>
    </row>
    <row r="1190" spans="1:34" s="4" customFormat="1" ht="13.5" customHeight="1">
      <c r="A1190" s="56"/>
      <c r="B1190" s="123"/>
      <c r="C1190" s="123"/>
      <c r="D1190" s="123"/>
      <c r="E1190" s="123"/>
      <c r="F1190" s="123"/>
      <c r="G1190" s="123"/>
      <c r="H1190" s="123"/>
      <c r="I1190" s="123"/>
      <c r="J1190" s="123"/>
      <c r="K1190" s="123"/>
      <c r="L1190" s="123"/>
      <c r="M1190" s="123"/>
      <c r="N1190" s="123"/>
      <c r="O1190" s="123"/>
      <c r="P1190" s="123"/>
      <c r="Q1190" s="123"/>
      <c r="R1190" s="123"/>
      <c r="S1190" s="123"/>
      <c r="T1190" s="123"/>
      <c r="U1190" s="123"/>
      <c r="V1190" s="123"/>
      <c r="W1190" s="123"/>
      <c r="X1190" s="390"/>
      <c r="Y1190" s="432"/>
      <c r="Z1190" s="432"/>
      <c r="AA1190" s="432"/>
      <c r="AB1190" s="432"/>
      <c r="AC1190" s="432"/>
      <c r="AD1190" s="432"/>
      <c r="AE1190" s="432"/>
      <c r="AF1190" s="432"/>
      <c r="AG1190" s="548"/>
      <c r="AH1190" s="50"/>
    </row>
    <row r="1191" spans="1:34" s="4" customFormat="1" ht="13.5" customHeight="1">
      <c r="A1191" s="56"/>
      <c r="B1191" s="123"/>
      <c r="C1191" s="123"/>
      <c r="D1191" s="123"/>
      <c r="E1191" s="123"/>
      <c r="F1191" s="123"/>
      <c r="G1191" s="123"/>
      <c r="H1191" s="123"/>
      <c r="I1191" s="123"/>
      <c r="J1191" s="123"/>
      <c r="K1191" s="123"/>
      <c r="L1191" s="123"/>
      <c r="M1191" s="123"/>
      <c r="N1191" s="123"/>
      <c r="O1191" s="123"/>
      <c r="P1191" s="123"/>
      <c r="Q1191" s="123"/>
      <c r="R1191" s="123"/>
      <c r="S1191" s="123"/>
      <c r="T1191" s="123"/>
      <c r="U1191" s="123"/>
      <c r="V1191" s="123"/>
      <c r="W1191" s="123"/>
      <c r="X1191" s="390"/>
      <c r="Y1191" s="432"/>
      <c r="Z1191" s="432"/>
      <c r="AA1191" s="432"/>
      <c r="AB1191" s="432"/>
      <c r="AC1191" s="432"/>
      <c r="AD1191" s="432"/>
      <c r="AE1191" s="432"/>
      <c r="AF1191" s="432"/>
      <c r="AG1191" s="548"/>
      <c r="AH1191" s="50"/>
    </row>
    <row r="1192" spans="1:34" s="4" customFormat="1" ht="13.5" customHeight="1">
      <c r="A1192" s="56"/>
      <c r="B1192" s="66"/>
      <c r="C1192" s="66"/>
      <c r="D1192" s="66"/>
      <c r="E1192" s="66"/>
      <c r="F1192" s="66"/>
      <c r="G1192" s="66"/>
      <c r="H1192" s="66"/>
      <c r="I1192" s="66"/>
      <c r="J1192" s="66"/>
      <c r="K1192" s="66"/>
      <c r="L1192" s="66"/>
      <c r="M1192" s="66"/>
      <c r="N1192" s="66"/>
      <c r="O1192" s="66"/>
      <c r="P1192" s="66"/>
      <c r="Q1192" s="125"/>
      <c r="R1192" s="66" t="s">
        <v>825</v>
      </c>
      <c r="S1192" s="66"/>
      <c r="T1192" s="66"/>
      <c r="U1192" s="125"/>
      <c r="V1192" s="66" t="s">
        <v>100</v>
      </c>
      <c r="W1192" s="66"/>
      <c r="X1192" s="388"/>
      <c r="Y1192" s="432"/>
      <c r="Z1192" s="432"/>
      <c r="AA1192" s="432"/>
      <c r="AB1192" s="432"/>
      <c r="AC1192" s="432"/>
      <c r="AD1192" s="432"/>
      <c r="AE1192" s="432"/>
      <c r="AF1192" s="432"/>
      <c r="AG1192" s="548"/>
      <c r="AH1192" s="50"/>
    </row>
    <row r="1193" spans="1:34" s="4" customFormat="1" ht="13.5" customHeight="1">
      <c r="A1193" s="56"/>
      <c r="B1193" s="123" t="s">
        <v>14</v>
      </c>
      <c r="C1193" s="123"/>
      <c r="D1193" s="123"/>
      <c r="E1193" s="123"/>
      <c r="F1193" s="123"/>
      <c r="G1193" s="123"/>
      <c r="H1193" s="123"/>
      <c r="I1193" s="123"/>
      <c r="J1193" s="123"/>
      <c r="K1193" s="123"/>
      <c r="L1193" s="123"/>
      <c r="M1193" s="123"/>
      <c r="N1193" s="123"/>
      <c r="O1193" s="123"/>
      <c r="P1193" s="123"/>
      <c r="Q1193" s="123"/>
      <c r="R1193" s="123"/>
      <c r="S1193" s="123"/>
      <c r="T1193" s="123"/>
      <c r="U1193" s="123"/>
      <c r="V1193" s="123"/>
      <c r="W1193" s="123"/>
      <c r="X1193" s="390"/>
      <c r="Y1193" s="432"/>
      <c r="Z1193" s="432"/>
      <c r="AA1193" s="432"/>
      <c r="AB1193" s="432"/>
      <c r="AC1193" s="432"/>
      <c r="AD1193" s="432"/>
      <c r="AE1193" s="432"/>
      <c r="AF1193" s="432"/>
      <c r="AG1193" s="548"/>
      <c r="AH1193" s="50"/>
    </row>
    <row r="1194" spans="1:34" s="4" customFormat="1" ht="13.5" customHeight="1">
      <c r="A1194" s="56"/>
      <c r="B1194" s="123"/>
      <c r="C1194" s="123"/>
      <c r="D1194" s="123"/>
      <c r="E1194" s="123"/>
      <c r="F1194" s="123"/>
      <c r="G1194" s="123"/>
      <c r="H1194" s="123"/>
      <c r="I1194" s="123"/>
      <c r="J1194" s="123"/>
      <c r="K1194" s="123"/>
      <c r="L1194" s="123"/>
      <c r="M1194" s="123"/>
      <c r="N1194" s="123"/>
      <c r="O1194" s="123"/>
      <c r="P1194" s="123"/>
      <c r="Q1194" s="123"/>
      <c r="R1194" s="123"/>
      <c r="S1194" s="123"/>
      <c r="T1194" s="123"/>
      <c r="U1194" s="123"/>
      <c r="V1194" s="123"/>
      <c r="W1194" s="123"/>
      <c r="X1194" s="390"/>
      <c r="Y1194" s="123"/>
      <c r="Z1194" s="123"/>
      <c r="AA1194" s="123"/>
      <c r="AB1194" s="123"/>
      <c r="AC1194" s="123"/>
      <c r="AD1194" s="123"/>
      <c r="AE1194" s="123"/>
      <c r="AF1194" s="123"/>
      <c r="AG1194" s="538"/>
      <c r="AH1194" s="50"/>
    </row>
    <row r="1195" spans="1:34" s="4" customFormat="1" ht="13.5" customHeight="1">
      <c r="A1195" s="56"/>
      <c r="B1195" s="123"/>
      <c r="C1195" s="123"/>
      <c r="D1195" s="123"/>
      <c r="E1195" s="123"/>
      <c r="F1195" s="123"/>
      <c r="G1195" s="123"/>
      <c r="H1195" s="123"/>
      <c r="I1195" s="123"/>
      <c r="J1195" s="123"/>
      <c r="K1195" s="123"/>
      <c r="L1195" s="123"/>
      <c r="M1195" s="123"/>
      <c r="N1195" s="123"/>
      <c r="O1195" s="123"/>
      <c r="P1195" s="123"/>
      <c r="Q1195" s="123"/>
      <c r="R1195" s="123"/>
      <c r="S1195" s="123"/>
      <c r="T1195" s="123"/>
      <c r="U1195" s="123"/>
      <c r="V1195" s="123"/>
      <c r="W1195" s="123"/>
      <c r="X1195" s="390"/>
      <c r="Y1195" s="417" t="s">
        <v>183</v>
      </c>
      <c r="Z1195" s="417"/>
      <c r="AA1195" s="417"/>
      <c r="AB1195" s="417"/>
      <c r="AC1195" s="417"/>
      <c r="AD1195" s="417"/>
      <c r="AE1195" s="417"/>
      <c r="AF1195" s="417"/>
      <c r="AG1195" s="542"/>
      <c r="AH1195" s="50"/>
    </row>
    <row r="1196" spans="1:34" s="4" customFormat="1" ht="13.5" customHeight="1">
      <c r="A1196" s="56"/>
      <c r="B1196" s="66"/>
      <c r="C1196" s="66"/>
      <c r="D1196" s="66"/>
      <c r="E1196" s="66"/>
      <c r="F1196" s="66"/>
      <c r="G1196" s="66"/>
      <c r="H1196" s="66"/>
      <c r="I1196" s="66"/>
      <c r="J1196" s="66"/>
      <c r="K1196" s="66"/>
      <c r="L1196" s="66"/>
      <c r="M1196" s="66"/>
      <c r="N1196" s="66"/>
      <c r="O1196" s="66"/>
      <c r="P1196" s="66"/>
      <c r="Q1196" s="125"/>
      <c r="R1196" s="66" t="s">
        <v>825</v>
      </c>
      <c r="S1196" s="66"/>
      <c r="T1196" s="66"/>
      <c r="U1196" s="125"/>
      <c r="V1196" s="66" t="s">
        <v>100</v>
      </c>
      <c r="W1196" s="66"/>
      <c r="X1196" s="388"/>
      <c r="Y1196" s="417"/>
      <c r="Z1196" s="417"/>
      <c r="AA1196" s="417"/>
      <c r="AB1196" s="417"/>
      <c r="AC1196" s="417"/>
      <c r="AD1196" s="417"/>
      <c r="AE1196" s="417"/>
      <c r="AF1196" s="417"/>
      <c r="AG1196" s="542"/>
      <c r="AH1196" s="50"/>
    </row>
    <row r="1197" spans="1:34" s="4" customFormat="1" ht="13.5" customHeight="1">
      <c r="A1197" s="56"/>
      <c r="B1197" s="66"/>
      <c r="C1197" s="66"/>
      <c r="D1197" s="66"/>
      <c r="E1197" s="66"/>
      <c r="F1197" s="66"/>
      <c r="G1197" s="66"/>
      <c r="H1197" s="66"/>
      <c r="I1197" s="66"/>
      <c r="J1197" s="66"/>
      <c r="K1197" s="66"/>
      <c r="L1197" s="66"/>
      <c r="M1197" s="66"/>
      <c r="N1197" s="66"/>
      <c r="O1197" s="66"/>
      <c r="P1197" s="66"/>
      <c r="Q1197" s="66"/>
      <c r="R1197" s="66"/>
      <c r="S1197" s="66"/>
      <c r="T1197" s="66"/>
      <c r="U1197" s="66"/>
      <c r="V1197" s="66"/>
      <c r="W1197" s="66"/>
      <c r="X1197" s="388"/>
      <c r="Y1197" s="417"/>
      <c r="Z1197" s="417"/>
      <c r="AA1197" s="417"/>
      <c r="AB1197" s="417"/>
      <c r="AC1197" s="417"/>
      <c r="AD1197" s="417"/>
      <c r="AE1197" s="417"/>
      <c r="AF1197" s="417"/>
      <c r="AG1197" s="542"/>
      <c r="AH1197" s="50"/>
    </row>
    <row r="1198" spans="1:34" s="4" customFormat="1" ht="13.5" customHeight="1">
      <c r="A1198" s="56"/>
      <c r="B1198" s="66"/>
      <c r="C1198" s="123" t="s">
        <v>1035</v>
      </c>
      <c r="D1198" s="123"/>
      <c r="E1198" s="123"/>
      <c r="F1198" s="123"/>
      <c r="G1198" s="123"/>
      <c r="H1198" s="123"/>
      <c r="I1198" s="123"/>
      <c r="J1198" s="123"/>
      <c r="K1198" s="123"/>
      <c r="L1198" s="123"/>
      <c r="M1198" s="123"/>
      <c r="N1198" s="123"/>
      <c r="O1198" s="123"/>
      <c r="P1198" s="123"/>
      <c r="Q1198" s="123"/>
      <c r="R1198" s="123"/>
      <c r="S1198" s="123"/>
      <c r="T1198" s="123"/>
      <c r="U1198" s="123"/>
      <c r="V1198" s="123"/>
      <c r="W1198" s="123"/>
      <c r="X1198" s="390"/>
      <c r="Y1198" s="417"/>
      <c r="Z1198" s="417"/>
      <c r="AA1198" s="417"/>
      <c r="AB1198" s="417"/>
      <c r="AC1198" s="417"/>
      <c r="AD1198" s="417"/>
      <c r="AE1198" s="417"/>
      <c r="AF1198" s="417"/>
      <c r="AG1198" s="542"/>
      <c r="AH1198" s="50"/>
    </row>
    <row r="1199" spans="1:34" s="4" customFormat="1" ht="13.5" customHeight="1">
      <c r="A1199" s="56"/>
      <c r="B1199" s="66"/>
      <c r="C1199" s="123"/>
      <c r="D1199" s="123"/>
      <c r="E1199" s="123"/>
      <c r="F1199" s="123"/>
      <c r="G1199" s="123"/>
      <c r="H1199" s="123"/>
      <c r="I1199" s="123"/>
      <c r="J1199" s="123"/>
      <c r="K1199" s="123"/>
      <c r="L1199" s="123"/>
      <c r="M1199" s="123"/>
      <c r="N1199" s="123"/>
      <c r="O1199" s="123"/>
      <c r="P1199" s="123"/>
      <c r="Q1199" s="123"/>
      <c r="R1199" s="123"/>
      <c r="S1199" s="123"/>
      <c r="T1199" s="123"/>
      <c r="U1199" s="123"/>
      <c r="V1199" s="123"/>
      <c r="W1199" s="123"/>
      <c r="X1199" s="390"/>
      <c r="Y1199" s="417"/>
      <c r="Z1199" s="417"/>
      <c r="AA1199" s="417"/>
      <c r="AB1199" s="417"/>
      <c r="AC1199" s="417"/>
      <c r="AD1199" s="417"/>
      <c r="AE1199" s="417"/>
      <c r="AF1199" s="417"/>
      <c r="AG1199" s="542"/>
      <c r="AH1199" s="50"/>
    </row>
    <row r="1200" spans="1:34" s="4" customFormat="1" ht="13.5" customHeight="1">
      <c r="A1200" s="56"/>
      <c r="B1200" s="66"/>
      <c r="C1200" s="123"/>
      <c r="D1200" s="123"/>
      <c r="E1200" s="123"/>
      <c r="F1200" s="123"/>
      <c r="G1200" s="123"/>
      <c r="H1200" s="123"/>
      <c r="I1200" s="123"/>
      <c r="J1200" s="123"/>
      <c r="K1200" s="123"/>
      <c r="L1200" s="123"/>
      <c r="M1200" s="123"/>
      <c r="N1200" s="123"/>
      <c r="O1200" s="123"/>
      <c r="P1200" s="123"/>
      <c r="Q1200" s="123"/>
      <c r="R1200" s="123"/>
      <c r="S1200" s="123"/>
      <c r="T1200" s="123"/>
      <c r="U1200" s="123"/>
      <c r="V1200" s="123"/>
      <c r="W1200" s="123"/>
      <c r="X1200" s="390"/>
      <c r="Y1200" s="417"/>
      <c r="Z1200" s="417"/>
      <c r="AA1200" s="417"/>
      <c r="AB1200" s="417"/>
      <c r="AC1200" s="417"/>
      <c r="AD1200" s="417"/>
      <c r="AE1200" s="417"/>
      <c r="AF1200" s="417"/>
      <c r="AG1200" s="542"/>
      <c r="AH1200" s="50"/>
    </row>
    <row r="1201" spans="1:34" s="4" customFormat="1" ht="13.5" customHeight="1">
      <c r="A1201" s="56"/>
      <c r="B1201" s="66"/>
      <c r="C1201" s="66"/>
      <c r="D1201" s="66"/>
      <c r="E1201" s="66"/>
      <c r="F1201" s="66"/>
      <c r="G1201" s="66"/>
      <c r="H1201" s="66"/>
      <c r="I1201" s="66"/>
      <c r="J1201" s="66"/>
      <c r="K1201" s="66"/>
      <c r="L1201" s="66"/>
      <c r="M1201" s="66"/>
      <c r="N1201" s="66"/>
      <c r="O1201" s="66"/>
      <c r="P1201" s="66"/>
      <c r="Q1201" s="125"/>
      <c r="R1201" s="66" t="s">
        <v>825</v>
      </c>
      <c r="S1201" s="66"/>
      <c r="T1201" s="66"/>
      <c r="U1201" s="125"/>
      <c r="V1201" s="66" t="s">
        <v>100</v>
      </c>
      <c r="W1201" s="66"/>
      <c r="X1201" s="388"/>
      <c r="Y1201" s="417"/>
      <c r="Z1201" s="417"/>
      <c r="AA1201" s="417"/>
      <c r="AB1201" s="417"/>
      <c r="AC1201" s="417"/>
      <c r="AD1201" s="417"/>
      <c r="AE1201" s="417"/>
      <c r="AF1201" s="417"/>
      <c r="AG1201" s="542"/>
      <c r="AH1201" s="50"/>
    </row>
    <row r="1202" spans="1:34" s="4" customFormat="1" ht="13.5" customHeight="1">
      <c r="A1202" s="56"/>
      <c r="B1202" s="123" t="s">
        <v>742</v>
      </c>
      <c r="C1202" s="123"/>
      <c r="D1202" s="123"/>
      <c r="E1202" s="123"/>
      <c r="F1202" s="123"/>
      <c r="G1202" s="123"/>
      <c r="H1202" s="123"/>
      <c r="I1202" s="123"/>
      <c r="J1202" s="123"/>
      <c r="K1202" s="123"/>
      <c r="L1202" s="123"/>
      <c r="M1202" s="123"/>
      <c r="N1202" s="123"/>
      <c r="O1202" s="123"/>
      <c r="P1202" s="123"/>
      <c r="Q1202" s="123"/>
      <c r="R1202" s="123"/>
      <c r="S1202" s="123"/>
      <c r="T1202" s="123"/>
      <c r="U1202" s="123"/>
      <c r="V1202" s="123"/>
      <c r="W1202" s="123"/>
      <c r="X1202" s="390"/>
      <c r="Y1202" s="417"/>
      <c r="Z1202" s="417"/>
      <c r="AA1202" s="417"/>
      <c r="AB1202" s="417"/>
      <c r="AC1202" s="417"/>
      <c r="AD1202" s="417"/>
      <c r="AE1202" s="417"/>
      <c r="AF1202" s="417"/>
      <c r="AG1202" s="542"/>
      <c r="AH1202" s="50"/>
    </row>
    <row r="1203" spans="1:34" s="4" customFormat="1" ht="13.5" customHeight="1">
      <c r="A1203" s="56"/>
      <c r="B1203" s="123"/>
      <c r="C1203" s="123"/>
      <c r="D1203" s="123"/>
      <c r="E1203" s="123"/>
      <c r="F1203" s="123"/>
      <c r="G1203" s="123"/>
      <c r="H1203" s="123"/>
      <c r="I1203" s="123"/>
      <c r="J1203" s="123"/>
      <c r="K1203" s="123"/>
      <c r="L1203" s="123"/>
      <c r="M1203" s="123"/>
      <c r="N1203" s="123"/>
      <c r="O1203" s="123"/>
      <c r="P1203" s="123"/>
      <c r="Q1203" s="123"/>
      <c r="R1203" s="123"/>
      <c r="S1203" s="123"/>
      <c r="T1203" s="123"/>
      <c r="U1203" s="123"/>
      <c r="V1203" s="123"/>
      <c r="W1203" s="123"/>
      <c r="X1203" s="390"/>
      <c r="Y1203" s="417"/>
      <c r="Z1203" s="417"/>
      <c r="AA1203" s="417"/>
      <c r="AB1203" s="417"/>
      <c r="AC1203" s="417"/>
      <c r="AD1203" s="417"/>
      <c r="AE1203" s="417"/>
      <c r="AF1203" s="417"/>
      <c r="AG1203" s="542"/>
      <c r="AH1203" s="50"/>
    </row>
    <row r="1204" spans="1:34" s="4" customFormat="1" ht="13.5" customHeight="1">
      <c r="A1204" s="56"/>
      <c r="B1204" s="123"/>
      <c r="C1204" s="123"/>
      <c r="D1204" s="123"/>
      <c r="E1204" s="123"/>
      <c r="F1204" s="123"/>
      <c r="G1204" s="123"/>
      <c r="H1204" s="123"/>
      <c r="I1204" s="123"/>
      <c r="J1204" s="123"/>
      <c r="K1204" s="123"/>
      <c r="L1204" s="123"/>
      <c r="M1204" s="123"/>
      <c r="N1204" s="123"/>
      <c r="O1204" s="123"/>
      <c r="P1204" s="123"/>
      <c r="Q1204" s="123"/>
      <c r="R1204" s="123"/>
      <c r="S1204" s="123"/>
      <c r="T1204" s="123"/>
      <c r="U1204" s="123"/>
      <c r="V1204" s="123"/>
      <c r="W1204" s="123"/>
      <c r="X1204" s="390"/>
      <c r="Y1204" s="417"/>
      <c r="Z1204" s="417"/>
      <c r="AA1204" s="417"/>
      <c r="AB1204" s="417"/>
      <c r="AC1204" s="417"/>
      <c r="AD1204" s="417"/>
      <c r="AE1204" s="417"/>
      <c r="AF1204" s="417"/>
      <c r="AG1204" s="542"/>
      <c r="AH1204" s="50"/>
    </row>
    <row r="1205" spans="1:34" s="4" customFormat="1" ht="13.5" customHeight="1">
      <c r="A1205" s="56"/>
      <c r="B1205" s="123"/>
      <c r="C1205" s="123"/>
      <c r="D1205" s="123"/>
      <c r="E1205" s="123"/>
      <c r="F1205" s="123"/>
      <c r="G1205" s="123"/>
      <c r="H1205" s="123"/>
      <c r="I1205" s="123"/>
      <c r="J1205" s="123"/>
      <c r="K1205" s="123"/>
      <c r="L1205" s="123"/>
      <c r="M1205" s="123"/>
      <c r="N1205" s="123"/>
      <c r="O1205" s="123"/>
      <c r="P1205" s="123"/>
      <c r="Q1205" s="123"/>
      <c r="R1205" s="123"/>
      <c r="S1205" s="123"/>
      <c r="T1205" s="123"/>
      <c r="U1205" s="123"/>
      <c r="V1205" s="123"/>
      <c r="W1205" s="123"/>
      <c r="X1205" s="390"/>
      <c r="Y1205" s="417"/>
      <c r="Z1205" s="417"/>
      <c r="AA1205" s="417"/>
      <c r="AB1205" s="417"/>
      <c r="AC1205" s="417"/>
      <c r="AD1205" s="417"/>
      <c r="AE1205" s="417"/>
      <c r="AF1205" s="417"/>
      <c r="AG1205" s="542"/>
      <c r="AH1205" s="50"/>
    </row>
    <row r="1206" spans="1:34" s="4" customFormat="1" ht="13.5" customHeight="1">
      <c r="A1206" s="56"/>
      <c r="B1206" s="66"/>
      <c r="C1206" s="66"/>
      <c r="D1206" s="66"/>
      <c r="E1206" s="66"/>
      <c r="F1206" s="66"/>
      <c r="G1206" s="66"/>
      <c r="H1206" s="66"/>
      <c r="I1206" s="66"/>
      <c r="J1206" s="66"/>
      <c r="K1206" s="66"/>
      <c r="L1206" s="66"/>
      <c r="M1206" s="66"/>
      <c r="N1206" s="66"/>
      <c r="O1206" s="66"/>
      <c r="P1206" s="66"/>
      <c r="Q1206" s="125"/>
      <c r="R1206" s="66" t="s">
        <v>825</v>
      </c>
      <c r="S1206" s="66"/>
      <c r="T1206" s="66"/>
      <c r="U1206" s="125"/>
      <c r="V1206" s="66" t="s">
        <v>100</v>
      </c>
      <c r="W1206" s="66"/>
      <c r="X1206" s="388"/>
      <c r="Y1206" s="123"/>
      <c r="Z1206" s="123"/>
      <c r="AA1206" s="123"/>
      <c r="AB1206" s="123"/>
      <c r="AC1206" s="123"/>
      <c r="AD1206" s="123"/>
      <c r="AE1206" s="123"/>
      <c r="AF1206" s="123"/>
      <c r="AG1206" s="538"/>
      <c r="AH1206" s="50"/>
    </row>
    <row r="1207" spans="1:34" s="4" customFormat="1" ht="13.5" customHeight="1">
      <c r="A1207" s="58"/>
      <c r="B1207" s="122"/>
      <c r="C1207" s="122"/>
      <c r="D1207" s="122"/>
      <c r="E1207" s="122"/>
      <c r="F1207" s="122"/>
      <c r="G1207" s="122"/>
      <c r="H1207" s="122"/>
      <c r="I1207" s="122"/>
      <c r="J1207" s="122"/>
      <c r="K1207" s="122"/>
      <c r="L1207" s="122"/>
      <c r="M1207" s="122"/>
      <c r="N1207" s="122"/>
      <c r="O1207" s="122"/>
      <c r="P1207" s="122"/>
      <c r="Q1207" s="321"/>
      <c r="R1207" s="122"/>
      <c r="S1207" s="122"/>
      <c r="T1207" s="122"/>
      <c r="U1207" s="218"/>
      <c r="V1207" s="122"/>
      <c r="W1207" s="122"/>
      <c r="X1207" s="389"/>
      <c r="Y1207" s="163"/>
      <c r="Z1207" s="163"/>
      <c r="AA1207" s="163"/>
      <c r="AB1207" s="163"/>
      <c r="AC1207" s="163"/>
      <c r="AD1207" s="163"/>
      <c r="AE1207" s="163"/>
      <c r="AF1207" s="163"/>
      <c r="AG1207" s="482"/>
      <c r="AH1207" s="120"/>
    </row>
    <row r="1208" spans="1:34" s="4" customFormat="1">
      <c r="A1208" s="47" t="s">
        <v>82</v>
      </c>
      <c r="B1208" s="47"/>
      <c r="C1208" s="47"/>
      <c r="D1208" s="47"/>
      <c r="E1208" s="47"/>
      <c r="F1208" s="47"/>
      <c r="G1208" s="47"/>
      <c r="H1208" s="47"/>
      <c r="I1208" s="47"/>
      <c r="J1208" s="47"/>
      <c r="K1208" s="47"/>
      <c r="L1208" s="47"/>
      <c r="M1208" s="47"/>
      <c r="N1208" s="47"/>
      <c r="O1208" s="47"/>
      <c r="P1208" s="47"/>
      <c r="Q1208" s="47"/>
      <c r="R1208" s="47"/>
      <c r="S1208" s="47"/>
      <c r="T1208" s="47"/>
      <c r="U1208" s="47"/>
      <c r="V1208" s="47"/>
      <c r="W1208" s="47"/>
      <c r="X1208" s="47"/>
      <c r="Y1208" s="124" t="s">
        <v>245</v>
      </c>
      <c r="Z1208" s="124"/>
      <c r="AA1208" s="124"/>
      <c r="AB1208" s="124"/>
      <c r="AC1208" s="124"/>
      <c r="AD1208" s="124"/>
      <c r="AE1208" s="124"/>
      <c r="AF1208" s="124"/>
      <c r="AG1208" s="124"/>
      <c r="AH1208" s="120"/>
    </row>
    <row r="1209" spans="1:34" s="4" customFormat="1">
      <c r="A1209" s="47"/>
      <c r="B1209" s="47"/>
      <c r="C1209" s="47"/>
      <c r="D1209" s="47"/>
      <c r="E1209" s="47"/>
      <c r="F1209" s="47"/>
      <c r="G1209" s="47"/>
      <c r="H1209" s="47"/>
      <c r="I1209" s="47"/>
      <c r="J1209" s="47"/>
      <c r="K1209" s="47"/>
      <c r="L1209" s="47"/>
      <c r="M1209" s="47"/>
      <c r="N1209" s="47"/>
      <c r="O1209" s="47"/>
      <c r="P1209" s="47"/>
      <c r="Q1209" s="47"/>
      <c r="R1209" s="47"/>
      <c r="S1209" s="47"/>
      <c r="T1209" s="47"/>
      <c r="U1209" s="47"/>
      <c r="V1209" s="47"/>
      <c r="W1209" s="47"/>
      <c r="X1209" s="47"/>
      <c r="Y1209" s="430"/>
      <c r="Z1209" s="430"/>
      <c r="AA1209" s="124"/>
      <c r="AB1209" s="124"/>
      <c r="AC1209" s="124"/>
      <c r="AD1209" s="124"/>
      <c r="AE1209" s="124"/>
      <c r="AF1209" s="124"/>
      <c r="AG1209" s="124"/>
      <c r="AH1209" s="120"/>
    </row>
    <row r="1210" spans="1:34" s="4" customFormat="1" ht="13.5" customHeight="1">
      <c r="A1210" s="57">
        <v>17</v>
      </c>
      <c r="B1210" s="119" t="s">
        <v>281</v>
      </c>
      <c r="C1210" s="66"/>
      <c r="D1210" s="66"/>
      <c r="E1210" s="66"/>
      <c r="F1210" s="66"/>
      <c r="G1210" s="66"/>
      <c r="H1210" s="66"/>
      <c r="I1210" s="66"/>
      <c r="J1210" s="66"/>
      <c r="K1210" s="66"/>
      <c r="L1210" s="66"/>
      <c r="M1210" s="66"/>
      <c r="N1210" s="66"/>
      <c r="O1210" s="66"/>
      <c r="P1210" s="66"/>
      <c r="Q1210" s="66"/>
      <c r="R1210" s="255"/>
      <c r="S1210" s="255"/>
      <c r="T1210" s="255"/>
      <c r="U1210" s="66"/>
      <c r="V1210" s="255"/>
      <c r="W1210" s="66"/>
      <c r="X1210" s="388"/>
      <c r="Y1210" s="417" t="s">
        <v>498</v>
      </c>
      <c r="Z1210" s="417"/>
      <c r="AA1210" s="417"/>
      <c r="AB1210" s="417"/>
      <c r="AC1210" s="417"/>
      <c r="AD1210" s="417"/>
      <c r="AE1210" s="417"/>
      <c r="AF1210" s="417"/>
      <c r="AG1210" s="542"/>
      <c r="AH1210" s="120"/>
    </row>
    <row r="1211" spans="1:34" s="4" customFormat="1" ht="13.5" customHeight="1">
      <c r="A1211" s="56"/>
      <c r="B1211" s="66" t="s">
        <v>947</v>
      </c>
      <c r="C1211" s="66"/>
      <c r="D1211" s="66"/>
      <c r="E1211" s="66"/>
      <c r="F1211" s="66"/>
      <c r="G1211" s="66"/>
      <c r="H1211" s="66"/>
      <c r="I1211" s="66"/>
      <c r="J1211" s="66"/>
      <c r="K1211" s="66"/>
      <c r="L1211" s="66"/>
      <c r="M1211" s="66"/>
      <c r="N1211" s="66"/>
      <c r="O1211" s="66"/>
      <c r="P1211" s="66"/>
      <c r="Q1211" s="66"/>
      <c r="R1211" s="255"/>
      <c r="S1211" s="255"/>
      <c r="T1211" s="255"/>
      <c r="U1211" s="66"/>
      <c r="V1211" s="255"/>
      <c r="W1211" s="66"/>
      <c r="X1211" s="388"/>
      <c r="Y1211" s="417"/>
      <c r="Z1211" s="417"/>
      <c r="AA1211" s="417"/>
      <c r="AB1211" s="417"/>
      <c r="AC1211" s="417"/>
      <c r="AD1211" s="417"/>
      <c r="AE1211" s="417"/>
      <c r="AF1211" s="417"/>
      <c r="AG1211" s="542"/>
      <c r="AH1211" s="120"/>
    </row>
    <row r="1212" spans="1:34" s="4" customFormat="1" ht="13.5" customHeight="1">
      <c r="A1212" s="56"/>
      <c r="B1212" s="66"/>
      <c r="C1212" s="66"/>
      <c r="D1212" s="66"/>
      <c r="E1212" s="66"/>
      <c r="F1212" s="66"/>
      <c r="G1212" s="66"/>
      <c r="H1212" s="66"/>
      <c r="I1212" s="66"/>
      <c r="J1212" s="66"/>
      <c r="K1212" s="66"/>
      <c r="L1212" s="66"/>
      <c r="M1212" s="66"/>
      <c r="N1212" s="66"/>
      <c r="O1212" s="66"/>
      <c r="P1212" s="66"/>
      <c r="Q1212" s="125"/>
      <c r="R1212" s="66" t="s">
        <v>825</v>
      </c>
      <c r="S1212" s="66"/>
      <c r="T1212" s="66"/>
      <c r="U1212" s="125"/>
      <c r="V1212" s="66" t="s">
        <v>100</v>
      </c>
      <c r="W1212" s="66"/>
      <c r="X1212" s="388"/>
      <c r="Y1212" s="417"/>
      <c r="Z1212" s="417"/>
      <c r="AA1212" s="417"/>
      <c r="AB1212" s="417"/>
      <c r="AC1212" s="417"/>
      <c r="AD1212" s="417"/>
      <c r="AE1212" s="417"/>
      <c r="AF1212" s="417"/>
      <c r="AG1212" s="542"/>
      <c r="AH1212" s="120"/>
    </row>
    <row r="1213" spans="1:34" s="4" customFormat="1" ht="13.5" customHeight="1">
      <c r="A1213" s="56"/>
      <c r="B1213" s="66"/>
      <c r="C1213" s="66"/>
      <c r="D1213" s="66"/>
      <c r="E1213" s="66"/>
      <c r="F1213" s="66"/>
      <c r="G1213" s="66"/>
      <c r="H1213" s="66"/>
      <c r="I1213" s="66"/>
      <c r="J1213" s="66"/>
      <c r="K1213" s="66"/>
      <c r="L1213" s="66"/>
      <c r="M1213" s="66"/>
      <c r="N1213" s="66"/>
      <c r="O1213" s="66"/>
      <c r="P1213" s="66"/>
      <c r="Q1213" s="66"/>
      <c r="R1213" s="66"/>
      <c r="S1213" s="66"/>
      <c r="T1213" s="66"/>
      <c r="U1213" s="66"/>
      <c r="V1213" s="66"/>
      <c r="W1213" s="66"/>
      <c r="X1213" s="388"/>
      <c r="Y1213" s="417"/>
      <c r="Z1213" s="417"/>
      <c r="AA1213" s="417"/>
      <c r="AB1213" s="417"/>
      <c r="AC1213" s="417"/>
      <c r="AD1213" s="417"/>
      <c r="AE1213" s="417"/>
      <c r="AF1213" s="417"/>
      <c r="AG1213" s="542"/>
      <c r="AH1213" s="120"/>
    </row>
    <row r="1214" spans="1:34" s="4" customFormat="1" ht="13.5" customHeight="1">
      <c r="A1214" s="56"/>
      <c r="B1214" s="66" t="s">
        <v>371</v>
      </c>
      <c r="C1214" s="66"/>
      <c r="D1214" s="66"/>
      <c r="E1214" s="66"/>
      <c r="F1214" s="66"/>
      <c r="G1214" s="66"/>
      <c r="H1214" s="66"/>
      <c r="I1214" s="66"/>
      <c r="J1214" s="66"/>
      <c r="K1214" s="66"/>
      <c r="L1214" s="66"/>
      <c r="M1214" s="66"/>
      <c r="N1214" s="66"/>
      <c r="O1214" s="66"/>
      <c r="P1214" s="66"/>
      <c r="Q1214" s="125"/>
      <c r="R1214" s="66" t="s">
        <v>825</v>
      </c>
      <c r="S1214" s="66"/>
      <c r="T1214" s="66"/>
      <c r="U1214" s="125"/>
      <c r="V1214" s="66" t="s">
        <v>100</v>
      </c>
      <c r="W1214" s="66"/>
      <c r="X1214" s="388"/>
      <c r="Y1214" s="417"/>
      <c r="Z1214" s="417"/>
      <c r="AA1214" s="417"/>
      <c r="AB1214" s="417"/>
      <c r="AC1214" s="417"/>
      <c r="AD1214" s="417"/>
      <c r="AE1214" s="417"/>
      <c r="AF1214" s="417"/>
      <c r="AG1214" s="542"/>
      <c r="AH1214" s="120"/>
    </row>
    <row r="1215" spans="1:34" s="4" customFormat="1" ht="13.5" customHeight="1">
      <c r="A1215" s="56"/>
      <c r="B1215" s="66"/>
      <c r="C1215" s="66"/>
      <c r="D1215" s="66"/>
      <c r="E1215" s="66"/>
      <c r="F1215" s="66"/>
      <c r="G1215" s="66"/>
      <c r="H1215" s="66"/>
      <c r="I1215" s="66"/>
      <c r="J1215" s="66"/>
      <c r="K1215" s="66"/>
      <c r="L1215" s="66"/>
      <c r="M1215" s="66"/>
      <c r="N1215" s="66"/>
      <c r="O1215" s="66"/>
      <c r="P1215" s="66"/>
      <c r="Q1215" s="66"/>
      <c r="R1215" s="66"/>
      <c r="S1215" s="66"/>
      <c r="T1215" s="66"/>
      <c r="U1215" s="66"/>
      <c r="V1215" s="66"/>
      <c r="W1215" s="66"/>
      <c r="X1215" s="388"/>
      <c r="Y1215" s="417"/>
      <c r="Z1215" s="417"/>
      <c r="AA1215" s="417"/>
      <c r="AB1215" s="417"/>
      <c r="AC1215" s="417"/>
      <c r="AD1215" s="417"/>
      <c r="AE1215" s="417"/>
      <c r="AF1215" s="417"/>
      <c r="AG1215" s="542"/>
      <c r="AH1215" s="120"/>
    </row>
    <row r="1216" spans="1:34" s="4" customFormat="1" ht="13.5" customHeight="1">
      <c r="A1216" s="56"/>
      <c r="B1216" s="66"/>
      <c r="C1216" s="66" t="s">
        <v>792</v>
      </c>
      <c r="D1216" s="66"/>
      <c r="E1216" s="66"/>
      <c r="F1216" s="66"/>
      <c r="G1216" s="66"/>
      <c r="H1216" s="66"/>
      <c r="I1216" s="66"/>
      <c r="J1216" s="66"/>
      <c r="K1216" s="66"/>
      <c r="L1216" s="66"/>
      <c r="M1216" s="66"/>
      <c r="N1216" s="66"/>
      <c r="O1216" s="66"/>
      <c r="P1216" s="66"/>
      <c r="Q1216" s="125"/>
      <c r="R1216" s="66" t="s">
        <v>538</v>
      </c>
      <c r="S1216" s="66"/>
      <c r="T1216" s="66"/>
      <c r="U1216" s="125"/>
      <c r="V1216" s="66" t="s">
        <v>573</v>
      </c>
      <c r="W1216" s="66"/>
      <c r="X1216" s="388"/>
      <c r="Y1216" s="417"/>
      <c r="Z1216" s="417"/>
      <c r="AA1216" s="417"/>
      <c r="AB1216" s="417"/>
      <c r="AC1216" s="417"/>
      <c r="AD1216" s="417"/>
      <c r="AE1216" s="417"/>
      <c r="AF1216" s="417"/>
      <c r="AG1216" s="542"/>
      <c r="AH1216" s="120"/>
    </row>
    <row r="1217" spans="1:34" s="4" customFormat="1" ht="13.5" customHeight="1">
      <c r="A1217" s="56"/>
      <c r="B1217" s="66"/>
      <c r="C1217" s="66"/>
      <c r="D1217" s="66"/>
      <c r="E1217" s="66"/>
      <c r="F1217" s="66"/>
      <c r="G1217" s="66"/>
      <c r="H1217" s="66"/>
      <c r="I1217" s="66"/>
      <c r="J1217" s="66"/>
      <c r="K1217" s="66"/>
      <c r="L1217" s="66"/>
      <c r="M1217" s="66"/>
      <c r="N1217" s="66"/>
      <c r="O1217" s="66"/>
      <c r="P1217" s="66"/>
      <c r="Q1217" s="66"/>
      <c r="R1217" s="66"/>
      <c r="S1217" s="66"/>
      <c r="T1217" s="66"/>
      <c r="U1217" s="66"/>
      <c r="V1217" s="66"/>
      <c r="W1217" s="66"/>
      <c r="X1217" s="388"/>
      <c r="Y1217" s="417"/>
      <c r="Z1217" s="417"/>
      <c r="AA1217" s="417"/>
      <c r="AB1217" s="417"/>
      <c r="AC1217" s="417"/>
      <c r="AD1217" s="417"/>
      <c r="AE1217" s="417"/>
      <c r="AF1217" s="417"/>
      <c r="AG1217" s="542"/>
      <c r="AH1217" s="120"/>
    </row>
    <row r="1218" spans="1:34" s="4" customFormat="1" ht="13.5" customHeight="1">
      <c r="A1218" s="56"/>
      <c r="B1218" s="66" t="s">
        <v>357</v>
      </c>
      <c r="C1218" s="66"/>
      <c r="D1218" s="66"/>
      <c r="E1218" s="66"/>
      <c r="F1218" s="66"/>
      <c r="G1218" s="66"/>
      <c r="H1218" s="66"/>
      <c r="I1218" s="66"/>
      <c r="J1218" s="66"/>
      <c r="K1218" s="66"/>
      <c r="L1218" s="66"/>
      <c r="M1218" s="66"/>
      <c r="N1218" s="66"/>
      <c r="O1218" s="66"/>
      <c r="P1218" s="66"/>
      <c r="Q1218" s="66"/>
      <c r="R1218" s="66"/>
      <c r="S1218" s="66"/>
      <c r="T1218" s="66"/>
      <c r="U1218" s="66"/>
      <c r="V1218" s="66"/>
      <c r="W1218" s="66"/>
      <c r="X1218" s="388"/>
      <c r="Y1218" s="417"/>
      <c r="Z1218" s="417"/>
      <c r="AA1218" s="417"/>
      <c r="AB1218" s="417"/>
      <c r="AC1218" s="417"/>
      <c r="AD1218" s="417"/>
      <c r="AE1218" s="417"/>
      <c r="AF1218" s="417"/>
      <c r="AG1218" s="542"/>
      <c r="AH1218" s="120"/>
    </row>
    <row r="1219" spans="1:34" s="4" customFormat="1" ht="13.5" customHeight="1">
      <c r="A1219" s="56"/>
      <c r="B1219" s="66"/>
      <c r="C1219" s="66"/>
      <c r="D1219" s="66"/>
      <c r="E1219" s="66"/>
      <c r="F1219" s="66"/>
      <c r="G1219" s="66"/>
      <c r="H1219" s="66"/>
      <c r="I1219" s="66"/>
      <c r="J1219" s="66"/>
      <c r="K1219" s="66"/>
      <c r="L1219" s="66"/>
      <c r="M1219" s="66"/>
      <c r="N1219" s="66"/>
      <c r="O1219" s="66"/>
      <c r="P1219" s="66"/>
      <c r="Q1219" s="125"/>
      <c r="R1219" s="66" t="s">
        <v>825</v>
      </c>
      <c r="S1219" s="66"/>
      <c r="T1219" s="66"/>
      <c r="U1219" s="125"/>
      <c r="V1219" s="66" t="s">
        <v>100</v>
      </c>
      <c r="W1219" s="66"/>
      <c r="X1219" s="388"/>
      <c r="Y1219" s="417"/>
      <c r="Z1219" s="417"/>
      <c r="AA1219" s="417"/>
      <c r="AB1219" s="417"/>
      <c r="AC1219" s="417"/>
      <c r="AD1219" s="417"/>
      <c r="AE1219" s="417"/>
      <c r="AF1219" s="417"/>
      <c r="AG1219" s="542"/>
      <c r="AH1219" s="120"/>
    </row>
    <row r="1220" spans="1:34" s="4" customFormat="1" ht="13.5" customHeight="1">
      <c r="A1220" s="56"/>
      <c r="B1220" s="66"/>
      <c r="C1220" s="66"/>
      <c r="D1220" s="66"/>
      <c r="E1220" s="66"/>
      <c r="F1220" s="66"/>
      <c r="G1220" s="66"/>
      <c r="H1220" s="66"/>
      <c r="I1220" s="66"/>
      <c r="J1220" s="66"/>
      <c r="K1220" s="66"/>
      <c r="L1220" s="66"/>
      <c r="M1220" s="66"/>
      <c r="N1220" s="66"/>
      <c r="O1220" s="66"/>
      <c r="P1220" s="66"/>
      <c r="Q1220" s="66"/>
      <c r="R1220" s="66"/>
      <c r="S1220" s="66"/>
      <c r="T1220" s="66"/>
      <c r="U1220" s="66"/>
      <c r="V1220" s="66"/>
      <c r="W1220" s="66"/>
      <c r="X1220" s="388"/>
      <c r="Y1220" s="417"/>
      <c r="Z1220" s="417"/>
      <c r="AA1220" s="417"/>
      <c r="AB1220" s="417"/>
      <c r="AC1220" s="417"/>
      <c r="AD1220" s="417"/>
      <c r="AE1220" s="417"/>
      <c r="AF1220" s="417"/>
      <c r="AG1220" s="542"/>
      <c r="AH1220" s="120"/>
    </row>
    <row r="1221" spans="1:34" s="4" customFormat="1" ht="13.5" customHeight="1">
      <c r="A1221" s="56"/>
      <c r="B1221" s="66" t="s">
        <v>948</v>
      </c>
      <c r="C1221" s="66"/>
      <c r="D1221" s="66"/>
      <c r="E1221" s="66"/>
      <c r="F1221" s="66"/>
      <c r="G1221" s="66"/>
      <c r="H1221" s="66"/>
      <c r="I1221" s="66"/>
      <c r="J1221" s="66"/>
      <c r="K1221" s="66"/>
      <c r="L1221" s="66"/>
      <c r="M1221" s="66"/>
      <c r="N1221" s="66"/>
      <c r="O1221" s="66"/>
      <c r="P1221" s="66"/>
      <c r="Q1221" s="66"/>
      <c r="R1221" s="66"/>
      <c r="S1221" s="66"/>
      <c r="T1221" s="66"/>
      <c r="U1221" s="66"/>
      <c r="V1221" s="66"/>
      <c r="W1221" s="66"/>
      <c r="X1221" s="388"/>
      <c r="Y1221" s="417"/>
      <c r="Z1221" s="417"/>
      <c r="AA1221" s="417"/>
      <c r="AB1221" s="417"/>
      <c r="AC1221" s="417"/>
      <c r="AD1221" s="417"/>
      <c r="AE1221" s="417"/>
      <c r="AF1221" s="417"/>
      <c r="AG1221" s="542"/>
      <c r="AH1221" s="120"/>
    </row>
    <row r="1222" spans="1:34" s="4" customFormat="1" ht="13.5" customHeight="1">
      <c r="A1222" s="56"/>
      <c r="B1222" s="66"/>
      <c r="C1222" s="66"/>
      <c r="D1222" s="66"/>
      <c r="E1222" s="66"/>
      <c r="F1222" s="66"/>
      <c r="G1222" s="66"/>
      <c r="H1222" s="66"/>
      <c r="I1222" s="66"/>
      <c r="J1222" s="66"/>
      <c r="K1222" s="66"/>
      <c r="L1222" s="66"/>
      <c r="M1222" s="66"/>
      <c r="N1222" s="66"/>
      <c r="O1222" s="66"/>
      <c r="P1222" s="66"/>
      <c r="Q1222" s="66"/>
      <c r="R1222" s="255"/>
      <c r="S1222" s="255"/>
      <c r="T1222" s="255"/>
      <c r="U1222" s="66"/>
      <c r="V1222" s="255"/>
      <c r="W1222" s="66"/>
      <c r="X1222" s="388"/>
      <c r="Y1222" s="417"/>
      <c r="Z1222" s="417"/>
      <c r="AA1222" s="417"/>
      <c r="AB1222" s="417"/>
      <c r="AC1222" s="417"/>
      <c r="AD1222" s="417"/>
      <c r="AE1222" s="417"/>
      <c r="AF1222" s="417"/>
      <c r="AG1222" s="542"/>
      <c r="AH1222" s="120"/>
    </row>
    <row r="1223" spans="1:34" s="4" customFormat="1" ht="13.5" customHeight="1">
      <c r="A1223" s="56"/>
      <c r="B1223" s="66"/>
      <c r="C1223" s="66" t="s">
        <v>540</v>
      </c>
      <c r="D1223" s="66"/>
      <c r="E1223" s="66"/>
      <c r="F1223" s="66"/>
      <c r="G1223" s="66"/>
      <c r="H1223" s="125"/>
      <c r="I1223" s="66" t="s">
        <v>950</v>
      </c>
      <c r="J1223" s="66"/>
      <c r="K1223" s="66"/>
      <c r="L1223" s="66"/>
      <c r="M1223" s="125"/>
      <c r="N1223" s="66" t="s">
        <v>11</v>
      </c>
      <c r="O1223" s="140"/>
      <c r="P1223" s="66" t="s">
        <v>303</v>
      </c>
      <c r="Q1223" s="66"/>
      <c r="R1223" s="125"/>
      <c r="S1223" s="66" t="s">
        <v>105</v>
      </c>
      <c r="T1223" s="255"/>
      <c r="U1223" s="66"/>
      <c r="V1223" s="255"/>
      <c r="W1223" s="66"/>
      <c r="X1223" s="388"/>
      <c r="Y1223" s="417"/>
      <c r="Z1223" s="417"/>
      <c r="AA1223" s="417"/>
      <c r="AB1223" s="417"/>
      <c r="AC1223" s="417"/>
      <c r="AD1223" s="417"/>
      <c r="AE1223" s="417"/>
      <c r="AF1223" s="417"/>
      <c r="AG1223" s="542"/>
      <c r="AH1223" s="120"/>
    </row>
    <row r="1224" spans="1:34" s="4" customFormat="1" ht="13.5" customHeight="1">
      <c r="A1224" s="56"/>
      <c r="B1224" s="66"/>
      <c r="C1224" s="66"/>
      <c r="D1224" s="66"/>
      <c r="E1224" s="66"/>
      <c r="F1224" s="66"/>
      <c r="G1224" s="66"/>
      <c r="H1224" s="66"/>
      <c r="I1224" s="66"/>
      <c r="J1224" s="66"/>
      <c r="K1224" s="66"/>
      <c r="L1224" s="66"/>
      <c r="M1224" s="66"/>
      <c r="N1224" s="66"/>
      <c r="O1224" s="66"/>
      <c r="P1224" s="66"/>
      <c r="Q1224" s="66"/>
      <c r="R1224" s="255"/>
      <c r="S1224" s="255"/>
      <c r="T1224" s="255"/>
      <c r="U1224" s="66"/>
      <c r="V1224" s="255"/>
      <c r="W1224" s="66"/>
      <c r="X1224" s="388"/>
      <c r="Y1224" s="417"/>
      <c r="Z1224" s="417"/>
      <c r="AA1224" s="417"/>
      <c r="AB1224" s="417"/>
      <c r="AC1224" s="417"/>
      <c r="AD1224" s="417"/>
      <c r="AE1224" s="417"/>
      <c r="AF1224" s="417"/>
      <c r="AG1224" s="542"/>
      <c r="AH1224" s="120"/>
    </row>
    <row r="1225" spans="1:34" s="4" customFormat="1" ht="13.5" customHeight="1">
      <c r="A1225" s="56"/>
      <c r="B1225" s="66"/>
      <c r="C1225" s="66" t="s">
        <v>951</v>
      </c>
      <c r="D1225" s="66"/>
      <c r="E1225" s="66"/>
      <c r="F1225" s="66"/>
      <c r="G1225" s="144"/>
      <c r="H1225" s="146"/>
      <c r="I1225" s="146"/>
      <c r="J1225" s="221"/>
      <c r="K1225" s="66"/>
      <c r="L1225" s="125"/>
      <c r="M1225" s="66" t="s">
        <v>950</v>
      </c>
      <c r="N1225" s="66"/>
      <c r="O1225" s="66"/>
      <c r="P1225" s="125"/>
      <c r="Q1225" s="66" t="s">
        <v>11</v>
      </c>
      <c r="R1225" s="140"/>
      <c r="S1225" s="66" t="s">
        <v>303</v>
      </c>
      <c r="T1225" s="4"/>
      <c r="U1225" s="125"/>
      <c r="V1225" s="66" t="s">
        <v>105</v>
      </c>
      <c r="W1225" s="4"/>
      <c r="X1225" s="395"/>
      <c r="Y1225" s="417"/>
      <c r="Z1225" s="417"/>
      <c r="AA1225" s="417"/>
      <c r="AB1225" s="417"/>
      <c r="AC1225" s="417"/>
      <c r="AD1225" s="417"/>
      <c r="AE1225" s="417"/>
      <c r="AF1225" s="417"/>
      <c r="AG1225" s="542"/>
      <c r="AH1225" s="120"/>
    </row>
    <row r="1226" spans="1:34" s="4" customFormat="1" ht="13.5" customHeight="1">
      <c r="A1226" s="56"/>
      <c r="B1226" s="66"/>
      <c r="C1226" s="66"/>
      <c r="D1226" s="66"/>
      <c r="E1226" s="66"/>
      <c r="F1226" s="66"/>
      <c r="G1226" s="161"/>
      <c r="H1226" s="147"/>
      <c r="I1226" s="147"/>
      <c r="J1226" s="223"/>
      <c r="K1226" s="66"/>
      <c r="L1226" s="66"/>
      <c r="M1226" s="66"/>
      <c r="N1226" s="66"/>
      <c r="O1226" s="66"/>
      <c r="P1226" s="66"/>
      <c r="Q1226" s="66"/>
      <c r="R1226" s="255"/>
      <c r="S1226" s="255"/>
      <c r="T1226" s="255"/>
      <c r="U1226" s="66"/>
      <c r="V1226" s="255"/>
      <c r="W1226" s="66"/>
      <c r="X1226" s="388"/>
      <c r="Y1226" s="417"/>
      <c r="Z1226" s="417"/>
      <c r="AA1226" s="417"/>
      <c r="AB1226" s="417"/>
      <c r="AC1226" s="417"/>
      <c r="AD1226" s="417"/>
      <c r="AE1226" s="417"/>
      <c r="AF1226" s="417"/>
      <c r="AG1226" s="542"/>
      <c r="AH1226" s="120"/>
    </row>
    <row r="1227" spans="1:34" s="4" customFormat="1" ht="13.5" customHeight="1">
      <c r="A1227" s="56"/>
      <c r="B1227" s="66"/>
      <c r="C1227" s="66"/>
      <c r="D1227" s="66"/>
      <c r="E1227" s="66"/>
      <c r="F1227" s="66"/>
      <c r="G1227" s="66"/>
      <c r="H1227" s="66"/>
      <c r="I1227" s="66"/>
      <c r="J1227" s="66"/>
      <c r="K1227" s="66"/>
      <c r="L1227" s="66"/>
      <c r="M1227" s="66"/>
      <c r="N1227" s="66"/>
      <c r="O1227" s="66"/>
      <c r="P1227" s="66"/>
      <c r="Q1227" s="66"/>
      <c r="R1227" s="255"/>
      <c r="S1227" s="255"/>
      <c r="T1227" s="255"/>
      <c r="U1227" s="66"/>
      <c r="V1227" s="255"/>
      <c r="W1227" s="66"/>
      <c r="X1227" s="388"/>
      <c r="Y1227" s="417"/>
      <c r="Z1227" s="417"/>
      <c r="AA1227" s="417"/>
      <c r="AB1227" s="417"/>
      <c r="AC1227" s="417"/>
      <c r="AD1227" s="417"/>
      <c r="AE1227" s="417"/>
      <c r="AF1227" s="417"/>
      <c r="AG1227" s="542"/>
      <c r="AH1227" s="120"/>
    </row>
    <row r="1228" spans="1:34" s="4" customFormat="1" ht="13.5" customHeight="1">
      <c r="A1228" s="56"/>
      <c r="B1228" s="66"/>
      <c r="C1228" s="66" t="s">
        <v>200</v>
      </c>
      <c r="D1228" s="66"/>
      <c r="E1228" s="66"/>
      <c r="F1228" s="66"/>
      <c r="G1228" s="66"/>
      <c r="H1228" s="66"/>
      <c r="I1228" s="66"/>
      <c r="J1228" s="66"/>
      <c r="K1228" s="66"/>
      <c r="L1228" s="66"/>
      <c r="M1228" s="66"/>
      <c r="N1228" s="66"/>
      <c r="O1228" s="66"/>
      <c r="P1228" s="66"/>
      <c r="Q1228" s="125"/>
      <c r="R1228" s="66" t="s">
        <v>825</v>
      </c>
      <c r="S1228" s="66"/>
      <c r="T1228" s="66"/>
      <c r="U1228" s="125"/>
      <c r="V1228" s="66" t="s">
        <v>100</v>
      </c>
      <c r="W1228" s="66"/>
      <c r="X1228" s="388"/>
      <c r="Y1228" s="417"/>
      <c r="Z1228" s="417"/>
      <c r="AA1228" s="417"/>
      <c r="AB1228" s="417"/>
      <c r="AC1228" s="417"/>
      <c r="AD1228" s="417"/>
      <c r="AE1228" s="417"/>
      <c r="AF1228" s="417"/>
      <c r="AG1228" s="542"/>
      <c r="AH1228" s="120"/>
    </row>
    <row r="1229" spans="1:34" s="4" customFormat="1" ht="13.5" customHeight="1">
      <c r="A1229" s="56"/>
      <c r="B1229" s="66"/>
      <c r="C1229" s="66"/>
      <c r="D1229" s="66"/>
      <c r="E1229" s="66"/>
      <c r="F1229" s="66"/>
      <c r="G1229" s="66"/>
      <c r="H1229" s="66"/>
      <c r="I1229" s="66"/>
      <c r="J1229" s="66"/>
      <c r="K1229" s="66"/>
      <c r="L1229" s="66"/>
      <c r="M1229" s="66"/>
      <c r="N1229" s="66"/>
      <c r="O1229" s="66"/>
      <c r="P1229" s="66"/>
      <c r="Q1229" s="66"/>
      <c r="R1229" s="66"/>
      <c r="S1229" s="66"/>
      <c r="T1229" s="66"/>
      <c r="U1229" s="66"/>
      <c r="V1229" s="66"/>
      <c r="W1229" s="66"/>
      <c r="X1229" s="388"/>
      <c r="Y1229" s="123"/>
      <c r="Z1229" s="123"/>
      <c r="AA1229" s="123"/>
      <c r="AB1229" s="123"/>
      <c r="AC1229" s="123"/>
      <c r="AD1229" s="123"/>
      <c r="AE1229" s="123"/>
      <c r="AF1229" s="123"/>
      <c r="AG1229" s="538"/>
      <c r="AH1229" s="120"/>
    </row>
    <row r="1230" spans="1:34" s="4" customFormat="1" ht="13.5" customHeight="1">
      <c r="A1230" s="56"/>
      <c r="B1230" s="66" t="s">
        <v>433</v>
      </c>
      <c r="C1230" s="66"/>
      <c r="D1230" s="66"/>
      <c r="E1230" s="66"/>
      <c r="F1230" s="66"/>
      <c r="G1230" s="66"/>
      <c r="H1230" s="66"/>
      <c r="I1230" s="66"/>
      <c r="J1230" s="66"/>
      <c r="K1230" s="66"/>
      <c r="L1230" s="66"/>
      <c r="M1230" s="66"/>
      <c r="N1230" s="66"/>
      <c r="O1230" s="66"/>
      <c r="P1230" s="66"/>
      <c r="Q1230" s="4"/>
      <c r="R1230" s="125"/>
      <c r="S1230" s="66" t="s">
        <v>825</v>
      </c>
      <c r="T1230" s="66"/>
      <c r="U1230" s="125"/>
      <c r="V1230" s="66" t="s">
        <v>100</v>
      </c>
      <c r="W1230" s="66"/>
      <c r="X1230" s="388"/>
      <c r="Y1230" s="435" t="s">
        <v>340</v>
      </c>
      <c r="Z1230" s="436"/>
      <c r="AA1230" s="436"/>
      <c r="AB1230" s="436"/>
      <c r="AC1230" s="436"/>
      <c r="AD1230" s="436"/>
      <c r="AE1230" s="436"/>
      <c r="AF1230" s="436"/>
      <c r="AG1230" s="544"/>
      <c r="AH1230" s="120"/>
    </row>
    <row r="1231" spans="1:34" s="4" customFormat="1" ht="13.5" customHeight="1">
      <c r="A1231" s="56"/>
      <c r="B1231" s="66"/>
      <c r="C1231" s="66"/>
      <c r="D1231" s="66"/>
      <c r="E1231" s="66"/>
      <c r="F1231" s="66"/>
      <c r="G1231" s="66"/>
      <c r="H1231" s="66"/>
      <c r="I1231" s="66"/>
      <c r="J1231" s="66"/>
      <c r="K1231" s="66"/>
      <c r="L1231" s="66"/>
      <c r="M1231" s="66"/>
      <c r="N1231" s="66"/>
      <c r="O1231" s="66"/>
      <c r="P1231" s="66"/>
      <c r="Q1231" s="66"/>
      <c r="R1231" s="255"/>
      <c r="S1231" s="255"/>
      <c r="T1231" s="255"/>
      <c r="U1231" s="66"/>
      <c r="V1231" s="255"/>
      <c r="W1231" s="66"/>
      <c r="X1231" s="388"/>
      <c r="Y1231" s="435"/>
      <c r="Z1231" s="436"/>
      <c r="AA1231" s="436"/>
      <c r="AB1231" s="436"/>
      <c r="AC1231" s="436"/>
      <c r="AD1231" s="436"/>
      <c r="AE1231" s="436"/>
      <c r="AF1231" s="436"/>
      <c r="AG1231" s="544"/>
      <c r="AH1231" s="120"/>
    </row>
    <row r="1232" spans="1:34" s="4" customFormat="1" ht="13.5" customHeight="1">
      <c r="A1232" s="56"/>
      <c r="B1232" s="66" t="s">
        <v>467</v>
      </c>
      <c r="C1232" s="66"/>
      <c r="D1232" s="66"/>
      <c r="E1232" s="66"/>
      <c r="F1232" s="66"/>
      <c r="G1232" s="66"/>
      <c r="H1232" s="66"/>
      <c r="I1232" s="66"/>
      <c r="J1232" s="66"/>
      <c r="K1232" s="66"/>
      <c r="L1232" s="66"/>
      <c r="M1232" s="66"/>
      <c r="N1232" s="66"/>
      <c r="O1232" s="66"/>
      <c r="P1232" s="66"/>
      <c r="Q1232" s="66"/>
      <c r="R1232" s="255"/>
      <c r="S1232" s="255"/>
      <c r="T1232" s="255"/>
      <c r="U1232" s="66"/>
      <c r="V1232" s="255"/>
      <c r="W1232" s="66"/>
      <c r="X1232" s="388"/>
      <c r="Y1232" s="435"/>
      <c r="Z1232" s="436"/>
      <c r="AA1232" s="436"/>
      <c r="AB1232" s="436"/>
      <c r="AC1232" s="436"/>
      <c r="AD1232" s="436"/>
      <c r="AE1232" s="436"/>
      <c r="AF1232" s="436"/>
      <c r="AG1232" s="544"/>
      <c r="AH1232" s="120"/>
    </row>
    <row r="1233" spans="1:34" s="4" customFormat="1" ht="13.5" customHeight="1">
      <c r="A1233" s="56"/>
      <c r="B1233" s="66"/>
      <c r="C1233" s="66"/>
      <c r="D1233" s="66"/>
      <c r="E1233" s="66"/>
      <c r="F1233" s="66"/>
      <c r="G1233" s="66"/>
      <c r="H1233" s="66"/>
      <c r="I1233" s="66"/>
      <c r="J1233" s="66"/>
      <c r="K1233" s="66"/>
      <c r="L1233" s="66"/>
      <c r="M1233" s="66"/>
      <c r="N1233" s="66"/>
      <c r="O1233" s="66"/>
      <c r="P1233" s="66"/>
      <c r="Q1233" s="66"/>
      <c r="R1233" s="255"/>
      <c r="S1233" s="255"/>
      <c r="T1233" s="255"/>
      <c r="U1233" s="66"/>
      <c r="V1233" s="255"/>
      <c r="W1233" s="66"/>
      <c r="X1233" s="388"/>
      <c r="Y1233" s="435"/>
      <c r="Z1233" s="436"/>
      <c r="AA1233" s="436"/>
      <c r="AB1233" s="436"/>
      <c r="AC1233" s="436"/>
      <c r="AD1233" s="436"/>
      <c r="AE1233" s="436"/>
      <c r="AF1233" s="436"/>
      <c r="AG1233" s="544"/>
      <c r="AH1233" s="120"/>
    </row>
    <row r="1234" spans="1:34" s="4" customFormat="1" ht="13.5" customHeight="1">
      <c r="A1234" s="56"/>
      <c r="B1234" s="66"/>
      <c r="C1234" s="66" t="s">
        <v>953</v>
      </c>
      <c r="D1234" s="66"/>
      <c r="E1234" s="66"/>
      <c r="F1234" s="66"/>
      <c r="G1234" s="66"/>
      <c r="H1234" s="66"/>
      <c r="I1234" s="66"/>
      <c r="J1234" s="66"/>
      <c r="K1234" s="66"/>
      <c r="L1234" s="66"/>
      <c r="M1234" s="66"/>
      <c r="N1234" s="66"/>
      <c r="O1234" s="66"/>
      <c r="P1234" s="66"/>
      <c r="Q1234" s="66"/>
      <c r="R1234" s="255"/>
      <c r="S1234" s="255"/>
      <c r="T1234" s="255"/>
      <c r="U1234" s="66"/>
      <c r="V1234" s="255"/>
      <c r="W1234" s="66"/>
      <c r="X1234" s="388"/>
      <c r="Y1234" s="435"/>
      <c r="Z1234" s="436"/>
      <c r="AA1234" s="436"/>
      <c r="AB1234" s="436"/>
      <c r="AC1234" s="436"/>
      <c r="AD1234" s="436"/>
      <c r="AE1234" s="436"/>
      <c r="AF1234" s="436"/>
      <c r="AG1234" s="544"/>
      <c r="AH1234" s="120"/>
    </row>
    <row r="1235" spans="1:34" s="4" customFormat="1" ht="13.5" customHeight="1">
      <c r="A1235" s="56"/>
      <c r="B1235" s="66"/>
      <c r="C1235" s="66"/>
      <c r="D1235" s="66"/>
      <c r="E1235" s="66"/>
      <c r="F1235" s="66"/>
      <c r="G1235" s="66"/>
      <c r="H1235" s="66"/>
      <c r="I1235" s="66"/>
      <c r="J1235" s="66"/>
      <c r="K1235" s="66"/>
      <c r="L1235" s="66"/>
      <c r="M1235" s="66"/>
      <c r="N1235" s="66"/>
      <c r="O1235" s="66"/>
      <c r="P1235" s="66"/>
      <c r="Q1235" s="66"/>
      <c r="R1235" s="255"/>
      <c r="S1235" s="255"/>
      <c r="T1235" s="255"/>
      <c r="U1235" s="66"/>
      <c r="V1235" s="255"/>
      <c r="W1235" s="66"/>
      <c r="X1235" s="388"/>
      <c r="Y1235" s="435"/>
      <c r="Z1235" s="436"/>
      <c r="AA1235" s="436"/>
      <c r="AB1235" s="436"/>
      <c r="AC1235" s="436"/>
      <c r="AD1235" s="436"/>
      <c r="AE1235" s="436"/>
      <c r="AF1235" s="436"/>
      <c r="AG1235" s="544"/>
      <c r="AH1235" s="120"/>
    </row>
    <row r="1236" spans="1:34" s="4" customFormat="1" ht="13.5" customHeight="1">
      <c r="A1236" s="56"/>
      <c r="B1236" s="66"/>
      <c r="C1236" s="66"/>
      <c r="D1236" s="125"/>
      <c r="E1236" s="66" t="s">
        <v>276</v>
      </c>
      <c r="F1236" s="66"/>
      <c r="G1236" s="66"/>
      <c r="H1236" s="125"/>
      <c r="I1236" s="66" t="s">
        <v>201</v>
      </c>
      <c r="J1236" s="66"/>
      <c r="K1236" s="66"/>
      <c r="L1236" s="66"/>
      <c r="M1236" s="125"/>
      <c r="N1236" s="66" t="s">
        <v>421</v>
      </c>
      <c r="O1236" s="66"/>
      <c r="P1236" s="66"/>
      <c r="Q1236" s="125"/>
      <c r="R1236" s="66" t="s">
        <v>78</v>
      </c>
      <c r="S1236" s="255"/>
      <c r="T1236" s="255"/>
      <c r="U1236" s="66"/>
      <c r="V1236" s="255"/>
      <c r="W1236" s="66"/>
      <c r="X1236" s="388"/>
      <c r="Y1236" s="435"/>
      <c r="Z1236" s="436"/>
      <c r="AA1236" s="436"/>
      <c r="AB1236" s="436"/>
      <c r="AC1236" s="436"/>
      <c r="AD1236" s="436"/>
      <c r="AE1236" s="436"/>
      <c r="AF1236" s="436"/>
      <c r="AG1236" s="544"/>
      <c r="AH1236" s="120"/>
    </row>
    <row r="1237" spans="1:34" s="4" customFormat="1" ht="13.5" customHeight="1">
      <c r="A1237" s="56"/>
      <c r="B1237" s="66"/>
      <c r="C1237" s="66"/>
      <c r="D1237" s="66"/>
      <c r="E1237" s="66"/>
      <c r="F1237" s="66"/>
      <c r="G1237" s="66"/>
      <c r="H1237" s="66"/>
      <c r="I1237" s="66"/>
      <c r="J1237" s="66"/>
      <c r="K1237" s="66"/>
      <c r="L1237" s="66"/>
      <c r="M1237" s="66"/>
      <c r="N1237" s="66"/>
      <c r="O1237" s="66"/>
      <c r="P1237" s="66"/>
      <c r="Q1237" s="66"/>
      <c r="R1237" s="255"/>
      <c r="S1237" s="255"/>
      <c r="T1237" s="255"/>
      <c r="U1237" s="66"/>
      <c r="V1237" s="255"/>
      <c r="W1237" s="66"/>
      <c r="X1237" s="388"/>
      <c r="Y1237" s="435"/>
      <c r="Z1237" s="436"/>
      <c r="AA1237" s="436"/>
      <c r="AB1237" s="436"/>
      <c r="AC1237" s="436"/>
      <c r="AD1237" s="436"/>
      <c r="AE1237" s="436"/>
      <c r="AF1237" s="436"/>
      <c r="AG1237" s="544"/>
      <c r="AH1237" s="120"/>
    </row>
    <row r="1238" spans="1:34" s="4" customFormat="1" ht="13.5" customHeight="1">
      <c r="A1238" s="56"/>
      <c r="B1238" s="66"/>
      <c r="C1238" s="66" t="s">
        <v>147</v>
      </c>
      <c r="D1238" s="66" t="s">
        <v>251</v>
      </c>
      <c r="E1238" s="66"/>
      <c r="F1238" s="66"/>
      <c r="G1238" s="66"/>
      <c r="H1238" s="66"/>
      <c r="I1238" s="160"/>
      <c r="J1238" s="203"/>
      <c r="K1238" s="66" t="s">
        <v>613</v>
      </c>
      <c r="L1238" s="66"/>
      <c r="M1238" s="66" t="s">
        <v>279</v>
      </c>
      <c r="N1238" s="66"/>
      <c r="O1238" s="66"/>
      <c r="P1238" s="66"/>
      <c r="Q1238" s="66"/>
      <c r="R1238" s="160"/>
      <c r="S1238" s="203"/>
      <c r="T1238" s="66" t="s">
        <v>613</v>
      </c>
      <c r="U1238" s="66"/>
      <c r="V1238" s="255"/>
      <c r="W1238" s="66"/>
      <c r="X1238" s="388"/>
      <c r="Y1238" s="435"/>
      <c r="Z1238" s="436"/>
      <c r="AA1238" s="436"/>
      <c r="AB1238" s="436"/>
      <c r="AC1238" s="436"/>
      <c r="AD1238" s="436"/>
      <c r="AE1238" s="436"/>
      <c r="AF1238" s="436"/>
      <c r="AG1238" s="544"/>
      <c r="AH1238" s="120"/>
    </row>
    <row r="1239" spans="1:34" s="4" customFormat="1" ht="13.5" customHeight="1">
      <c r="A1239" s="56"/>
      <c r="B1239" s="66"/>
      <c r="C1239" s="66"/>
      <c r="D1239" s="66"/>
      <c r="E1239" s="66"/>
      <c r="F1239" s="66"/>
      <c r="G1239" s="66"/>
      <c r="H1239" s="66"/>
      <c r="I1239" s="66"/>
      <c r="J1239" s="66"/>
      <c r="K1239" s="66"/>
      <c r="L1239" s="66"/>
      <c r="M1239" s="66"/>
      <c r="N1239" s="66"/>
      <c r="O1239" s="66"/>
      <c r="P1239" s="66"/>
      <c r="Q1239" s="66"/>
      <c r="R1239" s="255"/>
      <c r="S1239" s="255"/>
      <c r="T1239" s="255"/>
      <c r="U1239" s="66"/>
      <c r="V1239" s="255"/>
      <c r="W1239" s="66"/>
      <c r="X1239" s="388"/>
      <c r="Y1239" s="435"/>
      <c r="Z1239" s="436"/>
      <c r="AA1239" s="436"/>
      <c r="AB1239" s="436"/>
      <c r="AC1239" s="436"/>
      <c r="AD1239" s="436"/>
      <c r="AE1239" s="436"/>
      <c r="AF1239" s="436"/>
      <c r="AG1239" s="544"/>
      <c r="AH1239" s="120"/>
    </row>
    <row r="1240" spans="1:34" s="4" customFormat="1" ht="13.5" customHeight="1">
      <c r="A1240" s="56"/>
      <c r="B1240" s="66" t="s">
        <v>525</v>
      </c>
      <c r="C1240" s="66"/>
      <c r="D1240" s="66"/>
      <c r="E1240" s="66"/>
      <c r="F1240" s="66"/>
      <c r="G1240" s="66"/>
      <c r="H1240" s="66"/>
      <c r="I1240" s="66"/>
      <c r="J1240" s="66"/>
      <c r="K1240" s="66"/>
      <c r="L1240" s="66"/>
      <c r="M1240" s="66"/>
      <c r="N1240" s="66"/>
      <c r="O1240" s="66"/>
      <c r="P1240" s="66"/>
      <c r="Q1240" s="66"/>
      <c r="R1240" s="255"/>
      <c r="S1240" s="255"/>
      <c r="T1240" s="255"/>
      <c r="U1240" s="66"/>
      <c r="V1240" s="255"/>
      <c r="W1240" s="66"/>
      <c r="X1240" s="388"/>
      <c r="Y1240" s="435"/>
      <c r="Z1240" s="436"/>
      <c r="AA1240" s="436"/>
      <c r="AB1240" s="436"/>
      <c r="AC1240" s="436"/>
      <c r="AD1240" s="436"/>
      <c r="AE1240" s="436"/>
      <c r="AF1240" s="436"/>
      <c r="AG1240" s="544"/>
      <c r="AH1240" s="120"/>
    </row>
    <row r="1241" spans="1:34" s="4" customFormat="1" ht="13.5" customHeight="1">
      <c r="A1241" s="56"/>
      <c r="B1241" s="66"/>
      <c r="C1241" s="66"/>
      <c r="D1241" s="66"/>
      <c r="E1241" s="66"/>
      <c r="F1241" s="66"/>
      <c r="G1241" s="66"/>
      <c r="H1241" s="66"/>
      <c r="I1241" s="66"/>
      <c r="J1241" s="66"/>
      <c r="K1241" s="66"/>
      <c r="L1241" s="66"/>
      <c r="M1241" s="66"/>
      <c r="N1241" s="66"/>
      <c r="O1241" s="66"/>
      <c r="P1241" s="66"/>
      <c r="Q1241" s="125"/>
      <c r="R1241" s="66" t="s">
        <v>825</v>
      </c>
      <c r="S1241" s="66"/>
      <c r="T1241" s="66"/>
      <c r="U1241" s="125"/>
      <c r="V1241" s="66" t="s">
        <v>100</v>
      </c>
      <c r="W1241" s="66"/>
      <c r="X1241" s="388"/>
      <c r="Y1241" s="435"/>
      <c r="Z1241" s="436"/>
      <c r="AA1241" s="436"/>
      <c r="AB1241" s="436"/>
      <c r="AC1241" s="436"/>
      <c r="AD1241" s="436"/>
      <c r="AE1241" s="436"/>
      <c r="AF1241" s="436"/>
      <c r="AG1241" s="544"/>
      <c r="AH1241" s="120"/>
    </row>
    <row r="1242" spans="1:34" s="4" customFormat="1" ht="13.5" customHeight="1">
      <c r="A1242" s="56"/>
      <c r="B1242" s="66" t="s">
        <v>957</v>
      </c>
      <c r="C1242" s="66"/>
      <c r="D1242" s="66"/>
      <c r="E1242" s="66"/>
      <c r="F1242" s="66"/>
      <c r="G1242" s="66"/>
      <c r="H1242" s="66"/>
      <c r="I1242" s="66"/>
      <c r="J1242" s="66"/>
      <c r="K1242" s="66"/>
      <c r="L1242" s="66"/>
      <c r="M1242" s="66"/>
      <c r="N1242" s="66"/>
      <c r="O1242" s="66"/>
      <c r="P1242" s="66"/>
      <c r="Q1242" s="66"/>
      <c r="R1242" s="66"/>
      <c r="S1242" s="66"/>
      <c r="T1242" s="66"/>
      <c r="U1242" s="66"/>
      <c r="V1242" s="66"/>
      <c r="W1242" s="66"/>
      <c r="X1242" s="388"/>
      <c r="Y1242" s="435"/>
      <c r="Z1242" s="436"/>
      <c r="AA1242" s="436"/>
      <c r="AB1242" s="436"/>
      <c r="AC1242" s="436"/>
      <c r="AD1242" s="436"/>
      <c r="AE1242" s="436"/>
      <c r="AF1242" s="436"/>
      <c r="AG1242" s="544"/>
      <c r="AH1242" s="120"/>
    </row>
    <row r="1243" spans="1:34" s="4" customFormat="1" ht="13.5" customHeight="1">
      <c r="A1243" s="56"/>
      <c r="B1243" s="66"/>
      <c r="C1243" s="66"/>
      <c r="D1243" s="66"/>
      <c r="E1243" s="66"/>
      <c r="F1243" s="66"/>
      <c r="G1243" s="66"/>
      <c r="H1243" s="66"/>
      <c r="I1243" s="66"/>
      <c r="J1243" s="66"/>
      <c r="K1243" s="66"/>
      <c r="L1243" s="66"/>
      <c r="M1243" s="66"/>
      <c r="N1243" s="66"/>
      <c r="O1243" s="66"/>
      <c r="P1243" s="66"/>
      <c r="Q1243" s="125"/>
      <c r="R1243" s="66" t="s">
        <v>825</v>
      </c>
      <c r="S1243" s="66"/>
      <c r="T1243" s="66"/>
      <c r="U1243" s="125"/>
      <c r="V1243" s="66" t="s">
        <v>100</v>
      </c>
      <c r="W1243" s="66"/>
      <c r="X1243" s="388"/>
      <c r="Y1243" s="435"/>
      <c r="Z1243" s="436"/>
      <c r="AA1243" s="436"/>
      <c r="AB1243" s="436"/>
      <c r="AC1243" s="436"/>
      <c r="AD1243" s="436"/>
      <c r="AE1243" s="436"/>
      <c r="AF1243" s="436"/>
      <c r="AG1243" s="544"/>
      <c r="AH1243" s="120"/>
    </row>
    <row r="1244" spans="1:34" s="4" customFormat="1" ht="13.5" customHeight="1">
      <c r="A1244" s="56"/>
      <c r="B1244" s="66"/>
      <c r="C1244" s="66"/>
      <c r="D1244" s="66"/>
      <c r="E1244" s="66"/>
      <c r="F1244" s="66"/>
      <c r="G1244" s="66"/>
      <c r="H1244" s="66"/>
      <c r="I1244" s="66"/>
      <c r="J1244" s="66"/>
      <c r="K1244" s="66"/>
      <c r="L1244" s="66"/>
      <c r="M1244" s="66"/>
      <c r="N1244" s="66"/>
      <c r="O1244" s="66"/>
      <c r="P1244" s="66"/>
      <c r="Q1244" s="66"/>
      <c r="R1244" s="66"/>
      <c r="S1244" s="66"/>
      <c r="T1244" s="66"/>
      <c r="U1244" s="66"/>
      <c r="V1244" s="66"/>
      <c r="W1244" s="66"/>
      <c r="X1244" s="388"/>
      <c r="Y1244" s="435"/>
      <c r="Z1244" s="436"/>
      <c r="AA1244" s="436"/>
      <c r="AB1244" s="436"/>
      <c r="AC1244" s="436"/>
      <c r="AD1244" s="436"/>
      <c r="AE1244" s="436"/>
      <c r="AF1244" s="436"/>
      <c r="AG1244" s="544"/>
      <c r="AH1244" s="120"/>
    </row>
    <row r="1245" spans="1:34" s="4" customFormat="1" ht="13.5" customHeight="1">
      <c r="A1245" s="56"/>
      <c r="B1245" s="66" t="s">
        <v>958</v>
      </c>
      <c r="C1245" s="66"/>
      <c r="D1245" s="66"/>
      <c r="E1245" s="66"/>
      <c r="F1245" s="66"/>
      <c r="G1245" s="66"/>
      <c r="H1245" s="66"/>
      <c r="I1245" s="66"/>
      <c r="J1245" s="66"/>
      <c r="K1245" s="66"/>
      <c r="L1245" s="66"/>
      <c r="M1245" s="66"/>
      <c r="N1245" s="66"/>
      <c r="O1245" s="66"/>
      <c r="P1245" s="66"/>
      <c r="Q1245" s="125"/>
      <c r="R1245" s="66" t="s">
        <v>825</v>
      </c>
      <c r="S1245" s="66"/>
      <c r="T1245" s="66"/>
      <c r="U1245" s="125"/>
      <c r="V1245" s="66" t="s">
        <v>100</v>
      </c>
      <c r="W1245" s="66"/>
      <c r="X1245" s="388"/>
      <c r="Y1245" s="435"/>
      <c r="Z1245" s="436"/>
      <c r="AA1245" s="436"/>
      <c r="AB1245" s="436"/>
      <c r="AC1245" s="436"/>
      <c r="AD1245" s="436"/>
      <c r="AE1245" s="436"/>
      <c r="AF1245" s="436"/>
      <c r="AG1245" s="544"/>
      <c r="AH1245" s="120"/>
    </row>
    <row r="1246" spans="1:34" s="4" customFormat="1" ht="13.5" customHeight="1">
      <c r="A1246" s="56"/>
      <c r="B1246" s="66"/>
      <c r="C1246" s="66"/>
      <c r="D1246" s="66"/>
      <c r="E1246" s="66"/>
      <c r="F1246" s="66"/>
      <c r="G1246" s="66"/>
      <c r="H1246" s="66"/>
      <c r="I1246" s="66"/>
      <c r="J1246" s="66"/>
      <c r="K1246" s="66"/>
      <c r="L1246" s="66"/>
      <c r="M1246" s="66"/>
      <c r="N1246" s="66"/>
      <c r="O1246" s="66"/>
      <c r="P1246" s="66"/>
      <c r="Q1246" s="66"/>
      <c r="R1246" s="66"/>
      <c r="S1246" s="66"/>
      <c r="T1246" s="66"/>
      <c r="U1246" s="66"/>
      <c r="V1246" s="66"/>
      <c r="W1246" s="66"/>
      <c r="X1246" s="388"/>
      <c r="Y1246" s="435"/>
      <c r="Z1246" s="436"/>
      <c r="AA1246" s="436"/>
      <c r="AB1246" s="436"/>
      <c r="AC1246" s="436"/>
      <c r="AD1246" s="436"/>
      <c r="AE1246" s="436"/>
      <c r="AF1246" s="436"/>
      <c r="AG1246" s="544"/>
      <c r="AH1246" s="120"/>
    </row>
    <row r="1247" spans="1:34" s="4" customFormat="1" ht="13.5" customHeight="1">
      <c r="A1247" s="56"/>
      <c r="B1247" s="66" t="s">
        <v>252</v>
      </c>
      <c r="C1247" s="66"/>
      <c r="D1247" s="66"/>
      <c r="E1247" s="66"/>
      <c r="F1247" s="66"/>
      <c r="G1247" s="66"/>
      <c r="H1247" s="66"/>
      <c r="I1247" s="66"/>
      <c r="J1247" s="66"/>
      <c r="K1247" s="66"/>
      <c r="L1247" s="66"/>
      <c r="M1247" s="66"/>
      <c r="N1247" s="66"/>
      <c r="O1247" s="66"/>
      <c r="P1247" s="66"/>
      <c r="Q1247" s="66"/>
      <c r="R1247" s="66"/>
      <c r="S1247" s="66"/>
      <c r="T1247" s="66"/>
      <c r="U1247" s="66"/>
      <c r="V1247" s="66"/>
      <c r="W1247" s="66"/>
      <c r="X1247" s="388"/>
      <c r="Y1247" s="435"/>
      <c r="Z1247" s="436"/>
      <c r="AA1247" s="436"/>
      <c r="AB1247" s="436"/>
      <c r="AC1247" s="436"/>
      <c r="AD1247" s="436"/>
      <c r="AE1247" s="436"/>
      <c r="AF1247" s="436"/>
      <c r="AG1247" s="544"/>
      <c r="AH1247" s="120"/>
    </row>
    <row r="1248" spans="1:34" s="4" customFormat="1" ht="13.5" customHeight="1">
      <c r="A1248" s="56"/>
      <c r="B1248" s="66"/>
      <c r="C1248" s="66"/>
      <c r="D1248" s="66"/>
      <c r="E1248" s="66"/>
      <c r="F1248" s="66"/>
      <c r="G1248" s="66"/>
      <c r="H1248" s="66"/>
      <c r="I1248" s="66"/>
      <c r="J1248" s="66"/>
      <c r="K1248" s="66"/>
      <c r="L1248" s="66"/>
      <c r="M1248" s="66"/>
      <c r="N1248" s="66"/>
      <c r="O1248" s="66"/>
      <c r="P1248" s="66"/>
      <c r="Q1248" s="125"/>
      <c r="R1248" s="66" t="s">
        <v>825</v>
      </c>
      <c r="S1248" s="66"/>
      <c r="T1248" s="66"/>
      <c r="U1248" s="125"/>
      <c r="V1248" s="66" t="s">
        <v>100</v>
      </c>
      <c r="W1248" s="66"/>
      <c r="X1248" s="388"/>
      <c r="Y1248" s="435"/>
      <c r="Z1248" s="436"/>
      <c r="AA1248" s="436"/>
      <c r="AB1248" s="436"/>
      <c r="AC1248" s="436"/>
      <c r="AD1248" s="436"/>
      <c r="AE1248" s="436"/>
      <c r="AF1248" s="436"/>
      <c r="AG1248" s="544"/>
      <c r="AH1248" s="120"/>
    </row>
    <row r="1249" spans="1:34" s="4" customFormat="1" ht="13.5" customHeight="1">
      <c r="A1249" s="56"/>
      <c r="B1249" s="66"/>
      <c r="C1249" s="66"/>
      <c r="D1249" s="66"/>
      <c r="E1249" s="66"/>
      <c r="F1249" s="66"/>
      <c r="G1249" s="66"/>
      <c r="H1249" s="66"/>
      <c r="I1249" s="66"/>
      <c r="J1249" s="66"/>
      <c r="K1249" s="66"/>
      <c r="L1249" s="66"/>
      <c r="M1249" s="66"/>
      <c r="N1249" s="66"/>
      <c r="O1249" s="66"/>
      <c r="P1249" s="66"/>
      <c r="Q1249" s="66"/>
      <c r="R1249" s="255"/>
      <c r="S1249" s="255"/>
      <c r="T1249" s="255"/>
      <c r="U1249" s="66"/>
      <c r="V1249" s="255"/>
      <c r="W1249" s="66"/>
      <c r="X1249" s="388"/>
      <c r="Y1249" s="435"/>
      <c r="Z1249" s="436"/>
      <c r="AA1249" s="436"/>
      <c r="AB1249" s="436"/>
      <c r="AC1249" s="436"/>
      <c r="AD1249" s="436"/>
      <c r="AE1249" s="436"/>
      <c r="AF1249" s="436"/>
      <c r="AG1249" s="544"/>
      <c r="AH1249" s="120"/>
    </row>
    <row r="1250" spans="1:34" s="4" customFormat="1" ht="13.5" customHeight="1">
      <c r="A1250" s="56"/>
      <c r="B1250" s="66" t="s">
        <v>1231</v>
      </c>
      <c r="C1250" s="66"/>
      <c r="D1250" s="66"/>
      <c r="E1250" s="66"/>
      <c r="F1250" s="66"/>
      <c r="G1250" s="66"/>
      <c r="H1250" s="66"/>
      <c r="I1250" s="66"/>
      <c r="J1250" s="66"/>
      <c r="K1250" s="66"/>
      <c r="L1250" s="66"/>
      <c r="M1250" s="66"/>
      <c r="N1250" s="66"/>
      <c r="O1250" s="66"/>
      <c r="P1250" s="66"/>
      <c r="Q1250" s="66"/>
      <c r="R1250" s="255"/>
      <c r="S1250" s="255"/>
      <c r="T1250" s="255"/>
      <c r="U1250" s="66"/>
      <c r="V1250" s="255"/>
      <c r="W1250" s="66"/>
      <c r="X1250" s="388"/>
      <c r="Y1250" s="435"/>
      <c r="Z1250" s="436"/>
      <c r="AA1250" s="436"/>
      <c r="AB1250" s="436"/>
      <c r="AC1250" s="436"/>
      <c r="AD1250" s="436"/>
      <c r="AE1250" s="436"/>
      <c r="AF1250" s="436"/>
      <c r="AG1250" s="544"/>
      <c r="AH1250" s="120"/>
    </row>
    <row r="1251" spans="1:34" s="4" customFormat="1" ht="13.5" customHeight="1">
      <c r="A1251" s="56"/>
      <c r="B1251" s="66"/>
      <c r="C1251" s="124" t="s">
        <v>126</v>
      </c>
      <c r="D1251" s="124"/>
      <c r="E1251" s="124"/>
      <c r="F1251" s="164" t="s">
        <v>388</v>
      </c>
      <c r="G1251" s="164"/>
      <c r="H1251" s="124"/>
      <c r="I1251" s="164"/>
      <c r="J1251" s="164"/>
      <c r="K1251" s="124" t="s">
        <v>72</v>
      </c>
      <c r="L1251" s="124"/>
      <c r="M1251" s="124"/>
      <c r="N1251" s="124"/>
      <c r="O1251" s="124"/>
      <c r="P1251" s="124" t="s">
        <v>904</v>
      </c>
      <c r="Q1251" s="124"/>
      <c r="R1251" s="124"/>
      <c r="S1251" s="124"/>
      <c r="T1251" s="124"/>
      <c r="U1251" s="124"/>
      <c r="V1251" s="124"/>
      <c r="W1251" s="124"/>
      <c r="X1251" s="388"/>
      <c r="Y1251" s="435"/>
      <c r="Z1251" s="436"/>
      <c r="AA1251" s="436"/>
      <c r="AB1251" s="436"/>
      <c r="AC1251" s="436"/>
      <c r="AD1251" s="436"/>
      <c r="AE1251" s="436"/>
      <c r="AF1251" s="436"/>
      <c r="AG1251" s="544"/>
      <c r="AH1251" s="120"/>
    </row>
    <row r="1252" spans="1:34" s="4" customFormat="1" ht="13.5" customHeight="1">
      <c r="A1252" s="56"/>
      <c r="B1252" s="66"/>
      <c r="C1252" s="124" t="s">
        <v>698</v>
      </c>
      <c r="D1252" s="124"/>
      <c r="E1252" s="11"/>
      <c r="F1252" s="144"/>
      <c r="G1252" s="146"/>
      <c r="H1252" s="67" t="s">
        <v>633</v>
      </c>
      <c r="I1252" s="239"/>
      <c r="J1252" s="244"/>
      <c r="K1252" s="144"/>
      <c r="L1252" s="146"/>
      <c r="M1252" s="67" t="s">
        <v>633</v>
      </c>
      <c r="N1252" s="239"/>
      <c r="O1252" s="244"/>
      <c r="P1252" s="140"/>
      <c r="Q1252" s="140"/>
      <c r="R1252" s="140"/>
      <c r="S1252" s="140"/>
      <c r="T1252" s="140"/>
      <c r="U1252" s="140"/>
      <c r="V1252" s="140"/>
      <c r="W1252" s="140"/>
      <c r="X1252" s="388"/>
      <c r="Y1252" s="435"/>
      <c r="Z1252" s="436"/>
      <c r="AA1252" s="436"/>
      <c r="AB1252" s="436"/>
      <c r="AC1252" s="436"/>
      <c r="AD1252" s="436"/>
      <c r="AE1252" s="436"/>
      <c r="AF1252" s="436"/>
      <c r="AG1252" s="544"/>
      <c r="AH1252" s="120"/>
    </row>
    <row r="1253" spans="1:34" s="4" customFormat="1" ht="13.5" customHeight="1">
      <c r="A1253" s="56"/>
      <c r="B1253" s="66"/>
      <c r="C1253" s="124"/>
      <c r="D1253" s="124"/>
      <c r="E1253" s="11"/>
      <c r="F1253" s="161"/>
      <c r="G1253" s="147"/>
      <c r="H1253" s="69"/>
      <c r="I1253" s="240"/>
      <c r="J1253" s="245"/>
      <c r="K1253" s="161"/>
      <c r="L1253" s="147"/>
      <c r="M1253" s="69"/>
      <c r="N1253" s="240"/>
      <c r="O1253" s="245"/>
      <c r="P1253" s="140"/>
      <c r="Q1253" s="140"/>
      <c r="R1253" s="140"/>
      <c r="S1253" s="140"/>
      <c r="T1253" s="140"/>
      <c r="U1253" s="140"/>
      <c r="V1253" s="140"/>
      <c r="W1253" s="140"/>
      <c r="X1253" s="388"/>
      <c r="Y1253" s="435"/>
      <c r="Z1253" s="436"/>
      <c r="AA1253" s="436"/>
      <c r="AB1253" s="436"/>
      <c r="AC1253" s="436"/>
      <c r="AD1253" s="436"/>
      <c r="AE1253" s="436"/>
      <c r="AF1253" s="436"/>
      <c r="AG1253" s="544"/>
      <c r="AH1253" s="120"/>
    </row>
    <row r="1254" spans="1:34" s="4" customFormat="1" ht="13.5" customHeight="1">
      <c r="A1254" s="56"/>
      <c r="B1254" s="66"/>
      <c r="C1254" s="124" t="s">
        <v>293</v>
      </c>
      <c r="D1254" s="124"/>
      <c r="E1254" s="124"/>
      <c r="F1254" s="144"/>
      <c r="G1254" s="146"/>
      <c r="H1254" s="67" t="s">
        <v>633</v>
      </c>
      <c r="I1254" s="239"/>
      <c r="J1254" s="244"/>
      <c r="K1254" s="144"/>
      <c r="L1254" s="146"/>
      <c r="M1254" s="67" t="s">
        <v>633</v>
      </c>
      <c r="N1254" s="239"/>
      <c r="O1254" s="244"/>
      <c r="P1254" s="140"/>
      <c r="Q1254" s="140"/>
      <c r="R1254" s="140"/>
      <c r="S1254" s="140"/>
      <c r="T1254" s="140"/>
      <c r="U1254" s="140"/>
      <c r="V1254" s="140"/>
      <c r="W1254" s="140"/>
      <c r="X1254" s="388"/>
      <c r="Y1254" s="4"/>
      <c r="Z1254" s="436"/>
      <c r="AA1254" s="436"/>
      <c r="AB1254" s="436"/>
      <c r="AC1254" s="436"/>
      <c r="AD1254" s="436"/>
      <c r="AE1254" s="436"/>
      <c r="AF1254" s="436"/>
      <c r="AG1254" s="544"/>
      <c r="AH1254" s="120"/>
    </row>
    <row r="1255" spans="1:34" s="4" customFormat="1" ht="13.5" customHeight="1">
      <c r="A1255" s="56"/>
      <c r="B1255" s="66"/>
      <c r="C1255" s="124"/>
      <c r="D1255" s="124"/>
      <c r="E1255" s="124"/>
      <c r="F1255" s="161"/>
      <c r="G1255" s="147"/>
      <c r="H1255" s="69"/>
      <c r="I1255" s="240"/>
      <c r="J1255" s="245"/>
      <c r="K1255" s="161"/>
      <c r="L1255" s="147"/>
      <c r="M1255" s="69"/>
      <c r="N1255" s="240"/>
      <c r="O1255" s="245"/>
      <c r="P1255" s="140"/>
      <c r="Q1255" s="140"/>
      <c r="R1255" s="140"/>
      <c r="S1255" s="140"/>
      <c r="T1255" s="140"/>
      <c r="U1255" s="140"/>
      <c r="V1255" s="140"/>
      <c r="W1255" s="140"/>
      <c r="X1255" s="388"/>
      <c r="Y1255" s="436"/>
      <c r="Z1255" s="436"/>
      <c r="AA1255" s="436"/>
      <c r="AB1255" s="436"/>
      <c r="AC1255" s="436"/>
      <c r="AD1255" s="436"/>
      <c r="AE1255" s="436"/>
      <c r="AF1255" s="436"/>
      <c r="AG1255" s="544"/>
      <c r="AH1255" s="120"/>
    </row>
    <row r="1256" spans="1:34" s="4" customFormat="1" ht="13.5" customHeight="1">
      <c r="A1256" s="56"/>
      <c r="B1256" s="66"/>
      <c r="C1256" s="124" t="s">
        <v>834</v>
      </c>
      <c r="D1256" s="124"/>
      <c r="E1256" s="124"/>
      <c r="F1256" s="144"/>
      <c r="G1256" s="146"/>
      <c r="H1256" s="67" t="s">
        <v>633</v>
      </c>
      <c r="I1256" s="239"/>
      <c r="J1256" s="244"/>
      <c r="K1256" s="144"/>
      <c r="L1256" s="146"/>
      <c r="M1256" s="67" t="s">
        <v>633</v>
      </c>
      <c r="N1256" s="239"/>
      <c r="O1256" s="244"/>
      <c r="P1256" s="140"/>
      <c r="Q1256" s="140"/>
      <c r="R1256" s="140"/>
      <c r="S1256" s="140"/>
      <c r="T1256" s="140"/>
      <c r="U1256" s="140"/>
      <c r="V1256" s="140"/>
      <c r="W1256" s="140"/>
      <c r="X1256" s="388"/>
      <c r="Y1256" s="435" t="s">
        <v>339</v>
      </c>
      <c r="Z1256" s="436"/>
      <c r="AA1256" s="436"/>
      <c r="AB1256" s="436"/>
      <c r="AC1256" s="436"/>
      <c r="AD1256" s="436"/>
      <c r="AE1256" s="436"/>
      <c r="AF1256" s="436"/>
      <c r="AG1256" s="544"/>
      <c r="AH1256" s="120"/>
    </row>
    <row r="1257" spans="1:34" s="4" customFormat="1" ht="13.5" customHeight="1">
      <c r="A1257" s="56"/>
      <c r="B1257" s="66"/>
      <c r="C1257" s="124"/>
      <c r="D1257" s="124"/>
      <c r="E1257" s="124"/>
      <c r="F1257" s="161"/>
      <c r="G1257" s="147"/>
      <c r="H1257" s="69"/>
      <c r="I1257" s="240"/>
      <c r="J1257" s="245"/>
      <c r="K1257" s="161"/>
      <c r="L1257" s="147"/>
      <c r="M1257" s="69"/>
      <c r="N1257" s="240"/>
      <c r="O1257" s="245"/>
      <c r="P1257" s="140"/>
      <c r="Q1257" s="140"/>
      <c r="R1257" s="140"/>
      <c r="S1257" s="140"/>
      <c r="T1257" s="140"/>
      <c r="U1257" s="140"/>
      <c r="V1257" s="140"/>
      <c r="W1257" s="140"/>
      <c r="X1257" s="388"/>
      <c r="Y1257" s="435"/>
      <c r="Z1257" s="436"/>
      <c r="AA1257" s="436"/>
      <c r="AB1257" s="436"/>
      <c r="AC1257" s="436"/>
      <c r="AD1257" s="436"/>
      <c r="AE1257" s="436"/>
      <c r="AF1257" s="436"/>
      <c r="AG1257" s="544"/>
      <c r="AH1257" s="120"/>
    </row>
    <row r="1258" spans="1:34" s="4" customFormat="1" ht="13.5" customHeight="1">
      <c r="A1258" s="56"/>
      <c r="B1258" s="66"/>
      <c r="C1258" s="66"/>
      <c r="D1258" s="66"/>
      <c r="E1258" s="66"/>
      <c r="F1258" s="66"/>
      <c r="G1258" s="66"/>
      <c r="H1258" s="66"/>
      <c r="I1258" s="66"/>
      <c r="J1258" s="66"/>
      <c r="K1258" s="66"/>
      <c r="L1258" s="66"/>
      <c r="M1258" s="66"/>
      <c r="N1258" s="66"/>
      <c r="O1258" s="66"/>
      <c r="P1258" s="66"/>
      <c r="Q1258" s="66"/>
      <c r="R1258" s="255"/>
      <c r="S1258" s="255"/>
      <c r="T1258" s="255"/>
      <c r="U1258" s="66"/>
      <c r="V1258" s="255"/>
      <c r="W1258" s="66"/>
      <c r="X1258" s="388"/>
      <c r="Y1258" s="417"/>
      <c r="Z1258" s="417"/>
      <c r="AA1258" s="417"/>
      <c r="AB1258" s="417"/>
      <c r="AC1258" s="417"/>
      <c r="AD1258" s="417"/>
      <c r="AE1258" s="417"/>
      <c r="AF1258" s="417"/>
      <c r="AG1258" s="542"/>
      <c r="AH1258" s="120"/>
    </row>
    <row r="1259" spans="1:34" s="4" customFormat="1" ht="13.5" customHeight="1">
      <c r="A1259" s="56"/>
      <c r="B1259" s="66" t="s">
        <v>959</v>
      </c>
      <c r="C1259" s="66"/>
      <c r="D1259" s="66"/>
      <c r="E1259" s="66"/>
      <c r="F1259" s="66"/>
      <c r="G1259" s="66"/>
      <c r="H1259" s="66"/>
      <c r="I1259" s="66"/>
      <c r="J1259" s="66"/>
      <c r="K1259" s="66"/>
      <c r="L1259" s="66"/>
      <c r="M1259" s="66"/>
      <c r="N1259" s="66"/>
      <c r="O1259" s="66"/>
      <c r="P1259" s="66"/>
      <c r="Q1259" s="125"/>
      <c r="R1259" s="66" t="s">
        <v>538</v>
      </c>
      <c r="S1259" s="66"/>
      <c r="T1259" s="66"/>
      <c r="U1259" s="125"/>
      <c r="V1259" s="66" t="s">
        <v>573</v>
      </c>
      <c r="W1259" s="66"/>
      <c r="X1259" s="388"/>
      <c r="Y1259" s="424" t="s">
        <v>699</v>
      </c>
      <c r="Z1259" s="417"/>
      <c r="AA1259" s="417"/>
      <c r="AB1259" s="417"/>
      <c r="AC1259" s="417"/>
      <c r="AD1259" s="417"/>
      <c r="AE1259" s="417"/>
      <c r="AF1259" s="417"/>
      <c r="AG1259" s="542"/>
      <c r="AH1259" s="120"/>
    </row>
    <row r="1260" spans="1:34" s="4" customFormat="1" ht="13.5" customHeight="1">
      <c r="A1260" s="56"/>
      <c r="B1260" s="66"/>
      <c r="C1260" s="123" t="s">
        <v>1183</v>
      </c>
      <c r="D1260" s="123"/>
      <c r="E1260" s="123"/>
      <c r="F1260" s="123"/>
      <c r="G1260" s="123"/>
      <c r="H1260" s="123"/>
      <c r="I1260" s="123"/>
      <c r="J1260" s="123"/>
      <c r="K1260" s="123"/>
      <c r="L1260" s="123"/>
      <c r="M1260" s="123"/>
      <c r="N1260" s="123"/>
      <c r="O1260" s="123"/>
      <c r="P1260" s="123"/>
      <c r="Q1260" s="123"/>
      <c r="R1260" s="123"/>
      <c r="S1260" s="123"/>
      <c r="T1260" s="123"/>
      <c r="U1260" s="123"/>
      <c r="V1260" s="123"/>
      <c r="W1260" s="123"/>
      <c r="X1260" s="390"/>
      <c r="Y1260" s="424"/>
      <c r="Z1260" s="417"/>
      <c r="AA1260" s="417"/>
      <c r="AB1260" s="417"/>
      <c r="AC1260" s="417"/>
      <c r="AD1260" s="417"/>
      <c r="AE1260" s="417"/>
      <c r="AF1260" s="417"/>
      <c r="AG1260" s="542"/>
      <c r="AH1260" s="120"/>
    </row>
    <row r="1261" spans="1:34" s="4" customFormat="1" ht="13.5" customHeight="1">
      <c r="A1261" s="56"/>
      <c r="B1261" s="66"/>
      <c r="C1261" s="123"/>
      <c r="D1261" s="123"/>
      <c r="E1261" s="123"/>
      <c r="F1261" s="123"/>
      <c r="G1261" s="123"/>
      <c r="H1261" s="123"/>
      <c r="I1261" s="123"/>
      <c r="J1261" s="123"/>
      <c r="K1261" s="123"/>
      <c r="L1261" s="123"/>
      <c r="M1261" s="123"/>
      <c r="N1261" s="123"/>
      <c r="O1261" s="123"/>
      <c r="P1261" s="123"/>
      <c r="Q1261" s="123"/>
      <c r="R1261" s="123"/>
      <c r="S1261" s="123"/>
      <c r="T1261" s="123"/>
      <c r="U1261" s="123"/>
      <c r="V1261" s="123"/>
      <c r="W1261" s="123"/>
      <c r="X1261" s="390"/>
      <c r="Y1261" s="424"/>
      <c r="Z1261" s="417"/>
      <c r="AA1261" s="417"/>
      <c r="AB1261" s="417"/>
      <c r="AC1261" s="417"/>
      <c r="AD1261" s="417"/>
      <c r="AE1261" s="417"/>
      <c r="AF1261" s="417"/>
      <c r="AG1261" s="542"/>
      <c r="AH1261" s="120"/>
    </row>
    <row r="1262" spans="1:34" s="4" customFormat="1" ht="13.5" customHeight="1">
      <c r="A1262" s="56"/>
      <c r="B1262" s="66"/>
      <c r="C1262" s="66"/>
      <c r="D1262" s="66"/>
      <c r="E1262" s="66"/>
      <c r="F1262" s="66"/>
      <c r="G1262" s="66"/>
      <c r="H1262" s="66"/>
      <c r="I1262" s="66"/>
      <c r="J1262" s="66"/>
      <c r="K1262" s="66"/>
      <c r="L1262" s="66"/>
      <c r="M1262" s="66"/>
      <c r="N1262" s="66"/>
      <c r="O1262" s="66"/>
      <c r="P1262" s="66"/>
      <c r="Q1262" s="125"/>
      <c r="R1262" s="66" t="s">
        <v>825</v>
      </c>
      <c r="S1262" s="66"/>
      <c r="T1262" s="66"/>
      <c r="U1262" s="125"/>
      <c r="V1262" s="66" t="s">
        <v>100</v>
      </c>
      <c r="W1262" s="66"/>
      <c r="X1262" s="388"/>
      <c r="Y1262" s="424"/>
      <c r="Z1262" s="417"/>
      <c r="AA1262" s="417"/>
      <c r="AB1262" s="417"/>
      <c r="AC1262" s="417"/>
      <c r="AD1262" s="417"/>
      <c r="AE1262" s="417"/>
      <c r="AF1262" s="417"/>
      <c r="AG1262" s="542"/>
      <c r="AH1262" s="120"/>
    </row>
    <row r="1263" spans="1:34" s="4" customFormat="1" ht="13.5" customHeight="1">
      <c r="A1263" s="56"/>
      <c r="B1263" s="123" t="s">
        <v>1042</v>
      </c>
      <c r="C1263" s="123"/>
      <c r="D1263" s="123"/>
      <c r="E1263" s="123"/>
      <c r="F1263" s="123"/>
      <c r="G1263" s="123"/>
      <c r="H1263" s="123"/>
      <c r="I1263" s="123"/>
      <c r="J1263" s="123"/>
      <c r="K1263" s="123"/>
      <c r="L1263" s="123"/>
      <c r="M1263" s="123"/>
      <c r="N1263" s="123"/>
      <c r="O1263" s="123"/>
      <c r="P1263" s="123"/>
      <c r="Q1263" s="123"/>
      <c r="R1263" s="123"/>
      <c r="S1263" s="123"/>
      <c r="T1263" s="123"/>
      <c r="U1263" s="123"/>
      <c r="V1263" s="123"/>
      <c r="W1263" s="123"/>
      <c r="X1263" s="390"/>
      <c r="Y1263" s="436"/>
      <c r="Z1263" s="436"/>
      <c r="AA1263" s="436"/>
      <c r="AB1263" s="436"/>
      <c r="AC1263" s="436"/>
      <c r="AD1263" s="436"/>
      <c r="AE1263" s="436"/>
      <c r="AF1263" s="436"/>
      <c r="AG1263" s="544"/>
      <c r="AH1263" s="120"/>
    </row>
    <row r="1264" spans="1:34" s="4" customFormat="1" ht="13.5" customHeight="1">
      <c r="A1264" s="56"/>
      <c r="B1264" s="123"/>
      <c r="C1264" s="123"/>
      <c r="D1264" s="123"/>
      <c r="E1264" s="123"/>
      <c r="F1264" s="123"/>
      <c r="G1264" s="123"/>
      <c r="H1264" s="123"/>
      <c r="I1264" s="123"/>
      <c r="J1264" s="123"/>
      <c r="K1264" s="123"/>
      <c r="L1264" s="123"/>
      <c r="M1264" s="123"/>
      <c r="N1264" s="123"/>
      <c r="O1264" s="123"/>
      <c r="P1264" s="123"/>
      <c r="Q1264" s="123"/>
      <c r="R1264" s="123"/>
      <c r="S1264" s="123"/>
      <c r="T1264" s="123"/>
      <c r="U1264" s="123"/>
      <c r="V1264" s="123"/>
      <c r="W1264" s="123"/>
      <c r="X1264" s="390"/>
      <c r="Y1264" s="123"/>
      <c r="Z1264" s="123"/>
      <c r="AA1264" s="123"/>
      <c r="AB1264" s="123"/>
      <c r="AC1264" s="123"/>
      <c r="AD1264" s="123"/>
      <c r="AE1264" s="123"/>
      <c r="AF1264" s="123"/>
      <c r="AG1264" s="538"/>
      <c r="AH1264" s="120"/>
    </row>
    <row r="1265" spans="1:34" s="4" customFormat="1" ht="13.5" customHeight="1">
      <c r="A1265" s="56"/>
      <c r="B1265" s="66"/>
      <c r="C1265" s="144"/>
      <c r="D1265" s="146"/>
      <c r="E1265" s="146"/>
      <c r="F1265" s="146"/>
      <c r="G1265" s="146"/>
      <c r="H1265" s="146"/>
      <c r="I1265" s="146"/>
      <c r="J1265" s="146"/>
      <c r="K1265" s="146"/>
      <c r="L1265" s="146"/>
      <c r="M1265" s="146"/>
      <c r="N1265" s="146"/>
      <c r="O1265" s="146"/>
      <c r="P1265" s="146"/>
      <c r="Q1265" s="146"/>
      <c r="R1265" s="146"/>
      <c r="S1265" s="146"/>
      <c r="T1265" s="146"/>
      <c r="U1265" s="146"/>
      <c r="V1265" s="146"/>
      <c r="W1265" s="221"/>
      <c r="X1265" s="388"/>
      <c r="Y1265" s="417"/>
      <c r="Z1265" s="417"/>
      <c r="AA1265" s="417"/>
      <c r="AB1265" s="417"/>
      <c r="AC1265" s="417"/>
      <c r="AD1265" s="417"/>
      <c r="AE1265" s="417"/>
      <c r="AF1265" s="417"/>
      <c r="AG1265" s="542"/>
      <c r="AH1265" s="120"/>
    </row>
    <row r="1266" spans="1:34" s="4" customFormat="1" ht="13.5" customHeight="1">
      <c r="A1266" s="56"/>
      <c r="B1266" s="66"/>
      <c r="C1266" s="145"/>
      <c r="D1266" s="170"/>
      <c r="E1266" s="170"/>
      <c r="F1266" s="170"/>
      <c r="G1266" s="170"/>
      <c r="H1266" s="170"/>
      <c r="I1266" s="170"/>
      <c r="J1266" s="170"/>
      <c r="K1266" s="170"/>
      <c r="L1266" s="170"/>
      <c r="M1266" s="170"/>
      <c r="N1266" s="170"/>
      <c r="O1266" s="170"/>
      <c r="P1266" s="170"/>
      <c r="Q1266" s="170"/>
      <c r="R1266" s="170"/>
      <c r="S1266" s="170"/>
      <c r="T1266" s="170"/>
      <c r="U1266" s="170"/>
      <c r="V1266" s="170"/>
      <c r="W1266" s="222"/>
      <c r="X1266" s="388"/>
      <c r="Y1266" s="417"/>
      <c r="Z1266" s="417"/>
      <c r="AA1266" s="417"/>
      <c r="AB1266" s="417"/>
      <c r="AC1266" s="417"/>
      <c r="AD1266" s="417"/>
      <c r="AE1266" s="417"/>
      <c r="AF1266" s="417"/>
      <c r="AG1266" s="542"/>
      <c r="AH1266" s="120"/>
    </row>
    <row r="1267" spans="1:34" s="4" customFormat="1" ht="13.5" customHeight="1">
      <c r="A1267" s="56"/>
      <c r="B1267" s="66"/>
      <c r="C1267" s="161"/>
      <c r="D1267" s="147"/>
      <c r="E1267" s="147"/>
      <c r="F1267" s="147"/>
      <c r="G1267" s="147"/>
      <c r="H1267" s="147"/>
      <c r="I1267" s="147"/>
      <c r="J1267" s="147"/>
      <c r="K1267" s="147"/>
      <c r="L1267" s="147"/>
      <c r="M1267" s="147"/>
      <c r="N1267" s="147"/>
      <c r="O1267" s="147"/>
      <c r="P1267" s="147"/>
      <c r="Q1267" s="147"/>
      <c r="R1267" s="147"/>
      <c r="S1267" s="147"/>
      <c r="T1267" s="147"/>
      <c r="U1267" s="147"/>
      <c r="V1267" s="147"/>
      <c r="W1267" s="223"/>
      <c r="X1267" s="388"/>
      <c r="Y1267" s="417"/>
      <c r="Z1267" s="417"/>
      <c r="AA1267" s="417"/>
      <c r="AB1267" s="417"/>
      <c r="AC1267" s="417"/>
      <c r="AD1267" s="417"/>
      <c r="AE1267" s="417"/>
      <c r="AF1267" s="417"/>
      <c r="AG1267" s="542"/>
      <c r="AH1267" s="120"/>
    </row>
    <row r="1268" spans="1:34" s="4" customFormat="1" ht="13.5" customHeight="1">
      <c r="A1268" s="58"/>
      <c r="B1268" s="122"/>
      <c r="C1268" s="122"/>
      <c r="D1268" s="122"/>
      <c r="E1268" s="122"/>
      <c r="F1268" s="122"/>
      <c r="G1268" s="122"/>
      <c r="H1268" s="122"/>
      <c r="I1268" s="122"/>
      <c r="J1268" s="122"/>
      <c r="K1268" s="122"/>
      <c r="L1268" s="122"/>
      <c r="M1268" s="122"/>
      <c r="N1268" s="122"/>
      <c r="O1268" s="122"/>
      <c r="P1268" s="122"/>
      <c r="Q1268" s="122"/>
      <c r="R1268" s="335"/>
      <c r="S1268" s="335"/>
      <c r="T1268" s="335"/>
      <c r="U1268" s="122"/>
      <c r="V1268" s="335"/>
      <c r="W1268" s="122"/>
      <c r="X1268" s="389"/>
      <c r="Y1268" s="431"/>
      <c r="Z1268" s="431"/>
      <c r="AA1268" s="431"/>
      <c r="AB1268" s="431"/>
      <c r="AC1268" s="431"/>
      <c r="AD1268" s="431"/>
      <c r="AE1268" s="431"/>
      <c r="AF1268" s="431"/>
      <c r="AG1268" s="549"/>
      <c r="AH1268" s="120"/>
    </row>
    <row r="1269" spans="1:34" s="4" customFormat="1">
      <c r="A1269" s="47" t="s">
        <v>82</v>
      </c>
      <c r="B1269" s="47"/>
      <c r="C1269" s="47"/>
      <c r="D1269" s="47"/>
      <c r="E1269" s="47"/>
      <c r="F1269" s="47"/>
      <c r="G1269" s="47"/>
      <c r="H1269" s="47"/>
      <c r="I1269" s="47"/>
      <c r="J1269" s="47"/>
      <c r="K1269" s="47"/>
      <c r="L1269" s="47"/>
      <c r="M1269" s="47"/>
      <c r="N1269" s="47"/>
      <c r="O1269" s="47"/>
      <c r="P1269" s="47"/>
      <c r="Q1269" s="47"/>
      <c r="R1269" s="47"/>
      <c r="S1269" s="47"/>
      <c r="T1269" s="47"/>
      <c r="U1269" s="47"/>
      <c r="V1269" s="47"/>
      <c r="W1269" s="47"/>
      <c r="X1269" s="47"/>
      <c r="Y1269" s="124" t="s">
        <v>245</v>
      </c>
      <c r="Z1269" s="124"/>
      <c r="AA1269" s="124"/>
      <c r="AB1269" s="124"/>
      <c r="AC1269" s="124"/>
      <c r="AD1269" s="124"/>
      <c r="AE1269" s="124"/>
      <c r="AF1269" s="124"/>
      <c r="AG1269" s="124"/>
      <c r="AH1269" s="120"/>
    </row>
    <row r="1270" spans="1:34" s="4" customFormat="1">
      <c r="A1270" s="47"/>
      <c r="B1270" s="47"/>
      <c r="C1270" s="47"/>
      <c r="D1270" s="47"/>
      <c r="E1270" s="47"/>
      <c r="F1270" s="47"/>
      <c r="G1270" s="47"/>
      <c r="H1270" s="47"/>
      <c r="I1270" s="47"/>
      <c r="J1270" s="47"/>
      <c r="K1270" s="47"/>
      <c r="L1270" s="47"/>
      <c r="M1270" s="47"/>
      <c r="N1270" s="47"/>
      <c r="O1270" s="47"/>
      <c r="P1270" s="47"/>
      <c r="Q1270" s="47"/>
      <c r="R1270" s="47"/>
      <c r="S1270" s="47"/>
      <c r="T1270" s="47"/>
      <c r="U1270" s="47"/>
      <c r="V1270" s="47"/>
      <c r="W1270" s="47"/>
      <c r="X1270" s="47"/>
      <c r="Y1270" s="430"/>
      <c r="Z1270" s="430"/>
      <c r="AA1270" s="124"/>
      <c r="AB1270" s="124"/>
      <c r="AC1270" s="124"/>
      <c r="AD1270" s="124"/>
      <c r="AE1270" s="124"/>
      <c r="AF1270" s="124"/>
      <c r="AG1270" s="124"/>
      <c r="AH1270" s="120"/>
    </row>
    <row r="1271" spans="1:34" s="4" customFormat="1">
      <c r="A1271" s="60"/>
      <c r="B1271" s="130"/>
      <c r="C1271" s="130"/>
      <c r="D1271" s="130"/>
      <c r="E1271" s="130"/>
      <c r="F1271" s="130"/>
      <c r="G1271" s="130"/>
      <c r="H1271" s="130"/>
      <c r="I1271" s="130"/>
      <c r="J1271" s="130"/>
      <c r="K1271" s="130"/>
      <c r="L1271" s="130"/>
      <c r="M1271" s="130"/>
      <c r="N1271" s="130"/>
      <c r="O1271" s="130"/>
      <c r="P1271" s="130"/>
      <c r="Q1271" s="130"/>
      <c r="R1271" s="130"/>
      <c r="S1271" s="130"/>
      <c r="T1271" s="130"/>
      <c r="U1271" s="130"/>
      <c r="V1271" s="130"/>
      <c r="W1271" s="130"/>
      <c r="X1271" s="391"/>
      <c r="Y1271" s="65"/>
      <c r="Z1271" s="65"/>
      <c r="AA1271" s="65"/>
      <c r="AB1271" s="65"/>
      <c r="AC1271" s="65"/>
      <c r="AD1271" s="65"/>
      <c r="AE1271" s="65"/>
      <c r="AF1271" s="65"/>
      <c r="AG1271" s="177"/>
      <c r="AH1271" s="4"/>
    </row>
    <row r="1272" spans="1:34" s="4" customFormat="1" ht="13.5" customHeight="1">
      <c r="A1272" s="56"/>
      <c r="B1272" s="66" t="s">
        <v>1249</v>
      </c>
      <c r="C1272" s="66"/>
      <c r="D1272" s="66"/>
      <c r="E1272" s="66"/>
      <c r="F1272" s="66"/>
      <c r="G1272" s="66"/>
      <c r="H1272" s="66"/>
      <c r="I1272" s="66"/>
      <c r="J1272" s="66"/>
      <c r="K1272" s="66"/>
      <c r="L1272" s="66"/>
      <c r="M1272" s="66"/>
      <c r="N1272" s="66"/>
      <c r="O1272" s="66"/>
      <c r="P1272" s="66"/>
      <c r="Q1272" s="66"/>
      <c r="R1272" s="255"/>
      <c r="S1272" s="255"/>
      <c r="T1272" s="255"/>
      <c r="U1272" s="66"/>
      <c r="V1272" s="255"/>
      <c r="W1272" s="66"/>
      <c r="X1272" s="388"/>
      <c r="Y1272" s="437" t="s">
        <v>1065</v>
      </c>
      <c r="Z1272" s="75"/>
      <c r="AA1272" s="75"/>
      <c r="AB1272" s="75"/>
      <c r="AC1272" s="75"/>
      <c r="AD1272" s="75"/>
      <c r="AE1272" s="75"/>
      <c r="AF1272" s="75"/>
      <c r="AG1272" s="553"/>
      <c r="AH1272" s="50"/>
    </row>
    <row r="1273" spans="1:34" s="4" customFormat="1" ht="13.5" customHeight="1">
      <c r="A1273" s="56"/>
      <c r="B1273" s="66"/>
      <c r="C1273" s="144"/>
      <c r="D1273" s="146"/>
      <c r="E1273" s="146"/>
      <c r="F1273" s="146"/>
      <c r="G1273" s="146"/>
      <c r="H1273" s="146"/>
      <c r="I1273" s="146"/>
      <c r="J1273" s="146"/>
      <c r="K1273" s="146"/>
      <c r="L1273" s="146"/>
      <c r="M1273" s="146"/>
      <c r="N1273" s="146"/>
      <c r="O1273" s="146"/>
      <c r="P1273" s="146"/>
      <c r="Q1273" s="146"/>
      <c r="R1273" s="146"/>
      <c r="S1273" s="146"/>
      <c r="T1273" s="146"/>
      <c r="U1273" s="146"/>
      <c r="V1273" s="146"/>
      <c r="W1273" s="221"/>
      <c r="X1273" s="388"/>
      <c r="Y1273" s="437"/>
      <c r="Z1273" s="75"/>
      <c r="AA1273" s="75"/>
      <c r="AB1273" s="75"/>
      <c r="AC1273" s="75"/>
      <c r="AD1273" s="75"/>
      <c r="AE1273" s="75"/>
      <c r="AF1273" s="75"/>
      <c r="AG1273" s="553"/>
      <c r="AH1273" s="50"/>
    </row>
    <row r="1274" spans="1:34" s="4" customFormat="1" ht="13.5" customHeight="1">
      <c r="A1274" s="56"/>
      <c r="B1274" s="66"/>
      <c r="C1274" s="145"/>
      <c r="D1274" s="170"/>
      <c r="E1274" s="170"/>
      <c r="F1274" s="170"/>
      <c r="G1274" s="170"/>
      <c r="H1274" s="170"/>
      <c r="I1274" s="170"/>
      <c r="J1274" s="170"/>
      <c r="K1274" s="170"/>
      <c r="L1274" s="170"/>
      <c r="M1274" s="170"/>
      <c r="N1274" s="170"/>
      <c r="O1274" s="170"/>
      <c r="P1274" s="170"/>
      <c r="Q1274" s="170"/>
      <c r="R1274" s="170"/>
      <c r="S1274" s="170"/>
      <c r="T1274" s="170"/>
      <c r="U1274" s="170"/>
      <c r="V1274" s="170"/>
      <c r="W1274" s="222"/>
      <c r="X1274" s="388"/>
      <c r="Y1274" s="437"/>
      <c r="Z1274" s="75"/>
      <c r="AA1274" s="75"/>
      <c r="AB1274" s="75"/>
      <c r="AC1274" s="75"/>
      <c r="AD1274" s="75"/>
      <c r="AE1274" s="75"/>
      <c r="AF1274" s="75"/>
      <c r="AG1274" s="553"/>
      <c r="AH1274" s="50"/>
    </row>
    <row r="1275" spans="1:34" s="4" customFormat="1" ht="13.5" customHeight="1">
      <c r="A1275" s="56"/>
      <c r="B1275" s="66"/>
      <c r="C1275" s="161"/>
      <c r="D1275" s="147"/>
      <c r="E1275" s="147"/>
      <c r="F1275" s="147"/>
      <c r="G1275" s="147"/>
      <c r="H1275" s="147"/>
      <c r="I1275" s="147"/>
      <c r="J1275" s="147"/>
      <c r="K1275" s="147"/>
      <c r="L1275" s="147"/>
      <c r="M1275" s="147"/>
      <c r="N1275" s="147"/>
      <c r="O1275" s="147"/>
      <c r="P1275" s="147"/>
      <c r="Q1275" s="147"/>
      <c r="R1275" s="147"/>
      <c r="S1275" s="147"/>
      <c r="T1275" s="147"/>
      <c r="U1275" s="147"/>
      <c r="V1275" s="147"/>
      <c r="W1275" s="223"/>
      <c r="X1275" s="388"/>
      <c r="Y1275" s="437"/>
      <c r="Z1275" s="75"/>
      <c r="AA1275" s="75"/>
      <c r="AB1275" s="75"/>
      <c r="AC1275" s="75"/>
      <c r="AD1275" s="75"/>
      <c r="AE1275" s="75"/>
      <c r="AF1275" s="75"/>
      <c r="AG1275" s="553"/>
      <c r="AH1275" s="50"/>
    </row>
    <row r="1276" spans="1:34" s="4" customFormat="1" ht="13.5" customHeight="1">
      <c r="A1276" s="56"/>
      <c r="B1276" s="66"/>
      <c r="C1276" s="66"/>
      <c r="D1276" s="66"/>
      <c r="E1276" s="66"/>
      <c r="F1276" s="66"/>
      <c r="G1276" s="66"/>
      <c r="H1276" s="66"/>
      <c r="I1276" s="66"/>
      <c r="J1276" s="66"/>
      <c r="K1276" s="66"/>
      <c r="L1276" s="66"/>
      <c r="M1276" s="66"/>
      <c r="N1276" s="66"/>
      <c r="O1276" s="66"/>
      <c r="P1276" s="66"/>
      <c r="Q1276" s="66"/>
      <c r="R1276" s="255"/>
      <c r="S1276" s="255"/>
      <c r="T1276" s="255"/>
      <c r="U1276" s="66"/>
      <c r="V1276" s="255"/>
      <c r="W1276" s="66"/>
      <c r="X1276" s="388"/>
      <c r="Y1276" s="437"/>
      <c r="Z1276" s="75"/>
      <c r="AA1276" s="75"/>
      <c r="AB1276" s="75"/>
      <c r="AC1276" s="75"/>
      <c r="AD1276" s="75"/>
      <c r="AE1276" s="75"/>
      <c r="AF1276" s="75"/>
      <c r="AG1276" s="553"/>
      <c r="AH1276" s="50"/>
    </row>
    <row r="1277" spans="1:34" s="4" customFormat="1" ht="13.5" customHeight="1">
      <c r="A1277" s="56"/>
      <c r="B1277" s="66" t="s">
        <v>1099</v>
      </c>
      <c r="C1277" s="66"/>
      <c r="D1277" s="66"/>
      <c r="E1277" s="66"/>
      <c r="F1277" s="66"/>
      <c r="G1277" s="66"/>
      <c r="H1277" s="66"/>
      <c r="I1277" s="66"/>
      <c r="J1277" s="66"/>
      <c r="K1277" s="66"/>
      <c r="L1277" s="66"/>
      <c r="M1277" s="66"/>
      <c r="N1277" s="66"/>
      <c r="O1277" s="66"/>
      <c r="P1277" s="66"/>
      <c r="Q1277" s="66"/>
      <c r="R1277" s="255"/>
      <c r="S1277" s="255"/>
      <c r="T1277" s="255"/>
      <c r="U1277" s="66"/>
      <c r="V1277" s="255"/>
      <c r="W1277" s="66"/>
      <c r="X1277" s="388"/>
      <c r="Y1277" s="437"/>
      <c r="Z1277" s="75"/>
      <c r="AA1277" s="75"/>
      <c r="AB1277" s="75"/>
      <c r="AC1277" s="75"/>
      <c r="AD1277" s="75"/>
      <c r="AE1277" s="75"/>
      <c r="AF1277" s="75"/>
      <c r="AG1277" s="553"/>
      <c r="AH1277" s="50"/>
    </row>
    <row r="1278" spans="1:34" s="4" customFormat="1" ht="13.5" customHeight="1">
      <c r="A1278" s="56"/>
      <c r="B1278" s="66"/>
      <c r="C1278" s="144"/>
      <c r="D1278" s="146"/>
      <c r="E1278" s="146"/>
      <c r="F1278" s="146"/>
      <c r="G1278" s="146"/>
      <c r="H1278" s="146"/>
      <c r="I1278" s="146"/>
      <c r="J1278" s="146"/>
      <c r="K1278" s="146"/>
      <c r="L1278" s="146"/>
      <c r="M1278" s="146"/>
      <c r="N1278" s="146"/>
      <c r="O1278" s="146"/>
      <c r="P1278" s="146"/>
      <c r="Q1278" s="146"/>
      <c r="R1278" s="146"/>
      <c r="S1278" s="146"/>
      <c r="T1278" s="146"/>
      <c r="U1278" s="146"/>
      <c r="V1278" s="146"/>
      <c r="W1278" s="221"/>
      <c r="X1278" s="388"/>
      <c r="Y1278" s="437"/>
      <c r="Z1278" s="75"/>
      <c r="AA1278" s="75"/>
      <c r="AB1278" s="75"/>
      <c r="AC1278" s="75"/>
      <c r="AD1278" s="75"/>
      <c r="AE1278" s="75"/>
      <c r="AF1278" s="75"/>
      <c r="AG1278" s="553"/>
      <c r="AH1278" s="50"/>
    </row>
    <row r="1279" spans="1:34" s="4" customFormat="1" ht="13.5" customHeight="1">
      <c r="A1279" s="56"/>
      <c r="B1279" s="66"/>
      <c r="C1279" s="145"/>
      <c r="D1279" s="170"/>
      <c r="E1279" s="170"/>
      <c r="F1279" s="170"/>
      <c r="G1279" s="170"/>
      <c r="H1279" s="170"/>
      <c r="I1279" s="170"/>
      <c r="J1279" s="170"/>
      <c r="K1279" s="170"/>
      <c r="L1279" s="170"/>
      <c r="M1279" s="170"/>
      <c r="N1279" s="170"/>
      <c r="O1279" s="170"/>
      <c r="P1279" s="170"/>
      <c r="Q1279" s="170"/>
      <c r="R1279" s="170"/>
      <c r="S1279" s="170"/>
      <c r="T1279" s="170"/>
      <c r="U1279" s="170"/>
      <c r="V1279" s="170"/>
      <c r="W1279" s="222"/>
      <c r="X1279" s="388"/>
      <c r="Y1279" s="437"/>
      <c r="Z1279" s="75"/>
      <c r="AA1279" s="75"/>
      <c r="AB1279" s="75"/>
      <c r="AC1279" s="75"/>
      <c r="AD1279" s="75"/>
      <c r="AE1279" s="75"/>
      <c r="AF1279" s="75"/>
      <c r="AG1279" s="553"/>
      <c r="AH1279" s="50"/>
    </row>
    <row r="1280" spans="1:34" s="4" customFormat="1" ht="13.5" customHeight="1">
      <c r="A1280" s="56"/>
      <c r="B1280" s="66"/>
      <c r="C1280" s="161"/>
      <c r="D1280" s="147"/>
      <c r="E1280" s="147"/>
      <c r="F1280" s="147"/>
      <c r="G1280" s="147"/>
      <c r="H1280" s="147"/>
      <c r="I1280" s="147"/>
      <c r="J1280" s="147"/>
      <c r="K1280" s="147"/>
      <c r="L1280" s="147"/>
      <c r="M1280" s="147"/>
      <c r="N1280" s="147"/>
      <c r="O1280" s="147"/>
      <c r="P1280" s="147"/>
      <c r="Q1280" s="147"/>
      <c r="R1280" s="147"/>
      <c r="S1280" s="147"/>
      <c r="T1280" s="147"/>
      <c r="U1280" s="147"/>
      <c r="V1280" s="147"/>
      <c r="W1280" s="223"/>
      <c r="X1280" s="388"/>
      <c r="Y1280" s="437"/>
      <c r="Z1280" s="75"/>
      <c r="AA1280" s="75"/>
      <c r="AB1280" s="75"/>
      <c r="AC1280" s="75"/>
      <c r="AD1280" s="75"/>
      <c r="AE1280" s="75"/>
      <c r="AF1280" s="75"/>
      <c r="AG1280" s="553"/>
      <c r="AH1280" s="50"/>
    </row>
    <row r="1281" spans="1:64" s="4" customFormat="1" ht="13.5" customHeight="1">
      <c r="A1281" s="56"/>
      <c r="B1281" s="66"/>
      <c r="C1281" s="66"/>
      <c r="D1281" s="66"/>
      <c r="E1281" s="66"/>
      <c r="F1281" s="66"/>
      <c r="G1281" s="66"/>
      <c r="H1281" s="66"/>
      <c r="I1281" s="66"/>
      <c r="J1281" s="66"/>
      <c r="K1281" s="66"/>
      <c r="L1281" s="66"/>
      <c r="M1281" s="66"/>
      <c r="N1281" s="66"/>
      <c r="O1281" s="66"/>
      <c r="P1281" s="66"/>
      <c r="Q1281" s="66"/>
      <c r="R1281" s="255"/>
      <c r="S1281" s="255"/>
      <c r="T1281" s="255"/>
      <c r="U1281" s="66"/>
      <c r="V1281" s="255"/>
      <c r="W1281" s="66"/>
      <c r="X1281" s="388"/>
      <c r="Y1281" s="437"/>
      <c r="Z1281" s="75"/>
      <c r="AA1281" s="75"/>
      <c r="AB1281" s="75"/>
      <c r="AC1281" s="75"/>
      <c r="AD1281" s="75"/>
      <c r="AE1281" s="75"/>
      <c r="AF1281" s="75"/>
      <c r="AG1281" s="553"/>
      <c r="AH1281" s="50"/>
      <c r="AI1281" s="4"/>
      <c r="AJ1281" s="4"/>
      <c r="AK1281" s="4"/>
      <c r="AL1281" s="4"/>
      <c r="AM1281" s="4"/>
      <c r="AN1281" s="4"/>
      <c r="AO1281" s="4"/>
      <c r="AP1281" s="4"/>
      <c r="AQ1281" s="4"/>
      <c r="AR1281" s="4"/>
      <c r="AS1281" s="4"/>
      <c r="AT1281" s="4"/>
      <c r="AU1281" s="4"/>
      <c r="AV1281" s="4"/>
      <c r="AW1281" s="4"/>
      <c r="AX1281" s="4"/>
      <c r="AY1281" s="4"/>
      <c r="AZ1281" s="4"/>
      <c r="BA1281" s="4"/>
      <c r="BB1281" s="4"/>
      <c r="BC1281" s="4"/>
      <c r="BD1281" s="4"/>
      <c r="BE1281" s="4"/>
      <c r="BF1281" s="4"/>
      <c r="BG1281" s="4"/>
      <c r="BH1281" s="4"/>
      <c r="BK1281" s="4"/>
      <c r="BL1281" s="4"/>
    </row>
    <row r="1282" spans="1:64" s="4" customFormat="1" ht="13.5" customHeight="1">
      <c r="A1282" s="56"/>
      <c r="B1282" s="66" t="s">
        <v>1250</v>
      </c>
      <c r="C1282" s="66"/>
      <c r="D1282" s="66"/>
      <c r="E1282" s="66"/>
      <c r="F1282" s="66"/>
      <c r="G1282" s="66"/>
      <c r="H1282" s="66"/>
      <c r="I1282" s="66"/>
      <c r="J1282" s="66"/>
      <c r="K1282" s="66"/>
      <c r="L1282" s="66"/>
      <c r="M1282" s="66"/>
      <c r="N1282" s="66"/>
      <c r="O1282" s="66"/>
      <c r="P1282" s="66"/>
      <c r="Q1282" s="66"/>
      <c r="R1282" s="255"/>
      <c r="S1282" s="255"/>
      <c r="T1282" s="255"/>
      <c r="U1282" s="66"/>
      <c r="V1282" s="255"/>
      <c r="W1282" s="66"/>
      <c r="X1282" s="388"/>
      <c r="Y1282" s="437"/>
      <c r="Z1282" s="75"/>
      <c r="AA1282" s="75"/>
      <c r="AB1282" s="75"/>
      <c r="AC1282" s="75"/>
      <c r="AD1282" s="75"/>
      <c r="AE1282" s="75"/>
      <c r="AF1282" s="75"/>
      <c r="AG1282" s="553"/>
      <c r="AH1282" s="50"/>
      <c r="AI1282" s="4"/>
      <c r="AJ1282" s="4"/>
      <c r="AK1282" s="4"/>
      <c r="AL1282" s="4"/>
      <c r="AM1282" s="4"/>
      <c r="AN1282" s="4"/>
      <c r="AO1282" s="4"/>
      <c r="AP1282" s="4"/>
      <c r="AQ1282" s="4"/>
      <c r="AR1282" s="4"/>
      <c r="AS1282" s="4"/>
      <c r="AT1282" s="4"/>
      <c r="AU1282" s="4"/>
      <c r="AV1282" s="4"/>
      <c r="AW1282" s="4"/>
      <c r="AX1282" s="4"/>
      <c r="AY1282" s="4"/>
      <c r="AZ1282" s="4"/>
      <c r="BA1282" s="4"/>
      <c r="BB1282" s="4"/>
      <c r="BC1282" s="4"/>
      <c r="BD1282" s="4"/>
      <c r="BE1282" s="4"/>
      <c r="BF1282" s="4"/>
      <c r="BG1282" s="4"/>
      <c r="BH1282" s="4"/>
      <c r="BK1282" s="4"/>
      <c r="BL1282" s="4"/>
    </row>
    <row r="1283" spans="1:64" s="4" customFormat="1" ht="13.5" customHeight="1">
      <c r="A1283" s="56"/>
      <c r="B1283" s="66"/>
      <c r="C1283" s="66"/>
      <c r="D1283" s="66"/>
      <c r="E1283" s="66"/>
      <c r="F1283" s="66"/>
      <c r="G1283" s="66"/>
      <c r="H1283" s="66"/>
      <c r="I1283" s="66"/>
      <c r="J1283" s="66"/>
      <c r="K1283" s="66"/>
      <c r="L1283" s="66"/>
      <c r="M1283" s="66"/>
      <c r="N1283" s="66"/>
      <c r="O1283" s="66"/>
      <c r="P1283" s="66"/>
      <c r="Q1283" s="66"/>
      <c r="R1283" s="255"/>
      <c r="S1283" s="255"/>
      <c r="T1283" s="255"/>
      <c r="U1283" s="66"/>
      <c r="V1283" s="255"/>
      <c r="W1283" s="66"/>
      <c r="X1283" s="388"/>
      <c r="Y1283" s="437"/>
      <c r="Z1283" s="75"/>
      <c r="AA1283" s="75"/>
      <c r="AB1283" s="75"/>
      <c r="AC1283" s="75"/>
      <c r="AD1283" s="75"/>
      <c r="AE1283" s="75"/>
      <c r="AF1283" s="75"/>
      <c r="AG1283" s="553"/>
      <c r="AH1283" s="50"/>
      <c r="AI1283" s="4"/>
      <c r="AJ1283" s="4"/>
      <c r="AK1283" s="4"/>
      <c r="AL1283" s="4"/>
      <c r="AM1283" s="4"/>
      <c r="AN1283" s="4"/>
      <c r="AO1283" s="4"/>
      <c r="AP1283" s="4"/>
      <c r="AQ1283" s="4"/>
      <c r="AR1283" s="4"/>
      <c r="AS1283" s="4"/>
      <c r="AT1283" s="4"/>
      <c r="AU1283" s="4"/>
      <c r="AV1283" s="4"/>
      <c r="AW1283" s="4"/>
      <c r="AX1283" s="4"/>
      <c r="AY1283" s="4"/>
      <c r="AZ1283" s="4"/>
      <c r="BA1283" s="4"/>
      <c r="BB1283" s="4"/>
      <c r="BC1283" s="4"/>
      <c r="BD1283" s="4"/>
      <c r="BE1283" s="4"/>
      <c r="BF1283" s="4"/>
      <c r="BG1283" s="4"/>
      <c r="BH1283" s="4"/>
      <c r="BK1283" s="4"/>
      <c r="BL1283" s="4"/>
    </row>
    <row r="1284" spans="1:64" s="4" customFormat="1" ht="13.5" customHeight="1">
      <c r="A1284" s="56"/>
      <c r="B1284" s="66"/>
      <c r="C1284" s="124" t="s">
        <v>302</v>
      </c>
      <c r="D1284" s="124"/>
      <c r="E1284" s="124"/>
      <c r="F1284" s="124"/>
      <c r="G1284" s="124"/>
      <c r="H1284" s="124" t="s">
        <v>297</v>
      </c>
      <c r="I1284" s="124"/>
      <c r="J1284" s="124"/>
      <c r="K1284" s="124"/>
      <c r="L1284" s="124" t="s">
        <v>300</v>
      </c>
      <c r="M1284" s="124"/>
      <c r="N1284" s="124"/>
      <c r="O1284" s="124"/>
      <c r="P1284" s="124"/>
      <c r="Q1284" s="124"/>
      <c r="R1284" s="124"/>
      <c r="S1284" s="255"/>
      <c r="T1284" s="255"/>
      <c r="U1284" s="66"/>
      <c r="V1284" s="255"/>
      <c r="W1284" s="66"/>
      <c r="X1284" s="388"/>
      <c r="Y1284" s="437"/>
      <c r="Z1284" s="75"/>
      <c r="AA1284" s="75"/>
      <c r="AB1284" s="75"/>
      <c r="AC1284" s="75"/>
      <c r="AD1284" s="75"/>
      <c r="AE1284" s="75"/>
      <c r="AF1284" s="75"/>
      <c r="AG1284" s="553"/>
      <c r="AH1284" s="50"/>
      <c r="AI1284" s="4"/>
      <c r="AJ1284" s="4"/>
      <c r="AK1284" s="4"/>
      <c r="AL1284" s="4"/>
      <c r="AM1284" s="4"/>
      <c r="AN1284" s="4"/>
      <c r="AO1284" s="4"/>
      <c r="AP1284" s="4"/>
      <c r="AQ1284" s="4"/>
      <c r="AR1284" s="4"/>
      <c r="AS1284" s="4"/>
      <c r="AT1284" s="4"/>
      <c r="AU1284" s="4"/>
      <c r="AV1284" s="4"/>
      <c r="AW1284" s="4"/>
      <c r="AX1284" s="4"/>
      <c r="AY1284" s="4"/>
      <c r="AZ1284" s="4"/>
      <c r="BA1284" s="4"/>
      <c r="BB1284" s="4"/>
      <c r="BC1284" s="4"/>
      <c r="BD1284" s="4"/>
      <c r="BE1284" s="4"/>
      <c r="BF1284" s="4"/>
      <c r="BG1284" s="4"/>
      <c r="BH1284" s="4"/>
      <c r="BK1284" s="4"/>
      <c r="BL1284" s="559"/>
    </row>
    <row r="1285" spans="1:64" s="4" customFormat="1" ht="13.5" customHeight="1">
      <c r="A1285" s="56"/>
      <c r="B1285" s="66"/>
      <c r="C1285" s="140"/>
      <c r="D1285" s="140"/>
      <c r="E1285" s="140"/>
      <c r="F1285" s="140"/>
      <c r="G1285" s="140"/>
      <c r="H1285" s="140"/>
      <c r="I1285" s="140"/>
      <c r="J1285" s="140"/>
      <c r="K1285" s="140"/>
      <c r="L1285" s="140"/>
      <c r="M1285" s="140"/>
      <c r="N1285" s="140"/>
      <c r="O1285" s="140"/>
      <c r="P1285" s="140"/>
      <c r="Q1285" s="140"/>
      <c r="R1285" s="140"/>
      <c r="S1285" s="255"/>
      <c r="T1285" s="255"/>
      <c r="U1285" s="66"/>
      <c r="V1285" s="255"/>
      <c r="W1285" s="66"/>
      <c r="X1285" s="388"/>
      <c r="Y1285" s="437"/>
      <c r="Z1285" s="75"/>
      <c r="AA1285" s="75"/>
      <c r="AB1285" s="75"/>
      <c r="AC1285" s="75"/>
      <c r="AD1285" s="75"/>
      <c r="AE1285" s="75"/>
      <c r="AF1285" s="75"/>
      <c r="AG1285" s="553"/>
      <c r="AH1285" s="50"/>
      <c r="AI1285" s="4"/>
      <c r="AJ1285" s="4"/>
      <c r="AK1285" s="4"/>
      <c r="AL1285" s="4"/>
      <c r="AM1285" s="4"/>
      <c r="AN1285" s="4"/>
      <c r="AO1285" s="4"/>
      <c r="AP1285" s="4"/>
      <c r="AQ1285" s="4"/>
      <c r="AR1285" s="4"/>
      <c r="AS1285" s="4"/>
      <c r="AT1285" s="4"/>
      <c r="AU1285" s="4"/>
      <c r="AV1285" s="4"/>
      <c r="AW1285" s="4"/>
      <c r="AX1285" s="4"/>
      <c r="AY1285" s="4"/>
      <c r="AZ1285" s="4"/>
      <c r="BA1285" s="4"/>
      <c r="BB1285" s="4"/>
      <c r="BC1285" s="4"/>
      <c r="BD1285" s="4"/>
      <c r="BE1285" s="4"/>
      <c r="BF1285" s="4"/>
      <c r="BG1285" s="4"/>
      <c r="BH1285" s="4"/>
      <c r="BK1285" s="4"/>
      <c r="BL1285" s="4"/>
    </row>
    <row r="1286" spans="1:64" s="4" customFormat="1" ht="13.5" customHeight="1">
      <c r="A1286" s="56"/>
      <c r="B1286" s="66"/>
      <c r="C1286" s="140"/>
      <c r="D1286" s="140"/>
      <c r="E1286" s="140"/>
      <c r="F1286" s="140"/>
      <c r="G1286" s="140"/>
      <c r="H1286" s="140"/>
      <c r="I1286" s="140"/>
      <c r="J1286" s="140"/>
      <c r="K1286" s="140"/>
      <c r="L1286" s="140"/>
      <c r="M1286" s="140"/>
      <c r="N1286" s="140"/>
      <c r="O1286" s="140"/>
      <c r="P1286" s="140"/>
      <c r="Q1286" s="140"/>
      <c r="R1286" s="140"/>
      <c r="S1286" s="255"/>
      <c r="T1286" s="255"/>
      <c r="U1286" s="66"/>
      <c r="V1286" s="255"/>
      <c r="W1286" s="66"/>
      <c r="X1286" s="388"/>
      <c r="Y1286" s="437"/>
      <c r="Z1286" s="75"/>
      <c r="AA1286" s="75"/>
      <c r="AB1286" s="75"/>
      <c r="AC1286" s="75"/>
      <c r="AD1286" s="75"/>
      <c r="AE1286" s="75"/>
      <c r="AF1286" s="75"/>
      <c r="AG1286" s="553"/>
      <c r="AH1286" s="50"/>
      <c r="AI1286" s="4"/>
      <c r="AJ1286" s="4"/>
      <c r="AK1286" s="4"/>
      <c r="AL1286" s="4"/>
      <c r="AM1286" s="4"/>
      <c r="AN1286" s="4"/>
      <c r="AO1286" s="4"/>
      <c r="AP1286" s="4"/>
      <c r="AQ1286" s="4"/>
      <c r="AR1286" s="4"/>
      <c r="AS1286" s="4"/>
      <c r="AT1286" s="4"/>
      <c r="AU1286" s="4"/>
      <c r="AV1286" s="4"/>
      <c r="AW1286" s="4"/>
      <c r="AX1286" s="4"/>
      <c r="AY1286" s="4"/>
      <c r="AZ1286" s="4"/>
      <c r="BA1286" s="4"/>
      <c r="BB1286" s="4"/>
      <c r="BC1286" s="4"/>
      <c r="BD1286" s="4"/>
      <c r="BE1286" s="4"/>
      <c r="BF1286" s="4"/>
      <c r="BG1286" s="4"/>
      <c r="BH1286" s="4"/>
      <c r="BK1286" s="4"/>
      <c r="BL1286" s="4"/>
    </row>
    <row r="1287" spans="1:64" s="4" customFormat="1" ht="13.5" customHeight="1">
      <c r="A1287" s="56"/>
      <c r="B1287" s="66"/>
      <c r="C1287" s="66"/>
      <c r="D1287" s="66"/>
      <c r="E1287" s="66"/>
      <c r="F1287" s="66"/>
      <c r="G1287" s="66"/>
      <c r="H1287" s="66"/>
      <c r="I1287" s="66"/>
      <c r="J1287" s="66"/>
      <c r="K1287" s="66"/>
      <c r="L1287" s="66"/>
      <c r="M1287" s="66"/>
      <c r="N1287" s="66"/>
      <c r="O1287" s="66"/>
      <c r="P1287" s="66"/>
      <c r="Q1287" s="66"/>
      <c r="R1287" s="255"/>
      <c r="S1287" s="255"/>
      <c r="T1287" s="255"/>
      <c r="U1287" s="66"/>
      <c r="V1287" s="255"/>
      <c r="W1287" s="66"/>
      <c r="X1287" s="388"/>
      <c r="Y1287" s="437"/>
      <c r="Z1287" s="75"/>
      <c r="AA1287" s="75"/>
      <c r="AB1287" s="75"/>
      <c r="AC1287" s="75"/>
      <c r="AD1287" s="75"/>
      <c r="AE1287" s="75"/>
      <c r="AF1287" s="75"/>
      <c r="AG1287" s="553"/>
      <c r="AH1287" s="50"/>
      <c r="AI1287" s="4"/>
      <c r="AJ1287" s="4"/>
      <c r="AK1287" s="4"/>
      <c r="AL1287" s="4"/>
      <c r="AM1287" s="4"/>
      <c r="AN1287" s="4"/>
      <c r="AO1287" s="4"/>
      <c r="AP1287" s="4"/>
      <c r="AQ1287" s="4"/>
      <c r="AR1287" s="4"/>
      <c r="AS1287" s="4"/>
      <c r="AT1287" s="4"/>
      <c r="AU1287" s="4"/>
      <c r="AV1287" s="4"/>
      <c r="AW1287" s="4"/>
      <c r="AX1287" s="4"/>
      <c r="AY1287" s="4"/>
      <c r="AZ1287" s="4"/>
      <c r="BA1287" s="4"/>
      <c r="BB1287" s="4"/>
      <c r="BC1287" s="4"/>
      <c r="BD1287" s="4"/>
      <c r="BE1287" s="4"/>
      <c r="BF1287" s="4"/>
      <c r="BG1287" s="4"/>
      <c r="BH1287" s="4"/>
      <c r="BK1287" s="4"/>
      <c r="BL1287" s="4"/>
    </row>
    <row r="1288" spans="1:64" s="4" customFormat="1" ht="13.5" customHeight="1">
      <c r="A1288" s="56"/>
      <c r="B1288" s="66" t="s">
        <v>132</v>
      </c>
      <c r="C1288" s="66"/>
      <c r="D1288" s="66"/>
      <c r="E1288" s="66"/>
      <c r="F1288" s="66"/>
      <c r="G1288" s="66"/>
      <c r="H1288" s="66"/>
      <c r="I1288" s="66"/>
      <c r="J1288" s="66"/>
      <c r="K1288" s="66"/>
      <c r="L1288" s="66"/>
      <c r="M1288" s="66"/>
      <c r="N1288" s="66"/>
      <c r="O1288" s="66"/>
      <c r="P1288" s="66"/>
      <c r="Q1288" s="125"/>
      <c r="R1288" s="66" t="s">
        <v>825</v>
      </c>
      <c r="S1288" s="66"/>
      <c r="T1288" s="66"/>
      <c r="U1288" s="125"/>
      <c r="V1288" s="66" t="s">
        <v>100</v>
      </c>
      <c r="W1288" s="66"/>
      <c r="X1288" s="388"/>
      <c r="Y1288" s="437"/>
      <c r="Z1288" s="75"/>
      <c r="AA1288" s="75"/>
      <c r="AB1288" s="75"/>
      <c r="AC1288" s="75"/>
      <c r="AD1288" s="75"/>
      <c r="AE1288" s="75"/>
      <c r="AF1288" s="75"/>
      <c r="AG1288" s="553"/>
      <c r="AH1288" s="50"/>
      <c r="AI1288" s="4"/>
      <c r="AJ1288" s="4"/>
      <c r="AK1288" s="4"/>
      <c r="AL1288" s="4"/>
      <c r="AM1288" s="4"/>
      <c r="AN1288" s="4"/>
      <c r="AO1288" s="4"/>
      <c r="AP1288" s="4"/>
      <c r="AQ1288" s="4"/>
      <c r="AR1288" s="4"/>
      <c r="AS1288" s="4"/>
      <c r="AT1288" s="4"/>
      <c r="AU1288" s="4"/>
      <c r="AV1288" s="4"/>
      <c r="AW1288" s="4"/>
      <c r="AX1288" s="4"/>
      <c r="AY1288" s="4"/>
      <c r="AZ1288" s="4"/>
      <c r="BA1288" s="4"/>
      <c r="BB1288" s="4"/>
      <c r="BC1288" s="4"/>
      <c r="BD1288" s="4"/>
      <c r="BE1288" s="4"/>
      <c r="BF1288" s="4"/>
      <c r="BG1288" s="4"/>
      <c r="BH1288" s="4"/>
      <c r="BK1288" s="4"/>
      <c r="BL1288" s="4"/>
    </row>
    <row r="1289" spans="1:64" s="4" customFormat="1" ht="13.5" customHeight="1">
      <c r="A1289" s="56"/>
      <c r="B1289" s="66"/>
      <c r="C1289" s="66"/>
      <c r="D1289" s="66"/>
      <c r="E1289" s="66"/>
      <c r="F1289" s="66"/>
      <c r="G1289" s="66"/>
      <c r="H1289" s="66"/>
      <c r="I1289" s="66"/>
      <c r="J1289" s="66"/>
      <c r="K1289" s="66"/>
      <c r="L1289" s="66"/>
      <c r="M1289" s="66"/>
      <c r="N1289" s="66"/>
      <c r="O1289" s="66"/>
      <c r="P1289" s="66"/>
      <c r="Q1289" s="66"/>
      <c r="R1289" s="66"/>
      <c r="S1289" s="66"/>
      <c r="T1289" s="66"/>
      <c r="U1289" s="66"/>
      <c r="V1289" s="66"/>
      <c r="W1289" s="66"/>
      <c r="X1289" s="388"/>
      <c r="Y1289" s="437"/>
      <c r="Z1289" s="75"/>
      <c r="AA1289" s="75"/>
      <c r="AB1289" s="75"/>
      <c r="AC1289" s="75"/>
      <c r="AD1289" s="75"/>
      <c r="AE1289" s="75"/>
      <c r="AF1289" s="75"/>
      <c r="AG1289" s="553"/>
      <c r="AH1289" s="50"/>
      <c r="AI1289" s="4"/>
      <c r="AJ1289" s="4"/>
      <c r="AK1289" s="4"/>
      <c r="AL1289" s="4"/>
      <c r="AM1289" s="4"/>
      <c r="AN1289" s="4"/>
      <c r="AO1289" s="4"/>
      <c r="AP1289" s="4"/>
      <c r="AQ1289" s="4"/>
      <c r="AR1289" s="4"/>
      <c r="AS1289" s="4"/>
      <c r="AT1289" s="4"/>
      <c r="AU1289" s="4"/>
      <c r="AV1289" s="4"/>
      <c r="AW1289" s="4"/>
      <c r="AX1289" s="4"/>
      <c r="AY1289" s="4"/>
      <c r="AZ1289" s="4"/>
      <c r="BA1289" s="4"/>
      <c r="BB1289" s="4"/>
      <c r="BC1289" s="4"/>
      <c r="BD1289" s="4"/>
      <c r="BE1289" s="4"/>
      <c r="BF1289" s="4"/>
      <c r="BG1289" s="4"/>
      <c r="BH1289" s="4"/>
      <c r="BK1289" s="4"/>
      <c r="BL1289" s="4"/>
    </row>
    <row r="1290" spans="1:64" s="4" customFormat="1" ht="13.5" customHeight="1">
      <c r="A1290" s="56"/>
      <c r="B1290" s="66" t="s">
        <v>695</v>
      </c>
      <c r="C1290" s="66"/>
      <c r="D1290" s="66"/>
      <c r="E1290" s="66"/>
      <c r="F1290" s="66"/>
      <c r="G1290" s="66"/>
      <c r="H1290" s="66"/>
      <c r="I1290" s="66"/>
      <c r="J1290" s="66"/>
      <c r="K1290" s="66"/>
      <c r="L1290" s="66"/>
      <c r="M1290" s="66"/>
      <c r="N1290" s="66"/>
      <c r="O1290" s="66"/>
      <c r="P1290" s="66"/>
      <c r="Q1290" s="125"/>
      <c r="R1290" s="66" t="s">
        <v>825</v>
      </c>
      <c r="S1290" s="66"/>
      <c r="T1290" s="66"/>
      <c r="U1290" s="125"/>
      <c r="V1290" s="66" t="s">
        <v>100</v>
      </c>
      <c r="W1290" s="66"/>
      <c r="X1290" s="388"/>
      <c r="Y1290" s="437"/>
      <c r="Z1290" s="75"/>
      <c r="AA1290" s="75"/>
      <c r="AB1290" s="75"/>
      <c r="AC1290" s="75"/>
      <c r="AD1290" s="75"/>
      <c r="AE1290" s="75"/>
      <c r="AF1290" s="75"/>
      <c r="AG1290" s="553"/>
      <c r="AH1290" s="50"/>
      <c r="AI1290" s="4"/>
      <c r="AJ1290" s="4"/>
      <c r="AK1290" s="4"/>
      <c r="AL1290" s="4"/>
      <c r="AM1290" s="4"/>
      <c r="AN1290" s="4"/>
      <c r="AO1290" s="4"/>
      <c r="AP1290" s="4"/>
      <c r="AQ1290" s="4"/>
      <c r="AR1290" s="4"/>
      <c r="AS1290" s="4"/>
      <c r="AT1290" s="4"/>
      <c r="AU1290" s="4"/>
      <c r="AV1290" s="4"/>
      <c r="AW1290" s="4"/>
      <c r="AX1290" s="4"/>
      <c r="AY1290" s="4"/>
      <c r="AZ1290" s="4"/>
      <c r="BA1290" s="4"/>
      <c r="BB1290" s="4"/>
      <c r="BC1290" s="4"/>
      <c r="BD1290" s="4"/>
      <c r="BE1290" s="4"/>
      <c r="BF1290" s="4"/>
      <c r="BG1290" s="4"/>
      <c r="BH1290" s="4"/>
      <c r="BK1290" s="4"/>
      <c r="BL1290" s="4"/>
    </row>
    <row r="1291" spans="1:64" s="4" customFormat="1" ht="13.5" customHeight="1">
      <c r="A1291" s="56"/>
      <c r="B1291" s="66"/>
      <c r="C1291" s="66"/>
      <c r="D1291" s="66"/>
      <c r="E1291" s="66"/>
      <c r="F1291" s="66"/>
      <c r="G1291" s="66"/>
      <c r="H1291" s="66"/>
      <c r="I1291" s="66"/>
      <c r="J1291" s="66"/>
      <c r="K1291" s="66"/>
      <c r="L1291" s="66"/>
      <c r="M1291" s="66"/>
      <c r="N1291" s="66"/>
      <c r="O1291" s="66"/>
      <c r="P1291" s="66"/>
      <c r="Q1291" s="66"/>
      <c r="R1291" s="66"/>
      <c r="S1291" s="66"/>
      <c r="T1291" s="66"/>
      <c r="U1291" s="66"/>
      <c r="V1291" s="66"/>
      <c r="W1291" s="66"/>
      <c r="X1291" s="388"/>
      <c r="Y1291" s="437"/>
      <c r="Z1291" s="75"/>
      <c r="AA1291" s="75"/>
      <c r="AB1291" s="75"/>
      <c r="AC1291" s="75"/>
      <c r="AD1291" s="75"/>
      <c r="AE1291" s="75"/>
      <c r="AF1291" s="75"/>
      <c r="AG1291" s="553"/>
      <c r="AH1291" s="50"/>
      <c r="AI1291" s="4"/>
      <c r="AJ1291" s="4"/>
      <c r="AK1291" s="4"/>
      <c r="AL1291" s="4"/>
      <c r="AM1291" s="4"/>
      <c r="AN1291" s="4"/>
      <c r="AO1291" s="4"/>
      <c r="AP1291" s="4"/>
      <c r="AQ1291" s="4"/>
      <c r="AR1291" s="4"/>
      <c r="AS1291" s="4"/>
      <c r="AT1291" s="4"/>
      <c r="AU1291" s="4"/>
      <c r="AV1291" s="4"/>
      <c r="AW1291" s="4"/>
      <c r="AX1291" s="4"/>
      <c r="AY1291" s="4"/>
      <c r="AZ1291" s="4"/>
      <c r="BA1291" s="4"/>
      <c r="BB1291" s="4"/>
      <c r="BC1291" s="4"/>
      <c r="BD1291" s="4"/>
      <c r="BE1291" s="4"/>
      <c r="BF1291" s="4"/>
      <c r="BG1291" s="4"/>
      <c r="BH1291" s="4"/>
      <c r="BK1291" s="4"/>
      <c r="BL1291" s="4"/>
    </row>
    <row r="1292" spans="1:64" s="4" customFormat="1" ht="13.5" customHeight="1">
      <c r="A1292" s="56"/>
      <c r="B1292" s="123" t="s">
        <v>1150</v>
      </c>
      <c r="C1292" s="123"/>
      <c r="D1292" s="123"/>
      <c r="E1292" s="123"/>
      <c r="F1292" s="123"/>
      <c r="G1292" s="123"/>
      <c r="H1292" s="123"/>
      <c r="I1292" s="123"/>
      <c r="J1292" s="123"/>
      <c r="K1292" s="123"/>
      <c r="L1292" s="123"/>
      <c r="M1292" s="123"/>
      <c r="N1292" s="123"/>
      <c r="O1292" s="123"/>
      <c r="P1292" s="123"/>
      <c r="Q1292" s="123"/>
      <c r="R1292" s="123"/>
      <c r="S1292" s="123"/>
      <c r="T1292" s="123"/>
      <c r="U1292" s="123"/>
      <c r="V1292" s="123"/>
      <c r="W1292" s="123"/>
      <c r="X1292" s="390"/>
      <c r="Y1292" s="437"/>
      <c r="Z1292" s="75"/>
      <c r="AA1292" s="75"/>
      <c r="AB1292" s="75"/>
      <c r="AC1292" s="75"/>
      <c r="AD1292" s="75"/>
      <c r="AE1292" s="75"/>
      <c r="AF1292" s="75"/>
      <c r="AG1292" s="553"/>
      <c r="AH1292" s="50"/>
      <c r="AI1292" s="4"/>
      <c r="AJ1292" s="4"/>
      <c r="AK1292" s="4"/>
      <c r="AL1292" s="4"/>
      <c r="AM1292" s="4"/>
      <c r="AN1292" s="4"/>
      <c r="AO1292" s="4"/>
      <c r="AP1292" s="4"/>
      <c r="AQ1292" s="4"/>
      <c r="AR1292" s="4"/>
      <c r="AS1292" s="4"/>
      <c r="AT1292" s="4"/>
      <c r="AU1292" s="4"/>
      <c r="AV1292" s="4"/>
      <c r="AW1292" s="4"/>
      <c r="AX1292" s="4"/>
      <c r="AY1292" s="4"/>
      <c r="AZ1292" s="4"/>
      <c r="BA1292" s="4"/>
      <c r="BB1292" s="4"/>
      <c r="BC1292" s="4"/>
      <c r="BD1292" s="4"/>
      <c r="BE1292" s="4"/>
      <c r="BF1292" s="4"/>
      <c r="BG1292" s="4"/>
      <c r="BH1292" s="4"/>
      <c r="BK1292" s="4"/>
      <c r="BL1292" s="4"/>
    </row>
    <row r="1293" spans="1:64" s="4" customFormat="1" ht="13.5" customHeight="1">
      <c r="A1293" s="56"/>
      <c r="B1293" s="123"/>
      <c r="C1293" s="123"/>
      <c r="D1293" s="123"/>
      <c r="E1293" s="123"/>
      <c r="F1293" s="123"/>
      <c r="G1293" s="123"/>
      <c r="H1293" s="123"/>
      <c r="I1293" s="123"/>
      <c r="J1293" s="123"/>
      <c r="K1293" s="123"/>
      <c r="L1293" s="123"/>
      <c r="M1293" s="123"/>
      <c r="N1293" s="123"/>
      <c r="O1293" s="123"/>
      <c r="P1293" s="123"/>
      <c r="Q1293" s="123"/>
      <c r="R1293" s="123"/>
      <c r="S1293" s="123"/>
      <c r="T1293" s="123"/>
      <c r="U1293" s="123"/>
      <c r="V1293" s="123"/>
      <c r="W1293" s="123"/>
      <c r="X1293" s="390"/>
      <c r="Y1293" s="437"/>
      <c r="Z1293" s="75"/>
      <c r="AA1293" s="75"/>
      <c r="AB1293" s="75"/>
      <c r="AC1293" s="75"/>
      <c r="AD1293" s="75"/>
      <c r="AE1293" s="75"/>
      <c r="AF1293" s="75"/>
      <c r="AG1293" s="553"/>
      <c r="AH1293" s="50"/>
      <c r="AI1293" s="4"/>
      <c r="AJ1293" s="4"/>
      <c r="AK1293" s="4"/>
      <c r="AL1293" s="4"/>
      <c r="AM1293" s="4"/>
      <c r="AN1293" s="4"/>
      <c r="AO1293" s="4"/>
      <c r="AP1293" s="4"/>
      <c r="AQ1293" s="4"/>
      <c r="AR1293" s="4"/>
      <c r="AS1293" s="4"/>
      <c r="AT1293" s="4"/>
      <c r="AU1293" s="4"/>
      <c r="AV1293" s="4"/>
      <c r="AW1293" s="4"/>
      <c r="AX1293" s="4"/>
      <c r="AY1293" s="4"/>
      <c r="AZ1293" s="4"/>
      <c r="BA1293" s="4"/>
      <c r="BB1293" s="4"/>
      <c r="BC1293" s="4"/>
      <c r="BD1293" s="4"/>
      <c r="BE1293" s="4"/>
      <c r="BF1293" s="4"/>
      <c r="BG1293" s="4"/>
      <c r="BH1293" s="4"/>
      <c r="BK1293" s="4"/>
      <c r="BL1293" s="4"/>
    </row>
    <row r="1294" spans="1:64" s="4" customFormat="1" ht="13.5" customHeight="1">
      <c r="A1294" s="56"/>
      <c r="B1294" s="66"/>
      <c r="C1294" s="66"/>
      <c r="D1294" s="66"/>
      <c r="E1294" s="66"/>
      <c r="F1294" s="66"/>
      <c r="G1294" s="66"/>
      <c r="H1294" s="66"/>
      <c r="I1294" s="66"/>
      <c r="J1294" s="66"/>
      <c r="K1294" s="66"/>
      <c r="L1294" s="66"/>
      <c r="M1294" s="66"/>
      <c r="N1294" s="66"/>
      <c r="O1294" s="66"/>
      <c r="P1294" s="66"/>
      <c r="Q1294" s="125"/>
      <c r="R1294" s="66" t="s">
        <v>538</v>
      </c>
      <c r="S1294" s="66"/>
      <c r="T1294" s="66"/>
      <c r="U1294" s="125"/>
      <c r="V1294" s="66" t="s">
        <v>573</v>
      </c>
      <c r="W1294" s="66"/>
      <c r="X1294" s="388"/>
      <c r="Y1294" s="438" t="s">
        <v>1316</v>
      </c>
      <c r="Z1294" s="451"/>
      <c r="AA1294" s="451"/>
      <c r="AB1294" s="451"/>
      <c r="AC1294" s="451"/>
      <c r="AD1294" s="451"/>
      <c r="AE1294" s="451"/>
      <c r="AF1294" s="451"/>
      <c r="AG1294" s="554"/>
      <c r="AH1294" s="50"/>
      <c r="AI1294" s="4"/>
      <c r="AJ1294" s="4"/>
      <c r="AK1294" s="4"/>
      <c r="AL1294" s="4"/>
      <c r="AM1294" s="4"/>
      <c r="AN1294" s="4"/>
      <c r="AO1294" s="4"/>
      <c r="AP1294" s="4"/>
      <c r="AQ1294" s="4"/>
      <c r="AR1294" s="4"/>
      <c r="AS1294" s="4"/>
      <c r="AT1294" s="4"/>
      <c r="AU1294" s="4"/>
      <c r="AV1294" s="4"/>
      <c r="AW1294" s="4"/>
      <c r="AX1294" s="4"/>
      <c r="AY1294" s="4"/>
      <c r="AZ1294" s="4"/>
      <c r="BA1294" s="4"/>
      <c r="BB1294" s="4"/>
      <c r="BC1294" s="4"/>
      <c r="BD1294" s="4"/>
      <c r="BE1294" s="4"/>
      <c r="BF1294" s="4"/>
      <c r="BG1294" s="4"/>
      <c r="BH1294" s="4"/>
      <c r="BK1294" s="4"/>
      <c r="BL1294" s="4"/>
    </row>
    <row r="1295" spans="1:64" s="4" customFormat="1" ht="13.5" customHeight="1">
      <c r="A1295" s="56"/>
      <c r="B1295" s="66"/>
      <c r="C1295" s="66"/>
      <c r="D1295" s="66"/>
      <c r="E1295" s="66"/>
      <c r="F1295" s="66"/>
      <c r="G1295" s="66"/>
      <c r="H1295" s="66"/>
      <c r="I1295" s="66"/>
      <c r="J1295" s="66"/>
      <c r="K1295" s="66"/>
      <c r="L1295" s="66"/>
      <c r="M1295" s="66"/>
      <c r="N1295" s="66"/>
      <c r="O1295" s="66"/>
      <c r="P1295" s="66"/>
      <c r="Q1295" s="66"/>
      <c r="R1295" s="66"/>
      <c r="S1295" s="66"/>
      <c r="T1295" s="66"/>
      <c r="U1295" s="66"/>
      <c r="V1295" s="66"/>
      <c r="W1295" s="66"/>
      <c r="X1295" s="388"/>
      <c r="Y1295" s="438"/>
      <c r="Z1295" s="451"/>
      <c r="AA1295" s="451"/>
      <c r="AB1295" s="451"/>
      <c r="AC1295" s="451"/>
      <c r="AD1295" s="451"/>
      <c r="AE1295" s="451"/>
      <c r="AF1295" s="451"/>
      <c r="AG1295" s="554"/>
      <c r="AH1295" s="50"/>
      <c r="AI1295" s="4"/>
      <c r="AJ1295" s="4"/>
      <c r="AK1295" s="4"/>
      <c r="AL1295" s="4"/>
      <c r="AM1295" s="4"/>
      <c r="AN1295" s="4"/>
      <c r="AO1295" s="4"/>
      <c r="AP1295" s="4"/>
      <c r="AQ1295" s="4"/>
      <c r="AR1295" s="4"/>
      <c r="AS1295" s="4"/>
      <c r="AT1295" s="4"/>
      <c r="AU1295" s="4"/>
      <c r="AV1295" s="4"/>
      <c r="AW1295" s="4"/>
      <c r="AX1295" s="4"/>
      <c r="AY1295" s="4"/>
      <c r="AZ1295" s="4"/>
      <c r="BA1295" s="4"/>
      <c r="BB1295" s="4"/>
      <c r="BC1295" s="4"/>
      <c r="BD1295" s="4"/>
      <c r="BE1295" s="4"/>
      <c r="BF1295" s="4"/>
      <c r="BG1295" s="4"/>
      <c r="BH1295" s="4"/>
      <c r="BK1295" s="4"/>
      <c r="BL1295" s="4"/>
    </row>
    <row r="1296" spans="1:64" s="4" customFormat="1" ht="13.5" customHeight="1">
      <c r="A1296" s="56"/>
      <c r="B1296" s="123" t="s">
        <v>618</v>
      </c>
      <c r="C1296" s="123"/>
      <c r="D1296" s="123"/>
      <c r="E1296" s="123"/>
      <c r="F1296" s="123"/>
      <c r="G1296" s="123"/>
      <c r="H1296" s="123"/>
      <c r="I1296" s="123"/>
      <c r="J1296" s="123"/>
      <c r="K1296" s="123"/>
      <c r="L1296" s="123"/>
      <c r="M1296" s="123"/>
      <c r="N1296" s="123"/>
      <c r="O1296" s="123"/>
      <c r="P1296" s="123"/>
      <c r="Q1296" s="123"/>
      <c r="R1296" s="123"/>
      <c r="S1296" s="123"/>
      <c r="T1296" s="123"/>
      <c r="U1296" s="123"/>
      <c r="V1296" s="123"/>
      <c r="W1296" s="123"/>
      <c r="X1296" s="390"/>
      <c r="Y1296" s="438"/>
      <c r="Z1296" s="451"/>
      <c r="AA1296" s="451"/>
      <c r="AB1296" s="451"/>
      <c r="AC1296" s="451"/>
      <c r="AD1296" s="451"/>
      <c r="AE1296" s="451"/>
      <c r="AF1296" s="451"/>
      <c r="AG1296" s="554"/>
      <c r="AH1296" s="50"/>
      <c r="AI1296" s="4"/>
      <c r="AJ1296" s="4"/>
      <c r="AK1296" s="4"/>
      <c r="AL1296" s="4"/>
      <c r="AM1296" s="4"/>
      <c r="AN1296" s="4"/>
      <c r="AO1296" s="4"/>
      <c r="AP1296" s="4"/>
      <c r="AQ1296" s="4"/>
      <c r="AR1296" s="4"/>
      <c r="AS1296" s="4"/>
      <c r="AT1296" s="4"/>
      <c r="AU1296" s="4"/>
      <c r="AV1296" s="4"/>
      <c r="AW1296" s="4"/>
      <c r="AX1296" s="4"/>
      <c r="AY1296" s="4"/>
      <c r="AZ1296" s="4"/>
      <c r="BA1296" s="4"/>
      <c r="BB1296" s="4"/>
      <c r="BC1296" s="4"/>
      <c r="BD1296" s="4"/>
      <c r="BE1296" s="4"/>
      <c r="BF1296" s="4"/>
      <c r="BG1296" s="4"/>
      <c r="BH1296" s="4"/>
      <c r="BK1296" s="4"/>
      <c r="BL1296" s="4"/>
    </row>
    <row r="1297" spans="1:34" s="4" customFormat="1" ht="13.5" customHeight="1">
      <c r="A1297" s="56"/>
      <c r="B1297" s="123"/>
      <c r="C1297" s="123"/>
      <c r="D1297" s="123"/>
      <c r="E1297" s="123"/>
      <c r="F1297" s="123"/>
      <c r="G1297" s="123"/>
      <c r="H1297" s="123"/>
      <c r="I1297" s="123"/>
      <c r="J1297" s="123"/>
      <c r="K1297" s="123"/>
      <c r="L1297" s="123"/>
      <c r="M1297" s="123"/>
      <c r="N1297" s="123"/>
      <c r="O1297" s="123"/>
      <c r="P1297" s="123"/>
      <c r="Q1297" s="123"/>
      <c r="R1297" s="123"/>
      <c r="S1297" s="123"/>
      <c r="T1297" s="123"/>
      <c r="U1297" s="123"/>
      <c r="V1297" s="123"/>
      <c r="W1297" s="123"/>
      <c r="X1297" s="390"/>
      <c r="Y1297" s="438"/>
      <c r="Z1297" s="451"/>
      <c r="AA1297" s="451"/>
      <c r="AB1297" s="451"/>
      <c r="AC1297" s="451"/>
      <c r="AD1297" s="451"/>
      <c r="AE1297" s="451"/>
      <c r="AF1297" s="451"/>
      <c r="AG1297" s="554"/>
      <c r="AH1297" s="50"/>
    </row>
    <row r="1298" spans="1:34" s="4" customFormat="1" ht="13.5" customHeight="1">
      <c r="A1298" s="56"/>
      <c r="B1298" s="66"/>
      <c r="C1298" s="66"/>
      <c r="D1298" s="66"/>
      <c r="E1298" s="66"/>
      <c r="F1298" s="66"/>
      <c r="G1298" s="66"/>
      <c r="H1298" s="66"/>
      <c r="I1298" s="66"/>
      <c r="J1298" s="66"/>
      <c r="K1298" s="66"/>
      <c r="L1298" s="66"/>
      <c r="M1298" s="66"/>
      <c r="N1298" s="66"/>
      <c r="O1298" s="66"/>
      <c r="P1298" s="66"/>
      <c r="Q1298" s="125"/>
      <c r="R1298" s="66" t="s">
        <v>538</v>
      </c>
      <c r="S1298" s="66"/>
      <c r="T1298" s="66"/>
      <c r="U1298" s="125"/>
      <c r="V1298" s="66" t="s">
        <v>573</v>
      </c>
      <c r="W1298" s="66"/>
      <c r="X1298" s="388"/>
      <c r="Y1298" s="438"/>
      <c r="Z1298" s="451"/>
      <c r="AA1298" s="451"/>
      <c r="AB1298" s="451"/>
      <c r="AC1298" s="451"/>
      <c r="AD1298" s="451"/>
      <c r="AE1298" s="451"/>
      <c r="AF1298" s="451"/>
      <c r="AG1298" s="554"/>
      <c r="AH1298" s="50"/>
    </row>
    <row r="1299" spans="1:34" s="4" customFormat="1" ht="13.5" customHeight="1">
      <c r="A1299" s="56"/>
      <c r="B1299" s="123" t="s">
        <v>1184</v>
      </c>
      <c r="C1299" s="123"/>
      <c r="D1299" s="123"/>
      <c r="E1299" s="123"/>
      <c r="F1299" s="123"/>
      <c r="G1299" s="123"/>
      <c r="H1299" s="123"/>
      <c r="I1299" s="123"/>
      <c r="J1299" s="123"/>
      <c r="K1299" s="123"/>
      <c r="L1299" s="123"/>
      <c r="M1299" s="123"/>
      <c r="N1299" s="123"/>
      <c r="O1299" s="123"/>
      <c r="P1299" s="123"/>
      <c r="Q1299" s="123"/>
      <c r="R1299" s="123"/>
      <c r="S1299" s="123"/>
      <c r="T1299" s="123"/>
      <c r="U1299" s="123"/>
      <c r="V1299" s="123"/>
      <c r="W1299" s="123"/>
      <c r="X1299" s="390"/>
      <c r="Y1299" s="438"/>
      <c r="Z1299" s="451"/>
      <c r="AA1299" s="451"/>
      <c r="AB1299" s="451"/>
      <c r="AC1299" s="451"/>
      <c r="AD1299" s="451"/>
      <c r="AE1299" s="451"/>
      <c r="AF1299" s="451"/>
      <c r="AG1299" s="554"/>
      <c r="AH1299" s="50"/>
    </row>
    <row r="1300" spans="1:34" s="4" customFormat="1" ht="13.5" customHeight="1">
      <c r="A1300" s="56"/>
      <c r="B1300" s="123"/>
      <c r="C1300" s="123"/>
      <c r="D1300" s="123"/>
      <c r="E1300" s="123"/>
      <c r="F1300" s="123"/>
      <c r="G1300" s="123"/>
      <c r="H1300" s="123"/>
      <c r="I1300" s="123"/>
      <c r="J1300" s="123"/>
      <c r="K1300" s="123"/>
      <c r="L1300" s="123"/>
      <c r="M1300" s="123"/>
      <c r="N1300" s="123"/>
      <c r="O1300" s="123"/>
      <c r="P1300" s="123"/>
      <c r="Q1300" s="123"/>
      <c r="R1300" s="123"/>
      <c r="S1300" s="123"/>
      <c r="T1300" s="123"/>
      <c r="U1300" s="123"/>
      <c r="V1300" s="123"/>
      <c r="W1300" s="123"/>
      <c r="X1300" s="390"/>
      <c r="Y1300" s="438"/>
      <c r="Z1300" s="451"/>
      <c r="AA1300" s="451"/>
      <c r="AB1300" s="451"/>
      <c r="AC1300" s="451"/>
      <c r="AD1300" s="451"/>
      <c r="AE1300" s="451"/>
      <c r="AF1300" s="451"/>
      <c r="AG1300" s="554"/>
      <c r="AH1300" s="50"/>
    </row>
    <row r="1301" spans="1:34" s="4" customFormat="1" ht="13.5" customHeight="1">
      <c r="A1301" s="56"/>
      <c r="B1301" s="123"/>
      <c r="C1301" s="123"/>
      <c r="D1301" s="123"/>
      <c r="E1301" s="123"/>
      <c r="F1301" s="123"/>
      <c r="G1301" s="123"/>
      <c r="H1301" s="123"/>
      <c r="I1301" s="123"/>
      <c r="J1301" s="123"/>
      <c r="K1301" s="123"/>
      <c r="L1301" s="123"/>
      <c r="M1301" s="123"/>
      <c r="N1301" s="123"/>
      <c r="O1301" s="123"/>
      <c r="P1301" s="123"/>
      <c r="Q1301" s="123"/>
      <c r="R1301" s="123"/>
      <c r="S1301" s="123"/>
      <c r="T1301" s="123"/>
      <c r="U1301" s="123"/>
      <c r="V1301" s="123"/>
      <c r="W1301" s="123"/>
      <c r="X1301" s="390"/>
      <c r="Y1301" s="438"/>
      <c r="Z1301" s="451"/>
      <c r="AA1301" s="451"/>
      <c r="AB1301" s="451"/>
      <c r="AC1301" s="451"/>
      <c r="AD1301" s="451"/>
      <c r="AE1301" s="451"/>
      <c r="AF1301" s="451"/>
      <c r="AG1301" s="554"/>
      <c r="AH1301" s="50"/>
    </row>
    <row r="1302" spans="1:34" s="4" customFormat="1" ht="13.5" customHeight="1">
      <c r="A1302" s="56"/>
      <c r="B1302" s="66"/>
      <c r="C1302" s="66"/>
      <c r="D1302" s="66"/>
      <c r="E1302" s="66"/>
      <c r="F1302" s="66"/>
      <c r="G1302" s="66"/>
      <c r="H1302" s="66"/>
      <c r="I1302" s="66"/>
      <c r="J1302" s="66"/>
      <c r="K1302" s="66"/>
      <c r="L1302" s="66"/>
      <c r="M1302" s="66"/>
      <c r="N1302" s="66"/>
      <c r="O1302" s="66"/>
      <c r="P1302" s="66"/>
      <c r="Q1302" s="125"/>
      <c r="R1302" s="66" t="s">
        <v>825</v>
      </c>
      <c r="S1302" s="66"/>
      <c r="T1302" s="66"/>
      <c r="U1302" s="125"/>
      <c r="V1302" s="66" t="s">
        <v>100</v>
      </c>
      <c r="W1302" s="66"/>
      <c r="X1302" s="388"/>
      <c r="Y1302" s="439"/>
      <c r="Z1302" s="439"/>
      <c r="AA1302" s="439"/>
      <c r="AB1302" s="439"/>
      <c r="AC1302" s="439"/>
      <c r="AD1302" s="439"/>
      <c r="AE1302" s="439"/>
      <c r="AF1302" s="439"/>
      <c r="AG1302" s="555"/>
      <c r="AH1302" s="50"/>
    </row>
    <row r="1303" spans="1:34" s="4" customFormat="1" ht="13.5" customHeight="1">
      <c r="A1303" s="56"/>
      <c r="B1303" s="66"/>
      <c r="C1303" s="66"/>
      <c r="D1303" s="66"/>
      <c r="E1303" s="66"/>
      <c r="F1303" s="66"/>
      <c r="G1303" s="66"/>
      <c r="H1303" s="66"/>
      <c r="I1303" s="66"/>
      <c r="J1303" s="66"/>
      <c r="K1303" s="66"/>
      <c r="L1303" s="66"/>
      <c r="M1303" s="66"/>
      <c r="N1303" s="66"/>
      <c r="O1303" s="66"/>
      <c r="P1303" s="66"/>
      <c r="Q1303" s="66"/>
      <c r="R1303" s="255"/>
      <c r="S1303" s="255"/>
      <c r="T1303" s="255"/>
      <c r="U1303" s="66"/>
      <c r="V1303" s="255"/>
      <c r="W1303" s="66"/>
      <c r="X1303" s="66"/>
      <c r="Y1303" s="439"/>
      <c r="Z1303" s="439"/>
      <c r="AA1303" s="439"/>
      <c r="AB1303" s="439"/>
      <c r="AC1303" s="439"/>
      <c r="AD1303" s="439"/>
      <c r="AE1303" s="439"/>
      <c r="AF1303" s="439"/>
      <c r="AG1303" s="555"/>
      <c r="AH1303" s="50"/>
    </row>
    <row r="1304" spans="1:34" s="4" customFormat="1" ht="13.5" customHeight="1">
      <c r="A1304" s="56"/>
      <c r="B1304" s="66" t="s">
        <v>963</v>
      </c>
      <c r="C1304" s="66"/>
      <c r="D1304" s="66"/>
      <c r="E1304" s="66"/>
      <c r="F1304" s="66"/>
      <c r="G1304" s="66"/>
      <c r="H1304" s="66"/>
      <c r="I1304" s="66"/>
      <c r="J1304" s="66"/>
      <c r="K1304" s="66"/>
      <c r="L1304" s="66"/>
      <c r="M1304" s="66"/>
      <c r="N1304" s="66"/>
      <c r="O1304" s="66"/>
      <c r="P1304" s="66"/>
      <c r="Q1304" s="66"/>
      <c r="R1304" s="255"/>
      <c r="S1304" s="255"/>
      <c r="T1304" s="255"/>
      <c r="U1304" s="66"/>
      <c r="V1304" s="255"/>
      <c r="W1304" s="66"/>
      <c r="X1304" s="66"/>
      <c r="Y1304" s="123"/>
      <c r="Z1304" s="123"/>
      <c r="AA1304" s="123"/>
      <c r="AB1304" s="123"/>
      <c r="AC1304" s="123"/>
      <c r="AD1304" s="123"/>
      <c r="AE1304" s="123"/>
      <c r="AF1304" s="123"/>
      <c r="AG1304" s="538"/>
      <c r="AH1304" s="50"/>
    </row>
    <row r="1305" spans="1:34" s="4" customFormat="1" ht="13.5" customHeight="1">
      <c r="A1305" s="56"/>
      <c r="B1305" s="66"/>
      <c r="C1305" s="66"/>
      <c r="D1305" s="66"/>
      <c r="E1305" s="66"/>
      <c r="F1305" s="66"/>
      <c r="G1305" s="66"/>
      <c r="H1305" s="66"/>
      <c r="I1305" s="66"/>
      <c r="J1305" s="66"/>
      <c r="K1305" s="66"/>
      <c r="L1305" s="66"/>
      <c r="M1305" s="66"/>
      <c r="N1305" s="66"/>
      <c r="O1305" s="66"/>
      <c r="P1305" s="66"/>
      <c r="Q1305" s="66"/>
      <c r="R1305" s="255"/>
      <c r="S1305" s="255"/>
      <c r="T1305" s="255"/>
      <c r="U1305" s="66"/>
      <c r="V1305" s="255"/>
      <c r="W1305" s="66"/>
      <c r="X1305" s="66"/>
      <c r="Y1305" s="123"/>
      <c r="Z1305" s="123"/>
      <c r="AA1305" s="123"/>
      <c r="AB1305" s="123"/>
      <c r="AC1305" s="123"/>
      <c r="AD1305" s="123"/>
      <c r="AE1305" s="123"/>
      <c r="AF1305" s="123"/>
      <c r="AG1305" s="538"/>
      <c r="AH1305" s="50"/>
    </row>
    <row r="1306" spans="1:34" s="4" customFormat="1" ht="13.5" customHeight="1">
      <c r="A1306" s="56"/>
      <c r="B1306" s="66"/>
      <c r="C1306" s="124" t="s">
        <v>967</v>
      </c>
      <c r="D1306" s="124"/>
      <c r="E1306" s="124"/>
      <c r="F1306" s="124"/>
      <c r="G1306" s="124"/>
      <c r="H1306" s="124"/>
      <c r="I1306" s="124"/>
      <c r="J1306" s="124"/>
      <c r="K1306" s="140"/>
      <c r="L1306" s="140"/>
      <c r="M1306" s="140"/>
      <c r="N1306" s="140"/>
      <c r="O1306" s="140"/>
      <c r="P1306" s="140"/>
      <c r="Q1306" s="140"/>
      <c r="R1306" s="140"/>
      <c r="S1306" s="140"/>
      <c r="T1306" s="140"/>
      <c r="U1306" s="140"/>
      <c r="V1306" s="140"/>
      <c r="W1306" s="140"/>
      <c r="X1306" s="140"/>
      <c r="Y1306" s="140"/>
      <c r="Z1306" s="140"/>
      <c r="AA1306" s="140"/>
      <c r="AB1306" s="140"/>
      <c r="AC1306" s="140"/>
      <c r="AD1306" s="123"/>
      <c r="AE1306" s="123"/>
      <c r="AF1306" s="123"/>
      <c r="AG1306" s="538"/>
      <c r="AH1306" s="50"/>
    </row>
    <row r="1307" spans="1:34" s="4" customFormat="1" ht="13.5" customHeight="1">
      <c r="A1307" s="56"/>
      <c r="B1307" s="66"/>
      <c r="C1307" s="124"/>
      <c r="D1307" s="124"/>
      <c r="E1307" s="124"/>
      <c r="F1307" s="124"/>
      <c r="G1307" s="124"/>
      <c r="H1307" s="124"/>
      <c r="I1307" s="124"/>
      <c r="J1307" s="124"/>
      <c r="K1307" s="140"/>
      <c r="L1307" s="140"/>
      <c r="M1307" s="140"/>
      <c r="N1307" s="140"/>
      <c r="O1307" s="140"/>
      <c r="P1307" s="140"/>
      <c r="Q1307" s="140"/>
      <c r="R1307" s="140"/>
      <c r="S1307" s="140"/>
      <c r="T1307" s="140"/>
      <c r="U1307" s="140"/>
      <c r="V1307" s="140"/>
      <c r="W1307" s="140"/>
      <c r="X1307" s="140"/>
      <c r="Y1307" s="140"/>
      <c r="Z1307" s="140"/>
      <c r="AA1307" s="140"/>
      <c r="AB1307" s="140"/>
      <c r="AC1307" s="140"/>
      <c r="AD1307" s="123"/>
      <c r="AE1307" s="123"/>
      <c r="AF1307" s="123"/>
      <c r="AG1307" s="538"/>
      <c r="AH1307" s="50"/>
    </row>
    <row r="1308" spans="1:34" s="4" customFormat="1" ht="13.5" customHeight="1">
      <c r="A1308" s="56"/>
      <c r="B1308" s="66"/>
      <c r="C1308" s="124" t="s">
        <v>968</v>
      </c>
      <c r="D1308" s="124"/>
      <c r="E1308" s="124"/>
      <c r="F1308" s="124"/>
      <c r="G1308" s="124"/>
      <c r="H1308" s="124"/>
      <c r="I1308" s="124"/>
      <c r="J1308" s="124"/>
      <c r="K1308" s="140"/>
      <c r="L1308" s="140"/>
      <c r="M1308" s="140"/>
      <c r="N1308" s="140"/>
      <c r="O1308" s="140"/>
      <c r="P1308" s="140"/>
      <c r="Q1308" s="140"/>
      <c r="R1308" s="140"/>
      <c r="S1308" s="140"/>
      <c r="T1308" s="140"/>
      <c r="U1308" s="140"/>
      <c r="V1308" s="140"/>
      <c r="W1308" s="140"/>
      <c r="X1308" s="140"/>
      <c r="Y1308" s="140"/>
      <c r="Z1308" s="140"/>
      <c r="AA1308" s="140"/>
      <c r="AB1308" s="140"/>
      <c r="AC1308" s="140"/>
      <c r="AD1308" s="123"/>
      <c r="AE1308" s="123"/>
      <c r="AF1308" s="123"/>
      <c r="AG1308" s="538"/>
      <c r="AH1308" s="50"/>
    </row>
    <row r="1309" spans="1:34" s="4" customFormat="1" ht="13.5" customHeight="1">
      <c r="A1309" s="56"/>
      <c r="B1309" s="66"/>
      <c r="C1309" s="124"/>
      <c r="D1309" s="124"/>
      <c r="E1309" s="124"/>
      <c r="F1309" s="124"/>
      <c r="G1309" s="124"/>
      <c r="H1309" s="124"/>
      <c r="I1309" s="124"/>
      <c r="J1309" s="124"/>
      <c r="K1309" s="140"/>
      <c r="L1309" s="140"/>
      <c r="M1309" s="140"/>
      <c r="N1309" s="140"/>
      <c r="O1309" s="140"/>
      <c r="P1309" s="140"/>
      <c r="Q1309" s="140"/>
      <c r="R1309" s="140"/>
      <c r="S1309" s="140"/>
      <c r="T1309" s="140"/>
      <c r="U1309" s="140"/>
      <c r="V1309" s="140"/>
      <c r="W1309" s="140"/>
      <c r="X1309" s="140"/>
      <c r="Y1309" s="140"/>
      <c r="Z1309" s="140"/>
      <c r="AA1309" s="140"/>
      <c r="AB1309" s="140"/>
      <c r="AC1309" s="140"/>
      <c r="AD1309" s="123"/>
      <c r="AE1309" s="123"/>
      <c r="AF1309" s="123"/>
      <c r="AG1309" s="538"/>
      <c r="AH1309" s="50"/>
    </row>
    <row r="1310" spans="1:34" s="4" customFormat="1" ht="13.5" customHeight="1">
      <c r="A1310" s="56"/>
      <c r="B1310" s="66"/>
      <c r="C1310" s="124" t="s">
        <v>969</v>
      </c>
      <c r="D1310" s="124"/>
      <c r="E1310" s="124"/>
      <c r="F1310" s="124"/>
      <c r="G1310" s="124"/>
      <c r="H1310" s="124"/>
      <c r="I1310" s="124"/>
      <c r="J1310" s="124"/>
      <c r="K1310" s="256"/>
      <c r="L1310" s="264"/>
      <c r="M1310" s="264"/>
      <c r="N1310" s="264"/>
      <c r="O1310" s="264"/>
      <c r="P1310" s="264"/>
      <c r="Q1310" s="264"/>
      <c r="R1310" s="337"/>
      <c r="S1310" s="337"/>
      <c r="T1310" s="337"/>
      <c r="U1310" s="264"/>
      <c r="V1310" s="337"/>
      <c r="W1310" s="264"/>
      <c r="X1310" s="264"/>
      <c r="Y1310" s="440"/>
      <c r="Z1310" s="440"/>
      <c r="AA1310" s="440"/>
      <c r="AB1310" s="440"/>
      <c r="AC1310" s="481"/>
      <c r="AD1310" s="123"/>
      <c r="AE1310" s="123"/>
      <c r="AF1310" s="123"/>
      <c r="AG1310" s="538"/>
      <c r="AH1310" s="50"/>
    </row>
    <row r="1311" spans="1:34" s="4" customFormat="1" ht="13.5" customHeight="1">
      <c r="A1311" s="56"/>
      <c r="B1311" s="66"/>
      <c r="C1311" s="124"/>
      <c r="D1311" s="124"/>
      <c r="E1311" s="124"/>
      <c r="F1311" s="124"/>
      <c r="G1311" s="124"/>
      <c r="H1311" s="124"/>
      <c r="I1311" s="124"/>
      <c r="J1311" s="124"/>
      <c r="K1311" s="125"/>
      <c r="L1311" s="122" t="s">
        <v>964</v>
      </c>
      <c r="M1311" s="122"/>
      <c r="N1311" s="122"/>
      <c r="O1311" s="122"/>
      <c r="P1311" s="122"/>
      <c r="Q1311" s="125"/>
      <c r="R1311" s="122" t="s">
        <v>178</v>
      </c>
      <c r="S1311" s="335"/>
      <c r="T1311" s="335"/>
      <c r="U1311" s="122"/>
      <c r="V1311" s="335"/>
      <c r="W1311" s="122"/>
      <c r="X1311" s="122"/>
      <c r="Y1311" s="163"/>
      <c r="Z1311" s="163"/>
      <c r="AA1311" s="163"/>
      <c r="AB1311" s="163"/>
      <c r="AC1311" s="482"/>
      <c r="AD1311" s="123"/>
      <c r="AE1311" s="123"/>
      <c r="AF1311" s="123"/>
      <c r="AG1311" s="538"/>
      <c r="AH1311" s="50"/>
    </row>
    <row r="1312" spans="1:34" s="4" customFormat="1" ht="13.5" customHeight="1">
      <c r="A1312" s="56"/>
      <c r="B1312" s="66"/>
      <c r="C1312" s="124" t="s">
        <v>627</v>
      </c>
      <c r="D1312" s="124"/>
      <c r="E1312" s="124"/>
      <c r="F1312" s="124"/>
      <c r="G1312" s="124"/>
      <c r="H1312" s="124"/>
      <c r="I1312" s="124"/>
      <c r="J1312" s="124"/>
      <c r="K1312" s="256"/>
      <c r="L1312" s="264"/>
      <c r="M1312" s="264"/>
      <c r="N1312" s="264"/>
      <c r="O1312" s="264"/>
      <c r="P1312" s="264"/>
      <c r="Q1312" s="264"/>
      <c r="R1312" s="337"/>
      <c r="S1312" s="337"/>
      <c r="T1312" s="337"/>
      <c r="U1312" s="264"/>
      <c r="V1312" s="337"/>
      <c r="W1312" s="264"/>
      <c r="X1312" s="264"/>
      <c r="Y1312" s="440"/>
      <c r="Z1312" s="440"/>
      <c r="AA1312" s="440"/>
      <c r="AB1312" s="440"/>
      <c r="AC1312" s="481"/>
      <c r="AD1312" s="123"/>
      <c r="AE1312" s="123"/>
      <c r="AF1312" s="123"/>
      <c r="AG1312" s="538"/>
      <c r="AH1312" s="50"/>
    </row>
    <row r="1313" spans="1:34" s="4" customFormat="1" ht="13.5" customHeight="1">
      <c r="A1313" s="56"/>
      <c r="B1313" s="66"/>
      <c r="C1313" s="124"/>
      <c r="D1313" s="124"/>
      <c r="E1313" s="124"/>
      <c r="F1313" s="124"/>
      <c r="G1313" s="124"/>
      <c r="H1313" s="124"/>
      <c r="I1313" s="124"/>
      <c r="J1313" s="124"/>
      <c r="K1313" s="125"/>
      <c r="L1313" s="122" t="s">
        <v>965</v>
      </c>
      <c r="M1313" s="122"/>
      <c r="N1313" s="122"/>
      <c r="O1313" s="122"/>
      <c r="P1313" s="122"/>
      <c r="Q1313" s="125"/>
      <c r="R1313" s="122" t="s">
        <v>316</v>
      </c>
      <c r="S1313" s="335"/>
      <c r="T1313" s="335"/>
      <c r="U1313" s="122" t="s">
        <v>609</v>
      </c>
      <c r="V1313" s="335"/>
      <c r="W1313" s="122"/>
      <c r="X1313" s="140"/>
      <c r="Y1313" s="140"/>
      <c r="Z1313" s="140"/>
      <c r="AA1313" s="140"/>
      <c r="AB1313" s="140"/>
      <c r="AC1313" s="140"/>
      <c r="AD1313" s="123"/>
      <c r="AE1313" s="123"/>
      <c r="AF1313" s="123"/>
      <c r="AG1313" s="538"/>
      <c r="AH1313" s="50"/>
    </row>
    <row r="1314" spans="1:34" s="4" customFormat="1" ht="13.5" customHeight="1">
      <c r="A1314" s="56"/>
      <c r="B1314" s="66"/>
      <c r="C1314" s="124" t="s">
        <v>359</v>
      </c>
      <c r="D1314" s="124"/>
      <c r="E1314" s="124"/>
      <c r="F1314" s="124"/>
      <c r="G1314" s="124"/>
      <c r="H1314" s="124"/>
      <c r="I1314" s="124"/>
      <c r="J1314" s="124"/>
      <c r="K1314" s="256"/>
      <c r="L1314" s="264"/>
      <c r="M1314" s="264"/>
      <c r="N1314" s="264"/>
      <c r="O1314" s="264"/>
      <c r="P1314" s="264"/>
      <c r="Q1314" s="264"/>
      <c r="R1314" s="337"/>
      <c r="S1314" s="337"/>
      <c r="T1314" s="337"/>
      <c r="U1314" s="264"/>
      <c r="V1314" s="337"/>
      <c r="W1314" s="264"/>
      <c r="X1314" s="264"/>
      <c r="Y1314" s="440"/>
      <c r="Z1314" s="440"/>
      <c r="AA1314" s="440"/>
      <c r="AB1314" s="440"/>
      <c r="AC1314" s="481"/>
      <c r="AD1314" s="123"/>
      <c r="AE1314" s="123"/>
      <c r="AF1314" s="123"/>
      <c r="AG1314" s="538"/>
      <c r="AH1314" s="50"/>
    </row>
    <row r="1315" spans="1:34" s="4" customFormat="1" ht="13.5" customHeight="1">
      <c r="A1315" s="56"/>
      <c r="B1315" s="66"/>
      <c r="C1315" s="124"/>
      <c r="D1315" s="124"/>
      <c r="E1315" s="124"/>
      <c r="F1315" s="124"/>
      <c r="G1315" s="124"/>
      <c r="H1315" s="124"/>
      <c r="I1315" s="124"/>
      <c r="J1315" s="124"/>
      <c r="K1315" s="125"/>
      <c r="L1315" s="122" t="s">
        <v>28</v>
      </c>
      <c r="M1315" s="122"/>
      <c r="N1315" s="122"/>
      <c r="O1315" s="122"/>
      <c r="P1315" s="122"/>
      <c r="Q1315" s="125"/>
      <c r="R1315" s="122" t="s">
        <v>219</v>
      </c>
      <c r="S1315" s="335"/>
      <c r="T1315" s="335"/>
      <c r="U1315" s="122"/>
      <c r="V1315" s="335"/>
      <c r="W1315" s="122"/>
      <c r="X1315" s="122"/>
      <c r="Y1315" s="163"/>
      <c r="Z1315" s="163"/>
      <c r="AA1315" s="163"/>
      <c r="AB1315" s="163"/>
      <c r="AC1315" s="482"/>
      <c r="AD1315" s="123"/>
      <c r="AE1315" s="123"/>
      <c r="AF1315" s="123"/>
      <c r="AG1315" s="538"/>
      <c r="AH1315" s="50"/>
    </row>
    <row r="1316" spans="1:34" s="4" customFormat="1" ht="13.5" customHeight="1">
      <c r="A1316" s="56"/>
      <c r="B1316" s="66"/>
      <c r="C1316" s="124" t="s">
        <v>971</v>
      </c>
      <c r="D1316" s="124"/>
      <c r="E1316" s="124"/>
      <c r="F1316" s="124"/>
      <c r="G1316" s="124"/>
      <c r="H1316" s="124"/>
      <c r="I1316" s="124"/>
      <c r="J1316" s="124"/>
      <c r="K1316" s="256"/>
      <c r="L1316" s="264"/>
      <c r="M1316" s="264"/>
      <c r="N1316" s="264"/>
      <c r="O1316" s="264"/>
      <c r="P1316" s="264"/>
      <c r="Q1316" s="264"/>
      <c r="R1316" s="337"/>
      <c r="S1316" s="337"/>
      <c r="T1316" s="337"/>
      <c r="U1316" s="264"/>
      <c r="V1316" s="337"/>
      <c r="W1316" s="264"/>
      <c r="X1316" s="264"/>
      <c r="Y1316" s="440"/>
      <c r="Z1316" s="440"/>
      <c r="AA1316" s="440"/>
      <c r="AB1316" s="440"/>
      <c r="AC1316" s="481"/>
      <c r="AD1316" s="123"/>
      <c r="AE1316" s="123"/>
      <c r="AF1316" s="123"/>
      <c r="AG1316" s="538"/>
      <c r="AH1316" s="50"/>
    </row>
    <row r="1317" spans="1:34" s="4" customFormat="1" ht="13.5" customHeight="1">
      <c r="A1317" s="56"/>
      <c r="B1317" s="66"/>
      <c r="C1317" s="124"/>
      <c r="D1317" s="124"/>
      <c r="E1317" s="124"/>
      <c r="F1317" s="124"/>
      <c r="G1317" s="124"/>
      <c r="H1317" s="124"/>
      <c r="I1317" s="124"/>
      <c r="J1317" s="124"/>
      <c r="K1317" s="125"/>
      <c r="L1317" s="122" t="s">
        <v>437</v>
      </c>
      <c r="M1317" s="122"/>
      <c r="N1317" s="122"/>
      <c r="O1317" s="122"/>
      <c r="P1317" s="140"/>
      <c r="Q1317" s="140"/>
      <c r="R1317" s="122" t="s">
        <v>232</v>
      </c>
      <c r="S1317" s="335"/>
      <c r="T1317" s="335"/>
      <c r="U1317" s="125"/>
      <c r="V1317" s="122" t="s">
        <v>966</v>
      </c>
      <c r="W1317" s="122"/>
      <c r="X1317" s="122"/>
      <c r="Y1317" s="163"/>
      <c r="Z1317" s="163"/>
      <c r="AA1317" s="163"/>
      <c r="AB1317" s="163"/>
      <c r="AC1317" s="482"/>
      <c r="AD1317" s="123"/>
      <c r="AE1317" s="123"/>
      <c r="AF1317" s="123"/>
      <c r="AG1317" s="538"/>
      <c r="AH1317" s="50"/>
    </row>
    <row r="1318" spans="1:34" s="4" customFormat="1" ht="13.5" customHeight="1">
      <c r="A1318" s="56"/>
      <c r="B1318" s="66"/>
      <c r="C1318" s="124" t="s">
        <v>355</v>
      </c>
      <c r="D1318" s="124"/>
      <c r="E1318" s="124"/>
      <c r="F1318" s="124"/>
      <c r="G1318" s="124"/>
      <c r="H1318" s="124"/>
      <c r="I1318" s="124"/>
      <c r="J1318" s="124"/>
      <c r="K1318" s="256"/>
      <c r="L1318" s="264"/>
      <c r="M1318" s="264"/>
      <c r="N1318" s="264"/>
      <c r="O1318" s="264"/>
      <c r="P1318" s="264"/>
      <c r="Q1318" s="264"/>
      <c r="R1318" s="337"/>
      <c r="S1318" s="337"/>
      <c r="T1318" s="337"/>
      <c r="U1318" s="264"/>
      <c r="V1318" s="337"/>
      <c r="W1318" s="264"/>
      <c r="X1318" s="264"/>
      <c r="Y1318" s="440"/>
      <c r="Z1318" s="440"/>
      <c r="AA1318" s="440"/>
      <c r="AB1318" s="440"/>
      <c r="AC1318" s="481"/>
      <c r="AD1318" s="123"/>
      <c r="AE1318" s="123"/>
      <c r="AF1318" s="123"/>
      <c r="AG1318" s="538"/>
      <c r="AH1318" s="50"/>
    </row>
    <row r="1319" spans="1:34" s="4" customFormat="1" ht="13.5" customHeight="1">
      <c r="A1319" s="56"/>
      <c r="B1319" s="66"/>
      <c r="C1319" s="124"/>
      <c r="D1319" s="124"/>
      <c r="E1319" s="124"/>
      <c r="F1319" s="124"/>
      <c r="G1319" s="124"/>
      <c r="H1319" s="124"/>
      <c r="I1319" s="124"/>
      <c r="J1319" s="124"/>
      <c r="K1319" s="125"/>
      <c r="L1319" s="122" t="s">
        <v>437</v>
      </c>
      <c r="M1319" s="122"/>
      <c r="N1319" s="122"/>
      <c r="O1319" s="122"/>
      <c r="P1319" s="122" t="s">
        <v>450</v>
      </c>
      <c r="Q1319" s="122"/>
      <c r="R1319" s="338"/>
      <c r="S1319" s="338"/>
      <c r="T1319" s="338"/>
      <c r="U1319" s="122"/>
      <c r="V1319" s="125"/>
      <c r="W1319" s="122" t="s">
        <v>966</v>
      </c>
      <c r="X1319" s="122"/>
      <c r="Y1319" s="163"/>
      <c r="Z1319" s="163"/>
      <c r="AA1319" s="163"/>
      <c r="AB1319" s="163"/>
      <c r="AC1319" s="482"/>
      <c r="AD1319" s="123"/>
      <c r="AE1319" s="123"/>
      <c r="AF1319" s="123"/>
      <c r="AG1319" s="538"/>
      <c r="AH1319" s="50"/>
    </row>
    <row r="1320" spans="1:34" s="4" customFormat="1" ht="13.5" customHeight="1">
      <c r="A1320" s="56"/>
      <c r="B1320" s="66"/>
      <c r="C1320" s="124" t="s">
        <v>391</v>
      </c>
      <c r="D1320" s="124"/>
      <c r="E1320" s="124"/>
      <c r="F1320" s="124"/>
      <c r="G1320" s="124"/>
      <c r="H1320" s="124"/>
      <c r="I1320" s="124"/>
      <c r="J1320" s="124"/>
      <c r="K1320" s="140"/>
      <c r="L1320" s="140"/>
      <c r="M1320" s="140"/>
      <c r="N1320" s="140"/>
      <c r="O1320" s="140"/>
      <c r="P1320" s="140"/>
      <c r="Q1320" s="140"/>
      <c r="R1320" s="140"/>
      <c r="S1320" s="140"/>
      <c r="T1320" s="140"/>
      <c r="U1320" s="140"/>
      <c r="V1320" s="140"/>
      <c r="W1320" s="140"/>
      <c r="X1320" s="140"/>
      <c r="Y1320" s="140"/>
      <c r="Z1320" s="140"/>
      <c r="AA1320" s="140"/>
      <c r="AB1320" s="140"/>
      <c r="AC1320" s="140"/>
      <c r="AD1320" s="123"/>
      <c r="AE1320" s="123"/>
      <c r="AF1320" s="123"/>
      <c r="AG1320" s="538"/>
      <c r="AH1320" s="50"/>
    </row>
    <row r="1321" spans="1:34" s="4" customFormat="1" ht="13.5" customHeight="1">
      <c r="A1321" s="56"/>
      <c r="B1321" s="66"/>
      <c r="C1321" s="124"/>
      <c r="D1321" s="124"/>
      <c r="E1321" s="124"/>
      <c r="F1321" s="124"/>
      <c r="G1321" s="124"/>
      <c r="H1321" s="124"/>
      <c r="I1321" s="124"/>
      <c r="J1321" s="124"/>
      <c r="K1321" s="140"/>
      <c r="L1321" s="140"/>
      <c r="M1321" s="140"/>
      <c r="N1321" s="140"/>
      <c r="O1321" s="140"/>
      <c r="P1321" s="140"/>
      <c r="Q1321" s="140"/>
      <c r="R1321" s="140"/>
      <c r="S1321" s="140"/>
      <c r="T1321" s="140"/>
      <c r="U1321" s="140"/>
      <c r="V1321" s="140"/>
      <c r="W1321" s="140"/>
      <c r="X1321" s="140"/>
      <c r="Y1321" s="140"/>
      <c r="Z1321" s="140"/>
      <c r="AA1321" s="140"/>
      <c r="AB1321" s="140"/>
      <c r="AC1321" s="140"/>
      <c r="AD1321" s="123"/>
      <c r="AE1321" s="123"/>
      <c r="AF1321" s="123"/>
      <c r="AG1321" s="538"/>
      <c r="AH1321" s="50"/>
    </row>
    <row r="1322" spans="1:34" s="4" customFormat="1" ht="13.5" customHeight="1">
      <c r="A1322" s="58"/>
      <c r="B1322" s="122"/>
      <c r="C1322" s="122"/>
      <c r="D1322" s="122"/>
      <c r="E1322" s="122"/>
      <c r="F1322" s="122"/>
      <c r="G1322" s="122"/>
      <c r="H1322" s="122"/>
      <c r="I1322" s="122"/>
      <c r="J1322" s="122"/>
      <c r="K1322" s="122"/>
      <c r="L1322" s="122"/>
      <c r="M1322" s="122"/>
      <c r="N1322" s="122"/>
      <c r="O1322" s="122"/>
      <c r="P1322" s="122"/>
      <c r="Q1322" s="122"/>
      <c r="R1322" s="335"/>
      <c r="S1322" s="335"/>
      <c r="T1322" s="335"/>
      <c r="U1322" s="122"/>
      <c r="V1322" s="335"/>
      <c r="W1322" s="122"/>
      <c r="X1322" s="122"/>
      <c r="Y1322" s="163"/>
      <c r="Z1322" s="163"/>
      <c r="AA1322" s="163"/>
      <c r="AB1322" s="163"/>
      <c r="AC1322" s="163"/>
      <c r="AD1322" s="163"/>
      <c r="AE1322" s="163"/>
      <c r="AF1322" s="163"/>
      <c r="AG1322" s="482"/>
      <c r="AH1322" s="50"/>
    </row>
    <row r="1323" spans="1:34" s="4" customFormat="1">
      <c r="A1323" s="47" t="s">
        <v>82</v>
      </c>
      <c r="B1323" s="47"/>
      <c r="C1323" s="47"/>
      <c r="D1323" s="47"/>
      <c r="E1323" s="47"/>
      <c r="F1323" s="47"/>
      <c r="G1323" s="47"/>
      <c r="H1323" s="47"/>
      <c r="I1323" s="47"/>
      <c r="J1323" s="47"/>
      <c r="K1323" s="47"/>
      <c r="L1323" s="47"/>
      <c r="M1323" s="47"/>
      <c r="N1323" s="47"/>
      <c r="O1323" s="47"/>
      <c r="P1323" s="47"/>
      <c r="Q1323" s="47"/>
      <c r="R1323" s="47"/>
      <c r="S1323" s="47"/>
      <c r="T1323" s="47"/>
      <c r="U1323" s="47"/>
      <c r="V1323" s="47"/>
      <c r="W1323" s="47"/>
      <c r="X1323" s="47"/>
      <c r="Y1323" s="124" t="s">
        <v>245</v>
      </c>
      <c r="Z1323" s="124"/>
      <c r="AA1323" s="124"/>
      <c r="AB1323" s="124"/>
      <c r="AC1323" s="124"/>
      <c r="AD1323" s="124"/>
      <c r="AE1323" s="124"/>
      <c r="AF1323" s="124"/>
      <c r="AG1323" s="124"/>
      <c r="AH1323" s="120"/>
    </row>
    <row r="1324" spans="1:34" s="4" customFormat="1">
      <c r="A1324" s="47"/>
      <c r="B1324" s="47"/>
      <c r="C1324" s="47"/>
      <c r="D1324" s="47"/>
      <c r="E1324" s="47"/>
      <c r="F1324" s="47"/>
      <c r="G1324" s="47"/>
      <c r="H1324" s="47"/>
      <c r="I1324" s="47"/>
      <c r="J1324" s="47"/>
      <c r="K1324" s="47"/>
      <c r="L1324" s="47"/>
      <c r="M1324" s="47"/>
      <c r="N1324" s="47"/>
      <c r="O1324" s="47"/>
      <c r="P1324" s="47"/>
      <c r="Q1324" s="47"/>
      <c r="R1324" s="47"/>
      <c r="S1324" s="47"/>
      <c r="T1324" s="47"/>
      <c r="U1324" s="47"/>
      <c r="V1324" s="47"/>
      <c r="W1324" s="47"/>
      <c r="X1324" s="47"/>
      <c r="Y1324" s="430"/>
      <c r="Z1324" s="430"/>
      <c r="AA1324" s="124"/>
      <c r="AB1324" s="124"/>
      <c r="AC1324" s="124"/>
      <c r="AD1324" s="124"/>
      <c r="AE1324" s="124"/>
      <c r="AF1324" s="124"/>
      <c r="AG1324" s="124"/>
      <c r="AH1324" s="120"/>
    </row>
    <row r="1325" spans="1:34" s="4" customFormat="1">
      <c r="A1325" s="60"/>
      <c r="B1325" s="130"/>
      <c r="C1325" s="130"/>
      <c r="D1325" s="130"/>
      <c r="E1325" s="130"/>
      <c r="F1325" s="130"/>
      <c r="G1325" s="130"/>
      <c r="H1325" s="130"/>
      <c r="I1325" s="130"/>
      <c r="J1325" s="130"/>
      <c r="K1325" s="130"/>
      <c r="L1325" s="130"/>
      <c r="M1325" s="130"/>
      <c r="N1325" s="130"/>
      <c r="O1325" s="130"/>
      <c r="P1325" s="130"/>
      <c r="Q1325" s="130"/>
      <c r="R1325" s="130"/>
      <c r="S1325" s="130"/>
      <c r="T1325" s="130"/>
      <c r="U1325" s="130"/>
      <c r="V1325" s="130"/>
      <c r="W1325" s="130"/>
      <c r="X1325" s="391"/>
      <c r="Y1325" s="65"/>
      <c r="Z1325" s="65"/>
      <c r="AA1325" s="65"/>
      <c r="AB1325" s="65"/>
      <c r="AC1325" s="65"/>
      <c r="AD1325" s="65"/>
      <c r="AE1325" s="65"/>
      <c r="AF1325" s="65"/>
      <c r="AG1325" s="177"/>
      <c r="AH1325" s="4"/>
    </row>
    <row r="1326" spans="1:34" s="4" customFormat="1" ht="13.5" customHeight="1">
      <c r="A1326" s="56"/>
      <c r="B1326" s="66" t="s">
        <v>962</v>
      </c>
      <c r="C1326" s="66"/>
      <c r="D1326" s="66"/>
      <c r="E1326" s="66"/>
      <c r="F1326" s="66"/>
      <c r="G1326" s="66"/>
      <c r="H1326" s="66"/>
      <c r="I1326" s="66"/>
      <c r="J1326" s="66"/>
      <c r="K1326" s="66"/>
      <c r="L1326" s="66"/>
      <c r="M1326" s="66"/>
      <c r="N1326" s="66"/>
      <c r="O1326" s="66"/>
      <c r="P1326" s="66"/>
      <c r="Q1326" s="66"/>
      <c r="R1326" s="255"/>
      <c r="S1326" s="255"/>
      <c r="T1326" s="255"/>
      <c r="U1326" s="66"/>
      <c r="V1326" s="255"/>
      <c r="W1326" s="66"/>
      <c r="X1326" s="388"/>
      <c r="Y1326" s="123"/>
      <c r="Z1326" s="123"/>
      <c r="AA1326" s="123"/>
      <c r="AB1326" s="123"/>
      <c r="AC1326" s="123"/>
      <c r="AD1326" s="123"/>
      <c r="AE1326" s="123"/>
      <c r="AF1326" s="123"/>
      <c r="AG1326" s="538"/>
      <c r="AH1326" s="50"/>
    </row>
    <row r="1327" spans="1:34" s="4" customFormat="1" ht="13.5" customHeight="1">
      <c r="A1327" s="56"/>
      <c r="B1327" s="66"/>
      <c r="C1327" s="66"/>
      <c r="D1327" s="66"/>
      <c r="E1327" s="66"/>
      <c r="F1327" s="66"/>
      <c r="G1327" s="66"/>
      <c r="H1327" s="66"/>
      <c r="I1327" s="66"/>
      <c r="J1327" s="66"/>
      <c r="K1327" s="66"/>
      <c r="L1327" s="66"/>
      <c r="M1327" s="66"/>
      <c r="N1327" s="66"/>
      <c r="O1327" s="66"/>
      <c r="P1327" s="66"/>
      <c r="Q1327" s="66"/>
      <c r="R1327" s="255"/>
      <c r="S1327" s="255"/>
      <c r="T1327" s="255"/>
      <c r="U1327" s="66"/>
      <c r="V1327" s="255"/>
      <c r="W1327" s="66"/>
      <c r="X1327" s="388"/>
      <c r="Y1327" s="123"/>
      <c r="Z1327" s="123"/>
      <c r="AA1327" s="123"/>
      <c r="AB1327" s="123"/>
      <c r="AC1327" s="123"/>
      <c r="AD1327" s="123"/>
      <c r="AE1327" s="123"/>
      <c r="AF1327" s="123"/>
      <c r="AG1327" s="538"/>
      <c r="AH1327" s="50"/>
    </row>
    <row r="1328" spans="1:34" s="4" customFormat="1" ht="13.5" customHeight="1">
      <c r="A1328" s="56"/>
      <c r="B1328" s="66"/>
      <c r="C1328" s="66" t="s">
        <v>1252</v>
      </c>
      <c r="D1328" s="66"/>
      <c r="E1328" s="66"/>
      <c r="F1328" s="66"/>
      <c r="G1328" s="66"/>
      <c r="H1328" s="66"/>
      <c r="I1328" s="66"/>
      <c r="J1328" s="66"/>
      <c r="K1328" s="4"/>
      <c r="L1328" s="4"/>
      <c r="M1328" s="160"/>
      <c r="N1328" s="174"/>
      <c r="O1328" s="203"/>
      <c r="P1328" s="66" t="s">
        <v>11</v>
      </c>
      <c r="Q1328" s="160"/>
      <c r="R1328" s="203"/>
      <c r="S1328" s="66" t="s">
        <v>151</v>
      </c>
      <c r="T1328" s="359"/>
      <c r="U1328" s="365"/>
      <c r="V1328" s="66" t="s">
        <v>416</v>
      </c>
      <c r="W1328" s="66"/>
      <c r="X1328" s="388"/>
      <c r="Y1328" s="123"/>
      <c r="Z1328" s="123"/>
      <c r="AA1328" s="123"/>
      <c r="AB1328" s="123"/>
      <c r="AC1328" s="123"/>
      <c r="AD1328" s="123"/>
      <c r="AE1328" s="123"/>
      <c r="AF1328" s="123"/>
      <c r="AG1328" s="538"/>
      <c r="AH1328" s="50"/>
    </row>
    <row r="1329" spans="1:34" s="4" customFormat="1" ht="13.5" customHeight="1">
      <c r="A1329" s="56"/>
      <c r="B1329" s="66"/>
      <c r="C1329" s="66"/>
      <c r="D1329" s="66"/>
      <c r="E1329" s="66"/>
      <c r="F1329" s="66"/>
      <c r="G1329" s="66"/>
      <c r="H1329" s="66"/>
      <c r="I1329" s="66"/>
      <c r="J1329" s="66"/>
      <c r="K1329" s="66"/>
      <c r="L1329" s="66"/>
      <c r="M1329" s="66"/>
      <c r="N1329" s="66"/>
      <c r="O1329" s="66"/>
      <c r="P1329" s="66"/>
      <c r="Q1329" s="66"/>
      <c r="R1329" s="255"/>
      <c r="S1329" s="255"/>
      <c r="T1329" s="255"/>
      <c r="U1329" s="66"/>
      <c r="V1329" s="255"/>
      <c r="W1329" s="66"/>
      <c r="X1329" s="388"/>
      <c r="Y1329" s="123"/>
      <c r="Z1329" s="123"/>
      <c r="AA1329" s="123"/>
      <c r="AB1329" s="123"/>
      <c r="AC1329" s="123"/>
      <c r="AD1329" s="123"/>
      <c r="AE1329" s="123"/>
      <c r="AF1329" s="123"/>
      <c r="AG1329" s="538"/>
      <c r="AH1329" s="50"/>
    </row>
    <row r="1330" spans="1:34" s="4" customFormat="1" ht="13.5" customHeight="1">
      <c r="A1330" s="56"/>
      <c r="B1330" s="66"/>
      <c r="C1330" s="66" t="s">
        <v>292</v>
      </c>
      <c r="D1330" s="66"/>
      <c r="E1330" s="66"/>
      <c r="F1330" s="66"/>
      <c r="G1330" s="66"/>
      <c r="H1330" s="66"/>
      <c r="I1330" s="66"/>
      <c r="J1330" s="66"/>
      <c r="K1330" s="66"/>
      <c r="L1330" s="66"/>
      <c r="M1330" s="66"/>
      <c r="N1330" s="66"/>
      <c r="O1330" s="66"/>
      <c r="P1330" s="66"/>
      <c r="Q1330" s="125"/>
      <c r="R1330" s="66" t="s">
        <v>538</v>
      </c>
      <c r="S1330" s="66"/>
      <c r="T1330" s="66"/>
      <c r="U1330" s="125"/>
      <c r="V1330" s="66" t="s">
        <v>573</v>
      </c>
      <c r="W1330" s="66"/>
      <c r="X1330" s="388"/>
      <c r="Y1330" s="123"/>
      <c r="Z1330" s="123"/>
      <c r="AA1330" s="123"/>
      <c r="AB1330" s="123"/>
      <c r="AC1330" s="123"/>
      <c r="AD1330" s="123"/>
      <c r="AE1330" s="123"/>
      <c r="AF1330" s="123"/>
      <c r="AG1330" s="538"/>
      <c r="AH1330" s="50"/>
    </row>
    <row r="1331" spans="1:34" s="4" customFormat="1" ht="13.5" customHeight="1">
      <c r="A1331" s="56"/>
      <c r="B1331" s="66"/>
      <c r="C1331" s="66"/>
      <c r="D1331" s="66"/>
      <c r="E1331" s="66"/>
      <c r="F1331" s="66"/>
      <c r="G1331" s="66"/>
      <c r="H1331" s="66"/>
      <c r="I1331" s="66"/>
      <c r="J1331" s="66"/>
      <c r="K1331" s="66"/>
      <c r="L1331" s="66"/>
      <c r="M1331" s="66"/>
      <c r="N1331" s="66"/>
      <c r="O1331" s="66"/>
      <c r="P1331" s="66"/>
      <c r="Q1331" s="66"/>
      <c r="R1331" s="255"/>
      <c r="S1331" s="255"/>
      <c r="T1331" s="255"/>
      <c r="U1331" s="66"/>
      <c r="V1331" s="255"/>
      <c r="W1331" s="66"/>
      <c r="X1331" s="388"/>
      <c r="Y1331" s="123"/>
      <c r="Z1331" s="123"/>
      <c r="AA1331" s="123"/>
      <c r="AB1331" s="123"/>
      <c r="AC1331" s="123"/>
      <c r="AD1331" s="123"/>
      <c r="AE1331" s="123"/>
      <c r="AF1331" s="123"/>
      <c r="AG1331" s="538"/>
      <c r="AH1331" s="50"/>
    </row>
    <row r="1332" spans="1:34" s="4" customFormat="1" ht="13.5" customHeight="1">
      <c r="A1332" s="56"/>
      <c r="B1332" s="66"/>
      <c r="C1332" s="66" t="s">
        <v>1253</v>
      </c>
      <c r="D1332" s="66"/>
      <c r="E1332" s="66"/>
      <c r="F1332" s="66"/>
      <c r="G1332" s="66"/>
      <c r="H1332" s="66"/>
      <c r="I1332" s="66"/>
      <c r="J1332" s="66"/>
      <c r="K1332" s="66"/>
      <c r="L1332" s="66"/>
      <c r="M1332" s="66"/>
      <c r="N1332" s="66"/>
      <c r="O1332" s="66"/>
      <c r="P1332" s="66"/>
      <c r="Q1332" s="66"/>
      <c r="R1332" s="255"/>
      <c r="S1332" s="255"/>
      <c r="T1332" s="255"/>
      <c r="U1332" s="66"/>
      <c r="V1332" s="255"/>
      <c r="W1332" s="66"/>
      <c r="X1332" s="388"/>
      <c r="Y1332" s="123"/>
      <c r="Z1332" s="123"/>
      <c r="AA1332" s="123"/>
      <c r="AB1332" s="123"/>
      <c r="AC1332" s="123"/>
      <c r="AD1332" s="123"/>
      <c r="AE1332" s="123"/>
      <c r="AF1332" s="123"/>
      <c r="AG1332" s="538"/>
      <c r="AH1332" s="50"/>
    </row>
    <row r="1333" spans="1:34" s="4" customFormat="1" ht="13.5" customHeight="1">
      <c r="A1333" s="56"/>
      <c r="B1333" s="66"/>
      <c r="C1333" s="66"/>
      <c r="D1333" s="144"/>
      <c r="E1333" s="146"/>
      <c r="F1333" s="146"/>
      <c r="G1333" s="146"/>
      <c r="H1333" s="146"/>
      <c r="I1333" s="146"/>
      <c r="J1333" s="146"/>
      <c r="K1333" s="146"/>
      <c r="L1333" s="146"/>
      <c r="M1333" s="146"/>
      <c r="N1333" s="146"/>
      <c r="O1333" s="146"/>
      <c r="P1333" s="146"/>
      <c r="Q1333" s="146"/>
      <c r="R1333" s="146"/>
      <c r="S1333" s="146"/>
      <c r="T1333" s="146"/>
      <c r="U1333" s="146"/>
      <c r="V1333" s="146"/>
      <c r="W1333" s="221"/>
      <c r="X1333" s="388"/>
      <c r="Y1333" s="123"/>
      <c r="Z1333" s="123"/>
      <c r="AA1333" s="123"/>
      <c r="AB1333" s="123"/>
      <c r="AC1333" s="123"/>
      <c r="AD1333" s="123"/>
      <c r="AE1333" s="123"/>
      <c r="AF1333" s="123"/>
      <c r="AG1333" s="538"/>
      <c r="AH1333" s="50"/>
    </row>
    <row r="1334" spans="1:34" s="4" customFormat="1" ht="13.5" customHeight="1">
      <c r="A1334" s="56"/>
      <c r="B1334" s="66"/>
      <c r="C1334" s="66"/>
      <c r="D1334" s="145"/>
      <c r="E1334" s="170"/>
      <c r="F1334" s="170"/>
      <c r="G1334" s="170"/>
      <c r="H1334" s="170"/>
      <c r="I1334" s="170"/>
      <c r="J1334" s="170"/>
      <c r="K1334" s="170"/>
      <c r="L1334" s="170"/>
      <c r="M1334" s="170"/>
      <c r="N1334" s="170"/>
      <c r="O1334" s="170"/>
      <c r="P1334" s="170"/>
      <c r="Q1334" s="170"/>
      <c r="R1334" s="170"/>
      <c r="S1334" s="170"/>
      <c r="T1334" s="170"/>
      <c r="U1334" s="170"/>
      <c r="V1334" s="170"/>
      <c r="W1334" s="222"/>
      <c r="X1334" s="388"/>
      <c r="Y1334" s="123"/>
      <c r="Z1334" s="123"/>
      <c r="AA1334" s="123"/>
      <c r="AB1334" s="123"/>
      <c r="AC1334" s="123"/>
      <c r="AD1334" s="123"/>
      <c r="AE1334" s="123"/>
      <c r="AF1334" s="123"/>
      <c r="AG1334" s="538"/>
      <c r="AH1334" s="50"/>
    </row>
    <row r="1335" spans="1:34" s="4" customFormat="1" ht="13.5" customHeight="1">
      <c r="A1335" s="56"/>
      <c r="B1335" s="66"/>
      <c r="C1335" s="66"/>
      <c r="D1335" s="145"/>
      <c r="E1335" s="170"/>
      <c r="F1335" s="170"/>
      <c r="G1335" s="170"/>
      <c r="H1335" s="170"/>
      <c r="I1335" s="170"/>
      <c r="J1335" s="170"/>
      <c r="K1335" s="170"/>
      <c r="L1335" s="170"/>
      <c r="M1335" s="170"/>
      <c r="N1335" s="170"/>
      <c r="O1335" s="170"/>
      <c r="P1335" s="170"/>
      <c r="Q1335" s="170"/>
      <c r="R1335" s="170"/>
      <c r="S1335" s="170"/>
      <c r="T1335" s="170"/>
      <c r="U1335" s="170"/>
      <c r="V1335" s="170"/>
      <c r="W1335" s="222"/>
      <c r="X1335" s="388"/>
      <c r="Y1335" s="123"/>
      <c r="Z1335" s="123"/>
      <c r="AA1335" s="123"/>
      <c r="AB1335" s="123"/>
      <c r="AC1335" s="123"/>
      <c r="AD1335" s="123"/>
      <c r="AE1335" s="123"/>
      <c r="AF1335" s="123"/>
      <c r="AG1335" s="538"/>
      <c r="AH1335" s="50"/>
    </row>
    <row r="1336" spans="1:34" s="4" customFormat="1" ht="13.5" customHeight="1">
      <c r="A1336" s="56"/>
      <c r="B1336" s="66"/>
      <c r="C1336" s="66"/>
      <c r="D1336" s="161"/>
      <c r="E1336" s="147"/>
      <c r="F1336" s="147"/>
      <c r="G1336" s="147"/>
      <c r="H1336" s="147"/>
      <c r="I1336" s="147"/>
      <c r="J1336" s="147"/>
      <c r="K1336" s="147"/>
      <c r="L1336" s="147"/>
      <c r="M1336" s="147"/>
      <c r="N1336" s="147"/>
      <c r="O1336" s="147"/>
      <c r="P1336" s="147"/>
      <c r="Q1336" s="147"/>
      <c r="R1336" s="147"/>
      <c r="S1336" s="147"/>
      <c r="T1336" s="147"/>
      <c r="U1336" s="147"/>
      <c r="V1336" s="147"/>
      <c r="W1336" s="223"/>
      <c r="X1336" s="388"/>
      <c r="Y1336" s="123"/>
      <c r="Z1336" s="123"/>
      <c r="AA1336" s="123"/>
      <c r="AB1336" s="123"/>
      <c r="AC1336" s="123"/>
      <c r="AD1336" s="123"/>
      <c r="AE1336" s="123"/>
      <c r="AF1336" s="123"/>
      <c r="AG1336" s="538"/>
      <c r="AH1336" s="50"/>
    </row>
    <row r="1337" spans="1:34" s="4" customFormat="1" ht="13.5" customHeight="1">
      <c r="A1337" s="56"/>
      <c r="B1337" s="66"/>
      <c r="C1337" s="66"/>
      <c r="D1337" s="66"/>
      <c r="E1337" s="66"/>
      <c r="F1337" s="66"/>
      <c r="G1337" s="66"/>
      <c r="H1337" s="66"/>
      <c r="I1337" s="66"/>
      <c r="J1337" s="66"/>
      <c r="K1337" s="66"/>
      <c r="L1337" s="66"/>
      <c r="M1337" s="66"/>
      <c r="N1337" s="66"/>
      <c r="O1337" s="66"/>
      <c r="P1337" s="66"/>
      <c r="Q1337" s="66"/>
      <c r="R1337" s="255"/>
      <c r="S1337" s="255"/>
      <c r="T1337" s="255"/>
      <c r="U1337" s="66"/>
      <c r="V1337" s="255"/>
      <c r="W1337" s="66"/>
      <c r="X1337" s="388"/>
      <c r="Y1337" s="123"/>
      <c r="Z1337" s="123"/>
      <c r="AA1337" s="123"/>
      <c r="AB1337" s="123"/>
      <c r="AC1337" s="123"/>
      <c r="AD1337" s="123"/>
      <c r="AE1337" s="123"/>
      <c r="AF1337" s="123"/>
      <c r="AG1337" s="538"/>
      <c r="AH1337" s="50"/>
    </row>
    <row r="1338" spans="1:34" s="4" customFormat="1" ht="13.5" customHeight="1">
      <c r="A1338" s="56"/>
      <c r="B1338" s="66"/>
      <c r="C1338" s="66"/>
      <c r="D1338" s="66" t="s">
        <v>1254</v>
      </c>
      <c r="E1338" s="66"/>
      <c r="F1338" s="66"/>
      <c r="G1338" s="66"/>
      <c r="H1338" s="66"/>
      <c r="I1338" s="66"/>
      <c r="J1338" s="66"/>
      <c r="K1338" s="66"/>
      <c r="L1338" s="66"/>
      <c r="M1338" s="66"/>
      <c r="N1338" s="66"/>
      <c r="O1338" s="66"/>
      <c r="P1338" s="66"/>
      <c r="Q1338" s="66"/>
      <c r="R1338" s="255"/>
      <c r="S1338" s="255"/>
      <c r="T1338" s="255"/>
      <c r="U1338" s="66"/>
      <c r="V1338" s="255"/>
      <c r="W1338" s="66"/>
      <c r="X1338" s="388"/>
      <c r="Y1338" s="123"/>
      <c r="Z1338" s="123"/>
      <c r="AA1338" s="123"/>
      <c r="AB1338" s="123"/>
      <c r="AC1338" s="123"/>
      <c r="AD1338" s="123"/>
      <c r="AE1338" s="123"/>
      <c r="AF1338" s="123"/>
      <c r="AG1338" s="538"/>
      <c r="AH1338" s="50"/>
    </row>
    <row r="1339" spans="1:34" s="4" customFormat="1" ht="13.5" customHeight="1">
      <c r="A1339" s="56"/>
      <c r="B1339" s="66"/>
      <c r="C1339" s="66"/>
      <c r="D1339" s="144"/>
      <c r="E1339" s="146"/>
      <c r="F1339" s="146"/>
      <c r="G1339" s="146"/>
      <c r="H1339" s="146"/>
      <c r="I1339" s="146"/>
      <c r="J1339" s="146"/>
      <c r="K1339" s="146"/>
      <c r="L1339" s="146"/>
      <c r="M1339" s="146"/>
      <c r="N1339" s="146"/>
      <c r="O1339" s="146"/>
      <c r="P1339" s="146"/>
      <c r="Q1339" s="146"/>
      <c r="R1339" s="146"/>
      <c r="S1339" s="146"/>
      <c r="T1339" s="146"/>
      <c r="U1339" s="146"/>
      <c r="V1339" s="146"/>
      <c r="W1339" s="221"/>
      <c r="X1339" s="388"/>
      <c r="Y1339" s="123"/>
      <c r="Z1339" s="123"/>
      <c r="AA1339" s="123"/>
      <c r="AB1339" s="123"/>
      <c r="AC1339" s="123"/>
      <c r="AD1339" s="123"/>
      <c r="AE1339" s="123"/>
      <c r="AF1339" s="123"/>
      <c r="AG1339" s="538"/>
      <c r="AH1339" s="50"/>
    </row>
    <row r="1340" spans="1:34" s="4" customFormat="1" ht="13.5" customHeight="1">
      <c r="A1340" s="56"/>
      <c r="B1340" s="66"/>
      <c r="C1340" s="66"/>
      <c r="D1340" s="145"/>
      <c r="E1340" s="170"/>
      <c r="F1340" s="170"/>
      <c r="G1340" s="170"/>
      <c r="H1340" s="170"/>
      <c r="I1340" s="170"/>
      <c r="J1340" s="170"/>
      <c r="K1340" s="170"/>
      <c r="L1340" s="170"/>
      <c r="M1340" s="170"/>
      <c r="N1340" s="170"/>
      <c r="O1340" s="170"/>
      <c r="P1340" s="170"/>
      <c r="Q1340" s="170"/>
      <c r="R1340" s="170"/>
      <c r="S1340" s="170"/>
      <c r="T1340" s="170"/>
      <c r="U1340" s="170"/>
      <c r="V1340" s="170"/>
      <c r="W1340" s="222"/>
      <c r="X1340" s="388"/>
      <c r="Y1340" s="123"/>
      <c r="Z1340" s="123"/>
      <c r="AA1340" s="123"/>
      <c r="AB1340" s="123"/>
      <c r="AC1340" s="123"/>
      <c r="AD1340" s="123"/>
      <c r="AE1340" s="123"/>
      <c r="AF1340" s="123"/>
      <c r="AG1340" s="538"/>
      <c r="AH1340" s="50"/>
    </row>
    <row r="1341" spans="1:34" s="4" customFormat="1" ht="13.5" customHeight="1">
      <c r="A1341" s="56"/>
      <c r="B1341" s="66"/>
      <c r="C1341" s="66"/>
      <c r="D1341" s="145"/>
      <c r="E1341" s="170"/>
      <c r="F1341" s="170"/>
      <c r="G1341" s="170"/>
      <c r="H1341" s="170"/>
      <c r="I1341" s="170"/>
      <c r="J1341" s="170"/>
      <c r="K1341" s="170"/>
      <c r="L1341" s="170"/>
      <c r="M1341" s="170"/>
      <c r="N1341" s="170"/>
      <c r="O1341" s="170"/>
      <c r="P1341" s="170"/>
      <c r="Q1341" s="170"/>
      <c r="R1341" s="170"/>
      <c r="S1341" s="170"/>
      <c r="T1341" s="170"/>
      <c r="U1341" s="170"/>
      <c r="V1341" s="170"/>
      <c r="W1341" s="222"/>
      <c r="X1341" s="388"/>
      <c r="Y1341" s="123"/>
      <c r="Z1341" s="123"/>
      <c r="AA1341" s="123"/>
      <c r="AB1341" s="123"/>
      <c r="AC1341" s="123"/>
      <c r="AD1341" s="123"/>
      <c r="AE1341" s="123"/>
      <c r="AF1341" s="123"/>
      <c r="AG1341" s="538"/>
      <c r="AH1341" s="50"/>
    </row>
    <row r="1342" spans="1:34" s="4" customFormat="1" ht="13.5" customHeight="1">
      <c r="A1342" s="56"/>
      <c r="B1342" s="66"/>
      <c r="C1342" s="66"/>
      <c r="D1342" s="161"/>
      <c r="E1342" s="147"/>
      <c r="F1342" s="147"/>
      <c r="G1342" s="147"/>
      <c r="H1342" s="147"/>
      <c r="I1342" s="147"/>
      <c r="J1342" s="147"/>
      <c r="K1342" s="147"/>
      <c r="L1342" s="147"/>
      <c r="M1342" s="147"/>
      <c r="N1342" s="147"/>
      <c r="O1342" s="147"/>
      <c r="P1342" s="147"/>
      <c r="Q1342" s="147"/>
      <c r="R1342" s="147"/>
      <c r="S1342" s="147"/>
      <c r="T1342" s="147"/>
      <c r="U1342" s="147"/>
      <c r="V1342" s="147"/>
      <c r="W1342" s="223"/>
      <c r="X1342" s="388"/>
      <c r="Y1342" s="123"/>
      <c r="Z1342" s="123"/>
      <c r="AA1342" s="123"/>
      <c r="AB1342" s="123"/>
      <c r="AC1342" s="123"/>
      <c r="AD1342" s="123"/>
      <c r="AE1342" s="123"/>
      <c r="AF1342" s="123"/>
      <c r="AG1342" s="538"/>
      <c r="AH1342" s="50"/>
    </row>
    <row r="1343" spans="1:34" s="4" customFormat="1" ht="13.5" customHeight="1">
      <c r="A1343" s="56"/>
      <c r="B1343" s="66"/>
      <c r="C1343" s="66"/>
      <c r="D1343" s="66"/>
      <c r="E1343" s="66"/>
      <c r="F1343" s="66"/>
      <c r="G1343" s="66"/>
      <c r="H1343" s="66"/>
      <c r="I1343" s="66"/>
      <c r="J1343" s="66"/>
      <c r="K1343" s="66"/>
      <c r="L1343" s="66"/>
      <c r="M1343" s="66"/>
      <c r="N1343" s="66"/>
      <c r="O1343" s="66"/>
      <c r="P1343" s="66"/>
      <c r="Q1343" s="66"/>
      <c r="R1343" s="255"/>
      <c r="S1343" s="255"/>
      <c r="T1343" s="255"/>
      <c r="U1343" s="66"/>
      <c r="V1343" s="255"/>
      <c r="W1343" s="66"/>
      <c r="X1343" s="388"/>
      <c r="Y1343" s="123"/>
      <c r="Z1343" s="123"/>
      <c r="AA1343" s="123"/>
      <c r="AB1343" s="123"/>
      <c r="AC1343" s="123"/>
      <c r="AD1343" s="123"/>
      <c r="AE1343" s="123"/>
      <c r="AF1343" s="123"/>
      <c r="AG1343" s="538"/>
      <c r="AH1343" s="50"/>
    </row>
    <row r="1344" spans="1:34" s="4" customFormat="1" ht="13.5" customHeight="1">
      <c r="A1344" s="56"/>
      <c r="B1344" s="66" t="s">
        <v>831</v>
      </c>
      <c r="C1344" s="66"/>
      <c r="D1344" s="66"/>
      <c r="E1344" s="66"/>
      <c r="F1344" s="66"/>
      <c r="G1344" s="66"/>
      <c r="H1344" s="66"/>
      <c r="I1344" s="66"/>
      <c r="J1344" s="66"/>
      <c r="K1344" s="66"/>
      <c r="L1344" s="66"/>
      <c r="M1344" s="66"/>
      <c r="N1344" s="66"/>
      <c r="O1344" s="66"/>
      <c r="P1344" s="66"/>
      <c r="Q1344" s="66"/>
      <c r="R1344" s="255"/>
      <c r="S1344" s="255"/>
      <c r="T1344" s="255"/>
      <c r="U1344" s="66"/>
      <c r="V1344" s="255"/>
      <c r="W1344" s="66"/>
      <c r="X1344" s="388"/>
      <c r="Y1344" s="123"/>
      <c r="Z1344" s="123"/>
      <c r="AA1344" s="123"/>
      <c r="AB1344" s="123"/>
      <c r="AC1344" s="123"/>
      <c r="AD1344" s="123"/>
      <c r="AE1344" s="123"/>
      <c r="AF1344" s="123"/>
      <c r="AG1344" s="538"/>
      <c r="AH1344" s="50"/>
    </row>
    <row r="1345" spans="1:34" s="4" customFormat="1" ht="13.5" customHeight="1">
      <c r="A1345" s="56"/>
      <c r="B1345" s="66"/>
      <c r="C1345" s="66"/>
      <c r="D1345" s="66"/>
      <c r="E1345" s="66"/>
      <c r="F1345" s="66"/>
      <c r="G1345" s="66"/>
      <c r="H1345" s="66"/>
      <c r="I1345" s="66"/>
      <c r="J1345" s="66"/>
      <c r="K1345" s="66"/>
      <c r="L1345" s="66"/>
      <c r="M1345" s="66"/>
      <c r="N1345" s="66"/>
      <c r="O1345" s="66"/>
      <c r="P1345" s="66"/>
      <c r="Q1345" s="66"/>
      <c r="R1345" s="255"/>
      <c r="S1345" s="255"/>
      <c r="T1345" s="255"/>
      <c r="U1345" s="66"/>
      <c r="V1345" s="255"/>
      <c r="W1345" s="66"/>
      <c r="X1345" s="388"/>
      <c r="Y1345" s="123"/>
      <c r="Z1345" s="123"/>
      <c r="AA1345" s="123"/>
      <c r="AB1345" s="123"/>
      <c r="AC1345" s="123"/>
      <c r="AD1345" s="123"/>
      <c r="AE1345" s="123"/>
      <c r="AF1345" s="123"/>
      <c r="AG1345" s="538"/>
      <c r="AH1345" s="50"/>
    </row>
    <row r="1346" spans="1:34" s="4" customFormat="1" ht="13.5" customHeight="1">
      <c r="A1346" s="56"/>
      <c r="B1346" s="66"/>
      <c r="C1346" s="66" t="s">
        <v>722</v>
      </c>
      <c r="D1346" s="66"/>
      <c r="E1346" s="66"/>
      <c r="F1346" s="66"/>
      <c r="G1346" s="66"/>
      <c r="H1346" s="66"/>
      <c r="I1346" s="66"/>
      <c r="J1346" s="66"/>
      <c r="K1346" s="66"/>
      <c r="L1346" s="66"/>
      <c r="M1346" s="4"/>
      <c r="N1346" s="4"/>
      <c r="O1346" s="160"/>
      <c r="P1346" s="174"/>
      <c r="Q1346" s="203"/>
      <c r="R1346" s="66" t="s">
        <v>11</v>
      </c>
      <c r="S1346" s="160"/>
      <c r="T1346" s="203"/>
      <c r="U1346" s="66" t="s">
        <v>151</v>
      </c>
      <c r="V1346" s="359"/>
      <c r="W1346" s="365"/>
      <c r="X1346" s="388" t="s">
        <v>416</v>
      </c>
      <c r="Y1346" s="123"/>
      <c r="Z1346" s="123"/>
      <c r="AA1346" s="123"/>
      <c r="AB1346" s="123"/>
      <c r="AC1346" s="123"/>
      <c r="AD1346" s="123"/>
      <c r="AE1346" s="123"/>
      <c r="AF1346" s="123"/>
      <c r="AG1346" s="538"/>
      <c r="AH1346" s="50"/>
    </row>
    <row r="1347" spans="1:34" s="4" customFormat="1" ht="13.5" customHeight="1">
      <c r="A1347" s="56"/>
      <c r="B1347" s="66"/>
      <c r="C1347" s="66"/>
      <c r="D1347" s="66"/>
      <c r="E1347" s="66"/>
      <c r="F1347" s="66"/>
      <c r="G1347" s="66"/>
      <c r="H1347" s="66"/>
      <c r="I1347" s="66"/>
      <c r="J1347" s="66"/>
      <c r="K1347" s="66"/>
      <c r="L1347" s="66"/>
      <c r="M1347" s="66"/>
      <c r="N1347" s="66"/>
      <c r="O1347" s="4"/>
      <c r="P1347" s="4"/>
      <c r="Q1347" s="4"/>
      <c r="R1347" s="4"/>
      <c r="S1347" s="4"/>
      <c r="T1347" s="4"/>
      <c r="U1347" s="4"/>
      <c r="V1347" s="4"/>
      <c r="W1347" s="4"/>
      <c r="X1347" s="394"/>
      <c r="Y1347" s="123"/>
      <c r="Z1347" s="123"/>
      <c r="AA1347" s="123"/>
      <c r="AB1347" s="123"/>
      <c r="AC1347" s="123"/>
      <c r="AD1347" s="123"/>
      <c r="AE1347" s="123"/>
      <c r="AF1347" s="123"/>
      <c r="AG1347" s="538"/>
      <c r="AH1347" s="50"/>
    </row>
    <row r="1348" spans="1:34" s="4" customFormat="1" ht="13.5" customHeight="1">
      <c r="A1348" s="56"/>
      <c r="B1348" s="66"/>
      <c r="C1348" s="66" t="s">
        <v>1255</v>
      </c>
      <c r="D1348" s="66"/>
      <c r="E1348" s="66"/>
      <c r="F1348" s="66"/>
      <c r="G1348" s="66"/>
      <c r="H1348" s="66"/>
      <c r="I1348" s="66"/>
      <c r="J1348" s="66"/>
      <c r="K1348" s="66"/>
      <c r="L1348" s="66"/>
      <c r="M1348" s="66"/>
      <c r="N1348" s="66"/>
      <c r="O1348" s="66"/>
      <c r="P1348" s="66"/>
      <c r="Q1348" s="125"/>
      <c r="R1348" s="66" t="s">
        <v>538</v>
      </c>
      <c r="S1348" s="66"/>
      <c r="T1348" s="66"/>
      <c r="U1348" s="125"/>
      <c r="V1348" s="66" t="s">
        <v>573</v>
      </c>
      <c r="W1348" s="66"/>
      <c r="X1348" s="388"/>
      <c r="Y1348" s="123"/>
      <c r="Z1348" s="123"/>
      <c r="AA1348" s="123"/>
      <c r="AB1348" s="123"/>
      <c r="AC1348" s="123"/>
      <c r="AD1348" s="123"/>
      <c r="AE1348" s="123"/>
      <c r="AF1348" s="123"/>
      <c r="AG1348" s="538"/>
      <c r="AH1348" s="50"/>
    </row>
    <row r="1349" spans="1:34" s="4" customFormat="1" ht="13.5" customHeight="1">
      <c r="A1349" s="56"/>
      <c r="B1349" s="66"/>
      <c r="C1349" s="66"/>
      <c r="D1349" s="66"/>
      <c r="E1349" s="66"/>
      <c r="F1349" s="66"/>
      <c r="G1349" s="66"/>
      <c r="H1349" s="66"/>
      <c r="I1349" s="66"/>
      <c r="J1349" s="66"/>
      <c r="K1349" s="66"/>
      <c r="L1349" s="66"/>
      <c r="M1349" s="66"/>
      <c r="N1349" s="66"/>
      <c r="O1349" s="66"/>
      <c r="P1349" s="66"/>
      <c r="Q1349" s="66"/>
      <c r="R1349" s="255"/>
      <c r="S1349" s="255"/>
      <c r="T1349" s="255"/>
      <c r="U1349" s="66"/>
      <c r="V1349" s="255"/>
      <c r="W1349" s="66"/>
      <c r="X1349" s="388"/>
      <c r="Y1349" s="123"/>
      <c r="Z1349" s="123"/>
      <c r="AA1349" s="123"/>
      <c r="AB1349" s="123"/>
      <c r="AC1349" s="123"/>
      <c r="AD1349" s="123"/>
      <c r="AE1349" s="123"/>
      <c r="AF1349" s="123"/>
      <c r="AG1349" s="538"/>
      <c r="AH1349" s="50"/>
    </row>
    <row r="1350" spans="1:34" s="4" customFormat="1" ht="13.5" customHeight="1">
      <c r="A1350" s="56"/>
      <c r="B1350" s="66"/>
      <c r="C1350" s="66" t="s">
        <v>1256</v>
      </c>
      <c r="D1350" s="66"/>
      <c r="E1350" s="66"/>
      <c r="F1350" s="66"/>
      <c r="G1350" s="66"/>
      <c r="H1350" s="66"/>
      <c r="I1350" s="66"/>
      <c r="J1350" s="66"/>
      <c r="K1350" s="66"/>
      <c r="L1350" s="66"/>
      <c r="M1350" s="66"/>
      <c r="N1350" s="66"/>
      <c r="O1350" s="66"/>
      <c r="P1350" s="66"/>
      <c r="Q1350" s="66"/>
      <c r="R1350" s="255"/>
      <c r="S1350" s="255"/>
      <c r="T1350" s="255"/>
      <c r="U1350" s="66"/>
      <c r="V1350" s="255"/>
      <c r="W1350" s="66"/>
      <c r="X1350" s="388"/>
      <c r="Y1350" s="123"/>
      <c r="Z1350" s="123"/>
      <c r="AA1350" s="123"/>
      <c r="AB1350" s="123"/>
      <c r="AC1350" s="123"/>
      <c r="AD1350" s="123"/>
      <c r="AE1350" s="123"/>
      <c r="AF1350" s="123"/>
      <c r="AG1350" s="538"/>
      <c r="AH1350" s="50"/>
    </row>
    <row r="1351" spans="1:34" s="4" customFormat="1" ht="13.5" customHeight="1">
      <c r="A1351" s="56"/>
      <c r="B1351" s="66"/>
      <c r="C1351" s="66"/>
      <c r="D1351" s="144"/>
      <c r="E1351" s="146"/>
      <c r="F1351" s="146"/>
      <c r="G1351" s="146"/>
      <c r="H1351" s="146"/>
      <c r="I1351" s="146"/>
      <c r="J1351" s="146"/>
      <c r="K1351" s="146"/>
      <c r="L1351" s="146"/>
      <c r="M1351" s="146"/>
      <c r="N1351" s="146"/>
      <c r="O1351" s="146"/>
      <c r="P1351" s="146"/>
      <c r="Q1351" s="146"/>
      <c r="R1351" s="146"/>
      <c r="S1351" s="146"/>
      <c r="T1351" s="146"/>
      <c r="U1351" s="146"/>
      <c r="V1351" s="146"/>
      <c r="W1351" s="221"/>
      <c r="X1351" s="388"/>
      <c r="Y1351" s="123"/>
      <c r="Z1351" s="123"/>
      <c r="AA1351" s="123"/>
      <c r="AB1351" s="123"/>
      <c r="AC1351" s="123"/>
      <c r="AD1351" s="123"/>
      <c r="AE1351" s="123"/>
      <c r="AF1351" s="123"/>
      <c r="AG1351" s="538"/>
      <c r="AH1351" s="50"/>
    </row>
    <row r="1352" spans="1:34" s="4" customFormat="1" ht="13.5" customHeight="1">
      <c r="A1352" s="56"/>
      <c r="B1352" s="66"/>
      <c r="C1352" s="66"/>
      <c r="D1352" s="145"/>
      <c r="E1352" s="170"/>
      <c r="F1352" s="170"/>
      <c r="G1352" s="170"/>
      <c r="H1352" s="170"/>
      <c r="I1352" s="170"/>
      <c r="J1352" s="170"/>
      <c r="K1352" s="170"/>
      <c r="L1352" s="170"/>
      <c r="M1352" s="170"/>
      <c r="N1352" s="170"/>
      <c r="O1352" s="170"/>
      <c r="P1352" s="170"/>
      <c r="Q1352" s="170"/>
      <c r="R1352" s="170"/>
      <c r="S1352" s="170"/>
      <c r="T1352" s="170"/>
      <c r="U1352" s="170"/>
      <c r="V1352" s="170"/>
      <c r="W1352" s="222"/>
      <c r="X1352" s="388"/>
      <c r="Y1352" s="123"/>
      <c r="Z1352" s="123"/>
      <c r="AA1352" s="123"/>
      <c r="AB1352" s="123"/>
      <c r="AC1352" s="123"/>
      <c r="AD1352" s="123"/>
      <c r="AE1352" s="123"/>
      <c r="AF1352" s="123"/>
      <c r="AG1352" s="538"/>
      <c r="AH1352" s="50"/>
    </row>
    <row r="1353" spans="1:34" s="4" customFormat="1" ht="13.5" customHeight="1">
      <c r="A1353" s="56"/>
      <c r="B1353" s="66"/>
      <c r="C1353" s="66"/>
      <c r="D1353" s="145"/>
      <c r="E1353" s="170"/>
      <c r="F1353" s="170"/>
      <c r="G1353" s="170"/>
      <c r="H1353" s="170"/>
      <c r="I1353" s="170"/>
      <c r="J1353" s="170"/>
      <c r="K1353" s="170"/>
      <c r="L1353" s="170"/>
      <c r="M1353" s="170"/>
      <c r="N1353" s="170"/>
      <c r="O1353" s="170"/>
      <c r="P1353" s="170"/>
      <c r="Q1353" s="170"/>
      <c r="R1353" s="170"/>
      <c r="S1353" s="170"/>
      <c r="T1353" s="170"/>
      <c r="U1353" s="170"/>
      <c r="V1353" s="170"/>
      <c r="W1353" s="222"/>
      <c r="X1353" s="388"/>
      <c r="Y1353" s="123"/>
      <c r="Z1353" s="123"/>
      <c r="AA1353" s="123"/>
      <c r="AB1353" s="123"/>
      <c r="AC1353" s="123"/>
      <c r="AD1353" s="123"/>
      <c r="AE1353" s="123"/>
      <c r="AF1353" s="123"/>
      <c r="AG1353" s="538"/>
      <c r="AH1353" s="50"/>
    </row>
    <row r="1354" spans="1:34" s="4" customFormat="1" ht="13.5" customHeight="1">
      <c r="A1354" s="56"/>
      <c r="B1354" s="66"/>
      <c r="C1354" s="66"/>
      <c r="D1354" s="161"/>
      <c r="E1354" s="147"/>
      <c r="F1354" s="147"/>
      <c r="G1354" s="147"/>
      <c r="H1354" s="147"/>
      <c r="I1354" s="147"/>
      <c r="J1354" s="147"/>
      <c r="K1354" s="147"/>
      <c r="L1354" s="147"/>
      <c r="M1354" s="147"/>
      <c r="N1354" s="147"/>
      <c r="O1354" s="147"/>
      <c r="P1354" s="147"/>
      <c r="Q1354" s="147"/>
      <c r="R1354" s="147"/>
      <c r="S1354" s="147"/>
      <c r="T1354" s="147"/>
      <c r="U1354" s="147"/>
      <c r="V1354" s="147"/>
      <c r="W1354" s="223"/>
      <c r="X1354" s="388"/>
      <c r="Y1354" s="123"/>
      <c r="Z1354" s="123"/>
      <c r="AA1354" s="123"/>
      <c r="AB1354" s="123"/>
      <c r="AC1354" s="123"/>
      <c r="AD1354" s="123"/>
      <c r="AE1354" s="123"/>
      <c r="AF1354" s="123"/>
      <c r="AG1354" s="538"/>
      <c r="AH1354" s="50"/>
    </row>
    <row r="1355" spans="1:34" s="4" customFormat="1" ht="13.5" customHeight="1">
      <c r="A1355" s="56"/>
      <c r="B1355" s="66"/>
      <c r="C1355" s="66"/>
      <c r="D1355" s="66"/>
      <c r="E1355" s="66"/>
      <c r="F1355" s="66"/>
      <c r="G1355" s="66"/>
      <c r="H1355" s="66"/>
      <c r="I1355" s="66"/>
      <c r="J1355" s="66"/>
      <c r="K1355" s="66"/>
      <c r="L1355" s="66"/>
      <c r="M1355" s="66"/>
      <c r="N1355" s="66"/>
      <c r="O1355" s="66"/>
      <c r="P1355" s="66"/>
      <c r="Q1355" s="66"/>
      <c r="R1355" s="255"/>
      <c r="S1355" s="255"/>
      <c r="T1355" s="255"/>
      <c r="U1355" s="66"/>
      <c r="V1355" s="255"/>
      <c r="W1355" s="66"/>
      <c r="X1355" s="388"/>
      <c r="Y1355" s="123"/>
      <c r="Z1355" s="123"/>
      <c r="AA1355" s="123"/>
      <c r="AB1355" s="123"/>
      <c r="AC1355" s="123"/>
      <c r="AD1355" s="123"/>
      <c r="AE1355" s="123"/>
      <c r="AF1355" s="123"/>
      <c r="AG1355" s="538"/>
      <c r="AH1355" s="50"/>
    </row>
    <row r="1356" spans="1:34" s="4" customFormat="1" ht="13.5" customHeight="1">
      <c r="A1356" s="56"/>
      <c r="B1356" s="66"/>
      <c r="C1356" s="66"/>
      <c r="D1356" s="66" t="s">
        <v>474</v>
      </c>
      <c r="E1356" s="66"/>
      <c r="F1356" s="66"/>
      <c r="G1356" s="66"/>
      <c r="H1356" s="66"/>
      <c r="I1356" s="66"/>
      <c r="J1356" s="66"/>
      <c r="K1356" s="66"/>
      <c r="L1356" s="66"/>
      <c r="M1356" s="66"/>
      <c r="N1356" s="66"/>
      <c r="O1356" s="66"/>
      <c r="P1356" s="66"/>
      <c r="Q1356" s="66"/>
      <c r="R1356" s="255"/>
      <c r="S1356" s="255"/>
      <c r="T1356" s="255"/>
      <c r="U1356" s="66"/>
      <c r="V1356" s="255"/>
      <c r="W1356" s="66"/>
      <c r="X1356" s="388"/>
      <c r="Y1356" s="123"/>
      <c r="Z1356" s="123"/>
      <c r="AA1356" s="123"/>
      <c r="AB1356" s="123"/>
      <c r="AC1356" s="123"/>
      <c r="AD1356" s="123"/>
      <c r="AE1356" s="123"/>
      <c r="AF1356" s="123"/>
      <c r="AG1356" s="538"/>
      <c r="AH1356" s="50"/>
    </row>
    <row r="1357" spans="1:34" s="4" customFormat="1" ht="13.5" customHeight="1">
      <c r="A1357" s="56"/>
      <c r="B1357" s="66"/>
      <c r="C1357" s="66"/>
      <c r="D1357" s="144"/>
      <c r="E1357" s="146"/>
      <c r="F1357" s="146"/>
      <c r="G1357" s="146"/>
      <c r="H1357" s="146"/>
      <c r="I1357" s="146"/>
      <c r="J1357" s="146"/>
      <c r="K1357" s="146"/>
      <c r="L1357" s="146"/>
      <c r="M1357" s="146"/>
      <c r="N1357" s="146"/>
      <c r="O1357" s="146"/>
      <c r="P1357" s="146"/>
      <c r="Q1357" s="146"/>
      <c r="R1357" s="146"/>
      <c r="S1357" s="146"/>
      <c r="T1357" s="146"/>
      <c r="U1357" s="146"/>
      <c r="V1357" s="146"/>
      <c r="W1357" s="221"/>
      <c r="X1357" s="388"/>
      <c r="Y1357" s="123"/>
      <c r="Z1357" s="123"/>
      <c r="AA1357" s="123"/>
      <c r="AB1357" s="123"/>
      <c r="AC1357" s="123"/>
      <c r="AD1357" s="123"/>
      <c r="AE1357" s="123"/>
      <c r="AF1357" s="123"/>
      <c r="AG1357" s="538"/>
      <c r="AH1357" s="50"/>
    </row>
    <row r="1358" spans="1:34" s="4" customFormat="1" ht="13.5" customHeight="1">
      <c r="A1358" s="56"/>
      <c r="B1358" s="66"/>
      <c r="C1358" s="66"/>
      <c r="D1358" s="145"/>
      <c r="E1358" s="170"/>
      <c r="F1358" s="170"/>
      <c r="G1358" s="170"/>
      <c r="H1358" s="170"/>
      <c r="I1358" s="170"/>
      <c r="J1358" s="170"/>
      <c r="K1358" s="170"/>
      <c r="L1358" s="170"/>
      <c r="M1358" s="170"/>
      <c r="N1358" s="170"/>
      <c r="O1358" s="170"/>
      <c r="P1358" s="170"/>
      <c r="Q1358" s="170"/>
      <c r="R1358" s="170"/>
      <c r="S1358" s="170"/>
      <c r="T1358" s="170"/>
      <c r="U1358" s="170"/>
      <c r="V1358" s="170"/>
      <c r="W1358" s="222"/>
      <c r="X1358" s="388"/>
      <c r="Y1358" s="123"/>
      <c r="Z1358" s="123"/>
      <c r="AA1358" s="123"/>
      <c r="AB1358" s="123"/>
      <c r="AC1358" s="123"/>
      <c r="AD1358" s="123"/>
      <c r="AE1358" s="123"/>
      <c r="AF1358" s="123"/>
      <c r="AG1358" s="538"/>
      <c r="AH1358" s="50"/>
    </row>
    <row r="1359" spans="1:34" s="4" customFormat="1" ht="13.5" customHeight="1">
      <c r="A1359" s="56"/>
      <c r="B1359" s="66"/>
      <c r="C1359" s="66"/>
      <c r="D1359" s="145"/>
      <c r="E1359" s="170"/>
      <c r="F1359" s="170"/>
      <c r="G1359" s="170"/>
      <c r="H1359" s="170"/>
      <c r="I1359" s="170"/>
      <c r="J1359" s="170"/>
      <c r="K1359" s="170"/>
      <c r="L1359" s="170"/>
      <c r="M1359" s="170"/>
      <c r="N1359" s="170"/>
      <c r="O1359" s="170"/>
      <c r="P1359" s="170"/>
      <c r="Q1359" s="170"/>
      <c r="R1359" s="170"/>
      <c r="S1359" s="170"/>
      <c r="T1359" s="170"/>
      <c r="U1359" s="170"/>
      <c r="V1359" s="170"/>
      <c r="W1359" s="222"/>
      <c r="X1359" s="388"/>
      <c r="Y1359" s="123"/>
      <c r="Z1359" s="123"/>
      <c r="AA1359" s="123"/>
      <c r="AB1359" s="123"/>
      <c r="AC1359" s="123"/>
      <c r="AD1359" s="123"/>
      <c r="AE1359" s="123"/>
      <c r="AF1359" s="123"/>
      <c r="AG1359" s="538"/>
      <c r="AH1359" s="50"/>
    </row>
    <row r="1360" spans="1:34" s="4" customFormat="1" ht="13.5" customHeight="1">
      <c r="A1360" s="56"/>
      <c r="B1360" s="66"/>
      <c r="C1360" s="66"/>
      <c r="D1360" s="161"/>
      <c r="E1360" s="147"/>
      <c r="F1360" s="147"/>
      <c r="G1360" s="147"/>
      <c r="H1360" s="147"/>
      <c r="I1360" s="147"/>
      <c r="J1360" s="147"/>
      <c r="K1360" s="147"/>
      <c r="L1360" s="147"/>
      <c r="M1360" s="147"/>
      <c r="N1360" s="147"/>
      <c r="O1360" s="147"/>
      <c r="P1360" s="147"/>
      <c r="Q1360" s="147"/>
      <c r="R1360" s="147"/>
      <c r="S1360" s="147"/>
      <c r="T1360" s="147"/>
      <c r="U1360" s="147"/>
      <c r="V1360" s="147"/>
      <c r="W1360" s="223"/>
      <c r="X1360" s="388"/>
      <c r="Y1360" s="123"/>
      <c r="Z1360" s="123"/>
      <c r="AA1360" s="123"/>
      <c r="AB1360" s="123"/>
      <c r="AC1360" s="123"/>
      <c r="AD1360" s="123"/>
      <c r="AE1360" s="123"/>
      <c r="AF1360" s="123"/>
      <c r="AG1360" s="538"/>
      <c r="AH1360" s="50"/>
    </row>
    <row r="1361" spans="1:34" s="4" customFormat="1" ht="13.5" customHeight="1">
      <c r="A1361" s="56"/>
      <c r="B1361" s="66"/>
      <c r="C1361" s="66"/>
      <c r="D1361" s="66"/>
      <c r="E1361" s="66"/>
      <c r="F1361" s="66"/>
      <c r="G1361" s="66"/>
      <c r="H1361" s="66"/>
      <c r="I1361" s="66"/>
      <c r="J1361" s="66"/>
      <c r="K1361" s="66"/>
      <c r="L1361" s="66"/>
      <c r="M1361" s="66"/>
      <c r="N1361" s="66"/>
      <c r="O1361" s="66"/>
      <c r="P1361" s="66"/>
      <c r="Q1361" s="66"/>
      <c r="R1361" s="255"/>
      <c r="S1361" s="255"/>
      <c r="T1361" s="255"/>
      <c r="U1361" s="66"/>
      <c r="V1361" s="255"/>
      <c r="W1361" s="66"/>
      <c r="X1361" s="388"/>
      <c r="Y1361" s="123"/>
      <c r="Z1361" s="123"/>
      <c r="AA1361" s="123"/>
      <c r="AB1361" s="123"/>
      <c r="AC1361" s="123"/>
      <c r="AD1361" s="123"/>
      <c r="AE1361" s="123"/>
      <c r="AF1361" s="123"/>
      <c r="AG1361" s="538"/>
      <c r="AH1361" s="50"/>
    </row>
    <row r="1362" spans="1:34" s="4" customFormat="1" ht="13.5" customHeight="1">
      <c r="A1362" s="56"/>
      <c r="B1362" s="66"/>
      <c r="C1362" s="66"/>
      <c r="D1362" s="66"/>
      <c r="E1362" s="66"/>
      <c r="F1362" s="66"/>
      <c r="G1362" s="66"/>
      <c r="H1362" s="66"/>
      <c r="I1362" s="66"/>
      <c r="J1362" s="66"/>
      <c r="K1362" s="66"/>
      <c r="L1362" s="66"/>
      <c r="M1362" s="66"/>
      <c r="N1362" s="66"/>
      <c r="O1362" s="66"/>
      <c r="P1362" s="66"/>
      <c r="Q1362" s="66"/>
      <c r="R1362" s="255"/>
      <c r="S1362" s="255"/>
      <c r="T1362" s="255"/>
      <c r="U1362" s="66"/>
      <c r="V1362" s="255"/>
      <c r="W1362" s="66"/>
      <c r="X1362" s="388"/>
      <c r="Y1362" s="123"/>
      <c r="Z1362" s="123"/>
      <c r="AA1362" s="123"/>
      <c r="AB1362" s="123"/>
      <c r="AC1362" s="123"/>
      <c r="AD1362" s="123"/>
      <c r="AE1362" s="123"/>
      <c r="AF1362" s="123"/>
      <c r="AG1362" s="538"/>
      <c r="AH1362" s="50"/>
    </row>
    <row r="1363" spans="1:34" s="4" customFormat="1" ht="13.5" customHeight="1">
      <c r="A1363" s="56"/>
      <c r="B1363" s="66"/>
      <c r="C1363" s="66"/>
      <c r="D1363" s="66"/>
      <c r="E1363" s="66"/>
      <c r="F1363" s="66"/>
      <c r="G1363" s="66"/>
      <c r="H1363" s="66"/>
      <c r="I1363" s="66"/>
      <c r="J1363" s="66"/>
      <c r="K1363" s="66"/>
      <c r="L1363" s="66"/>
      <c r="M1363" s="66"/>
      <c r="N1363" s="66"/>
      <c r="O1363" s="66"/>
      <c r="P1363" s="66"/>
      <c r="Q1363" s="66"/>
      <c r="R1363" s="255"/>
      <c r="S1363" s="255"/>
      <c r="T1363" s="255"/>
      <c r="U1363" s="66"/>
      <c r="V1363" s="255"/>
      <c r="W1363" s="66"/>
      <c r="X1363" s="388"/>
      <c r="Y1363" s="123"/>
      <c r="Z1363" s="123"/>
      <c r="AA1363" s="123"/>
      <c r="AB1363" s="123"/>
      <c r="AC1363" s="123"/>
      <c r="AD1363" s="123"/>
      <c r="AE1363" s="123"/>
      <c r="AF1363" s="123"/>
      <c r="AG1363" s="538"/>
      <c r="AH1363" s="50"/>
    </row>
    <row r="1364" spans="1:34" s="4" customFormat="1" ht="13.5" customHeight="1">
      <c r="A1364" s="56"/>
      <c r="B1364" s="66"/>
      <c r="C1364" s="66"/>
      <c r="D1364" s="66"/>
      <c r="E1364" s="66"/>
      <c r="F1364" s="66"/>
      <c r="G1364" s="66"/>
      <c r="H1364" s="66"/>
      <c r="I1364" s="66"/>
      <c r="J1364" s="66"/>
      <c r="K1364" s="66"/>
      <c r="L1364" s="66"/>
      <c r="M1364" s="66"/>
      <c r="N1364" s="66"/>
      <c r="O1364" s="66"/>
      <c r="P1364" s="66"/>
      <c r="Q1364" s="66"/>
      <c r="R1364" s="255"/>
      <c r="S1364" s="255"/>
      <c r="T1364" s="255"/>
      <c r="U1364" s="66"/>
      <c r="V1364" s="255"/>
      <c r="W1364" s="66"/>
      <c r="X1364" s="388"/>
      <c r="Y1364" s="123"/>
      <c r="Z1364" s="123"/>
      <c r="AA1364" s="123"/>
      <c r="AB1364" s="123"/>
      <c r="AC1364" s="123"/>
      <c r="AD1364" s="123"/>
      <c r="AE1364" s="123"/>
      <c r="AF1364" s="123"/>
      <c r="AG1364" s="538"/>
      <c r="AH1364" s="50"/>
    </row>
    <row r="1365" spans="1:34" s="4" customFormat="1" ht="13.5" customHeight="1">
      <c r="A1365" s="56"/>
      <c r="B1365" s="66"/>
      <c r="C1365" s="66"/>
      <c r="D1365" s="66"/>
      <c r="E1365" s="66"/>
      <c r="F1365" s="66"/>
      <c r="G1365" s="66"/>
      <c r="H1365" s="66"/>
      <c r="I1365" s="66"/>
      <c r="J1365" s="66"/>
      <c r="K1365" s="66"/>
      <c r="L1365" s="66"/>
      <c r="M1365" s="66"/>
      <c r="N1365" s="66"/>
      <c r="O1365" s="66"/>
      <c r="P1365" s="66"/>
      <c r="Q1365" s="66"/>
      <c r="R1365" s="255"/>
      <c r="S1365" s="255"/>
      <c r="T1365" s="255"/>
      <c r="U1365" s="66"/>
      <c r="V1365" s="255"/>
      <c r="W1365" s="66"/>
      <c r="X1365" s="388"/>
      <c r="Y1365" s="123"/>
      <c r="Z1365" s="123"/>
      <c r="AA1365" s="123"/>
      <c r="AB1365" s="123"/>
      <c r="AC1365" s="123"/>
      <c r="AD1365" s="123"/>
      <c r="AE1365" s="123"/>
      <c r="AF1365" s="123"/>
      <c r="AG1365" s="538"/>
      <c r="AH1365" s="50"/>
    </row>
    <row r="1366" spans="1:34" s="4" customFormat="1" ht="13.5" customHeight="1">
      <c r="A1366" s="56"/>
      <c r="B1366" s="66"/>
      <c r="C1366" s="66"/>
      <c r="D1366" s="66"/>
      <c r="E1366" s="66"/>
      <c r="F1366" s="66"/>
      <c r="G1366" s="66"/>
      <c r="H1366" s="66"/>
      <c r="I1366" s="66"/>
      <c r="J1366" s="66"/>
      <c r="K1366" s="66"/>
      <c r="L1366" s="66"/>
      <c r="M1366" s="66"/>
      <c r="N1366" s="66"/>
      <c r="O1366" s="66"/>
      <c r="P1366" s="66"/>
      <c r="Q1366" s="66"/>
      <c r="R1366" s="255"/>
      <c r="S1366" s="255"/>
      <c r="T1366" s="255"/>
      <c r="U1366" s="66"/>
      <c r="V1366" s="255"/>
      <c r="W1366" s="66"/>
      <c r="X1366" s="388"/>
      <c r="Y1366" s="123"/>
      <c r="Z1366" s="123"/>
      <c r="AA1366" s="123"/>
      <c r="AB1366" s="123"/>
      <c r="AC1366" s="123"/>
      <c r="AD1366" s="123"/>
      <c r="AE1366" s="123"/>
      <c r="AF1366" s="123"/>
      <c r="AG1366" s="538"/>
      <c r="AH1366" s="50"/>
    </row>
    <row r="1367" spans="1:34" s="4" customFormat="1" ht="13.5" customHeight="1">
      <c r="A1367" s="56"/>
      <c r="B1367" s="66"/>
      <c r="C1367" s="66"/>
      <c r="D1367" s="66"/>
      <c r="E1367" s="66"/>
      <c r="F1367" s="66"/>
      <c r="G1367" s="66"/>
      <c r="H1367" s="66"/>
      <c r="I1367" s="66"/>
      <c r="J1367" s="66"/>
      <c r="K1367" s="66"/>
      <c r="L1367" s="66"/>
      <c r="M1367" s="66"/>
      <c r="N1367" s="66"/>
      <c r="O1367" s="66"/>
      <c r="P1367" s="66"/>
      <c r="Q1367" s="66"/>
      <c r="R1367" s="255"/>
      <c r="S1367" s="255"/>
      <c r="T1367" s="255"/>
      <c r="U1367" s="66"/>
      <c r="V1367" s="255"/>
      <c r="W1367" s="66"/>
      <c r="X1367" s="388"/>
      <c r="Y1367" s="123"/>
      <c r="Z1367" s="123"/>
      <c r="AA1367" s="123"/>
      <c r="AB1367" s="123"/>
      <c r="AC1367" s="123"/>
      <c r="AD1367" s="123"/>
      <c r="AE1367" s="123"/>
      <c r="AF1367" s="123"/>
      <c r="AG1367" s="538"/>
      <c r="AH1367" s="50"/>
    </row>
    <row r="1368" spans="1:34" s="4" customFormat="1" ht="13.5" customHeight="1">
      <c r="A1368" s="56"/>
      <c r="B1368" s="66"/>
      <c r="C1368" s="66"/>
      <c r="D1368" s="66"/>
      <c r="E1368" s="66"/>
      <c r="F1368" s="66"/>
      <c r="G1368" s="66"/>
      <c r="H1368" s="66"/>
      <c r="I1368" s="66"/>
      <c r="J1368" s="66"/>
      <c r="K1368" s="66"/>
      <c r="L1368" s="66"/>
      <c r="M1368" s="66"/>
      <c r="N1368" s="66"/>
      <c r="O1368" s="66"/>
      <c r="P1368" s="66"/>
      <c r="Q1368" s="66"/>
      <c r="R1368" s="255"/>
      <c r="S1368" s="255"/>
      <c r="T1368" s="255"/>
      <c r="U1368" s="66"/>
      <c r="V1368" s="255"/>
      <c r="W1368" s="66"/>
      <c r="X1368" s="388"/>
      <c r="Y1368" s="123"/>
      <c r="Z1368" s="123"/>
      <c r="AA1368" s="123"/>
      <c r="AB1368" s="123"/>
      <c r="AC1368" s="123"/>
      <c r="AD1368" s="123"/>
      <c r="AE1368" s="123"/>
      <c r="AF1368" s="123"/>
      <c r="AG1368" s="538"/>
      <c r="AH1368" s="50"/>
    </row>
    <row r="1369" spans="1:34" s="4" customFormat="1" ht="13.5" customHeight="1">
      <c r="A1369" s="56"/>
      <c r="B1369" s="66"/>
      <c r="C1369" s="66"/>
      <c r="D1369" s="66"/>
      <c r="E1369" s="66"/>
      <c r="F1369" s="66"/>
      <c r="G1369" s="66"/>
      <c r="H1369" s="66"/>
      <c r="I1369" s="66"/>
      <c r="J1369" s="66"/>
      <c r="K1369" s="66"/>
      <c r="L1369" s="66"/>
      <c r="M1369" s="66"/>
      <c r="N1369" s="66"/>
      <c r="O1369" s="66"/>
      <c r="P1369" s="66"/>
      <c r="Q1369" s="66"/>
      <c r="R1369" s="255"/>
      <c r="S1369" s="255"/>
      <c r="T1369" s="255"/>
      <c r="U1369" s="66"/>
      <c r="V1369" s="255"/>
      <c r="W1369" s="66"/>
      <c r="X1369" s="388"/>
      <c r="Y1369" s="123"/>
      <c r="Z1369" s="123"/>
      <c r="AA1369" s="123"/>
      <c r="AB1369" s="123"/>
      <c r="AC1369" s="123"/>
      <c r="AD1369" s="123"/>
      <c r="AE1369" s="123"/>
      <c r="AF1369" s="123"/>
      <c r="AG1369" s="538"/>
      <c r="AH1369" s="50"/>
    </row>
    <row r="1370" spans="1:34" s="4" customFormat="1" ht="13.5" customHeight="1">
      <c r="A1370" s="56"/>
      <c r="B1370" s="66"/>
      <c r="C1370" s="66"/>
      <c r="D1370" s="66"/>
      <c r="E1370" s="66"/>
      <c r="F1370" s="66"/>
      <c r="G1370" s="66"/>
      <c r="H1370" s="66"/>
      <c r="I1370" s="66"/>
      <c r="J1370" s="66"/>
      <c r="K1370" s="66"/>
      <c r="L1370" s="66"/>
      <c r="M1370" s="66"/>
      <c r="N1370" s="66"/>
      <c r="O1370" s="66"/>
      <c r="P1370" s="66"/>
      <c r="Q1370" s="66"/>
      <c r="R1370" s="255"/>
      <c r="S1370" s="255"/>
      <c r="T1370" s="255"/>
      <c r="U1370" s="66"/>
      <c r="V1370" s="255"/>
      <c r="W1370" s="66"/>
      <c r="X1370" s="388"/>
      <c r="Y1370" s="123"/>
      <c r="Z1370" s="123"/>
      <c r="AA1370" s="123"/>
      <c r="AB1370" s="123"/>
      <c r="AC1370" s="123"/>
      <c r="AD1370" s="123"/>
      <c r="AE1370" s="123"/>
      <c r="AF1370" s="123"/>
      <c r="AG1370" s="538"/>
      <c r="AH1370" s="50"/>
    </row>
    <row r="1371" spans="1:34" s="4" customFormat="1" ht="13.5" customHeight="1">
      <c r="A1371" s="56"/>
      <c r="B1371" s="66"/>
      <c r="C1371" s="66"/>
      <c r="D1371" s="66"/>
      <c r="E1371" s="66"/>
      <c r="F1371" s="66"/>
      <c r="G1371" s="66"/>
      <c r="H1371" s="66"/>
      <c r="I1371" s="66"/>
      <c r="J1371" s="66"/>
      <c r="K1371" s="66"/>
      <c r="L1371" s="66"/>
      <c r="M1371" s="66"/>
      <c r="N1371" s="66"/>
      <c r="O1371" s="66"/>
      <c r="P1371" s="66"/>
      <c r="Q1371" s="66"/>
      <c r="R1371" s="255"/>
      <c r="S1371" s="255"/>
      <c r="T1371" s="255"/>
      <c r="U1371" s="66"/>
      <c r="V1371" s="255"/>
      <c r="W1371" s="66"/>
      <c r="X1371" s="388"/>
      <c r="Y1371" s="123"/>
      <c r="Z1371" s="123"/>
      <c r="AA1371" s="123"/>
      <c r="AB1371" s="123"/>
      <c r="AC1371" s="123"/>
      <c r="AD1371" s="123"/>
      <c r="AE1371" s="123"/>
      <c r="AF1371" s="123"/>
      <c r="AG1371" s="538"/>
      <c r="AH1371" s="50"/>
    </row>
    <row r="1372" spans="1:34" s="4" customFormat="1" ht="13.5" customHeight="1">
      <c r="A1372" s="56"/>
      <c r="B1372" s="66"/>
      <c r="C1372" s="66"/>
      <c r="D1372" s="66"/>
      <c r="E1372" s="66"/>
      <c r="F1372" s="66"/>
      <c r="G1372" s="66"/>
      <c r="H1372" s="66"/>
      <c r="I1372" s="66"/>
      <c r="J1372" s="66"/>
      <c r="K1372" s="66"/>
      <c r="L1372" s="66"/>
      <c r="M1372" s="66"/>
      <c r="N1372" s="66"/>
      <c r="O1372" s="66"/>
      <c r="P1372" s="66"/>
      <c r="Q1372" s="66"/>
      <c r="R1372" s="255"/>
      <c r="S1372" s="255"/>
      <c r="T1372" s="255"/>
      <c r="U1372" s="66"/>
      <c r="V1372" s="255"/>
      <c r="W1372" s="66"/>
      <c r="X1372" s="388"/>
      <c r="Y1372" s="123"/>
      <c r="Z1372" s="123"/>
      <c r="AA1372" s="123"/>
      <c r="AB1372" s="123"/>
      <c r="AC1372" s="123"/>
      <c r="AD1372" s="123"/>
      <c r="AE1372" s="123"/>
      <c r="AF1372" s="123"/>
      <c r="AG1372" s="538"/>
      <c r="AH1372" s="50"/>
    </row>
    <row r="1373" spans="1:34" s="4" customFormat="1">
      <c r="A1373" s="56"/>
      <c r="B1373" s="66"/>
      <c r="C1373" s="66"/>
      <c r="D1373" s="66"/>
      <c r="E1373" s="66"/>
      <c r="F1373" s="66"/>
      <c r="G1373" s="66"/>
      <c r="H1373" s="66"/>
      <c r="I1373" s="66"/>
      <c r="J1373" s="66"/>
      <c r="K1373" s="66"/>
      <c r="L1373" s="66"/>
      <c r="M1373" s="66"/>
      <c r="N1373" s="66"/>
      <c r="O1373" s="66"/>
      <c r="P1373" s="66"/>
      <c r="Q1373" s="66"/>
      <c r="R1373" s="66"/>
      <c r="S1373" s="66"/>
      <c r="T1373" s="66"/>
      <c r="U1373" s="66"/>
      <c r="V1373" s="66"/>
      <c r="W1373" s="66"/>
      <c r="X1373" s="388"/>
      <c r="Y1373" s="66"/>
      <c r="Z1373" s="66"/>
      <c r="AA1373" s="66"/>
      <c r="AB1373" s="66"/>
      <c r="AC1373" s="66"/>
      <c r="AD1373" s="66"/>
      <c r="AE1373" s="66"/>
      <c r="AF1373" s="91"/>
      <c r="AG1373" s="3"/>
      <c r="AH1373" s="50"/>
    </row>
    <row r="1374" spans="1:34" s="4" customFormat="1">
      <c r="A1374" s="56"/>
      <c r="B1374" s="66"/>
      <c r="C1374" s="66"/>
      <c r="D1374" s="66"/>
      <c r="E1374" s="66"/>
      <c r="F1374" s="66"/>
      <c r="G1374" s="66"/>
      <c r="H1374" s="66"/>
      <c r="I1374" s="66"/>
      <c r="J1374" s="66"/>
      <c r="K1374" s="66"/>
      <c r="L1374" s="66"/>
      <c r="M1374" s="66"/>
      <c r="N1374" s="66"/>
      <c r="O1374" s="66"/>
      <c r="P1374" s="66"/>
      <c r="Q1374" s="66"/>
      <c r="R1374" s="66"/>
      <c r="S1374" s="66"/>
      <c r="T1374" s="66"/>
      <c r="U1374" s="66"/>
      <c r="V1374" s="66"/>
      <c r="W1374" s="66"/>
      <c r="X1374" s="388"/>
      <c r="Y1374" s="91"/>
      <c r="Z1374" s="91"/>
      <c r="AA1374" s="91"/>
      <c r="AB1374" s="91"/>
      <c r="AC1374" s="91"/>
      <c r="AD1374" s="91"/>
      <c r="AE1374" s="91"/>
      <c r="AF1374" s="91"/>
      <c r="AG1374" s="3"/>
      <c r="AH1374" s="50"/>
    </row>
    <row r="1375" spans="1:34" s="4" customFormat="1">
      <c r="A1375" s="56"/>
      <c r="B1375" s="66"/>
      <c r="C1375" s="66"/>
      <c r="D1375" s="66"/>
      <c r="E1375" s="66"/>
      <c r="F1375" s="66"/>
      <c r="G1375" s="66"/>
      <c r="H1375" s="66"/>
      <c r="I1375" s="66"/>
      <c r="J1375" s="66"/>
      <c r="K1375" s="66"/>
      <c r="L1375" s="66"/>
      <c r="M1375" s="66"/>
      <c r="N1375" s="66"/>
      <c r="O1375" s="66"/>
      <c r="P1375" s="66"/>
      <c r="Q1375" s="66"/>
      <c r="R1375" s="66"/>
      <c r="S1375" s="66"/>
      <c r="T1375" s="66"/>
      <c r="U1375" s="66"/>
      <c r="V1375" s="66"/>
      <c r="W1375" s="66"/>
      <c r="X1375" s="388"/>
      <c r="Y1375" s="91"/>
      <c r="Z1375" s="91"/>
      <c r="AA1375" s="91"/>
      <c r="AB1375" s="91"/>
      <c r="AC1375" s="91"/>
      <c r="AD1375" s="91"/>
      <c r="AE1375" s="91"/>
      <c r="AF1375" s="91"/>
      <c r="AG1375" s="3"/>
      <c r="AH1375" s="50"/>
    </row>
    <row r="1376" spans="1:34" s="4" customFormat="1">
      <c r="A1376" s="56"/>
      <c r="B1376" s="66"/>
      <c r="C1376" s="66"/>
      <c r="D1376" s="66"/>
      <c r="E1376" s="66"/>
      <c r="F1376" s="66"/>
      <c r="G1376" s="66"/>
      <c r="H1376" s="66"/>
      <c r="I1376" s="66"/>
      <c r="J1376" s="66"/>
      <c r="K1376" s="66"/>
      <c r="L1376" s="66"/>
      <c r="M1376" s="66"/>
      <c r="N1376" s="66"/>
      <c r="O1376" s="66"/>
      <c r="P1376" s="66"/>
      <c r="Q1376" s="66"/>
      <c r="R1376" s="66"/>
      <c r="S1376" s="66"/>
      <c r="T1376" s="66"/>
      <c r="U1376" s="66"/>
      <c r="V1376" s="66"/>
      <c r="W1376" s="66"/>
      <c r="X1376" s="388"/>
      <c r="Y1376" s="91"/>
      <c r="Z1376" s="91"/>
      <c r="AA1376" s="91"/>
      <c r="AB1376" s="91"/>
      <c r="AC1376" s="91"/>
      <c r="AD1376" s="91"/>
      <c r="AE1376" s="91"/>
      <c r="AF1376" s="91"/>
      <c r="AG1376" s="3"/>
      <c r="AH1376" s="50"/>
    </row>
    <row r="1377" spans="1:60">
      <c r="A1377" s="61"/>
      <c r="B1377" s="76"/>
      <c r="C1377" s="76"/>
      <c r="D1377" s="76"/>
      <c r="E1377" s="76"/>
      <c r="F1377" s="76"/>
      <c r="G1377" s="76"/>
      <c r="H1377" s="76"/>
      <c r="I1377" s="76"/>
      <c r="J1377" s="76"/>
      <c r="K1377" s="76"/>
      <c r="L1377" s="76"/>
      <c r="M1377" s="76"/>
      <c r="N1377" s="76"/>
      <c r="O1377" s="76"/>
      <c r="P1377" s="76"/>
      <c r="Q1377" s="76"/>
      <c r="R1377" s="76"/>
      <c r="S1377" s="76"/>
      <c r="T1377" s="76"/>
      <c r="U1377" s="76"/>
      <c r="V1377" s="76"/>
      <c r="W1377" s="76"/>
      <c r="X1377" s="76"/>
      <c r="Y1377" s="61"/>
      <c r="Z1377" s="76"/>
      <c r="AA1377" s="76"/>
      <c r="AB1377" s="76"/>
      <c r="AC1377" s="76"/>
      <c r="AD1377" s="76"/>
      <c r="AE1377" s="76"/>
      <c r="AF1377" s="76"/>
      <c r="AG1377" s="515"/>
      <c r="AH1377" s="50"/>
    </row>
    <row r="1378" spans="1:60">
      <c r="AG1378" s="91"/>
      <c r="BH1378" s="120"/>
    </row>
    <row r="1379" spans="1:60">
      <c r="AG1379" s="91"/>
      <c r="BH1379" s="120"/>
    </row>
    <row r="1380" spans="1:60">
      <c r="AG1380" s="91"/>
      <c r="BH1380" s="120"/>
    </row>
    <row r="1381" spans="1:60">
      <c r="AG1381" s="91"/>
      <c r="BH1381" s="120"/>
    </row>
    <row r="1382" spans="1:60">
      <c r="AG1382" s="91"/>
      <c r="BH1382" s="120"/>
    </row>
    <row r="1383" spans="1:60">
      <c r="AG1383" s="91"/>
      <c r="BH1383" s="120"/>
    </row>
    <row r="1384" spans="1:60">
      <c r="AG1384" s="91"/>
      <c r="BH1384" s="120"/>
    </row>
    <row r="1385" spans="1:60">
      <c r="AG1385" s="91"/>
      <c r="BH1385" s="120"/>
    </row>
    <row r="1386" spans="1:60">
      <c r="AG1386" s="91"/>
      <c r="AH1386" s="120"/>
      <c r="AI1386" s="120"/>
      <c r="AJ1386" s="120"/>
      <c r="AK1386" s="120"/>
      <c r="AL1386" s="120"/>
      <c r="AM1386" s="120"/>
      <c r="AN1386" s="120"/>
      <c r="AO1386" s="120"/>
      <c r="AP1386" s="120"/>
      <c r="AQ1386" s="120"/>
      <c r="AR1386" s="120"/>
      <c r="AS1386" s="120"/>
      <c r="AT1386" s="120"/>
      <c r="AU1386" s="120"/>
      <c r="AV1386" s="120"/>
      <c r="AW1386" s="120"/>
      <c r="AX1386" s="120"/>
      <c r="AY1386" s="120"/>
      <c r="AZ1386" s="120"/>
      <c r="BA1386" s="120"/>
      <c r="BB1386" s="120"/>
      <c r="BC1386" s="120"/>
      <c r="BD1386" s="120"/>
      <c r="BE1386" s="120"/>
      <c r="BF1386" s="120"/>
      <c r="BG1386" s="120"/>
      <c r="BH1386" s="120"/>
    </row>
    <row r="1387" spans="1:60">
      <c r="AG1387" s="91"/>
      <c r="AH1387" s="120"/>
      <c r="AI1387" s="120"/>
      <c r="AJ1387" s="120"/>
      <c r="AK1387" s="120"/>
      <c r="AL1387" s="120"/>
      <c r="AM1387" s="120"/>
      <c r="AN1387" s="120"/>
      <c r="AO1387" s="120"/>
      <c r="AP1387" s="120"/>
      <c r="AQ1387" s="120"/>
      <c r="AR1387" s="120"/>
      <c r="AS1387" s="120"/>
      <c r="AT1387" s="120"/>
      <c r="AU1387" s="120"/>
      <c r="AV1387" s="120"/>
      <c r="AW1387" s="120"/>
      <c r="AX1387" s="120"/>
      <c r="AY1387" s="120"/>
      <c r="AZ1387" s="120"/>
      <c r="BA1387" s="120"/>
      <c r="BB1387" s="120"/>
      <c r="BC1387" s="120"/>
      <c r="BD1387" s="120"/>
      <c r="BE1387" s="120"/>
      <c r="BF1387" s="120"/>
      <c r="BG1387" s="120"/>
      <c r="BH1387" s="120"/>
    </row>
    <row r="1388" spans="1:60">
      <c r="AG1388" s="91"/>
      <c r="AH1388" s="120"/>
      <c r="AI1388" s="120"/>
      <c r="AJ1388" s="120"/>
      <c r="AK1388" s="120"/>
      <c r="AL1388" s="120"/>
      <c r="AM1388" s="120"/>
      <c r="AN1388" s="120"/>
      <c r="AO1388" s="120"/>
      <c r="AP1388" s="120"/>
      <c r="AQ1388" s="120"/>
      <c r="AR1388" s="120"/>
      <c r="AS1388" s="120"/>
      <c r="AT1388" s="120"/>
      <c r="AU1388" s="120"/>
      <c r="AV1388" s="120"/>
      <c r="AW1388" s="120"/>
      <c r="AX1388" s="120"/>
      <c r="AY1388" s="120"/>
      <c r="AZ1388" s="120"/>
      <c r="BA1388" s="120"/>
      <c r="BB1388" s="120"/>
      <c r="BC1388" s="120"/>
      <c r="BD1388" s="120"/>
      <c r="BE1388" s="120"/>
      <c r="BF1388" s="120"/>
      <c r="BG1388" s="120"/>
      <c r="BH1388" s="120"/>
    </row>
    <row r="1389" spans="1:60">
      <c r="AG1389" s="91"/>
      <c r="AH1389" s="120"/>
      <c r="AI1389" s="120"/>
      <c r="AJ1389" s="120"/>
      <c r="AK1389" s="120"/>
      <c r="AL1389" s="120"/>
      <c r="AM1389" s="120"/>
      <c r="AN1389" s="120"/>
      <c r="AO1389" s="120"/>
      <c r="AP1389" s="120"/>
      <c r="AQ1389" s="120"/>
      <c r="AR1389" s="120"/>
      <c r="AS1389" s="120"/>
      <c r="AT1389" s="120"/>
      <c r="AU1389" s="120"/>
      <c r="AV1389" s="120"/>
      <c r="AW1389" s="120"/>
      <c r="AX1389" s="120"/>
      <c r="AY1389" s="120"/>
      <c r="AZ1389" s="120"/>
      <c r="BA1389" s="120"/>
      <c r="BB1389" s="120"/>
      <c r="BC1389" s="120"/>
      <c r="BD1389" s="120"/>
      <c r="BE1389" s="120"/>
      <c r="BF1389" s="120"/>
      <c r="BG1389" s="120"/>
      <c r="BH1389" s="120"/>
    </row>
    <row r="1390" spans="1:60">
      <c r="AG1390" s="91"/>
      <c r="AH1390" s="120"/>
      <c r="AI1390" s="120"/>
      <c r="AJ1390" s="120"/>
      <c r="AK1390" s="120"/>
      <c r="AL1390" s="120"/>
      <c r="AM1390" s="120"/>
      <c r="AN1390" s="120"/>
      <c r="AO1390" s="120"/>
      <c r="AP1390" s="120"/>
      <c r="AQ1390" s="120"/>
      <c r="AR1390" s="120"/>
      <c r="AS1390" s="120"/>
      <c r="AT1390" s="120"/>
      <c r="AU1390" s="120"/>
      <c r="AV1390" s="120"/>
      <c r="AW1390" s="120"/>
      <c r="AX1390" s="120"/>
      <c r="AY1390" s="120"/>
      <c r="AZ1390" s="120"/>
      <c r="BA1390" s="120"/>
      <c r="BB1390" s="120"/>
      <c r="BC1390" s="120"/>
      <c r="BD1390" s="120"/>
      <c r="BE1390" s="120"/>
      <c r="BF1390" s="120"/>
      <c r="BG1390" s="120"/>
      <c r="BH1390" s="120"/>
    </row>
    <row r="1391" spans="1:60">
      <c r="AG1391" s="91"/>
      <c r="AH1391" s="120"/>
      <c r="AI1391" s="120"/>
      <c r="AJ1391" s="120"/>
      <c r="AK1391" s="120"/>
      <c r="AL1391" s="120"/>
      <c r="AM1391" s="120"/>
      <c r="AN1391" s="120"/>
      <c r="AO1391" s="120"/>
      <c r="AP1391" s="120"/>
      <c r="AQ1391" s="120"/>
      <c r="AR1391" s="120"/>
      <c r="AS1391" s="120"/>
      <c r="AT1391" s="120"/>
      <c r="AU1391" s="120"/>
      <c r="AV1391" s="120"/>
      <c r="AW1391" s="120"/>
      <c r="AX1391" s="120"/>
      <c r="AY1391" s="120"/>
      <c r="AZ1391" s="120"/>
      <c r="BA1391" s="120"/>
      <c r="BB1391" s="120"/>
      <c r="BC1391" s="120"/>
      <c r="BD1391" s="120"/>
      <c r="BE1391" s="120"/>
      <c r="BF1391" s="120"/>
      <c r="BG1391" s="120"/>
      <c r="BH1391" s="120"/>
    </row>
    <row r="1392" spans="1:60">
      <c r="AG1392" s="91"/>
      <c r="AH1392" s="120"/>
      <c r="AI1392" s="120"/>
      <c r="AJ1392" s="120"/>
      <c r="AK1392" s="120"/>
      <c r="AL1392" s="120"/>
      <c r="AM1392" s="120"/>
      <c r="AN1392" s="120"/>
      <c r="AO1392" s="120"/>
      <c r="AP1392" s="120"/>
      <c r="AQ1392" s="120"/>
      <c r="AR1392" s="120"/>
      <c r="AS1392" s="120"/>
      <c r="AT1392" s="120"/>
      <c r="AU1392" s="120"/>
      <c r="AV1392" s="120"/>
      <c r="AW1392" s="120"/>
      <c r="AX1392" s="120"/>
      <c r="AY1392" s="120"/>
      <c r="AZ1392" s="120"/>
      <c r="BA1392" s="120"/>
      <c r="BB1392" s="120"/>
      <c r="BC1392" s="120"/>
      <c r="BD1392" s="120"/>
      <c r="BE1392" s="120"/>
      <c r="BF1392" s="120"/>
      <c r="BG1392" s="120"/>
      <c r="BH1392" s="120"/>
    </row>
    <row r="1393" spans="33:60">
      <c r="AG1393" s="91"/>
      <c r="AH1393" s="120"/>
      <c r="AI1393" s="120"/>
      <c r="AJ1393" s="120"/>
      <c r="AK1393" s="120"/>
      <c r="AL1393" s="120"/>
      <c r="AM1393" s="120"/>
      <c r="AN1393" s="120"/>
      <c r="AO1393" s="120"/>
      <c r="AP1393" s="120"/>
      <c r="AQ1393" s="120"/>
      <c r="AR1393" s="120"/>
      <c r="AS1393" s="120"/>
      <c r="AT1393" s="120"/>
      <c r="AU1393" s="120"/>
      <c r="AV1393" s="120"/>
      <c r="AW1393" s="120"/>
      <c r="AX1393" s="120"/>
      <c r="AY1393" s="120"/>
      <c r="AZ1393" s="120"/>
      <c r="BA1393" s="120"/>
      <c r="BB1393" s="120"/>
      <c r="BC1393" s="120"/>
      <c r="BD1393" s="120"/>
      <c r="BE1393" s="120"/>
      <c r="BF1393" s="120"/>
      <c r="BG1393" s="120"/>
      <c r="BH1393" s="120"/>
    </row>
    <row r="1394" spans="33:60">
      <c r="AG1394" s="91"/>
      <c r="AH1394" s="120"/>
      <c r="AI1394" s="120"/>
      <c r="AJ1394" s="120"/>
      <c r="AK1394" s="120"/>
      <c r="AL1394" s="120"/>
      <c r="AM1394" s="120"/>
      <c r="AN1394" s="120"/>
      <c r="AO1394" s="120"/>
      <c r="AP1394" s="120"/>
      <c r="AQ1394" s="120"/>
      <c r="AR1394" s="120"/>
      <c r="AS1394" s="120"/>
      <c r="AT1394" s="120"/>
      <c r="AU1394" s="120"/>
      <c r="AV1394" s="120"/>
      <c r="AW1394" s="120"/>
      <c r="AX1394" s="120"/>
      <c r="AY1394" s="120"/>
      <c r="AZ1394" s="120"/>
      <c r="BA1394" s="120"/>
      <c r="BB1394" s="120"/>
      <c r="BC1394" s="120"/>
      <c r="BD1394" s="120"/>
      <c r="BE1394" s="120"/>
      <c r="BF1394" s="120"/>
      <c r="BG1394" s="120"/>
      <c r="BH1394" s="120"/>
    </row>
    <row r="1395" spans="33:60">
      <c r="AG1395" s="91"/>
      <c r="AH1395" s="120"/>
      <c r="AI1395" s="120"/>
      <c r="AJ1395" s="120"/>
      <c r="AK1395" s="120"/>
      <c r="AL1395" s="120"/>
      <c r="AM1395" s="120"/>
      <c r="AN1395" s="120"/>
      <c r="AO1395" s="120"/>
      <c r="AP1395" s="120"/>
      <c r="AQ1395" s="120"/>
      <c r="AR1395" s="120"/>
      <c r="AS1395" s="120"/>
      <c r="AT1395" s="120"/>
      <c r="AU1395" s="120"/>
      <c r="AV1395" s="120"/>
      <c r="AW1395" s="120"/>
      <c r="AX1395" s="120"/>
      <c r="AY1395" s="120"/>
      <c r="AZ1395" s="120"/>
      <c r="BA1395" s="120"/>
      <c r="BB1395" s="120"/>
      <c r="BC1395" s="120"/>
      <c r="BD1395" s="120"/>
      <c r="BE1395" s="120"/>
      <c r="BF1395" s="120"/>
      <c r="BG1395" s="120"/>
      <c r="BH1395" s="120"/>
    </row>
    <row r="1396" spans="33:60">
      <c r="AG1396" s="91"/>
      <c r="AH1396" s="120"/>
      <c r="AI1396" s="120"/>
      <c r="AJ1396" s="120"/>
      <c r="AK1396" s="120"/>
      <c r="AL1396" s="120"/>
      <c r="AM1396" s="120"/>
      <c r="AN1396" s="120"/>
      <c r="AO1396" s="120"/>
      <c r="AP1396" s="120"/>
      <c r="AQ1396" s="120"/>
      <c r="AR1396" s="120"/>
      <c r="AS1396" s="120"/>
      <c r="AT1396" s="120"/>
      <c r="AU1396" s="120"/>
      <c r="AV1396" s="120"/>
      <c r="AW1396" s="120"/>
      <c r="AX1396" s="120"/>
      <c r="AY1396" s="120"/>
      <c r="AZ1396" s="120"/>
      <c r="BA1396" s="120"/>
      <c r="BB1396" s="120"/>
      <c r="BC1396" s="120"/>
      <c r="BD1396" s="120"/>
      <c r="BE1396" s="120"/>
      <c r="BF1396" s="120"/>
      <c r="BG1396" s="120"/>
      <c r="BH1396" s="120"/>
    </row>
    <row r="1397" spans="33:60">
      <c r="AG1397" s="91"/>
      <c r="AH1397" s="120"/>
      <c r="AI1397" s="120"/>
      <c r="AJ1397" s="120"/>
      <c r="AK1397" s="120"/>
      <c r="AL1397" s="120"/>
      <c r="AM1397" s="120"/>
      <c r="AN1397" s="120"/>
      <c r="AO1397" s="120"/>
      <c r="AP1397" s="120"/>
      <c r="AQ1397" s="120"/>
      <c r="AR1397" s="120"/>
      <c r="AS1397" s="120"/>
      <c r="AT1397" s="120"/>
      <c r="AU1397" s="120"/>
      <c r="AV1397" s="120"/>
      <c r="AW1397" s="120"/>
      <c r="AX1397" s="120"/>
      <c r="AY1397" s="120"/>
      <c r="AZ1397" s="120"/>
      <c r="BA1397" s="120"/>
      <c r="BB1397" s="120"/>
      <c r="BC1397" s="120"/>
      <c r="BD1397" s="120"/>
      <c r="BE1397" s="120"/>
      <c r="BF1397" s="120"/>
      <c r="BG1397" s="120"/>
      <c r="BH1397" s="120"/>
    </row>
    <row r="1398" spans="33:60">
      <c r="AG1398" s="91"/>
      <c r="AH1398" s="120"/>
      <c r="AI1398" s="120"/>
      <c r="AJ1398" s="120"/>
      <c r="AK1398" s="120"/>
      <c r="AL1398" s="120"/>
      <c r="AM1398" s="120"/>
      <c r="AN1398" s="120"/>
      <c r="AO1398" s="120"/>
      <c r="AP1398" s="120"/>
      <c r="AQ1398" s="120"/>
      <c r="AR1398" s="120"/>
      <c r="AS1398" s="120"/>
      <c r="AT1398" s="120"/>
      <c r="AU1398" s="120"/>
      <c r="AV1398" s="120"/>
      <c r="AW1398" s="120"/>
      <c r="AX1398" s="120"/>
      <c r="AY1398" s="120"/>
      <c r="AZ1398" s="120"/>
      <c r="BA1398" s="120"/>
      <c r="BB1398" s="120"/>
      <c r="BC1398" s="120"/>
      <c r="BD1398" s="120"/>
      <c r="BE1398" s="120"/>
      <c r="BF1398" s="120"/>
      <c r="BG1398" s="120"/>
      <c r="BH1398" s="120"/>
    </row>
    <row r="1399" spans="33:60">
      <c r="AG1399" s="91"/>
      <c r="AH1399" s="120"/>
      <c r="AI1399" s="120"/>
      <c r="AJ1399" s="120"/>
      <c r="AK1399" s="120"/>
      <c r="AL1399" s="120"/>
      <c r="AM1399" s="120"/>
      <c r="AN1399" s="120"/>
      <c r="AO1399" s="120"/>
      <c r="AP1399" s="120"/>
      <c r="AQ1399" s="120"/>
      <c r="AR1399" s="120"/>
      <c r="AS1399" s="120"/>
      <c r="AT1399" s="120"/>
      <c r="AU1399" s="120"/>
      <c r="AV1399" s="120"/>
      <c r="AW1399" s="120"/>
      <c r="AX1399" s="120"/>
      <c r="AY1399" s="120"/>
      <c r="AZ1399" s="120"/>
      <c r="BA1399" s="120"/>
      <c r="BB1399" s="120"/>
      <c r="BC1399" s="120"/>
      <c r="BD1399" s="120"/>
      <c r="BE1399" s="120"/>
      <c r="BF1399" s="120"/>
      <c r="BG1399" s="120"/>
      <c r="BH1399" s="120"/>
    </row>
    <row r="1400" spans="33:60">
      <c r="AG1400" s="91"/>
      <c r="AH1400" s="120"/>
      <c r="AI1400" s="120"/>
      <c r="AJ1400" s="120"/>
      <c r="AK1400" s="120"/>
      <c r="AL1400" s="120"/>
      <c r="AM1400" s="120"/>
      <c r="AN1400" s="120"/>
      <c r="AO1400" s="120"/>
      <c r="AP1400" s="120"/>
      <c r="AQ1400" s="120"/>
      <c r="AR1400" s="120"/>
      <c r="AS1400" s="120"/>
      <c r="AT1400" s="120"/>
      <c r="AU1400" s="120"/>
      <c r="AV1400" s="120"/>
      <c r="AW1400" s="120"/>
      <c r="AX1400" s="120"/>
      <c r="AY1400" s="120"/>
      <c r="AZ1400" s="120"/>
      <c r="BA1400" s="120"/>
      <c r="BB1400" s="120"/>
      <c r="BC1400" s="120"/>
      <c r="BD1400" s="120"/>
      <c r="BE1400" s="120"/>
      <c r="BF1400" s="120"/>
      <c r="BG1400" s="120"/>
      <c r="BH1400" s="120"/>
    </row>
    <row r="1401" spans="33:60">
      <c r="AG1401" s="91"/>
      <c r="AH1401" s="120"/>
      <c r="AI1401" s="120"/>
      <c r="AJ1401" s="120"/>
      <c r="AK1401" s="120"/>
      <c r="AL1401" s="120"/>
      <c r="AM1401" s="120"/>
      <c r="AN1401" s="120"/>
      <c r="AO1401" s="120"/>
      <c r="AP1401" s="120"/>
      <c r="AQ1401" s="120"/>
      <c r="AR1401" s="120"/>
      <c r="AS1401" s="120"/>
      <c r="AT1401" s="120"/>
      <c r="AU1401" s="120"/>
      <c r="AV1401" s="120"/>
      <c r="AW1401" s="120"/>
      <c r="AX1401" s="120"/>
      <c r="AY1401" s="120"/>
      <c r="AZ1401" s="120"/>
      <c r="BA1401" s="120"/>
      <c r="BB1401" s="120"/>
      <c r="BC1401" s="120"/>
      <c r="BD1401" s="120"/>
      <c r="BE1401" s="120"/>
      <c r="BF1401" s="120"/>
      <c r="BG1401" s="120"/>
      <c r="BH1401" s="120"/>
    </row>
    <row r="1402" spans="33:60">
      <c r="AG1402" s="91"/>
      <c r="AH1402" s="120"/>
      <c r="AI1402" s="120"/>
      <c r="AJ1402" s="120"/>
      <c r="AK1402" s="120"/>
      <c r="AL1402" s="120"/>
      <c r="AM1402" s="120"/>
      <c r="AN1402" s="120"/>
      <c r="AO1402" s="120"/>
      <c r="AP1402" s="120"/>
      <c r="AQ1402" s="120"/>
      <c r="AR1402" s="120"/>
      <c r="AS1402" s="120"/>
      <c r="AT1402" s="120"/>
      <c r="AU1402" s="120"/>
      <c r="AV1402" s="120"/>
      <c r="AW1402" s="120"/>
      <c r="AX1402" s="120"/>
      <c r="AY1402" s="120"/>
      <c r="AZ1402" s="120"/>
      <c r="BA1402" s="120"/>
      <c r="BB1402" s="120"/>
      <c r="BC1402" s="120"/>
      <c r="BD1402" s="120"/>
      <c r="BE1402" s="120"/>
      <c r="BF1402" s="120"/>
      <c r="BG1402" s="120"/>
      <c r="BH1402" s="120"/>
    </row>
    <row r="1403" spans="33:60">
      <c r="AG1403" s="91"/>
      <c r="AH1403" s="120"/>
      <c r="AI1403" s="120"/>
      <c r="AJ1403" s="120"/>
      <c r="AK1403" s="120"/>
      <c r="AL1403" s="120"/>
      <c r="AM1403" s="120"/>
      <c r="AN1403" s="120"/>
      <c r="AO1403" s="120"/>
      <c r="AP1403" s="120"/>
      <c r="AQ1403" s="120"/>
      <c r="AR1403" s="120"/>
      <c r="AS1403" s="120"/>
      <c r="AT1403" s="120"/>
      <c r="AU1403" s="120"/>
      <c r="AV1403" s="120"/>
      <c r="AW1403" s="120"/>
      <c r="AX1403" s="120"/>
      <c r="AY1403" s="120"/>
      <c r="AZ1403" s="120"/>
      <c r="BA1403" s="120"/>
      <c r="BB1403" s="120"/>
      <c r="BC1403" s="120"/>
      <c r="BD1403" s="120"/>
      <c r="BE1403" s="120"/>
      <c r="BF1403" s="120"/>
      <c r="BG1403" s="120"/>
      <c r="BH1403" s="120"/>
    </row>
    <row r="1404" spans="33:60">
      <c r="AG1404" s="91"/>
      <c r="AH1404" s="120"/>
      <c r="AI1404" s="120"/>
      <c r="AJ1404" s="120"/>
      <c r="AK1404" s="120"/>
      <c r="AL1404" s="120"/>
      <c r="AM1404" s="120"/>
      <c r="AN1404" s="120"/>
      <c r="AO1404" s="120"/>
      <c r="AP1404" s="120"/>
      <c r="AQ1404" s="120"/>
      <c r="AR1404" s="120"/>
      <c r="AS1404" s="120"/>
      <c r="AT1404" s="120"/>
      <c r="AU1404" s="120"/>
      <c r="AV1404" s="120"/>
      <c r="AW1404" s="120"/>
      <c r="AX1404" s="120"/>
      <c r="AY1404" s="120"/>
      <c r="AZ1404" s="120"/>
      <c r="BA1404" s="120"/>
      <c r="BB1404" s="120"/>
      <c r="BC1404" s="120"/>
      <c r="BD1404" s="120"/>
      <c r="BE1404" s="120"/>
      <c r="BF1404" s="120"/>
      <c r="BG1404" s="120"/>
      <c r="BH1404" s="120"/>
    </row>
    <row r="1405" spans="33:60">
      <c r="AG1405" s="91"/>
      <c r="AH1405" s="120"/>
      <c r="AI1405" s="120"/>
      <c r="AJ1405" s="120"/>
      <c r="AK1405" s="120"/>
      <c r="AL1405" s="120"/>
      <c r="AM1405" s="120"/>
      <c r="AN1405" s="120"/>
      <c r="AO1405" s="120"/>
      <c r="AP1405" s="120"/>
      <c r="AQ1405" s="120"/>
      <c r="AR1405" s="120"/>
      <c r="AS1405" s="120"/>
      <c r="AT1405" s="120"/>
      <c r="AU1405" s="120"/>
      <c r="AV1405" s="120"/>
      <c r="AW1405" s="120"/>
      <c r="AX1405" s="120"/>
      <c r="AY1405" s="120"/>
      <c r="AZ1405" s="120"/>
      <c r="BA1405" s="120"/>
      <c r="BB1405" s="120"/>
      <c r="BC1405" s="120"/>
      <c r="BD1405" s="120"/>
      <c r="BE1405" s="120"/>
      <c r="BF1405" s="120"/>
      <c r="BG1405" s="120"/>
      <c r="BH1405" s="120"/>
    </row>
    <row r="1406" spans="33:60">
      <c r="AG1406" s="91"/>
      <c r="AH1406" s="120"/>
      <c r="AI1406" s="120"/>
      <c r="AJ1406" s="120"/>
      <c r="AK1406" s="120"/>
      <c r="AL1406" s="120"/>
      <c r="AM1406" s="120"/>
      <c r="AN1406" s="120"/>
      <c r="AO1406" s="120"/>
      <c r="AP1406" s="120"/>
      <c r="AQ1406" s="120"/>
      <c r="AR1406" s="120"/>
      <c r="AS1406" s="120"/>
      <c r="AT1406" s="120"/>
      <c r="AU1406" s="120"/>
      <c r="AV1406" s="120"/>
      <c r="AW1406" s="120"/>
      <c r="AX1406" s="120"/>
      <c r="AY1406" s="120"/>
      <c r="AZ1406" s="120"/>
      <c r="BA1406" s="120"/>
      <c r="BB1406" s="120"/>
      <c r="BC1406" s="120"/>
      <c r="BD1406" s="120"/>
      <c r="BE1406" s="120"/>
      <c r="BF1406" s="120"/>
      <c r="BG1406" s="120"/>
      <c r="BH1406" s="120"/>
    </row>
    <row r="1407" spans="33:60">
      <c r="AG1407" s="91"/>
      <c r="AH1407" s="120"/>
      <c r="AI1407" s="120"/>
      <c r="AJ1407" s="120"/>
      <c r="AK1407" s="120"/>
      <c r="AL1407" s="120"/>
      <c r="AM1407" s="120"/>
      <c r="AN1407" s="120"/>
      <c r="AO1407" s="120"/>
      <c r="AP1407" s="120"/>
      <c r="AQ1407" s="120"/>
      <c r="AR1407" s="120"/>
      <c r="AS1407" s="120"/>
      <c r="AT1407" s="120"/>
      <c r="AU1407" s="120"/>
      <c r="AV1407" s="120"/>
      <c r="AW1407" s="120"/>
      <c r="AX1407" s="120"/>
      <c r="AY1407" s="120"/>
      <c r="AZ1407" s="120"/>
      <c r="BA1407" s="120"/>
      <c r="BB1407" s="120"/>
      <c r="BC1407" s="120"/>
      <c r="BD1407" s="120"/>
      <c r="BE1407" s="120"/>
      <c r="BF1407" s="120"/>
      <c r="BG1407" s="120"/>
      <c r="BH1407" s="120"/>
    </row>
    <row r="1408" spans="33:60">
      <c r="AG1408" s="91"/>
      <c r="AH1408" s="120"/>
      <c r="AI1408" s="120"/>
      <c r="AJ1408" s="120"/>
      <c r="AK1408" s="120"/>
      <c r="AL1408" s="120"/>
      <c r="AM1408" s="120"/>
      <c r="AN1408" s="120"/>
      <c r="AO1408" s="120"/>
      <c r="AP1408" s="120"/>
      <c r="AQ1408" s="120"/>
      <c r="AR1408" s="120"/>
      <c r="AS1408" s="120"/>
      <c r="AT1408" s="120"/>
      <c r="AU1408" s="120"/>
      <c r="AV1408" s="120"/>
      <c r="AW1408" s="120"/>
      <c r="AX1408" s="120"/>
      <c r="AY1408" s="120"/>
      <c r="AZ1408" s="120"/>
      <c r="BA1408" s="120"/>
      <c r="BB1408" s="120"/>
      <c r="BC1408" s="120"/>
      <c r="BD1408" s="120"/>
      <c r="BE1408" s="120"/>
      <c r="BF1408" s="120"/>
      <c r="BG1408" s="120"/>
      <c r="BH1408" s="120"/>
    </row>
    <row r="1409" spans="33:60">
      <c r="AG1409" s="91"/>
      <c r="AH1409" s="120"/>
      <c r="AI1409" s="120"/>
      <c r="AJ1409" s="120"/>
      <c r="AK1409" s="120"/>
      <c r="AL1409" s="120"/>
      <c r="AM1409" s="120"/>
      <c r="AN1409" s="120"/>
      <c r="AO1409" s="120"/>
      <c r="AP1409" s="120"/>
      <c r="AQ1409" s="120"/>
      <c r="AR1409" s="120"/>
      <c r="AS1409" s="120"/>
      <c r="AT1409" s="120"/>
      <c r="AU1409" s="120"/>
      <c r="AV1409" s="120"/>
      <c r="AW1409" s="120"/>
      <c r="AX1409" s="120"/>
      <c r="AY1409" s="120"/>
      <c r="AZ1409" s="120"/>
      <c r="BA1409" s="120"/>
      <c r="BB1409" s="120"/>
      <c r="BC1409" s="120"/>
      <c r="BD1409" s="120"/>
      <c r="BE1409" s="120"/>
      <c r="BF1409" s="120"/>
      <c r="BG1409" s="120"/>
      <c r="BH1409" s="120"/>
    </row>
    <row r="1410" spans="33:60">
      <c r="AG1410" s="91"/>
      <c r="AH1410" s="120"/>
      <c r="AI1410" s="120"/>
      <c r="AJ1410" s="120"/>
      <c r="AK1410" s="120"/>
      <c r="AL1410" s="120"/>
      <c r="AM1410" s="120"/>
      <c r="AN1410" s="120"/>
      <c r="AO1410" s="120"/>
      <c r="AP1410" s="120"/>
      <c r="AQ1410" s="120"/>
      <c r="AR1410" s="120"/>
      <c r="AS1410" s="120"/>
      <c r="AT1410" s="120"/>
      <c r="AU1410" s="120"/>
      <c r="AV1410" s="120"/>
      <c r="AW1410" s="120"/>
      <c r="AX1410" s="120"/>
      <c r="AY1410" s="120"/>
      <c r="AZ1410" s="120"/>
      <c r="BA1410" s="120"/>
      <c r="BB1410" s="120"/>
      <c r="BC1410" s="120"/>
      <c r="BD1410" s="120"/>
      <c r="BE1410" s="120"/>
      <c r="BF1410" s="120"/>
      <c r="BG1410" s="120"/>
      <c r="BH1410" s="120"/>
    </row>
    <row r="1411" spans="33:60">
      <c r="AG1411" s="91"/>
      <c r="AH1411" s="120"/>
      <c r="AI1411" s="120"/>
      <c r="AJ1411" s="120"/>
      <c r="AK1411" s="120"/>
      <c r="AL1411" s="120"/>
      <c r="AM1411" s="120"/>
      <c r="AN1411" s="120"/>
      <c r="AO1411" s="120"/>
      <c r="AP1411" s="120"/>
      <c r="AQ1411" s="120"/>
      <c r="AR1411" s="120"/>
      <c r="AS1411" s="120"/>
      <c r="AT1411" s="120"/>
      <c r="AU1411" s="120"/>
      <c r="AV1411" s="120"/>
      <c r="AW1411" s="120"/>
      <c r="AX1411" s="120"/>
      <c r="AY1411" s="120"/>
      <c r="AZ1411" s="120"/>
      <c r="BA1411" s="120"/>
      <c r="BB1411" s="120"/>
      <c r="BC1411" s="120"/>
      <c r="BD1411" s="120"/>
      <c r="BE1411" s="120"/>
      <c r="BF1411" s="120"/>
      <c r="BG1411" s="120"/>
      <c r="BH1411" s="120"/>
    </row>
    <row r="1412" spans="33:60">
      <c r="AG1412" s="91"/>
      <c r="AH1412" s="120"/>
      <c r="AI1412" s="120"/>
      <c r="AJ1412" s="120"/>
      <c r="AK1412" s="120"/>
      <c r="AL1412" s="120"/>
      <c r="AM1412" s="120"/>
      <c r="AN1412" s="120"/>
      <c r="AO1412" s="120"/>
      <c r="AP1412" s="120"/>
      <c r="AQ1412" s="120"/>
      <c r="AR1412" s="120"/>
      <c r="AS1412" s="120"/>
      <c r="AT1412" s="120"/>
      <c r="AU1412" s="120"/>
      <c r="AV1412" s="120"/>
      <c r="AW1412" s="120"/>
      <c r="AX1412" s="120"/>
      <c r="AY1412" s="120"/>
      <c r="AZ1412" s="120"/>
      <c r="BA1412" s="120"/>
      <c r="BB1412" s="120"/>
      <c r="BC1412" s="120"/>
      <c r="BD1412" s="120"/>
      <c r="BE1412" s="120"/>
      <c r="BF1412" s="120"/>
      <c r="BG1412" s="120"/>
      <c r="BH1412" s="120"/>
    </row>
    <row r="1413" spans="33:60">
      <c r="AG1413" s="91"/>
      <c r="AH1413" s="120"/>
      <c r="AI1413" s="120"/>
      <c r="AJ1413" s="120"/>
      <c r="AK1413" s="120"/>
      <c r="AL1413" s="120"/>
      <c r="AM1413" s="120"/>
      <c r="AN1413" s="120"/>
      <c r="AO1413" s="120"/>
      <c r="AP1413" s="120"/>
      <c r="AQ1413" s="120"/>
      <c r="AR1413" s="120"/>
      <c r="AS1413" s="120"/>
      <c r="AT1413" s="120"/>
      <c r="AU1413" s="120"/>
      <c r="AV1413" s="120"/>
      <c r="AW1413" s="120"/>
      <c r="AX1413" s="120"/>
      <c r="AY1413" s="120"/>
      <c r="AZ1413" s="120"/>
      <c r="BA1413" s="120"/>
      <c r="BB1413" s="120"/>
      <c r="BC1413" s="120"/>
      <c r="BD1413" s="120"/>
      <c r="BE1413" s="120"/>
      <c r="BF1413" s="120"/>
      <c r="BG1413" s="120"/>
      <c r="BH1413" s="120"/>
    </row>
    <row r="1414" spans="33:60">
      <c r="AG1414" s="91"/>
      <c r="AH1414" s="120"/>
      <c r="AI1414" s="120"/>
      <c r="AJ1414" s="120"/>
      <c r="AK1414" s="120"/>
      <c r="AL1414" s="120"/>
      <c r="AM1414" s="120"/>
      <c r="AN1414" s="120"/>
      <c r="AO1414" s="120"/>
      <c r="AP1414" s="120"/>
      <c r="AQ1414" s="120"/>
      <c r="AR1414" s="120"/>
      <c r="AS1414" s="120"/>
      <c r="AT1414" s="120"/>
      <c r="AU1414" s="120"/>
      <c r="AV1414" s="120"/>
      <c r="AW1414" s="120"/>
      <c r="AX1414" s="120"/>
      <c r="AY1414" s="120"/>
      <c r="AZ1414" s="120"/>
      <c r="BA1414" s="120"/>
      <c r="BB1414" s="120"/>
      <c r="BC1414" s="120"/>
      <c r="BD1414" s="120"/>
      <c r="BE1414" s="120"/>
      <c r="BF1414" s="120"/>
      <c r="BG1414" s="120"/>
      <c r="BH1414" s="120"/>
    </row>
    <row r="1415" spans="33:60">
      <c r="AG1415" s="91"/>
      <c r="AH1415" s="120"/>
      <c r="AI1415" s="120"/>
      <c r="AJ1415" s="120"/>
      <c r="AK1415" s="120"/>
      <c r="AL1415" s="120"/>
      <c r="AM1415" s="120"/>
      <c r="AN1415" s="120"/>
      <c r="AO1415" s="120"/>
      <c r="AP1415" s="120"/>
      <c r="AQ1415" s="120"/>
      <c r="AR1415" s="120"/>
      <c r="AS1415" s="120"/>
      <c r="AT1415" s="120"/>
      <c r="AU1415" s="120"/>
      <c r="AV1415" s="120"/>
      <c r="AW1415" s="120"/>
      <c r="AX1415" s="120"/>
      <c r="AY1415" s="120"/>
      <c r="AZ1415" s="120"/>
      <c r="BA1415" s="120"/>
      <c r="BB1415" s="120"/>
      <c r="BC1415" s="120"/>
      <c r="BD1415" s="120"/>
      <c r="BE1415" s="120"/>
      <c r="BF1415" s="120"/>
      <c r="BG1415" s="120"/>
      <c r="BH1415" s="120"/>
    </row>
    <row r="1416" spans="33:60">
      <c r="AG1416" s="91"/>
      <c r="AH1416" s="120"/>
      <c r="AI1416" s="120"/>
      <c r="AJ1416" s="120"/>
      <c r="AK1416" s="120"/>
      <c r="AL1416" s="120"/>
      <c r="AM1416" s="120"/>
      <c r="AN1416" s="120"/>
      <c r="AO1416" s="120"/>
      <c r="AP1416" s="120"/>
      <c r="AQ1416" s="120"/>
      <c r="AR1416" s="120"/>
      <c r="AS1416" s="120"/>
      <c r="AT1416" s="120"/>
      <c r="AU1416" s="120"/>
      <c r="AV1416" s="120"/>
      <c r="AW1416" s="120"/>
      <c r="AX1416" s="120"/>
      <c r="AY1416" s="120"/>
      <c r="AZ1416" s="120"/>
      <c r="BA1416" s="120"/>
      <c r="BB1416" s="120"/>
      <c r="BC1416" s="120"/>
      <c r="BD1416" s="120"/>
      <c r="BE1416" s="120"/>
      <c r="BF1416" s="120"/>
      <c r="BG1416" s="120"/>
      <c r="BH1416" s="120"/>
    </row>
    <row r="1417" spans="33:60">
      <c r="AG1417" s="91"/>
      <c r="AH1417" s="120"/>
      <c r="AI1417" s="120"/>
      <c r="AJ1417" s="120"/>
      <c r="AK1417" s="120"/>
      <c r="AL1417" s="120"/>
      <c r="AM1417" s="120"/>
      <c r="AN1417" s="120"/>
      <c r="AO1417" s="120"/>
      <c r="AP1417" s="120"/>
      <c r="AQ1417" s="120"/>
      <c r="AR1417" s="120"/>
      <c r="AS1417" s="120"/>
      <c r="AT1417" s="120"/>
      <c r="AU1417" s="120"/>
      <c r="AV1417" s="120"/>
      <c r="AW1417" s="120"/>
      <c r="AX1417" s="120"/>
      <c r="AY1417" s="120"/>
      <c r="AZ1417" s="120"/>
      <c r="BA1417" s="120"/>
      <c r="BB1417" s="120"/>
      <c r="BC1417" s="120"/>
      <c r="BD1417" s="120"/>
      <c r="BE1417" s="120"/>
      <c r="BF1417" s="120"/>
      <c r="BG1417" s="120"/>
      <c r="BH1417" s="120"/>
    </row>
    <row r="1418" spans="33:60">
      <c r="AG1418" s="91"/>
      <c r="AH1418" s="120"/>
      <c r="AI1418" s="120"/>
      <c r="AJ1418" s="120"/>
      <c r="AK1418" s="120"/>
      <c r="AL1418" s="120"/>
      <c r="AM1418" s="120"/>
      <c r="AN1418" s="120"/>
      <c r="AO1418" s="120"/>
      <c r="AP1418" s="120"/>
      <c r="AQ1418" s="120"/>
      <c r="AR1418" s="120"/>
      <c r="AS1418" s="120"/>
      <c r="AT1418" s="120"/>
      <c r="AU1418" s="120"/>
      <c r="AV1418" s="120"/>
      <c r="AW1418" s="120"/>
      <c r="AX1418" s="120"/>
      <c r="AY1418" s="120"/>
      <c r="AZ1418" s="120"/>
      <c r="BA1418" s="120"/>
      <c r="BB1418" s="120"/>
      <c r="BC1418" s="120"/>
      <c r="BD1418" s="120"/>
      <c r="BE1418" s="120"/>
      <c r="BF1418" s="120"/>
      <c r="BG1418" s="120"/>
      <c r="BH1418" s="120"/>
    </row>
    <row r="1419" spans="33:60">
      <c r="AG1419" s="91"/>
      <c r="AH1419" s="120"/>
      <c r="AI1419" s="120"/>
      <c r="AJ1419" s="120"/>
      <c r="AK1419" s="120"/>
      <c r="AL1419" s="120"/>
      <c r="AM1419" s="120"/>
      <c r="AN1419" s="120"/>
      <c r="AO1419" s="120"/>
      <c r="AP1419" s="120"/>
      <c r="AQ1419" s="120"/>
      <c r="AR1419" s="120"/>
      <c r="AS1419" s="120"/>
      <c r="AT1419" s="120"/>
      <c r="AU1419" s="120"/>
      <c r="AV1419" s="120"/>
      <c r="AW1419" s="120"/>
      <c r="AX1419" s="120"/>
      <c r="AY1419" s="120"/>
      <c r="AZ1419" s="120"/>
      <c r="BA1419" s="120"/>
      <c r="BB1419" s="120"/>
      <c r="BC1419" s="120"/>
      <c r="BD1419" s="120"/>
      <c r="BE1419" s="120"/>
      <c r="BF1419" s="120"/>
      <c r="BG1419" s="120"/>
      <c r="BH1419" s="120"/>
    </row>
    <row r="1420" spans="33:60">
      <c r="AG1420" s="91"/>
      <c r="AH1420" s="120"/>
      <c r="AI1420" s="120"/>
      <c r="AJ1420" s="120"/>
      <c r="AK1420" s="120"/>
      <c r="AL1420" s="120"/>
      <c r="AM1420" s="120"/>
      <c r="AN1420" s="120"/>
      <c r="AO1420" s="120"/>
      <c r="AP1420" s="120"/>
      <c r="AQ1420" s="120"/>
      <c r="AR1420" s="120"/>
      <c r="AS1420" s="120"/>
      <c r="AT1420" s="120"/>
      <c r="AU1420" s="120"/>
      <c r="AV1420" s="120"/>
      <c r="AW1420" s="120"/>
      <c r="AX1420" s="120"/>
      <c r="AY1420" s="120"/>
      <c r="AZ1420" s="120"/>
      <c r="BA1420" s="120"/>
      <c r="BB1420" s="120"/>
      <c r="BC1420" s="120"/>
      <c r="BD1420" s="120"/>
      <c r="BE1420" s="120"/>
      <c r="BF1420" s="120"/>
      <c r="BG1420" s="120"/>
      <c r="BH1420" s="120"/>
    </row>
    <row r="1421" spans="33:60">
      <c r="AG1421" s="91"/>
      <c r="AH1421" s="120"/>
      <c r="AI1421" s="120"/>
      <c r="AJ1421" s="120"/>
      <c r="AK1421" s="120"/>
      <c r="AL1421" s="120"/>
      <c r="AM1421" s="120"/>
      <c r="AN1421" s="120"/>
      <c r="AO1421" s="120"/>
      <c r="AP1421" s="120"/>
      <c r="AQ1421" s="120"/>
      <c r="AR1421" s="120"/>
      <c r="AS1421" s="120"/>
      <c r="AT1421" s="120"/>
      <c r="AU1421" s="120"/>
      <c r="AV1421" s="120"/>
      <c r="AW1421" s="120"/>
      <c r="AX1421" s="120"/>
      <c r="AY1421" s="120"/>
      <c r="AZ1421" s="120"/>
      <c r="BA1421" s="120"/>
      <c r="BB1421" s="120"/>
      <c r="BC1421" s="120"/>
      <c r="BD1421" s="120"/>
      <c r="BE1421" s="120"/>
      <c r="BF1421" s="120"/>
      <c r="BG1421" s="120"/>
      <c r="BH1421" s="120"/>
    </row>
    <row r="1422" spans="33:60">
      <c r="AG1422" s="91"/>
      <c r="AH1422" s="120"/>
      <c r="AI1422" s="120"/>
      <c r="AJ1422" s="120"/>
      <c r="AK1422" s="120"/>
      <c r="AL1422" s="120"/>
      <c r="AM1422" s="120"/>
      <c r="AN1422" s="120"/>
      <c r="AO1422" s="120"/>
      <c r="AP1422" s="120"/>
      <c r="AQ1422" s="120"/>
      <c r="AR1422" s="120"/>
      <c r="AS1422" s="120"/>
      <c r="AT1422" s="120"/>
      <c r="AU1422" s="120"/>
      <c r="AV1422" s="120"/>
      <c r="AW1422" s="120"/>
      <c r="AX1422" s="120"/>
      <c r="AY1422" s="120"/>
      <c r="AZ1422" s="120"/>
      <c r="BA1422" s="120"/>
      <c r="BB1422" s="120"/>
      <c r="BC1422" s="120"/>
      <c r="BD1422" s="120"/>
      <c r="BE1422" s="120"/>
      <c r="BF1422" s="120"/>
      <c r="BG1422" s="120"/>
      <c r="BH1422" s="120"/>
    </row>
    <row r="1423" spans="33:60">
      <c r="AG1423" s="91"/>
      <c r="AH1423" s="120"/>
      <c r="AI1423" s="120"/>
      <c r="AJ1423" s="120"/>
      <c r="AK1423" s="120"/>
      <c r="AL1423" s="120"/>
      <c r="AM1423" s="120"/>
      <c r="AN1423" s="120"/>
      <c r="AO1423" s="120"/>
      <c r="AP1423" s="120"/>
      <c r="AQ1423" s="120"/>
      <c r="AR1423" s="120"/>
      <c r="AS1423" s="120"/>
      <c r="AT1423" s="120"/>
      <c r="AU1423" s="120"/>
      <c r="AV1423" s="120"/>
      <c r="AW1423" s="120"/>
      <c r="AX1423" s="120"/>
      <c r="AY1423" s="120"/>
      <c r="AZ1423" s="120"/>
      <c r="BA1423" s="120"/>
      <c r="BB1423" s="120"/>
      <c r="BC1423" s="120"/>
      <c r="BD1423" s="120"/>
      <c r="BE1423" s="120"/>
      <c r="BF1423" s="120"/>
      <c r="BG1423" s="120"/>
      <c r="BH1423" s="120"/>
    </row>
    <row r="1424" spans="33:60">
      <c r="AG1424" s="91"/>
      <c r="AH1424" s="120"/>
      <c r="AI1424" s="120"/>
      <c r="AJ1424" s="120"/>
      <c r="AK1424" s="120"/>
      <c r="AL1424" s="120"/>
      <c r="AM1424" s="120"/>
      <c r="AN1424" s="120"/>
      <c r="AO1424" s="120"/>
      <c r="AP1424" s="120"/>
      <c r="AQ1424" s="120"/>
      <c r="AR1424" s="120"/>
      <c r="AS1424" s="120"/>
      <c r="AT1424" s="120"/>
      <c r="AU1424" s="120"/>
      <c r="AV1424" s="120"/>
      <c r="AW1424" s="120"/>
      <c r="AX1424" s="120"/>
      <c r="AY1424" s="120"/>
      <c r="AZ1424" s="120"/>
      <c r="BA1424" s="120"/>
      <c r="BB1424" s="120"/>
      <c r="BC1424" s="120"/>
      <c r="BD1424" s="120"/>
      <c r="BE1424" s="120"/>
      <c r="BF1424" s="120"/>
      <c r="BG1424" s="120"/>
      <c r="BH1424" s="120"/>
    </row>
    <row r="1425" spans="33:60">
      <c r="AG1425" s="91"/>
      <c r="AH1425" s="120"/>
      <c r="AI1425" s="120"/>
      <c r="AJ1425" s="120"/>
      <c r="AK1425" s="120"/>
      <c r="AL1425" s="120"/>
      <c r="AM1425" s="120"/>
      <c r="AN1425" s="120"/>
      <c r="AO1425" s="120"/>
      <c r="AP1425" s="120"/>
      <c r="AQ1425" s="120"/>
      <c r="AR1425" s="120"/>
      <c r="AS1425" s="120"/>
      <c r="AT1425" s="120"/>
      <c r="AU1425" s="120"/>
      <c r="AV1425" s="120"/>
      <c r="AW1425" s="120"/>
      <c r="AX1425" s="120"/>
      <c r="AY1425" s="120"/>
      <c r="AZ1425" s="120"/>
      <c r="BA1425" s="120"/>
      <c r="BB1425" s="120"/>
      <c r="BC1425" s="120"/>
      <c r="BD1425" s="120"/>
      <c r="BE1425" s="120"/>
      <c r="BF1425" s="120"/>
      <c r="BG1425" s="120"/>
      <c r="BH1425" s="120"/>
    </row>
    <row r="1426" spans="33:60">
      <c r="AG1426" s="91"/>
      <c r="AH1426" s="120"/>
      <c r="AI1426" s="120"/>
      <c r="AJ1426" s="120"/>
      <c r="AK1426" s="120"/>
      <c r="AL1426" s="120"/>
      <c r="AM1426" s="120"/>
      <c r="AN1426" s="120"/>
      <c r="AO1426" s="120"/>
      <c r="AP1426" s="120"/>
      <c r="AQ1426" s="120"/>
      <c r="AR1426" s="120"/>
      <c r="AS1426" s="120"/>
      <c r="AT1426" s="120"/>
      <c r="AU1426" s="120"/>
      <c r="AV1426" s="120"/>
      <c r="AW1426" s="120"/>
      <c r="AX1426" s="120"/>
      <c r="AY1426" s="120"/>
      <c r="AZ1426" s="120"/>
      <c r="BA1426" s="120"/>
      <c r="BB1426" s="120"/>
      <c r="BC1426" s="120"/>
      <c r="BD1426" s="120"/>
      <c r="BE1426" s="120"/>
      <c r="BF1426" s="120"/>
      <c r="BG1426" s="120"/>
      <c r="BH1426" s="120"/>
    </row>
    <row r="1427" spans="33:60">
      <c r="AG1427" s="91"/>
      <c r="AH1427" s="120"/>
      <c r="AI1427" s="120"/>
      <c r="AJ1427" s="120"/>
      <c r="AK1427" s="120"/>
      <c r="AL1427" s="120"/>
      <c r="AM1427" s="120"/>
      <c r="AN1427" s="120"/>
      <c r="AO1427" s="120"/>
      <c r="AP1427" s="120"/>
      <c r="AQ1427" s="120"/>
      <c r="AR1427" s="120"/>
      <c r="AS1427" s="120"/>
      <c r="AT1427" s="120"/>
      <c r="AU1427" s="120"/>
      <c r="AV1427" s="120"/>
      <c r="AW1427" s="120"/>
      <c r="AX1427" s="120"/>
      <c r="AY1427" s="120"/>
      <c r="AZ1427" s="120"/>
      <c r="BA1427" s="120"/>
      <c r="BB1427" s="120"/>
      <c r="BC1427" s="120"/>
      <c r="BD1427" s="120"/>
      <c r="BE1427" s="120"/>
      <c r="BF1427" s="120"/>
      <c r="BG1427" s="120"/>
      <c r="BH1427" s="120"/>
    </row>
    <row r="1428" spans="33:60">
      <c r="AG1428" s="91"/>
      <c r="AH1428" s="120"/>
      <c r="AI1428" s="120"/>
      <c r="AJ1428" s="120"/>
      <c r="AK1428" s="120"/>
      <c r="AL1428" s="120"/>
      <c r="AM1428" s="120"/>
      <c r="AN1428" s="120"/>
      <c r="AO1428" s="120"/>
      <c r="AP1428" s="120"/>
      <c r="AQ1428" s="120"/>
      <c r="AR1428" s="120"/>
      <c r="AS1428" s="120"/>
      <c r="AT1428" s="120"/>
      <c r="AU1428" s="120"/>
      <c r="AV1428" s="120"/>
      <c r="AW1428" s="120"/>
      <c r="AX1428" s="120"/>
      <c r="AY1428" s="120"/>
      <c r="AZ1428" s="120"/>
      <c r="BA1428" s="120"/>
      <c r="BB1428" s="120"/>
      <c r="BC1428" s="120"/>
      <c r="BD1428" s="120"/>
      <c r="BE1428" s="120"/>
      <c r="BF1428" s="120"/>
      <c r="BG1428" s="120"/>
      <c r="BH1428" s="120"/>
    </row>
    <row r="1429" spans="33:60">
      <c r="AG1429" s="91"/>
      <c r="AH1429" s="120"/>
      <c r="AI1429" s="120"/>
      <c r="AJ1429" s="120"/>
      <c r="AK1429" s="120"/>
      <c r="AL1429" s="120"/>
      <c r="AM1429" s="120"/>
      <c r="AN1429" s="120"/>
      <c r="AO1429" s="120"/>
      <c r="AP1429" s="120"/>
      <c r="AQ1429" s="120"/>
      <c r="AR1429" s="120"/>
      <c r="AS1429" s="120"/>
      <c r="AT1429" s="120"/>
      <c r="AU1429" s="120"/>
      <c r="AV1429" s="120"/>
      <c r="AW1429" s="120"/>
      <c r="AX1429" s="120"/>
      <c r="AY1429" s="120"/>
      <c r="AZ1429" s="120"/>
      <c r="BA1429" s="120"/>
      <c r="BB1429" s="120"/>
      <c r="BC1429" s="120"/>
      <c r="BD1429" s="120"/>
      <c r="BE1429" s="120"/>
      <c r="BF1429" s="120"/>
      <c r="BG1429" s="120"/>
      <c r="BH1429" s="120"/>
    </row>
    <row r="1430" spans="33:60">
      <c r="AG1430" s="91"/>
      <c r="AH1430" s="120"/>
      <c r="AI1430" s="120"/>
      <c r="AJ1430" s="120"/>
      <c r="AK1430" s="120"/>
      <c r="AL1430" s="120"/>
      <c r="AM1430" s="120"/>
      <c r="AN1430" s="120"/>
      <c r="AO1430" s="120"/>
      <c r="AP1430" s="120"/>
      <c r="AQ1430" s="120"/>
      <c r="AR1430" s="120"/>
      <c r="AS1430" s="120"/>
      <c r="AT1430" s="120"/>
      <c r="AU1430" s="120"/>
      <c r="AV1430" s="120"/>
      <c r="AW1430" s="120"/>
      <c r="AX1430" s="120"/>
      <c r="AY1430" s="120"/>
      <c r="AZ1430" s="120"/>
      <c r="BA1430" s="120"/>
      <c r="BB1430" s="120"/>
      <c r="BC1430" s="120"/>
      <c r="BD1430" s="120"/>
      <c r="BE1430" s="120"/>
      <c r="BF1430" s="120"/>
      <c r="BG1430" s="120"/>
      <c r="BH1430" s="120"/>
    </row>
    <row r="1431" spans="33:60">
      <c r="AG1431" s="91"/>
      <c r="AH1431" s="120"/>
      <c r="AI1431" s="120"/>
      <c r="AJ1431" s="120"/>
      <c r="AK1431" s="120"/>
      <c r="AL1431" s="120"/>
      <c r="AM1431" s="120"/>
      <c r="AN1431" s="120"/>
      <c r="AO1431" s="120"/>
      <c r="AP1431" s="120"/>
      <c r="AQ1431" s="120"/>
      <c r="AR1431" s="120"/>
      <c r="AS1431" s="120"/>
      <c r="AT1431" s="120"/>
      <c r="AU1431" s="120"/>
      <c r="AV1431" s="120"/>
      <c r="AW1431" s="120"/>
      <c r="AX1431" s="120"/>
      <c r="AY1431" s="120"/>
      <c r="AZ1431" s="120"/>
      <c r="BA1431" s="120"/>
      <c r="BB1431" s="120"/>
      <c r="BC1431" s="120"/>
      <c r="BD1431" s="120"/>
      <c r="BE1431" s="120"/>
      <c r="BF1431" s="120"/>
      <c r="BG1431" s="120"/>
      <c r="BH1431" s="120"/>
    </row>
    <row r="1432" spans="33:60">
      <c r="AG1432" s="91"/>
      <c r="AH1432" s="120"/>
      <c r="AI1432" s="120"/>
      <c r="AJ1432" s="120"/>
      <c r="AK1432" s="120"/>
      <c r="AL1432" s="120"/>
      <c r="AM1432" s="120"/>
      <c r="AN1432" s="120"/>
      <c r="AO1432" s="120"/>
      <c r="AP1432" s="120"/>
      <c r="AQ1432" s="120"/>
      <c r="AR1432" s="120"/>
      <c r="AS1432" s="120"/>
      <c r="AT1432" s="120"/>
      <c r="AU1432" s="120"/>
      <c r="AV1432" s="120"/>
      <c r="AW1432" s="120"/>
      <c r="AX1432" s="120"/>
      <c r="AY1432" s="120"/>
      <c r="AZ1432" s="120"/>
      <c r="BA1432" s="120"/>
      <c r="BB1432" s="120"/>
      <c r="BC1432" s="120"/>
      <c r="BD1432" s="120"/>
      <c r="BE1432" s="120"/>
      <c r="BF1432" s="120"/>
      <c r="BG1432" s="120"/>
      <c r="BH1432" s="120"/>
    </row>
    <row r="1433" spans="33:60">
      <c r="AG1433" s="91"/>
      <c r="AH1433" s="120"/>
      <c r="AI1433" s="120"/>
      <c r="AJ1433" s="120"/>
      <c r="AK1433" s="120"/>
      <c r="AL1433" s="120"/>
      <c r="AM1433" s="120"/>
      <c r="AN1433" s="120"/>
      <c r="AO1433" s="120"/>
      <c r="AP1433" s="120"/>
      <c r="AQ1433" s="120"/>
      <c r="AR1433" s="120"/>
      <c r="AS1433" s="120"/>
      <c r="AT1433" s="120"/>
      <c r="AU1433" s="120"/>
      <c r="AV1433" s="120"/>
      <c r="AW1433" s="120"/>
      <c r="AX1433" s="120"/>
      <c r="AY1433" s="120"/>
      <c r="AZ1433" s="120"/>
      <c r="BA1433" s="120"/>
      <c r="BB1433" s="120"/>
      <c r="BC1433" s="120"/>
      <c r="BD1433" s="120"/>
      <c r="BE1433" s="120"/>
      <c r="BF1433" s="120"/>
      <c r="BG1433" s="120"/>
      <c r="BH1433" s="120"/>
    </row>
    <row r="1434" spans="33:60">
      <c r="AG1434" s="91"/>
      <c r="AH1434" s="120"/>
      <c r="AI1434" s="120"/>
      <c r="AJ1434" s="120"/>
      <c r="AK1434" s="120"/>
      <c r="AL1434" s="120"/>
      <c r="AM1434" s="120"/>
      <c r="AN1434" s="120"/>
      <c r="AO1434" s="120"/>
      <c r="AP1434" s="120"/>
      <c r="AQ1434" s="120"/>
      <c r="AR1434" s="120"/>
      <c r="AS1434" s="120"/>
      <c r="AT1434" s="120"/>
      <c r="AU1434" s="120"/>
      <c r="AV1434" s="120"/>
      <c r="AW1434" s="120"/>
      <c r="AX1434" s="120"/>
      <c r="AY1434" s="120"/>
      <c r="AZ1434" s="120"/>
      <c r="BA1434" s="120"/>
      <c r="BB1434" s="120"/>
      <c r="BC1434" s="120"/>
      <c r="BD1434" s="120"/>
      <c r="BE1434" s="120"/>
      <c r="BF1434" s="120"/>
      <c r="BG1434" s="120"/>
      <c r="BH1434" s="120"/>
    </row>
    <row r="1435" spans="33:60">
      <c r="AG1435" s="91"/>
      <c r="AH1435" s="120"/>
      <c r="AI1435" s="120"/>
      <c r="AJ1435" s="120"/>
      <c r="AK1435" s="120"/>
      <c r="AL1435" s="120"/>
      <c r="AM1435" s="120"/>
      <c r="AN1435" s="120"/>
      <c r="AO1435" s="120"/>
      <c r="AP1435" s="120"/>
      <c r="AQ1435" s="120"/>
      <c r="AR1435" s="120"/>
      <c r="AS1435" s="120"/>
      <c r="AT1435" s="120"/>
      <c r="AU1435" s="120"/>
      <c r="AV1435" s="120"/>
      <c r="AW1435" s="120"/>
      <c r="AX1435" s="120"/>
      <c r="AY1435" s="120"/>
      <c r="AZ1435" s="120"/>
      <c r="BA1435" s="120"/>
      <c r="BB1435" s="120"/>
      <c r="BC1435" s="120"/>
      <c r="BD1435" s="120"/>
      <c r="BE1435" s="120"/>
      <c r="BF1435" s="120"/>
      <c r="BG1435" s="120"/>
      <c r="BH1435" s="120"/>
    </row>
    <row r="1436" spans="33:60">
      <c r="AG1436" s="91"/>
      <c r="AH1436" s="120"/>
      <c r="AI1436" s="120"/>
      <c r="AJ1436" s="120"/>
      <c r="AK1436" s="120"/>
      <c r="AL1436" s="120"/>
      <c r="AM1436" s="120"/>
      <c r="AN1436" s="120"/>
      <c r="AO1436" s="120"/>
      <c r="AP1436" s="120"/>
      <c r="AQ1436" s="120"/>
      <c r="AR1436" s="120"/>
      <c r="AS1436" s="120"/>
      <c r="AT1436" s="120"/>
      <c r="AU1436" s="120"/>
      <c r="AV1436" s="120"/>
      <c r="AW1436" s="120"/>
      <c r="AX1436" s="120"/>
      <c r="AY1436" s="120"/>
      <c r="AZ1436" s="120"/>
      <c r="BA1436" s="120"/>
      <c r="BB1436" s="120"/>
      <c r="BC1436" s="120"/>
      <c r="BD1436" s="120"/>
      <c r="BE1436" s="120"/>
      <c r="BF1436" s="120"/>
      <c r="BG1436" s="120"/>
      <c r="BH1436" s="120"/>
    </row>
    <row r="1437" spans="33:60">
      <c r="AG1437" s="91"/>
      <c r="AH1437" s="120"/>
      <c r="AI1437" s="120"/>
      <c r="AJ1437" s="120"/>
      <c r="AK1437" s="120"/>
      <c r="AL1437" s="120"/>
      <c r="AM1437" s="120"/>
      <c r="AN1437" s="120"/>
      <c r="AO1437" s="120"/>
      <c r="AP1437" s="120"/>
      <c r="AQ1437" s="120"/>
      <c r="AR1437" s="120"/>
      <c r="AS1437" s="120"/>
      <c r="AT1437" s="120"/>
      <c r="AU1437" s="120"/>
      <c r="AV1437" s="120"/>
      <c r="AW1437" s="120"/>
      <c r="AX1437" s="120"/>
      <c r="AY1437" s="120"/>
      <c r="AZ1437" s="120"/>
      <c r="BA1437" s="120"/>
      <c r="BB1437" s="120"/>
      <c r="BC1437" s="120"/>
      <c r="BD1437" s="120"/>
      <c r="BE1437" s="120"/>
      <c r="BF1437" s="120"/>
      <c r="BG1437" s="120"/>
      <c r="BH1437" s="120"/>
    </row>
    <row r="1438" spans="33:60">
      <c r="AG1438" s="91"/>
      <c r="AH1438" s="120"/>
      <c r="AI1438" s="120"/>
      <c r="AJ1438" s="120"/>
      <c r="AK1438" s="120"/>
      <c r="AL1438" s="120"/>
      <c r="AM1438" s="120"/>
      <c r="AN1438" s="120"/>
      <c r="AO1438" s="120"/>
      <c r="AP1438" s="120"/>
      <c r="AQ1438" s="120"/>
      <c r="AR1438" s="120"/>
      <c r="AS1438" s="120"/>
      <c r="AT1438" s="120"/>
      <c r="AU1438" s="120"/>
      <c r="AV1438" s="120"/>
      <c r="AW1438" s="120"/>
      <c r="AX1438" s="120"/>
      <c r="AY1438" s="120"/>
      <c r="AZ1438" s="120"/>
      <c r="BA1438" s="120"/>
      <c r="BB1438" s="120"/>
      <c r="BC1438" s="120"/>
      <c r="BD1438" s="120"/>
      <c r="BE1438" s="120"/>
      <c r="BF1438" s="120"/>
      <c r="BG1438" s="120"/>
      <c r="BH1438" s="120"/>
    </row>
    <row r="1439" spans="33:60">
      <c r="AG1439" s="91"/>
      <c r="AH1439" s="120"/>
      <c r="AI1439" s="120"/>
      <c r="AJ1439" s="120"/>
      <c r="AK1439" s="120"/>
      <c r="AL1439" s="120"/>
      <c r="AM1439" s="120"/>
      <c r="AN1439" s="120"/>
      <c r="AO1439" s="120"/>
      <c r="AP1439" s="120"/>
      <c r="AQ1439" s="120"/>
      <c r="AR1439" s="120"/>
      <c r="AS1439" s="120"/>
      <c r="AT1439" s="120"/>
      <c r="AU1439" s="120"/>
      <c r="AV1439" s="120"/>
      <c r="AW1439" s="120"/>
      <c r="AX1439" s="120"/>
      <c r="AY1439" s="120"/>
      <c r="AZ1439" s="120"/>
      <c r="BA1439" s="120"/>
      <c r="BB1439" s="120"/>
      <c r="BC1439" s="120"/>
      <c r="BD1439" s="120"/>
      <c r="BE1439" s="120"/>
      <c r="BF1439" s="120"/>
      <c r="BG1439" s="120"/>
      <c r="BH1439" s="120"/>
    </row>
    <row r="1440" spans="33:60">
      <c r="AG1440" s="91"/>
      <c r="AH1440" s="120"/>
      <c r="AI1440" s="120"/>
      <c r="AJ1440" s="120"/>
      <c r="AK1440" s="120"/>
      <c r="AL1440" s="120"/>
      <c r="AM1440" s="120"/>
      <c r="AN1440" s="120"/>
      <c r="AO1440" s="120"/>
      <c r="AP1440" s="120"/>
      <c r="AQ1440" s="120"/>
      <c r="AR1440" s="120"/>
      <c r="AS1440" s="120"/>
      <c r="AT1440" s="120"/>
      <c r="AU1440" s="120"/>
      <c r="AV1440" s="120"/>
      <c r="AW1440" s="120"/>
      <c r="AX1440" s="120"/>
      <c r="AY1440" s="120"/>
      <c r="AZ1440" s="120"/>
      <c r="BA1440" s="120"/>
      <c r="BB1440" s="120"/>
      <c r="BC1440" s="120"/>
      <c r="BD1440" s="120"/>
      <c r="BE1440" s="120"/>
      <c r="BF1440" s="120"/>
      <c r="BG1440" s="120"/>
      <c r="BH1440" s="120"/>
    </row>
    <row r="1441" spans="33:60">
      <c r="AG1441" s="91"/>
      <c r="AH1441" s="120"/>
      <c r="AI1441" s="120"/>
      <c r="AJ1441" s="120"/>
      <c r="AK1441" s="120"/>
      <c r="AL1441" s="120"/>
      <c r="AM1441" s="120"/>
      <c r="AN1441" s="120"/>
      <c r="AO1441" s="120"/>
      <c r="AP1441" s="120"/>
      <c r="AQ1441" s="120"/>
      <c r="AR1441" s="120"/>
      <c r="AS1441" s="120"/>
      <c r="AT1441" s="120"/>
      <c r="AU1441" s="120"/>
      <c r="AV1441" s="120"/>
      <c r="AW1441" s="120"/>
      <c r="AX1441" s="120"/>
      <c r="AY1441" s="120"/>
      <c r="AZ1441" s="120"/>
      <c r="BA1441" s="120"/>
      <c r="BB1441" s="120"/>
      <c r="BC1441" s="120"/>
      <c r="BD1441" s="120"/>
      <c r="BE1441" s="120"/>
      <c r="BF1441" s="120"/>
      <c r="BG1441" s="120"/>
      <c r="BH1441" s="120"/>
    </row>
    <row r="1442" spans="33:60">
      <c r="AG1442" s="91"/>
      <c r="AH1442" s="120"/>
      <c r="AI1442" s="120"/>
      <c r="AJ1442" s="120"/>
      <c r="AK1442" s="120"/>
      <c r="AL1442" s="120"/>
      <c r="AM1442" s="120"/>
      <c r="AN1442" s="120"/>
      <c r="AO1442" s="120"/>
      <c r="AP1442" s="120"/>
      <c r="AQ1442" s="120"/>
      <c r="AR1442" s="120"/>
      <c r="AS1442" s="120"/>
      <c r="AT1442" s="120"/>
      <c r="AU1442" s="120"/>
      <c r="AV1442" s="120"/>
      <c r="AW1442" s="120"/>
      <c r="AX1442" s="120"/>
      <c r="AY1442" s="120"/>
      <c r="AZ1442" s="120"/>
      <c r="BA1442" s="120"/>
      <c r="BB1442" s="120"/>
      <c r="BC1442" s="120"/>
      <c r="BD1442" s="120"/>
      <c r="BE1442" s="120"/>
      <c r="BF1442" s="120"/>
      <c r="BG1442" s="120"/>
      <c r="BH1442" s="120"/>
    </row>
    <row r="1443" spans="33:60">
      <c r="AG1443" s="91"/>
      <c r="AH1443" s="120"/>
      <c r="AI1443" s="120"/>
      <c r="AJ1443" s="120"/>
      <c r="AK1443" s="120"/>
      <c r="AL1443" s="120"/>
      <c r="AM1443" s="120"/>
      <c r="AN1443" s="120"/>
      <c r="AO1443" s="120"/>
      <c r="AP1443" s="120"/>
      <c r="AQ1443" s="120"/>
      <c r="AR1443" s="120"/>
      <c r="AS1443" s="120"/>
      <c r="AT1443" s="120"/>
      <c r="AU1443" s="120"/>
      <c r="AV1443" s="120"/>
      <c r="AW1443" s="120"/>
      <c r="AX1443" s="120"/>
      <c r="AY1443" s="120"/>
      <c r="AZ1443" s="120"/>
      <c r="BA1443" s="120"/>
      <c r="BB1443" s="120"/>
      <c r="BC1443" s="120"/>
      <c r="BD1443" s="120"/>
      <c r="BE1443" s="120"/>
      <c r="BF1443" s="120"/>
      <c r="BG1443" s="120"/>
      <c r="BH1443" s="120"/>
    </row>
    <row r="1444" spans="33:60">
      <c r="AG1444" s="91"/>
      <c r="AH1444" s="120"/>
      <c r="AI1444" s="120"/>
      <c r="AJ1444" s="120"/>
      <c r="AK1444" s="120"/>
      <c r="AL1444" s="120"/>
      <c r="AM1444" s="120"/>
      <c r="AN1444" s="120"/>
      <c r="AO1444" s="120"/>
      <c r="AP1444" s="120"/>
      <c r="AQ1444" s="120"/>
      <c r="AR1444" s="120"/>
      <c r="AS1444" s="120"/>
      <c r="AT1444" s="120"/>
      <c r="AU1444" s="120"/>
      <c r="AV1444" s="120"/>
      <c r="AW1444" s="120"/>
      <c r="AX1444" s="120"/>
      <c r="AY1444" s="120"/>
      <c r="AZ1444" s="120"/>
      <c r="BA1444" s="120"/>
      <c r="BB1444" s="120"/>
      <c r="BC1444" s="120"/>
      <c r="BD1444" s="120"/>
      <c r="BE1444" s="120"/>
      <c r="BF1444" s="120"/>
      <c r="BG1444" s="120"/>
      <c r="BH1444" s="120"/>
    </row>
    <row r="1445" spans="33:60">
      <c r="AG1445" s="91"/>
      <c r="AH1445" s="120"/>
      <c r="AI1445" s="120"/>
      <c r="AJ1445" s="120"/>
      <c r="AK1445" s="120"/>
      <c r="AL1445" s="120"/>
      <c r="AM1445" s="120"/>
      <c r="AN1445" s="120"/>
      <c r="AO1445" s="120"/>
      <c r="AP1445" s="120"/>
      <c r="AQ1445" s="120"/>
      <c r="AR1445" s="120"/>
      <c r="AS1445" s="120"/>
      <c r="AT1445" s="120"/>
      <c r="AU1445" s="120"/>
      <c r="AV1445" s="120"/>
      <c r="AW1445" s="120"/>
      <c r="AX1445" s="120"/>
      <c r="AY1445" s="120"/>
      <c r="AZ1445" s="120"/>
      <c r="BA1445" s="120"/>
      <c r="BB1445" s="120"/>
      <c r="BC1445" s="120"/>
      <c r="BD1445" s="120"/>
      <c r="BE1445" s="120"/>
      <c r="BF1445" s="120"/>
      <c r="BG1445" s="120"/>
      <c r="BH1445" s="120"/>
    </row>
    <row r="1446" spans="33:60">
      <c r="AG1446" s="91"/>
      <c r="AH1446" s="120"/>
      <c r="AI1446" s="120"/>
      <c r="AJ1446" s="120"/>
      <c r="AK1446" s="120"/>
      <c r="AL1446" s="120"/>
      <c r="AM1446" s="120"/>
      <c r="AN1446" s="120"/>
      <c r="AO1446" s="120"/>
      <c r="AP1446" s="120"/>
      <c r="AQ1446" s="120"/>
      <c r="AR1446" s="120"/>
      <c r="AS1446" s="120"/>
      <c r="AT1446" s="120"/>
      <c r="AU1446" s="120"/>
      <c r="AV1446" s="120"/>
      <c r="AW1446" s="120"/>
      <c r="AX1446" s="120"/>
      <c r="AY1446" s="120"/>
      <c r="AZ1446" s="120"/>
      <c r="BA1446" s="120"/>
      <c r="BB1446" s="120"/>
      <c r="BC1446" s="120"/>
      <c r="BD1446" s="120"/>
      <c r="BE1446" s="120"/>
      <c r="BF1446" s="120"/>
      <c r="BG1446" s="120"/>
      <c r="BH1446" s="120"/>
    </row>
    <row r="1447" spans="33:60">
      <c r="AG1447" s="91"/>
      <c r="AH1447" s="120"/>
      <c r="AI1447" s="120"/>
      <c r="AJ1447" s="120"/>
      <c r="AK1447" s="120"/>
      <c r="AL1447" s="120"/>
      <c r="AM1447" s="120"/>
      <c r="AN1447" s="120"/>
      <c r="AO1447" s="120"/>
      <c r="AP1447" s="120"/>
      <c r="AQ1447" s="120"/>
      <c r="AR1447" s="120"/>
      <c r="AS1447" s="120"/>
      <c r="AT1447" s="120"/>
      <c r="AU1447" s="120"/>
      <c r="AV1447" s="120"/>
      <c r="AW1447" s="120"/>
      <c r="AX1447" s="120"/>
      <c r="AY1447" s="120"/>
      <c r="AZ1447" s="120"/>
      <c r="BA1447" s="120"/>
      <c r="BB1447" s="120"/>
      <c r="BC1447" s="120"/>
      <c r="BD1447" s="120"/>
      <c r="BE1447" s="120"/>
      <c r="BF1447" s="120"/>
      <c r="BG1447" s="120"/>
      <c r="BH1447" s="120"/>
    </row>
    <row r="1448" spans="33:60">
      <c r="AG1448" s="91"/>
      <c r="AH1448" s="120"/>
      <c r="AI1448" s="120"/>
      <c r="AJ1448" s="120"/>
      <c r="AK1448" s="120"/>
      <c r="AL1448" s="120"/>
      <c r="AM1448" s="120"/>
      <c r="AN1448" s="120"/>
      <c r="AO1448" s="120"/>
      <c r="AP1448" s="120"/>
      <c r="AQ1448" s="120"/>
      <c r="AR1448" s="120"/>
      <c r="AS1448" s="120"/>
      <c r="AT1448" s="120"/>
      <c r="AU1448" s="120"/>
      <c r="AV1448" s="120"/>
      <c r="AW1448" s="120"/>
      <c r="AX1448" s="120"/>
      <c r="AY1448" s="120"/>
      <c r="AZ1448" s="120"/>
      <c r="BA1448" s="120"/>
      <c r="BB1448" s="120"/>
      <c r="BC1448" s="120"/>
      <c r="BD1448" s="120"/>
      <c r="BE1448" s="120"/>
      <c r="BF1448" s="120"/>
      <c r="BG1448" s="120"/>
      <c r="BH1448" s="120"/>
    </row>
    <row r="1449" spans="33:60">
      <c r="AG1449" s="91"/>
      <c r="AH1449" s="120"/>
      <c r="AI1449" s="120"/>
      <c r="AJ1449" s="120"/>
      <c r="AK1449" s="120"/>
      <c r="AL1449" s="120"/>
      <c r="AM1449" s="120"/>
      <c r="AN1449" s="120"/>
      <c r="AO1449" s="120"/>
      <c r="AP1449" s="120"/>
      <c r="AQ1449" s="120"/>
      <c r="AR1449" s="120"/>
      <c r="AS1449" s="120"/>
      <c r="AT1449" s="120"/>
      <c r="AU1449" s="120"/>
      <c r="AV1449" s="120"/>
      <c r="AW1449" s="120"/>
      <c r="AX1449" s="120"/>
      <c r="AY1449" s="120"/>
      <c r="AZ1449" s="120"/>
      <c r="BA1449" s="120"/>
      <c r="BB1449" s="120"/>
      <c r="BC1449" s="120"/>
      <c r="BD1449" s="120"/>
      <c r="BE1449" s="120"/>
      <c r="BF1449" s="120"/>
      <c r="BG1449" s="120"/>
      <c r="BH1449" s="120"/>
    </row>
    <row r="1450" spans="33:60">
      <c r="AG1450" s="91"/>
      <c r="AH1450" s="120"/>
      <c r="AI1450" s="120"/>
      <c r="AJ1450" s="120"/>
      <c r="AK1450" s="120"/>
      <c r="AL1450" s="120"/>
      <c r="AM1450" s="120"/>
      <c r="AN1450" s="120"/>
      <c r="AO1450" s="120"/>
      <c r="AP1450" s="120"/>
      <c r="AQ1450" s="120"/>
      <c r="AR1450" s="120"/>
      <c r="AS1450" s="120"/>
      <c r="AT1450" s="120"/>
      <c r="AU1450" s="120"/>
      <c r="AV1450" s="120"/>
      <c r="AW1450" s="120"/>
      <c r="AX1450" s="120"/>
      <c r="AY1450" s="120"/>
      <c r="AZ1450" s="120"/>
      <c r="BA1450" s="120"/>
      <c r="BB1450" s="120"/>
      <c r="BC1450" s="120"/>
      <c r="BD1450" s="120"/>
      <c r="BE1450" s="120"/>
      <c r="BF1450" s="120"/>
      <c r="BG1450" s="120"/>
      <c r="BH1450" s="120"/>
    </row>
    <row r="1451" spans="33:60">
      <c r="AG1451" s="91"/>
      <c r="AH1451" s="120"/>
      <c r="AI1451" s="120"/>
      <c r="AJ1451" s="120"/>
      <c r="AK1451" s="120"/>
      <c r="AL1451" s="120"/>
      <c r="AM1451" s="120"/>
      <c r="AN1451" s="120"/>
      <c r="AO1451" s="120"/>
      <c r="AP1451" s="120"/>
      <c r="AQ1451" s="120"/>
      <c r="AR1451" s="120"/>
      <c r="AS1451" s="120"/>
      <c r="AT1451" s="120"/>
      <c r="AU1451" s="120"/>
      <c r="AV1451" s="120"/>
      <c r="AW1451" s="120"/>
      <c r="AX1451" s="120"/>
      <c r="AY1451" s="120"/>
      <c r="AZ1451" s="120"/>
      <c r="BA1451" s="120"/>
      <c r="BB1451" s="120"/>
      <c r="BC1451" s="120"/>
      <c r="BD1451" s="120"/>
      <c r="BE1451" s="120"/>
      <c r="BF1451" s="120"/>
      <c r="BG1451" s="120"/>
      <c r="BH1451" s="120"/>
    </row>
    <row r="1452" spans="33:60">
      <c r="AG1452" s="91"/>
      <c r="AH1452" s="120"/>
      <c r="AI1452" s="120"/>
      <c r="AJ1452" s="120"/>
      <c r="AK1452" s="120"/>
      <c r="AL1452" s="120"/>
      <c r="AM1452" s="120"/>
      <c r="AN1452" s="120"/>
      <c r="AO1452" s="120"/>
      <c r="AP1452" s="120"/>
      <c r="AQ1452" s="120"/>
      <c r="AR1452" s="120"/>
      <c r="AS1452" s="120"/>
      <c r="AT1452" s="120"/>
      <c r="AU1452" s="120"/>
      <c r="AV1452" s="120"/>
      <c r="AW1452" s="120"/>
      <c r="AX1452" s="120"/>
      <c r="AY1452" s="120"/>
      <c r="AZ1452" s="120"/>
      <c r="BA1452" s="120"/>
      <c r="BB1452" s="120"/>
      <c r="BC1452" s="120"/>
      <c r="BD1452" s="120"/>
      <c r="BE1452" s="120"/>
      <c r="BF1452" s="120"/>
      <c r="BG1452" s="120"/>
      <c r="BH1452" s="120"/>
    </row>
    <row r="1453" spans="33:60">
      <c r="AG1453" s="91"/>
      <c r="AH1453" s="120"/>
      <c r="AI1453" s="120"/>
      <c r="AJ1453" s="120"/>
      <c r="AK1453" s="120"/>
      <c r="AL1453" s="120"/>
      <c r="AM1453" s="120"/>
      <c r="AN1453" s="120"/>
      <c r="AO1453" s="120"/>
      <c r="AP1453" s="120"/>
      <c r="AQ1453" s="120"/>
      <c r="AR1453" s="120"/>
      <c r="AS1453" s="120"/>
      <c r="AT1453" s="120"/>
      <c r="AU1453" s="120"/>
      <c r="AV1453" s="120"/>
      <c r="AW1453" s="120"/>
      <c r="AX1453" s="120"/>
      <c r="AY1453" s="120"/>
      <c r="AZ1453" s="120"/>
      <c r="BA1453" s="120"/>
      <c r="BB1453" s="120"/>
      <c r="BC1453" s="120"/>
      <c r="BD1453" s="120"/>
      <c r="BE1453" s="120"/>
      <c r="BF1453" s="120"/>
      <c r="BG1453" s="120"/>
      <c r="BH1453" s="120"/>
    </row>
    <row r="1454" spans="33:60">
      <c r="AG1454" s="91"/>
      <c r="AH1454" s="120"/>
      <c r="AI1454" s="120"/>
      <c r="AJ1454" s="120"/>
      <c r="AK1454" s="120"/>
      <c r="AL1454" s="120"/>
      <c r="AM1454" s="120"/>
      <c r="AN1454" s="120"/>
      <c r="AO1454" s="120"/>
      <c r="AP1454" s="120"/>
      <c r="AQ1454" s="120"/>
      <c r="AR1454" s="120"/>
      <c r="AS1454" s="120"/>
      <c r="AT1454" s="120"/>
      <c r="AU1454" s="120"/>
      <c r="AV1454" s="120"/>
      <c r="AW1454" s="120"/>
      <c r="AX1454" s="120"/>
      <c r="AY1454" s="120"/>
      <c r="AZ1454" s="120"/>
      <c r="BA1454" s="120"/>
      <c r="BB1454" s="120"/>
      <c r="BC1454" s="120"/>
      <c r="BD1454" s="120"/>
      <c r="BE1454" s="120"/>
      <c r="BF1454" s="120"/>
      <c r="BG1454" s="120"/>
      <c r="BH1454" s="120"/>
    </row>
    <row r="1455" spans="33:60">
      <c r="AG1455" s="91"/>
      <c r="AH1455" s="120"/>
      <c r="AI1455" s="120"/>
      <c r="AJ1455" s="120"/>
      <c r="AK1455" s="120"/>
      <c r="AL1455" s="120"/>
      <c r="AM1455" s="120"/>
      <c r="AN1455" s="120"/>
      <c r="AO1455" s="120"/>
      <c r="AP1455" s="120"/>
      <c r="AQ1455" s="120"/>
      <c r="AR1455" s="120"/>
      <c r="AS1455" s="120"/>
      <c r="AT1455" s="120"/>
      <c r="AU1455" s="120"/>
      <c r="AV1455" s="120"/>
      <c r="AW1455" s="120"/>
      <c r="AX1455" s="120"/>
      <c r="AY1455" s="120"/>
      <c r="AZ1455" s="120"/>
      <c r="BA1455" s="120"/>
      <c r="BB1455" s="120"/>
      <c r="BC1455" s="120"/>
      <c r="BD1455" s="120"/>
      <c r="BE1455" s="120"/>
      <c r="BF1455" s="120"/>
      <c r="BG1455" s="120"/>
      <c r="BH1455" s="120"/>
    </row>
    <row r="1456" spans="33:60">
      <c r="AG1456" s="91"/>
      <c r="AH1456" s="120"/>
      <c r="AI1456" s="120"/>
      <c r="AJ1456" s="120"/>
      <c r="AK1456" s="120"/>
      <c r="AL1456" s="120"/>
      <c r="AM1456" s="120"/>
      <c r="AN1456" s="120"/>
      <c r="AO1456" s="120"/>
      <c r="AP1456" s="120"/>
      <c r="AQ1456" s="120"/>
      <c r="AR1456" s="120"/>
      <c r="AS1456" s="120"/>
      <c r="AT1456" s="120"/>
      <c r="AU1456" s="120"/>
      <c r="AV1456" s="120"/>
      <c r="AW1456" s="120"/>
      <c r="AX1456" s="120"/>
      <c r="AY1456" s="120"/>
      <c r="AZ1456" s="120"/>
      <c r="BA1456" s="120"/>
      <c r="BB1456" s="120"/>
      <c r="BC1456" s="120"/>
      <c r="BD1456" s="120"/>
      <c r="BE1456" s="120"/>
      <c r="BF1456" s="120"/>
      <c r="BG1456" s="120"/>
      <c r="BH1456" s="120"/>
    </row>
    <row r="1457" spans="33:60">
      <c r="AG1457" s="91"/>
      <c r="AH1457" s="120"/>
      <c r="AI1457" s="120"/>
      <c r="AJ1457" s="120"/>
      <c r="AK1457" s="120"/>
      <c r="AL1457" s="120"/>
      <c r="AM1457" s="120"/>
      <c r="AN1457" s="120"/>
      <c r="AO1457" s="120"/>
      <c r="AP1457" s="120"/>
      <c r="AQ1457" s="120"/>
      <c r="AR1457" s="120"/>
      <c r="AS1457" s="120"/>
      <c r="AT1457" s="120"/>
      <c r="AU1457" s="120"/>
      <c r="AV1457" s="120"/>
      <c r="AW1457" s="120"/>
      <c r="AX1457" s="120"/>
      <c r="AY1457" s="120"/>
      <c r="AZ1457" s="120"/>
      <c r="BA1457" s="120"/>
      <c r="BB1457" s="120"/>
      <c r="BC1457" s="120"/>
      <c r="BD1457" s="120"/>
      <c r="BE1457" s="120"/>
      <c r="BF1457" s="120"/>
      <c r="BG1457" s="120"/>
      <c r="BH1457" s="120"/>
    </row>
    <row r="1458" spans="33:60">
      <c r="AG1458" s="91"/>
      <c r="AH1458" s="120"/>
      <c r="AI1458" s="120"/>
      <c r="AJ1458" s="120"/>
      <c r="AK1458" s="120"/>
      <c r="AL1458" s="120"/>
      <c r="AM1458" s="120"/>
      <c r="AN1458" s="120"/>
      <c r="AO1458" s="120"/>
      <c r="AP1458" s="120"/>
      <c r="AQ1458" s="120"/>
      <c r="AR1458" s="120"/>
      <c r="AS1458" s="120"/>
      <c r="AT1458" s="120"/>
      <c r="AU1458" s="120"/>
      <c r="AV1458" s="120"/>
      <c r="AW1458" s="120"/>
      <c r="AX1458" s="120"/>
      <c r="AY1458" s="120"/>
      <c r="AZ1458" s="120"/>
      <c r="BA1458" s="120"/>
      <c r="BB1458" s="120"/>
      <c r="BC1458" s="120"/>
      <c r="BD1458" s="120"/>
      <c r="BE1458" s="120"/>
      <c r="BF1458" s="120"/>
      <c r="BG1458" s="120"/>
      <c r="BH1458" s="120"/>
    </row>
    <row r="1459" spans="33:60">
      <c r="AG1459" s="91"/>
      <c r="AH1459" s="120"/>
      <c r="AI1459" s="120"/>
      <c r="AJ1459" s="120"/>
      <c r="AK1459" s="120"/>
      <c r="AL1459" s="120"/>
      <c r="AM1459" s="120"/>
      <c r="AN1459" s="120"/>
      <c r="AO1459" s="120"/>
      <c r="AP1459" s="120"/>
      <c r="AQ1459" s="120"/>
      <c r="AR1459" s="120"/>
      <c r="AS1459" s="120"/>
      <c r="AT1459" s="120"/>
      <c r="AU1459" s="120"/>
      <c r="AV1459" s="120"/>
      <c r="AW1459" s="120"/>
      <c r="AX1459" s="120"/>
      <c r="AY1459" s="120"/>
      <c r="AZ1459" s="120"/>
      <c r="BA1459" s="120"/>
      <c r="BB1459" s="120"/>
      <c r="BC1459" s="120"/>
      <c r="BD1459" s="120"/>
      <c r="BE1459" s="120"/>
      <c r="BF1459" s="120"/>
      <c r="BG1459" s="120"/>
      <c r="BH1459" s="120"/>
    </row>
    <row r="1460" spans="33:60">
      <c r="AG1460" s="91"/>
      <c r="AH1460" s="120"/>
      <c r="AI1460" s="120"/>
      <c r="AJ1460" s="120"/>
      <c r="AK1460" s="120"/>
      <c r="AL1460" s="120"/>
      <c r="AM1460" s="120"/>
      <c r="AN1460" s="120"/>
      <c r="AO1460" s="120"/>
      <c r="AP1460" s="120"/>
      <c r="AQ1460" s="120"/>
      <c r="AR1460" s="120"/>
      <c r="AS1460" s="120"/>
      <c r="AT1460" s="120"/>
      <c r="AU1460" s="120"/>
      <c r="AV1460" s="120"/>
      <c r="AW1460" s="120"/>
      <c r="AX1460" s="120"/>
      <c r="AY1460" s="120"/>
      <c r="AZ1460" s="120"/>
      <c r="BA1460" s="120"/>
      <c r="BB1460" s="120"/>
      <c r="BC1460" s="120"/>
      <c r="BD1460" s="120"/>
      <c r="BE1460" s="120"/>
      <c r="BF1460" s="120"/>
      <c r="BG1460" s="120"/>
      <c r="BH1460" s="120"/>
    </row>
    <row r="1461" spans="33:60">
      <c r="AG1461" s="91"/>
      <c r="AH1461" s="120"/>
      <c r="AI1461" s="120"/>
      <c r="AJ1461" s="120"/>
      <c r="AK1461" s="120"/>
      <c r="AL1461" s="120"/>
      <c r="AM1461" s="120"/>
      <c r="AN1461" s="120"/>
      <c r="AO1461" s="120"/>
      <c r="AP1461" s="120"/>
      <c r="AQ1461" s="120"/>
      <c r="AR1461" s="120"/>
      <c r="AS1461" s="120"/>
      <c r="AT1461" s="120"/>
      <c r="AU1461" s="120"/>
      <c r="AV1461" s="120"/>
      <c r="AW1461" s="120"/>
      <c r="AX1461" s="120"/>
      <c r="AY1461" s="120"/>
      <c r="AZ1461" s="120"/>
      <c r="BA1461" s="120"/>
      <c r="BB1461" s="120"/>
      <c r="BC1461" s="120"/>
      <c r="BD1461" s="120"/>
      <c r="BE1461" s="120"/>
      <c r="BF1461" s="120"/>
      <c r="BG1461" s="120"/>
      <c r="BH1461" s="120"/>
    </row>
    <row r="1462" spans="33:60">
      <c r="AG1462" s="91"/>
      <c r="AH1462" s="120"/>
      <c r="AI1462" s="120"/>
      <c r="AJ1462" s="120"/>
      <c r="AK1462" s="120"/>
      <c r="AL1462" s="120"/>
      <c r="AM1462" s="120"/>
      <c r="AN1462" s="120"/>
      <c r="AO1462" s="120"/>
      <c r="AP1462" s="120"/>
      <c r="AQ1462" s="120"/>
      <c r="AR1462" s="120"/>
      <c r="AS1462" s="120"/>
      <c r="AT1462" s="120"/>
      <c r="AU1462" s="120"/>
      <c r="AV1462" s="120"/>
      <c r="AW1462" s="120"/>
      <c r="AX1462" s="120"/>
      <c r="AY1462" s="120"/>
      <c r="AZ1462" s="120"/>
      <c r="BA1462" s="120"/>
      <c r="BB1462" s="120"/>
      <c r="BC1462" s="120"/>
      <c r="BD1462" s="120"/>
      <c r="BE1462" s="120"/>
      <c r="BF1462" s="120"/>
      <c r="BG1462" s="120"/>
      <c r="BH1462" s="120"/>
    </row>
    <row r="1463" spans="33:60">
      <c r="AG1463" s="91"/>
      <c r="AH1463" s="120"/>
      <c r="AI1463" s="120"/>
      <c r="AJ1463" s="120"/>
      <c r="AK1463" s="120"/>
      <c r="AL1463" s="120"/>
      <c r="AM1463" s="120"/>
      <c r="AN1463" s="120"/>
      <c r="AO1463" s="120"/>
      <c r="AP1463" s="120"/>
      <c r="AQ1463" s="120"/>
      <c r="AR1463" s="120"/>
      <c r="AS1463" s="120"/>
      <c r="AT1463" s="120"/>
      <c r="AU1463" s="120"/>
      <c r="AV1463" s="120"/>
      <c r="AW1463" s="120"/>
      <c r="AX1463" s="120"/>
      <c r="AY1463" s="120"/>
      <c r="AZ1463" s="120"/>
      <c r="BA1463" s="120"/>
      <c r="BB1463" s="120"/>
      <c r="BC1463" s="120"/>
      <c r="BD1463" s="120"/>
      <c r="BE1463" s="120"/>
      <c r="BF1463" s="120"/>
      <c r="BG1463" s="120"/>
      <c r="BH1463" s="120"/>
    </row>
    <row r="1464" spans="33:60">
      <c r="AG1464" s="91"/>
      <c r="AH1464" s="120"/>
      <c r="AI1464" s="120"/>
      <c r="AJ1464" s="120"/>
      <c r="AK1464" s="120"/>
      <c r="AL1464" s="120"/>
      <c r="AM1464" s="120"/>
      <c r="AN1464" s="120"/>
      <c r="AO1464" s="120"/>
      <c r="AP1464" s="120"/>
      <c r="AQ1464" s="120"/>
      <c r="AR1464" s="120"/>
      <c r="AS1464" s="120"/>
      <c r="AT1464" s="120"/>
      <c r="AU1464" s="120"/>
      <c r="AV1464" s="120"/>
      <c r="AW1464" s="120"/>
      <c r="AX1464" s="120"/>
      <c r="AY1464" s="120"/>
      <c r="AZ1464" s="120"/>
      <c r="BA1464" s="120"/>
      <c r="BB1464" s="120"/>
      <c r="BC1464" s="120"/>
      <c r="BD1464" s="120"/>
      <c r="BE1464" s="120"/>
      <c r="BF1464" s="120"/>
      <c r="BG1464" s="120"/>
      <c r="BH1464" s="120"/>
    </row>
    <row r="1465" spans="33:60">
      <c r="AG1465" s="91"/>
      <c r="AH1465" s="120"/>
      <c r="AI1465" s="120"/>
      <c r="AJ1465" s="120"/>
      <c r="AK1465" s="120"/>
      <c r="AL1465" s="120"/>
      <c r="AM1465" s="120"/>
      <c r="AN1465" s="120"/>
      <c r="AO1465" s="120"/>
      <c r="AP1465" s="120"/>
      <c r="AQ1465" s="120"/>
      <c r="AR1465" s="120"/>
      <c r="AS1465" s="120"/>
      <c r="AT1465" s="120"/>
      <c r="AU1465" s="120"/>
      <c r="AV1465" s="120"/>
      <c r="AW1465" s="120"/>
      <c r="AX1465" s="120"/>
      <c r="AY1465" s="120"/>
      <c r="AZ1465" s="120"/>
      <c r="BA1465" s="120"/>
      <c r="BB1465" s="120"/>
      <c r="BC1465" s="120"/>
      <c r="BD1465" s="120"/>
      <c r="BE1465" s="120"/>
      <c r="BF1465" s="120"/>
      <c r="BG1465" s="120"/>
      <c r="BH1465" s="120"/>
    </row>
    <row r="1466" spans="33:60">
      <c r="AG1466" s="91"/>
      <c r="AH1466" s="120"/>
      <c r="AI1466" s="120"/>
      <c r="AJ1466" s="120"/>
      <c r="AK1466" s="120"/>
      <c r="AL1466" s="120"/>
      <c r="AM1466" s="120"/>
      <c r="AN1466" s="120"/>
      <c r="AO1466" s="120"/>
      <c r="AP1466" s="120"/>
      <c r="AQ1466" s="120"/>
      <c r="AR1466" s="120"/>
      <c r="AS1466" s="120"/>
      <c r="AT1466" s="120"/>
      <c r="AU1466" s="120"/>
      <c r="AV1466" s="120"/>
      <c r="AW1466" s="120"/>
      <c r="AX1466" s="120"/>
      <c r="AY1466" s="120"/>
      <c r="AZ1466" s="120"/>
      <c r="BA1466" s="120"/>
      <c r="BB1466" s="120"/>
      <c r="BC1466" s="120"/>
      <c r="BD1466" s="120"/>
      <c r="BE1466" s="120"/>
      <c r="BF1466" s="120"/>
      <c r="BG1466" s="120"/>
      <c r="BH1466" s="120"/>
    </row>
    <row r="1467" spans="33:60">
      <c r="AG1467" s="91"/>
      <c r="AH1467" s="120"/>
      <c r="AI1467" s="120"/>
      <c r="AJ1467" s="120"/>
      <c r="AK1467" s="120"/>
      <c r="AL1467" s="120"/>
      <c r="AM1467" s="120"/>
      <c r="AN1467" s="120"/>
      <c r="AO1467" s="120"/>
      <c r="AP1467" s="120"/>
      <c r="AQ1467" s="120"/>
      <c r="AR1467" s="120"/>
      <c r="AS1467" s="120"/>
      <c r="AT1467" s="120"/>
      <c r="AU1467" s="120"/>
      <c r="AV1467" s="120"/>
      <c r="AW1467" s="120"/>
      <c r="AX1467" s="120"/>
      <c r="AY1467" s="120"/>
      <c r="AZ1467" s="120"/>
      <c r="BA1467" s="120"/>
      <c r="BB1467" s="120"/>
      <c r="BC1467" s="120"/>
      <c r="BD1467" s="120"/>
      <c r="BE1467" s="120"/>
      <c r="BF1467" s="120"/>
      <c r="BG1467" s="120"/>
      <c r="BH1467" s="120"/>
    </row>
    <row r="1468" spans="33:60">
      <c r="AG1468" s="91"/>
      <c r="AH1468" s="120"/>
      <c r="AI1468" s="120"/>
      <c r="AJ1468" s="120"/>
      <c r="AK1468" s="120"/>
      <c r="AL1468" s="120"/>
      <c r="AM1468" s="120"/>
      <c r="AN1468" s="120"/>
      <c r="AO1468" s="120"/>
      <c r="AP1468" s="120"/>
      <c r="AQ1468" s="120"/>
      <c r="AR1468" s="120"/>
      <c r="AS1468" s="120"/>
      <c r="AT1468" s="120"/>
      <c r="AU1468" s="120"/>
      <c r="AV1468" s="120"/>
      <c r="AW1468" s="120"/>
      <c r="AX1468" s="120"/>
      <c r="AY1468" s="120"/>
      <c r="AZ1468" s="120"/>
      <c r="BA1468" s="120"/>
      <c r="BB1468" s="120"/>
      <c r="BC1468" s="120"/>
      <c r="BD1468" s="120"/>
      <c r="BE1468" s="120"/>
      <c r="BF1468" s="120"/>
      <c r="BG1468" s="120"/>
      <c r="BH1468" s="120"/>
    </row>
    <row r="1469" spans="33:60">
      <c r="AG1469" s="91"/>
      <c r="AH1469" s="120"/>
      <c r="AI1469" s="120"/>
      <c r="AJ1469" s="120"/>
      <c r="AK1469" s="120"/>
      <c r="AL1469" s="120"/>
      <c r="AM1469" s="120"/>
      <c r="AN1469" s="120"/>
      <c r="AO1469" s="120"/>
      <c r="AP1469" s="120"/>
      <c r="AQ1469" s="120"/>
      <c r="AR1469" s="120"/>
      <c r="AS1469" s="120"/>
      <c r="AT1469" s="120"/>
      <c r="AU1469" s="120"/>
      <c r="AV1469" s="120"/>
      <c r="AW1469" s="120"/>
      <c r="AX1469" s="120"/>
      <c r="AY1469" s="120"/>
      <c r="AZ1469" s="120"/>
      <c r="BA1469" s="120"/>
      <c r="BB1469" s="120"/>
      <c r="BC1469" s="120"/>
      <c r="BD1469" s="120"/>
      <c r="BE1469" s="120"/>
      <c r="BF1469" s="120"/>
      <c r="BG1469" s="120"/>
      <c r="BH1469" s="120"/>
    </row>
    <row r="1470" spans="33:60">
      <c r="AG1470" s="91"/>
      <c r="AH1470" s="120"/>
      <c r="AI1470" s="120"/>
      <c r="AJ1470" s="120"/>
      <c r="AK1470" s="120"/>
      <c r="AL1470" s="120"/>
      <c r="AM1470" s="120"/>
      <c r="AN1470" s="120"/>
      <c r="AO1470" s="120"/>
      <c r="AP1470" s="120"/>
      <c r="AQ1470" s="120"/>
      <c r="AR1470" s="120"/>
      <c r="AS1470" s="120"/>
      <c r="AT1470" s="120"/>
      <c r="AU1470" s="120"/>
      <c r="AV1470" s="120"/>
      <c r="AW1470" s="120"/>
      <c r="AX1470" s="120"/>
      <c r="AY1470" s="120"/>
      <c r="AZ1470" s="120"/>
      <c r="BA1470" s="120"/>
      <c r="BB1470" s="120"/>
      <c r="BC1470" s="120"/>
      <c r="BD1470" s="120"/>
      <c r="BE1470" s="120"/>
      <c r="BF1470" s="120"/>
      <c r="BG1470" s="120"/>
      <c r="BH1470" s="120"/>
    </row>
    <row r="1471" spans="33:60">
      <c r="AG1471" s="91"/>
      <c r="AH1471" s="120"/>
      <c r="AI1471" s="120"/>
      <c r="AJ1471" s="120"/>
      <c r="AK1471" s="120"/>
      <c r="AL1471" s="120"/>
      <c r="AM1471" s="120"/>
      <c r="AN1471" s="120"/>
      <c r="AO1471" s="120"/>
      <c r="AP1471" s="120"/>
      <c r="AQ1471" s="120"/>
      <c r="AR1471" s="120"/>
      <c r="AS1471" s="120"/>
      <c r="AT1471" s="120"/>
      <c r="AU1471" s="120"/>
      <c r="AV1471" s="120"/>
      <c r="AW1471" s="120"/>
      <c r="AX1471" s="120"/>
      <c r="AY1471" s="120"/>
      <c r="AZ1471" s="120"/>
      <c r="BA1471" s="120"/>
      <c r="BB1471" s="120"/>
      <c r="BC1471" s="120"/>
      <c r="BD1471" s="120"/>
      <c r="BE1471" s="120"/>
      <c r="BF1471" s="120"/>
      <c r="BG1471" s="120"/>
      <c r="BH1471" s="120"/>
    </row>
    <row r="1472" spans="33:60">
      <c r="AG1472" s="91"/>
      <c r="AH1472" s="120"/>
      <c r="AI1472" s="120"/>
      <c r="AJ1472" s="120"/>
      <c r="AK1472" s="120"/>
      <c r="AL1472" s="120"/>
      <c r="AM1472" s="120"/>
      <c r="AN1472" s="120"/>
      <c r="AO1472" s="120"/>
      <c r="AP1472" s="120"/>
      <c r="AQ1472" s="120"/>
      <c r="AR1472" s="120"/>
      <c r="AS1472" s="120"/>
      <c r="AT1472" s="120"/>
      <c r="AU1472" s="120"/>
      <c r="AV1472" s="120"/>
      <c r="AW1472" s="120"/>
      <c r="AX1472" s="120"/>
      <c r="AY1472" s="120"/>
      <c r="AZ1472" s="120"/>
      <c r="BA1472" s="120"/>
      <c r="BB1472" s="120"/>
      <c r="BC1472" s="120"/>
      <c r="BD1472" s="120"/>
      <c r="BE1472" s="120"/>
      <c r="BF1472" s="120"/>
      <c r="BG1472" s="120"/>
      <c r="BH1472" s="120"/>
    </row>
    <row r="1473" spans="33:60">
      <c r="AG1473" s="91"/>
      <c r="AH1473" s="120"/>
      <c r="AI1473" s="120"/>
      <c r="AJ1473" s="120"/>
      <c r="AK1473" s="120"/>
      <c r="AL1473" s="120"/>
      <c r="AM1473" s="120"/>
      <c r="AN1473" s="120"/>
      <c r="AO1473" s="120"/>
      <c r="AP1473" s="120"/>
      <c r="AQ1473" s="120"/>
      <c r="AR1473" s="120"/>
      <c r="AS1473" s="120"/>
      <c r="AT1473" s="120"/>
      <c r="AU1473" s="120"/>
      <c r="AV1473" s="120"/>
      <c r="AW1473" s="120"/>
      <c r="AX1473" s="120"/>
      <c r="AY1473" s="120"/>
      <c r="AZ1473" s="120"/>
      <c r="BA1473" s="120"/>
      <c r="BB1473" s="120"/>
      <c r="BC1473" s="120"/>
      <c r="BD1473" s="120"/>
      <c r="BE1473" s="120"/>
      <c r="BF1473" s="120"/>
      <c r="BG1473" s="120"/>
      <c r="BH1473" s="120"/>
    </row>
    <row r="1474" spans="33:60">
      <c r="AG1474" s="91"/>
      <c r="AH1474" s="120"/>
      <c r="AI1474" s="120"/>
      <c r="AJ1474" s="120"/>
      <c r="AK1474" s="120"/>
      <c r="AL1474" s="120"/>
      <c r="AM1474" s="120"/>
      <c r="AN1474" s="120"/>
      <c r="AO1474" s="120"/>
      <c r="AP1474" s="120"/>
      <c r="AQ1474" s="120"/>
      <c r="AR1474" s="120"/>
      <c r="AS1474" s="120"/>
      <c r="AT1474" s="120"/>
      <c r="AU1474" s="120"/>
      <c r="AV1474" s="120"/>
      <c r="AW1474" s="120"/>
      <c r="AX1474" s="120"/>
      <c r="AY1474" s="120"/>
      <c r="AZ1474" s="120"/>
      <c r="BA1474" s="120"/>
      <c r="BB1474" s="120"/>
      <c r="BC1474" s="120"/>
      <c r="BD1474" s="120"/>
      <c r="BE1474" s="120"/>
      <c r="BF1474" s="120"/>
      <c r="BG1474" s="120"/>
      <c r="BH1474" s="120"/>
    </row>
    <row r="1475" spans="33:60">
      <c r="AG1475" s="91"/>
      <c r="AH1475" s="120"/>
      <c r="AI1475" s="120"/>
      <c r="AJ1475" s="120"/>
      <c r="AK1475" s="120"/>
      <c r="AL1475" s="120"/>
      <c r="AM1475" s="120"/>
      <c r="AN1475" s="120"/>
      <c r="AO1475" s="120"/>
      <c r="AP1475" s="120"/>
      <c r="AQ1475" s="120"/>
      <c r="AR1475" s="120"/>
      <c r="AS1475" s="120"/>
      <c r="AT1475" s="120"/>
      <c r="AU1475" s="120"/>
      <c r="AV1475" s="120"/>
      <c r="AW1475" s="120"/>
      <c r="AX1475" s="120"/>
      <c r="AY1475" s="120"/>
      <c r="AZ1475" s="120"/>
      <c r="BA1475" s="120"/>
      <c r="BB1475" s="120"/>
      <c r="BC1475" s="120"/>
      <c r="BD1475" s="120"/>
      <c r="BE1475" s="120"/>
      <c r="BF1475" s="120"/>
      <c r="BG1475" s="120"/>
      <c r="BH1475" s="120"/>
    </row>
    <row r="1476" spans="33:60">
      <c r="AG1476" s="91"/>
      <c r="AH1476" s="120"/>
      <c r="AI1476" s="120"/>
      <c r="AJ1476" s="120"/>
      <c r="AK1476" s="120"/>
      <c r="AL1476" s="120"/>
      <c r="AM1476" s="120"/>
      <c r="AN1476" s="120"/>
      <c r="AO1476" s="120"/>
      <c r="AP1476" s="120"/>
      <c r="AQ1476" s="120"/>
      <c r="AR1476" s="120"/>
      <c r="AS1476" s="120"/>
      <c r="AT1476" s="120"/>
      <c r="AU1476" s="120"/>
      <c r="AV1476" s="120"/>
      <c r="AW1476" s="120"/>
      <c r="AX1476" s="120"/>
      <c r="AY1476" s="120"/>
      <c r="AZ1476" s="120"/>
      <c r="BA1476" s="120"/>
      <c r="BB1476" s="120"/>
      <c r="BC1476" s="120"/>
      <c r="BD1476" s="120"/>
      <c r="BE1476" s="120"/>
      <c r="BF1476" s="120"/>
      <c r="BG1476" s="120"/>
      <c r="BH1476" s="120"/>
    </row>
    <row r="1477" spans="33:60">
      <c r="AG1477" s="91"/>
      <c r="AH1477" s="120"/>
      <c r="AI1477" s="120"/>
      <c r="AJ1477" s="120"/>
      <c r="AK1477" s="120"/>
      <c r="AL1477" s="120"/>
      <c r="AM1477" s="120"/>
      <c r="AN1477" s="120"/>
      <c r="AO1477" s="120"/>
      <c r="AP1477" s="120"/>
      <c r="AQ1477" s="120"/>
      <c r="AR1477" s="120"/>
      <c r="AS1477" s="120"/>
      <c r="AT1477" s="120"/>
      <c r="AU1477" s="120"/>
      <c r="AV1477" s="120"/>
      <c r="AW1477" s="120"/>
      <c r="AX1477" s="120"/>
      <c r="AY1477" s="120"/>
      <c r="AZ1477" s="120"/>
      <c r="BA1477" s="120"/>
      <c r="BB1477" s="120"/>
      <c r="BC1477" s="120"/>
      <c r="BD1477" s="120"/>
      <c r="BE1477" s="120"/>
      <c r="BF1477" s="120"/>
      <c r="BG1477" s="120"/>
      <c r="BH1477" s="120"/>
    </row>
    <row r="1478" spans="33:60">
      <c r="AG1478" s="91"/>
      <c r="AH1478" s="120"/>
      <c r="AI1478" s="120"/>
      <c r="AJ1478" s="120"/>
      <c r="AK1478" s="120"/>
      <c r="AL1478" s="120"/>
      <c r="AM1478" s="120"/>
      <c r="AN1478" s="120"/>
      <c r="AO1478" s="120"/>
      <c r="AP1478" s="120"/>
      <c r="AQ1478" s="120"/>
      <c r="AR1478" s="120"/>
      <c r="AS1478" s="120"/>
      <c r="AT1478" s="120"/>
      <c r="AU1478" s="120"/>
      <c r="AV1478" s="120"/>
      <c r="AW1478" s="120"/>
      <c r="AX1478" s="120"/>
      <c r="AY1478" s="120"/>
      <c r="AZ1478" s="120"/>
      <c r="BA1478" s="120"/>
      <c r="BB1478" s="120"/>
      <c r="BC1478" s="120"/>
      <c r="BD1478" s="120"/>
      <c r="BE1478" s="120"/>
      <c r="BF1478" s="120"/>
      <c r="BG1478" s="120"/>
      <c r="BH1478" s="120"/>
    </row>
    <row r="1479" spans="33:60">
      <c r="AG1479" s="91"/>
      <c r="AH1479" s="120"/>
      <c r="AI1479" s="120"/>
      <c r="AJ1479" s="120"/>
      <c r="AK1479" s="120"/>
      <c r="AL1479" s="120"/>
      <c r="AM1479" s="120"/>
      <c r="AN1479" s="120"/>
      <c r="AO1479" s="120"/>
      <c r="AP1479" s="120"/>
      <c r="AQ1479" s="120"/>
      <c r="AR1479" s="120"/>
      <c r="AS1479" s="120"/>
      <c r="AT1479" s="120"/>
      <c r="AU1479" s="120"/>
      <c r="AV1479" s="120"/>
      <c r="AW1479" s="120"/>
      <c r="AX1479" s="120"/>
      <c r="AY1479" s="120"/>
      <c r="AZ1479" s="120"/>
      <c r="BA1479" s="120"/>
      <c r="BB1479" s="120"/>
      <c r="BC1479" s="120"/>
      <c r="BD1479" s="120"/>
      <c r="BE1479" s="120"/>
      <c r="BF1479" s="120"/>
      <c r="BG1479" s="120"/>
      <c r="BH1479" s="120"/>
    </row>
    <row r="1480" spans="33:60">
      <c r="AG1480" s="91"/>
      <c r="AH1480" s="120"/>
      <c r="AI1480" s="120"/>
      <c r="AJ1480" s="120"/>
      <c r="AK1480" s="120"/>
      <c r="AL1480" s="120"/>
      <c r="AM1480" s="120"/>
      <c r="AN1480" s="120"/>
      <c r="AO1480" s="120"/>
      <c r="AP1480" s="120"/>
      <c r="AQ1480" s="120"/>
      <c r="AR1480" s="120"/>
      <c r="AS1480" s="120"/>
      <c r="AT1480" s="120"/>
      <c r="AU1480" s="120"/>
      <c r="AV1480" s="120"/>
      <c r="AW1480" s="120"/>
      <c r="AX1480" s="120"/>
      <c r="AY1480" s="120"/>
      <c r="AZ1480" s="120"/>
      <c r="BA1480" s="120"/>
      <c r="BB1480" s="120"/>
      <c r="BC1480" s="120"/>
      <c r="BD1480" s="120"/>
      <c r="BE1480" s="120"/>
      <c r="BF1480" s="120"/>
      <c r="BG1480" s="120"/>
      <c r="BH1480" s="120"/>
    </row>
    <row r="1481" spans="33:60">
      <c r="AG1481" s="91"/>
      <c r="AH1481" s="120"/>
      <c r="AI1481" s="120"/>
      <c r="AJ1481" s="120"/>
      <c r="AK1481" s="120"/>
      <c r="AL1481" s="120"/>
      <c r="AM1481" s="120"/>
      <c r="AN1481" s="120"/>
      <c r="AO1481" s="120"/>
      <c r="AP1481" s="120"/>
      <c r="AQ1481" s="120"/>
      <c r="AR1481" s="120"/>
      <c r="AS1481" s="120"/>
      <c r="AT1481" s="120"/>
      <c r="AU1481" s="120"/>
      <c r="AV1481" s="120"/>
      <c r="AW1481" s="120"/>
      <c r="AX1481" s="120"/>
      <c r="AY1481" s="120"/>
      <c r="AZ1481" s="120"/>
      <c r="BA1481" s="120"/>
      <c r="BB1481" s="120"/>
      <c r="BC1481" s="120"/>
      <c r="BD1481" s="120"/>
      <c r="BE1481" s="120"/>
      <c r="BF1481" s="120"/>
      <c r="BG1481" s="120"/>
      <c r="BH1481" s="120"/>
    </row>
    <row r="1482" spans="33:60">
      <c r="AG1482" s="91"/>
      <c r="AH1482" s="120"/>
      <c r="AI1482" s="120"/>
      <c r="AJ1482" s="120"/>
      <c r="AK1482" s="120"/>
      <c r="AL1482" s="120"/>
      <c r="AM1482" s="120"/>
      <c r="AN1482" s="120"/>
      <c r="AO1482" s="120"/>
      <c r="AP1482" s="120"/>
      <c r="AQ1482" s="120"/>
      <c r="AR1482" s="120"/>
      <c r="AS1482" s="120"/>
      <c r="AT1482" s="120"/>
      <c r="AU1482" s="120"/>
      <c r="AV1482" s="120"/>
      <c r="AW1482" s="120"/>
      <c r="AX1482" s="120"/>
      <c r="AY1482" s="120"/>
      <c r="AZ1482" s="120"/>
      <c r="BA1482" s="120"/>
      <c r="BB1482" s="120"/>
      <c r="BC1482" s="120"/>
      <c r="BD1482" s="120"/>
      <c r="BE1482" s="120"/>
      <c r="BF1482" s="120"/>
      <c r="BG1482" s="120"/>
      <c r="BH1482" s="120"/>
    </row>
    <row r="1483" spans="33:60">
      <c r="AG1483" s="91"/>
      <c r="AH1483" s="120"/>
      <c r="AI1483" s="120"/>
      <c r="AJ1483" s="120"/>
      <c r="AK1483" s="120"/>
      <c r="AL1483" s="120"/>
      <c r="AM1483" s="120"/>
      <c r="AN1483" s="120"/>
      <c r="AO1483" s="120"/>
      <c r="AP1483" s="120"/>
      <c r="AQ1483" s="120"/>
      <c r="AR1483" s="120"/>
      <c r="AS1483" s="120"/>
      <c r="AT1483" s="120"/>
      <c r="AU1483" s="120"/>
      <c r="AV1483" s="120"/>
      <c r="AW1483" s="120"/>
      <c r="AX1483" s="120"/>
      <c r="AY1483" s="120"/>
      <c r="AZ1483" s="120"/>
      <c r="BA1483" s="120"/>
      <c r="BB1483" s="120"/>
      <c r="BC1483" s="120"/>
      <c r="BD1483" s="120"/>
      <c r="BE1483" s="120"/>
      <c r="BF1483" s="120"/>
      <c r="BG1483" s="120"/>
      <c r="BH1483" s="120"/>
    </row>
    <row r="1484" spans="33:60">
      <c r="AG1484" s="91"/>
      <c r="AH1484" s="120"/>
      <c r="AI1484" s="120"/>
      <c r="AJ1484" s="120"/>
      <c r="AK1484" s="120"/>
      <c r="AL1484" s="120"/>
      <c r="AM1484" s="120"/>
      <c r="AN1484" s="120"/>
      <c r="AO1484" s="120"/>
      <c r="AP1484" s="120"/>
      <c r="AQ1484" s="120"/>
      <c r="AR1484" s="120"/>
      <c r="AS1484" s="120"/>
      <c r="AT1484" s="120"/>
      <c r="AU1484" s="120"/>
      <c r="AV1484" s="120"/>
      <c r="AW1484" s="120"/>
      <c r="AX1484" s="120"/>
      <c r="AY1484" s="120"/>
      <c r="AZ1484" s="120"/>
      <c r="BA1484" s="120"/>
      <c r="BB1484" s="120"/>
      <c r="BC1484" s="120"/>
      <c r="BD1484" s="120"/>
      <c r="BE1484" s="120"/>
      <c r="BF1484" s="120"/>
      <c r="BG1484" s="120"/>
      <c r="BH1484" s="120"/>
    </row>
    <row r="1485" spans="33:60">
      <c r="AG1485" s="91"/>
      <c r="AH1485" s="120"/>
      <c r="AI1485" s="120"/>
      <c r="AJ1485" s="120"/>
      <c r="AK1485" s="120"/>
      <c r="AL1485" s="120"/>
      <c r="AM1485" s="120"/>
      <c r="AN1485" s="120"/>
      <c r="AO1485" s="120"/>
      <c r="AP1485" s="120"/>
      <c r="AQ1485" s="120"/>
      <c r="AR1485" s="120"/>
      <c r="AS1485" s="120"/>
      <c r="AT1485" s="120"/>
      <c r="AU1485" s="120"/>
      <c r="AV1485" s="120"/>
      <c r="AW1485" s="120"/>
      <c r="AX1485" s="120"/>
      <c r="AY1485" s="120"/>
      <c r="AZ1485" s="120"/>
      <c r="BA1485" s="120"/>
      <c r="BB1485" s="120"/>
      <c r="BC1485" s="120"/>
      <c r="BD1485" s="120"/>
      <c r="BE1485" s="120"/>
      <c r="BF1485" s="120"/>
      <c r="BG1485" s="120"/>
      <c r="BH1485" s="120"/>
    </row>
    <row r="1486" spans="33:60">
      <c r="AG1486" s="91"/>
      <c r="AH1486" s="120"/>
      <c r="AI1486" s="120"/>
      <c r="AJ1486" s="120"/>
      <c r="AK1486" s="120"/>
      <c r="AL1486" s="120"/>
      <c r="AM1486" s="120"/>
      <c r="AN1486" s="120"/>
      <c r="AO1486" s="120"/>
      <c r="AP1486" s="120"/>
      <c r="AQ1486" s="120"/>
      <c r="AR1486" s="120"/>
      <c r="AS1486" s="120"/>
      <c r="AT1486" s="120"/>
      <c r="AU1486" s="120"/>
      <c r="AV1486" s="120"/>
      <c r="AW1486" s="120"/>
      <c r="AX1486" s="120"/>
      <c r="AY1486" s="120"/>
      <c r="AZ1486" s="120"/>
      <c r="BA1486" s="120"/>
      <c r="BB1486" s="120"/>
      <c r="BC1486" s="120"/>
      <c r="BD1486" s="120"/>
      <c r="BE1486" s="120"/>
      <c r="BF1486" s="120"/>
      <c r="BG1486" s="120"/>
      <c r="BH1486" s="120"/>
    </row>
    <row r="1487" spans="33:60">
      <c r="AG1487" s="91"/>
      <c r="AH1487" s="120"/>
      <c r="AI1487" s="120"/>
      <c r="AJ1487" s="120"/>
      <c r="AK1487" s="120"/>
      <c r="AL1487" s="120"/>
      <c r="AM1487" s="120"/>
      <c r="AN1487" s="120"/>
      <c r="AO1487" s="120"/>
      <c r="AP1487" s="120"/>
      <c r="AQ1487" s="120"/>
      <c r="AR1487" s="120"/>
      <c r="AS1487" s="120"/>
      <c r="AT1487" s="120"/>
      <c r="AU1487" s="120"/>
      <c r="AV1487" s="120"/>
      <c r="AW1487" s="120"/>
      <c r="AX1487" s="120"/>
      <c r="AY1487" s="120"/>
      <c r="AZ1487" s="120"/>
      <c r="BA1487" s="120"/>
      <c r="BB1487" s="120"/>
      <c r="BC1487" s="120"/>
      <c r="BD1487" s="120"/>
      <c r="BE1487" s="120"/>
      <c r="BF1487" s="120"/>
      <c r="BG1487" s="120"/>
      <c r="BH1487" s="120"/>
    </row>
    <row r="1488" spans="33:60">
      <c r="AG1488" s="91"/>
      <c r="AH1488" s="120"/>
      <c r="AI1488" s="120"/>
      <c r="AJ1488" s="120"/>
      <c r="AK1488" s="120"/>
      <c r="AL1488" s="120"/>
      <c r="AM1488" s="120"/>
      <c r="AN1488" s="120"/>
      <c r="AO1488" s="120"/>
      <c r="AP1488" s="120"/>
      <c r="AQ1488" s="120"/>
      <c r="AR1488" s="120"/>
      <c r="AS1488" s="120"/>
      <c r="AT1488" s="120"/>
      <c r="AU1488" s="120"/>
      <c r="AV1488" s="120"/>
      <c r="AW1488" s="120"/>
      <c r="AX1488" s="120"/>
      <c r="AY1488" s="120"/>
      <c r="AZ1488" s="120"/>
      <c r="BA1488" s="120"/>
      <c r="BB1488" s="120"/>
      <c r="BC1488" s="120"/>
      <c r="BD1488" s="120"/>
      <c r="BE1488" s="120"/>
      <c r="BF1488" s="120"/>
      <c r="BG1488" s="120"/>
      <c r="BH1488" s="120"/>
    </row>
    <row r="1489" spans="33:60">
      <c r="AG1489" s="91"/>
      <c r="AH1489" s="120"/>
      <c r="AI1489" s="120"/>
      <c r="AJ1489" s="120"/>
      <c r="AK1489" s="120"/>
      <c r="AL1489" s="120"/>
      <c r="AM1489" s="120"/>
      <c r="AN1489" s="120"/>
      <c r="AO1489" s="120"/>
      <c r="AP1489" s="120"/>
      <c r="AQ1489" s="120"/>
      <c r="AR1489" s="120"/>
      <c r="AS1489" s="120"/>
      <c r="AT1489" s="120"/>
      <c r="AU1489" s="120"/>
      <c r="AV1489" s="120"/>
      <c r="AW1489" s="120"/>
      <c r="AX1489" s="120"/>
      <c r="AY1489" s="120"/>
      <c r="AZ1489" s="120"/>
      <c r="BA1489" s="120"/>
      <c r="BB1489" s="120"/>
      <c r="BC1489" s="120"/>
      <c r="BD1489" s="120"/>
      <c r="BE1489" s="120"/>
      <c r="BF1489" s="120"/>
      <c r="BG1489" s="120"/>
      <c r="BH1489" s="120"/>
    </row>
    <row r="1490" spans="33:60">
      <c r="AG1490" s="91"/>
      <c r="AH1490" s="120"/>
      <c r="AI1490" s="120"/>
      <c r="AJ1490" s="120"/>
      <c r="AK1490" s="120"/>
      <c r="AL1490" s="120"/>
      <c r="AM1490" s="120"/>
      <c r="AN1490" s="120"/>
      <c r="AO1490" s="120"/>
      <c r="AP1490" s="120"/>
      <c r="AQ1490" s="120"/>
      <c r="AR1490" s="120"/>
      <c r="AS1490" s="120"/>
      <c r="AT1490" s="120"/>
      <c r="AU1490" s="120"/>
      <c r="AV1490" s="120"/>
      <c r="AW1490" s="120"/>
      <c r="AX1490" s="120"/>
      <c r="AY1490" s="120"/>
      <c r="AZ1490" s="120"/>
      <c r="BA1490" s="120"/>
      <c r="BB1490" s="120"/>
      <c r="BC1490" s="120"/>
      <c r="BD1490" s="120"/>
      <c r="BE1490" s="120"/>
      <c r="BF1490" s="120"/>
      <c r="BG1490" s="120"/>
      <c r="BH1490" s="120"/>
    </row>
    <row r="1491" spans="33:60">
      <c r="AG1491" s="91"/>
      <c r="AH1491" s="120"/>
      <c r="AI1491" s="120"/>
      <c r="AJ1491" s="120"/>
      <c r="AK1491" s="120"/>
      <c r="AL1491" s="120"/>
      <c r="AM1491" s="120"/>
      <c r="AN1491" s="120"/>
      <c r="AO1491" s="120"/>
      <c r="AP1491" s="120"/>
      <c r="AQ1491" s="120"/>
      <c r="AR1491" s="120"/>
      <c r="AS1491" s="120"/>
      <c r="AT1491" s="120"/>
      <c r="AU1491" s="120"/>
      <c r="AV1491" s="120"/>
      <c r="AW1491" s="120"/>
      <c r="AX1491" s="120"/>
      <c r="AY1491" s="120"/>
      <c r="AZ1491" s="120"/>
      <c r="BA1491" s="120"/>
      <c r="BB1491" s="120"/>
      <c r="BC1491" s="120"/>
      <c r="BD1491" s="120"/>
      <c r="BE1491" s="120"/>
      <c r="BF1491" s="120"/>
      <c r="BG1491" s="120"/>
      <c r="BH1491" s="120"/>
    </row>
    <row r="1492" spans="33:60">
      <c r="AG1492" s="91"/>
      <c r="AH1492" s="120"/>
      <c r="AI1492" s="120"/>
      <c r="AJ1492" s="120"/>
      <c r="AK1492" s="120"/>
      <c r="AL1492" s="120"/>
      <c r="AM1492" s="120"/>
      <c r="AN1492" s="120"/>
      <c r="AO1492" s="120"/>
      <c r="AP1492" s="120"/>
      <c r="AQ1492" s="120"/>
      <c r="AR1492" s="120"/>
      <c r="AS1492" s="120"/>
      <c r="AT1492" s="120"/>
      <c r="AU1492" s="120"/>
      <c r="AV1492" s="120"/>
      <c r="AW1492" s="120"/>
      <c r="AX1492" s="120"/>
      <c r="AY1492" s="120"/>
      <c r="AZ1492" s="120"/>
      <c r="BA1492" s="120"/>
      <c r="BB1492" s="120"/>
      <c r="BC1492" s="120"/>
      <c r="BD1492" s="120"/>
      <c r="BE1492" s="120"/>
      <c r="BF1492" s="120"/>
      <c r="BG1492" s="120"/>
      <c r="BH1492" s="120"/>
    </row>
    <row r="1493" spans="33:60">
      <c r="AG1493" s="91"/>
      <c r="AH1493" s="120"/>
      <c r="AI1493" s="120"/>
      <c r="AJ1493" s="120"/>
      <c r="AK1493" s="120"/>
      <c r="AL1493" s="120"/>
      <c r="AM1493" s="120"/>
      <c r="AN1493" s="120"/>
      <c r="AO1493" s="120"/>
      <c r="AP1493" s="120"/>
      <c r="AQ1493" s="120"/>
      <c r="AR1493" s="120"/>
      <c r="AS1493" s="120"/>
      <c r="AT1493" s="120"/>
      <c r="AU1493" s="120"/>
      <c r="AV1493" s="120"/>
      <c r="AW1493" s="120"/>
      <c r="AX1493" s="120"/>
      <c r="AY1493" s="120"/>
      <c r="AZ1493" s="120"/>
      <c r="BA1493" s="120"/>
      <c r="BB1493" s="120"/>
      <c r="BC1493" s="120"/>
      <c r="BD1493" s="120"/>
      <c r="BE1493" s="120"/>
      <c r="BF1493" s="120"/>
      <c r="BG1493" s="120"/>
      <c r="BH1493" s="120"/>
    </row>
    <row r="1494" spans="33:60">
      <c r="AG1494" s="91"/>
      <c r="AH1494" s="120"/>
      <c r="AI1494" s="120"/>
      <c r="AJ1494" s="120"/>
      <c r="AK1494" s="120"/>
      <c r="AL1494" s="120"/>
      <c r="AM1494" s="120"/>
      <c r="AN1494" s="120"/>
      <c r="AO1494" s="120"/>
      <c r="AP1494" s="120"/>
      <c r="AQ1494" s="120"/>
      <c r="AR1494" s="120"/>
      <c r="AS1494" s="120"/>
      <c r="AT1494" s="120"/>
      <c r="AU1494" s="120"/>
      <c r="AV1494" s="120"/>
      <c r="AW1494" s="120"/>
      <c r="AX1494" s="120"/>
      <c r="AY1494" s="120"/>
      <c r="AZ1494" s="120"/>
      <c r="BA1494" s="120"/>
      <c r="BB1494" s="120"/>
      <c r="BC1494" s="120"/>
      <c r="BD1494" s="120"/>
      <c r="BE1494" s="120"/>
      <c r="BF1494" s="120"/>
      <c r="BG1494" s="120"/>
      <c r="BH1494" s="120"/>
    </row>
    <row r="1495" spans="33:60">
      <c r="AG1495" s="91"/>
      <c r="AH1495" s="120"/>
      <c r="AI1495" s="120"/>
      <c r="AJ1495" s="120"/>
      <c r="AK1495" s="120"/>
      <c r="AL1495" s="120"/>
      <c r="AM1495" s="120"/>
      <c r="AN1495" s="120"/>
      <c r="AO1495" s="120"/>
      <c r="AP1495" s="120"/>
      <c r="AQ1495" s="120"/>
      <c r="AR1495" s="120"/>
      <c r="AS1495" s="120"/>
      <c r="AT1495" s="120"/>
      <c r="AU1495" s="120"/>
      <c r="AV1495" s="120"/>
      <c r="AW1495" s="120"/>
      <c r="AX1495" s="120"/>
      <c r="AY1495" s="120"/>
      <c r="AZ1495" s="120"/>
      <c r="BA1495" s="120"/>
      <c r="BB1495" s="120"/>
      <c r="BC1495" s="120"/>
      <c r="BD1495" s="120"/>
      <c r="BE1495" s="120"/>
      <c r="BF1495" s="120"/>
      <c r="BG1495" s="120"/>
      <c r="BH1495" s="120"/>
    </row>
    <row r="1496" spans="33:60">
      <c r="AG1496" s="91"/>
      <c r="AH1496" s="120"/>
      <c r="AI1496" s="120"/>
      <c r="AJ1496" s="120"/>
      <c r="AK1496" s="120"/>
      <c r="AL1496" s="120"/>
      <c r="AM1496" s="120"/>
      <c r="AN1496" s="120"/>
      <c r="AO1496" s="120"/>
      <c r="AP1496" s="120"/>
      <c r="AQ1496" s="120"/>
      <c r="AR1496" s="120"/>
      <c r="AS1496" s="120"/>
      <c r="AT1496" s="120"/>
      <c r="AU1496" s="120"/>
      <c r="AV1496" s="120"/>
      <c r="AW1496" s="120"/>
      <c r="AX1496" s="120"/>
      <c r="AY1496" s="120"/>
      <c r="AZ1496" s="120"/>
      <c r="BA1496" s="120"/>
      <c r="BB1496" s="120"/>
      <c r="BC1496" s="120"/>
      <c r="BD1496" s="120"/>
      <c r="BE1496" s="120"/>
      <c r="BF1496" s="120"/>
      <c r="BG1496" s="120"/>
      <c r="BH1496" s="120"/>
    </row>
    <row r="1497" spans="33:60">
      <c r="AG1497" s="91"/>
      <c r="AH1497" s="120"/>
      <c r="AI1497" s="120"/>
      <c r="AJ1497" s="120"/>
      <c r="AK1497" s="120"/>
      <c r="AL1497" s="120"/>
      <c r="AM1497" s="120"/>
      <c r="AN1497" s="120"/>
      <c r="AO1497" s="120"/>
      <c r="AP1497" s="120"/>
      <c r="AQ1497" s="120"/>
      <c r="AR1497" s="120"/>
      <c r="AS1497" s="120"/>
      <c r="AT1497" s="120"/>
      <c r="AU1497" s="120"/>
      <c r="AV1497" s="120"/>
      <c r="AW1497" s="120"/>
      <c r="AX1497" s="120"/>
      <c r="AY1497" s="120"/>
      <c r="AZ1497" s="120"/>
      <c r="BA1497" s="120"/>
      <c r="BB1497" s="120"/>
      <c r="BC1497" s="120"/>
      <c r="BD1497" s="120"/>
      <c r="BE1497" s="120"/>
      <c r="BF1497" s="120"/>
      <c r="BG1497" s="120"/>
      <c r="BH1497" s="120"/>
    </row>
    <row r="1498" spans="33:60">
      <c r="AG1498" s="91"/>
      <c r="AH1498" s="120"/>
      <c r="AI1498" s="120"/>
      <c r="AJ1498" s="120"/>
      <c r="AK1498" s="120"/>
      <c r="AL1498" s="120"/>
      <c r="AM1498" s="120"/>
      <c r="AN1498" s="120"/>
      <c r="AO1498" s="120"/>
      <c r="AP1498" s="120"/>
      <c r="AQ1498" s="120"/>
      <c r="AR1498" s="120"/>
      <c r="AS1498" s="120"/>
      <c r="AT1498" s="120"/>
      <c r="AU1498" s="120"/>
      <c r="AV1498" s="120"/>
      <c r="AW1498" s="120"/>
      <c r="AX1498" s="120"/>
      <c r="AY1498" s="120"/>
      <c r="AZ1498" s="120"/>
      <c r="BA1498" s="120"/>
      <c r="BB1498" s="120"/>
      <c r="BC1498" s="120"/>
      <c r="BD1498" s="120"/>
      <c r="BE1498" s="120"/>
      <c r="BF1498" s="120"/>
      <c r="BG1498" s="120"/>
      <c r="BH1498" s="120"/>
    </row>
    <row r="1499" spans="33:60">
      <c r="AG1499" s="91"/>
      <c r="AH1499" s="120"/>
      <c r="AI1499" s="120"/>
      <c r="AJ1499" s="120"/>
      <c r="AK1499" s="120"/>
      <c r="AL1499" s="120"/>
      <c r="AM1499" s="120"/>
      <c r="AN1499" s="120"/>
      <c r="AO1499" s="120"/>
      <c r="AP1499" s="120"/>
      <c r="AQ1499" s="120"/>
      <c r="AR1499" s="120"/>
      <c r="AS1499" s="120"/>
      <c r="AT1499" s="120"/>
      <c r="AU1499" s="120"/>
      <c r="AV1499" s="120"/>
      <c r="AW1499" s="120"/>
      <c r="AX1499" s="120"/>
      <c r="AY1499" s="120"/>
      <c r="AZ1499" s="120"/>
      <c r="BA1499" s="120"/>
      <c r="BB1499" s="120"/>
      <c r="BC1499" s="120"/>
      <c r="BD1499" s="120"/>
      <c r="BE1499" s="120"/>
      <c r="BF1499" s="120"/>
      <c r="BG1499" s="120"/>
      <c r="BH1499" s="120"/>
    </row>
    <row r="1500" spans="33:60">
      <c r="AG1500" s="91"/>
      <c r="AH1500" s="120"/>
      <c r="AI1500" s="120"/>
      <c r="AJ1500" s="120"/>
      <c r="AK1500" s="120"/>
      <c r="AL1500" s="120"/>
      <c r="AM1500" s="120"/>
      <c r="AN1500" s="120"/>
      <c r="AO1500" s="120"/>
      <c r="AP1500" s="120"/>
      <c r="AQ1500" s="120"/>
      <c r="AR1500" s="120"/>
      <c r="AS1500" s="120"/>
      <c r="AT1500" s="120"/>
      <c r="AU1500" s="120"/>
      <c r="AV1500" s="120"/>
      <c r="AW1500" s="120"/>
      <c r="AX1500" s="120"/>
      <c r="AY1500" s="120"/>
      <c r="AZ1500" s="120"/>
      <c r="BA1500" s="120"/>
      <c r="BB1500" s="120"/>
      <c r="BC1500" s="120"/>
      <c r="BD1500" s="120"/>
      <c r="BE1500" s="120"/>
      <c r="BF1500" s="120"/>
      <c r="BG1500" s="120"/>
      <c r="BH1500" s="120"/>
    </row>
    <row r="1501" spans="33:60">
      <c r="AG1501" s="91"/>
      <c r="AH1501" s="120"/>
      <c r="AI1501" s="120"/>
      <c r="AJ1501" s="120"/>
      <c r="AK1501" s="120"/>
      <c r="AL1501" s="120"/>
      <c r="AM1501" s="120"/>
      <c r="AN1501" s="120"/>
      <c r="AO1501" s="120"/>
      <c r="AP1501" s="120"/>
      <c r="AQ1501" s="120"/>
      <c r="AR1501" s="120"/>
      <c r="AS1501" s="120"/>
      <c r="AT1501" s="120"/>
      <c r="AU1501" s="120"/>
      <c r="AV1501" s="120"/>
      <c r="AW1501" s="120"/>
      <c r="AX1501" s="120"/>
      <c r="AY1501" s="120"/>
      <c r="AZ1501" s="120"/>
      <c r="BA1501" s="120"/>
      <c r="BB1501" s="120"/>
      <c r="BC1501" s="120"/>
      <c r="BD1501" s="120"/>
      <c r="BE1501" s="120"/>
      <c r="BF1501" s="120"/>
      <c r="BG1501" s="120"/>
      <c r="BH1501" s="120"/>
    </row>
    <row r="1502" spans="33:60">
      <c r="AG1502" s="91"/>
      <c r="AH1502" s="120"/>
      <c r="AI1502" s="120"/>
      <c r="AJ1502" s="120"/>
      <c r="AK1502" s="120"/>
      <c r="AL1502" s="120"/>
      <c r="AM1502" s="120"/>
      <c r="AN1502" s="120"/>
      <c r="AO1502" s="120"/>
      <c r="AP1502" s="120"/>
      <c r="AQ1502" s="120"/>
      <c r="AR1502" s="120"/>
      <c r="AS1502" s="120"/>
      <c r="AT1502" s="120"/>
      <c r="AU1502" s="120"/>
      <c r="AV1502" s="120"/>
      <c r="AW1502" s="120"/>
      <c r="AX1502" s="120"/>
      <c r="AY1502" s="120"/>
      <c r="AZ1502" s="120"/>
      <c r="BA1502" s="120"/>
      <c r="BB1502" s="120"/>
      <c r="BC1502" s="120"/>
      <c r="BD1502" s="120"/>
      <c r="BE1502" s="120"/>
      <c r="BF1502" s="120"/>
      <c r="BG1502" s="120"/>
      <c r="BH1502" s="120"/>
    </row>
    <row r="1503" spans="33:60">
      <c r="AG1503" s="91"/>
      <c r="AH1503" s="120"/>
      <c r="AI1503" s="120"/>
      <c r="AJ1503" s="120"/>
      <c r="AK1503" s="120"/>
      <c r="AL1503" s="120"/>
      <c r="AM1503" s="120"/>
      <c r="AN1503" s="120"/>
      <c r="AO1503" s="120"/>
      <c r="AP1503" s="120"/>
      <c r="AQ1503" s="120"/>
      <c r="AR1503" s="120"/>
      <c r="AS1503" s="120"/>
      <c r="AT1503" s="120"/>
      <c r="AU1503" s="120"/>
      <c r="AV1503" s="120"/>
      <c r="AW1503" s="120"/>
      <c r="AX1503" s="120"/>
      <c r="AY1503" s="120"/>
      <c r="AZ1503" s="120"/>
      <c r="BA1503" s="120"/>
      <c r="BB1503" s="120"/>
      <c r="BC1503" s="120"/>
      <c r="BD1503" s="120"/>
      <c r="BE1503" s="120"/>
      <c r="BF1503" s="120"/>
      <c r="BG1503" s="120"/>
      <c r="BH1503" s="120"/>
    </row>
    <row r="1504" spans="33:60">
      <c r="AG1504" s="91"/>
      <c r="AH1504" s="120"/>
      <c r="AI1504" s="120"/>
      <c r="AJ1504" s="120"/>
      <c r="AK1504" s="120"/>
      <c r="AL1504" s="120"/>
      <c r="AM1504" s="120"/>
      <c r="AN1504" s="120"/>
      <c r="AO1504" s="120"/>
      <c r="AP1504" s="120"/>
      <c r="AQ1504" s="120"/>
      <c r="AR1504" s="120"/>
      <c r="AS1504" s="120"/>
      <c r="AT1504" s="120"/>
      <c r="AU1504" s="120"/>
      <c r="AV1504" s="120"/>
      <c r="AW1504" s="120"/>
      <c r="AX1504" s="120"/>
      <c r="AY1504" s="120"/>
      <c r="AZ1504" s="120"/>
      <c r="BA1504" s="120"/>
      <c r="BB1504" s="120"/>
      <c r="BC1504" s="120"/>
      <c r="BD1504" s="120"/>
      <c r="BE1504" s="120"/>
      <c r="BF1504" s="120"/>
      <c r="BG1504" s="120"/>
      <c r="BH1504" s="120"/>
    </row>
    <row r="1505" spans="33:60">
      <c r="AG1505" s="91"/>
      <c r="AH1505" s="120"/>
      <c r="AI1505" s="120"/>
      <c r="AJ1505" s="120"/>
      <c r="AK1505" s="120"/>
      <c r="AL1505" s="120"/>
      <c r="AM1505" s="120"/>
      <c r="AN1505" s="120"/>
      <c r="AO1505" s="120"/>
      <c r="AP1505" s="120"/>
      <c r="AQ1505" s="120"/>
      <c r="AR1505" s="120"/>
      <c r="AS1505" s="120"/>
      <c r="AT1505" s="120"/>
      <c r="AU1505" s="120"/>
      <c r="AV1505" s="120"/>
      <c r="AW1505" s="120"/>
      <c r="AX1505" s="120"/>
      <c r="AY1505" s="120"/>
      <c r="AZ1505" s="120"/>
      <c r="BA1505" s="120"/>
      <c r="BB1505" s="120"/>
      <c r="BC1505" s="120"/>
      <c r="BD1505" s="120"/>
      <c r="BE1505" s="120"/>
      <c r="BF1505" s="120"/>
      <c r="BG1505" s="120"/>
      <c r="BH1505" s="120"/>
    </row>
    <row r="1506" spans="33:60">
      <c r="AG1506" s="91"/>
      <c r="AH1506" s="120"/>
      <c r="AI1506" s="120"/>
      <c r="AJ1506" s="120"/>
      <c r="AK1506" s="120"/>
      <c r="AL1506" s="120"/>
      <c r="AM1506" s="120"/>
      <c r="AN1506" s="120"/>
      <c r="AO1506" s="120"/>
      <c r="AP1506" s="120"/>
      <c r="AQ1506" s="120"/>
      <c r="AR1506" s="120"/>
      <c r="AS1506" s="120"/>
      <c r="AT1506" s="120"/>
      <c r="AU1506" s="120"/>
      <c r="AV1506" s="120"/>
      <c r="AW1506" s="120"/>
      <c r="AX1506" s="120"/>
      <c r="AY1506" s="120"/>
      <c r="AZ1506" s="120"/>
      <c r="BA1506" s="120"/>
      <c r="BB1506" s="120"/>
      <c r="BC1506" s="120"/>
      <c r="BD1506" s="120"/>
      <c r="BE1506" s="120"/>
      <c r="BF1506" s="120"/>
      <c r="BG1506" s="120"/>
      <c r="BH1506" s="120"/>
    </row>
    <row r="1507" spans="33:60">
      <c r="AG1507" s="91"/>
      <c r="AH1507" s="120"/>
      <c r="AI1507" s="120"/>
      <c r="AJ1507" s="120"/>
      <c r="AK1507" s="120"/>
      <c r="AL1507" s="120"/>
      <c r="AM1507" s="120"/>
      <c r="AN1507" s="120"/>
      <c r="AO1507" s="120"/>
      <c r="AP1507" s="120"/>
      <c r="AQ1507" s="120"/>
      <c r="AR1507" s="120"/>
      <c r="AS1507" s="120"/>
      <c r="AT1507" s="120"/>
      <c r="AU1507" s="120"/>
      <c r="AV1507" s="120"/>
      <c r="AW1507" s="120"/>
      <c r="AX1507" s="120"/>
      <c r="AY1507" s="120"/>
      <c r="AZ1507" s="120"/>
      <c r="BA1507" s="120"/>
      <c r="BB1507" s="120"/>
      <c r="BC1507" s="120"/>
      <c r="BD1507" s="120"/>
      <c r="BE1507" s="120"/>
      <c r="BF1507" s="120"/>
      <c r="BG1507" s="120"/>
      <c r="BH1507" s="120"/>
    </row>
    <row r="1508" spans="33:60">
      <c r="AG1508" s="91"/>
      <c r="AH1508" s="120"/>
      <c r="AI1508" s="120"/>
      <c r="AJ1508" s="120"/>
      <c r="AK1508" s="120"/>
      <c r="AL1508" s="120"/>
      <c r="AM1508" s="120"/>
      <c r="AN1508" s="120"/>
      <c r="AO1508" s="120"/>
      <c r="AP1508" s="120"/>
      <c r="AQ1508" s="120"/>
      <c r="AR1508" s="120"/>
      <c r="AS1508" s="120"/>
      <c r="AT1508" s="120"/>
      <c r="AU1508" s="120"/>
      <c r="AV1508" s="120"/>
      <c r="AW1508" s="120"/>
      <c r="AX1508" s="120"/>
      <c r="AY1508" s="120"/>
      <c r="AZ1508" s="120"/>
      <c r="BA1508" s="120"/>
      <c r="BB1508" s="120"/>
      <c r="BC1508" s="120"/>
      <c r="BD1508" s="120"/>
      <c r="BE1508" s="120"/>
      <c r="BF1508" s="120"/>
      <c r="BG1508" s="120"/>
      <c r="BH1508" s="120"/>
    </row>
    <row r="1509" spans="33:60">
      <c r="AG1509" s="91"/>
      <c r="AH1509" s="120"/>
      <c r="AI1509" s="120"/>
      <c r="AJ1509" s="120"/>
      <c r="AK1509" s="120"/>
      <c r="AL1509" s="120"/>
      <c r="AM1509" s="120"/>
      <c r="AN1509" s="120"/>
      <c r="AO1509" s="120"/>
      <c r="AP1509" s="120"/>
      <c r="AQ1509" s="120"/>
      <c r="AR1509" s="120"/>
      <c r="AS1509" s="120"/>
      <c r="AT1509" s="120"/>
      <c r="AU1509" s="120"/>
      <c r="AV1509" s="120"/>
      <c r="AW1509" s="120"/>
      <c r="AX1509" s="120"/>
      <c r="AY1509" s="120"/>
      <c r="AZ1509" s="120"/>
      <c r="BA1509" s="120"/>
      <c r="BB1509" s="120"/>
      <c r="BC1509" s="120"/>
      <c r="BD1509" s="120"/>
      <c r="BE1509" s="120"/>
      <c r="BF1509" s="120"/>
      <c r="BG1509" s="120"/>
      <c r="BH1509" s="120"/>
    </row>
    <row r="1510" spans="33:60">
      <c r="AG1510" s="91"/>
      <c r="AH1510" s="120"/>
      <c r="AI1510" s="120"/>
      <c r="AJ1510" s="120"/>
      <c r="AK1510" s="120"/>
      <c r="AL1510" s="120"/>
      <c r="AM1510" s="120"/>
      <c r="AN1510" s="120"/>
      <c r="AO1510" s="120"/>
      <c r="AP1510" s="120"/>
      <c r="AQ1510" s="120"/>
      <c r="AR1510" s="120"/>
      <c r="AS1510" s="120"/>
      <c r="AT1510" s="120"/>
      <c r="AU1510" s="120"/>
      <c r="AV1510" s="120"/>
      <c r="AW1510" s="120"/>
      <c r="AX1510" s="120"/>
      <c r="AY1510" s="120"/>
      <c r="AZ1510" s="120"/>
      <c r="BA1510" s="120"/>
      <c r="BB1510" s="120"/>
      <c r="BC1510" s="120"/>
      <c r="BD1510" s="120"/>
      <c r="BE1510" s="120"/>
      <c r="BF1510" s="120"/>
      <c r="BG1510" s="120"/>
      <c r="BH1510" s="120"/>
    </row>
    <row r="1511" spans="33:60">
      <c r="AG1511" s="91"/>
      <c r="AH1511" s="120"/>
      <c r="AI1511" s="120"/>
      <c r="AJ1511" s="120"/>
      <c r="AK1511" s="120"/>
      <c r="AL1511" s="120"/>
      <c r="AM1511" s="120"/>
      <c r="AN1511" s="120"/>
      <c r="AO1511" s="120"/>
      <c r="AP1511" s="120"/>
      <c r="AQ1511" s="120"/>
      <c r="AR1511" s="120"/>
      <c r="AS1511" s="120"/>
      <c r="AT1511" s="120"/>
      <c r="AU1511" s="120"/>
      <c r="AV1511" s="120"/>
      <c r="AW1511" s="120"/>
      <c r="AX1511" s="120"/>
      <c r="AY1511" s="120"/>
      <c r="AZ1511" s="120"/>
      <c r="BA1511" s="120"/>
      <c r="BB1511" s="120"/>
      <c r="BC1511" s="120"/>
      <c r="BD1511" s="120"/>
      <c r="BE1511" s="120"/>
      <c r="BF1511" s="120"/>
      <c r="BG1511" s="120"/>
      <c r="BH1511" s="120"/>
    </row>
    <row r="1512" spans="33:60">
      <c r="AG1512" s="91"/>
      <c r="AH1512" s="120"/>
      <c r="AI1512" s="120"/>
      <c r="AJ1512" s="120"/>
      <c r="AK1512" s="120"/>
      <c r="AL1512" s="120"/>
      <c r="AM1512" s="120"/>
      <c r="AN1512" s="120"/>
      <c r="AO1512" s="120"/>
      <c r="AP1512" s="120"/>
      <c r="AQ1512" s="120"/>
      <c r="AR1512" s="120"/>
      <c r="AS1512" s="120"/>
      <c r="AT1512" s="120"/>
      <c r="AU1512" s="120"/>
      <c r="AV1512" s="120"/>
      <c r="AW1512" s="120"/>
      <c r="AX1512" s="120"/>
      <c r="AY1512" s="120"/>
      <c r="AZ1512" s="120"/>
      <c r="BA1512" s="120"/>
      <c r="BB1512" s="120"/>
      <c r="BC1512" s="120"/>
      <c r="BD1512" s="120"/>
      <c r="BE1512" s="120"/>
      <c r="BF1512" s="120"/>
      <c r="BG1512" s="120"/>
      <c r="BH1512" s="120"/>
    </row>
    <row r="1513" spans="33:60">
      <c r="AG1513" s="91"/>
      <c r="AH1513" s="120"/>
      <c r="AI1513" s="120"/>
      <c r="AJ1513" s="120"/>
      <c r="AK1513" s="120"/>
      <c r="AL1513" s="120"/>
      <c r="AM1513" s="120"/>
      <c r="AN1513" s="120"/>
      <c r="AO1513" s="120"/>
      <c r="AP1513" s="120"/>
      <c r="AQ1513" s="120"/>
      <c r="AR1513" s="120"/>
      <c r="AS1513" s="120"/>
      <c r="AT1513" s="120"/>
      <c r="AU1513" s="120"/>
      <c r="AV1513" s="120"/>
      <c r="AW1513" s="120"/>
      <c r="AX1513" s="120"/>
      <c r="AY1513" s="120"/>
      <c r="AZ1513" s="120"/>
      <c r="BA1513" s="120"/>
      <c r="BB1513" s="120"/>
      <c r="BC1513" s="120"/>
      <c r="BD1513" s="120"/>
      <c r="BE1513" s="120"/>
      <c r="BF1513" s="120"/>
      <c r="BG1513" s="120"/>
      <c r="BH1513" s="120"/>
    </row>
    <row r="1514" spans="33:60">
      <c r="AG1514" s="91"/>
      <c r="AH1514" s="120"/>
      <c r="AI1514" s="120"/>
      <c r="AJ1514" s="120"/>
      <c r="AK1514" s="120"/>
      <c r="AL1514" s="120"/>
      <c r="AM1514" s="120"/>
      <c r="AN1514" s="120"/>
      <c r="AO1514" s="120"/>
      <c r="AP1514" s="120"/>
      <c r="AQ1514" s="120"/>
      <c r="AR1514" s="120"/>
      <c r="AS1514" s="120"/>
      <c r="AT1514" s="120"/>
      <c r="AU1514" s="120"/>
      <c r="AV1514" s="120"/>
      <c r="AW1514" s="120"/>
      <c r="AX1514" s="120"/>
      <c r="AY1514" s="120"/>
      <c r="AZ1514" s="120"/>
      <c r="BA1514" s="120"/>
      <c r="BB1514" s="120"/>
      <c r="BC1514" s="120"/>
      <c r="BD1514" s="120"/>
      <c r="BE1514" s="120"/>
      <c r="BF1514" s="120"/>
      <c r="BG1514" s="120"/>
      <c r="BH1514" s="120"/>
    </row>
    <row r="1515" spans="33:60">
      <c r="AG1515" s="91"/>
      <c r="AH1515" s="120"/>
      <c r="AI1515" s="120"/>
      <c r="AJ1515" s="120"/>
      <c r="AK1515" s="120"/>
      <c r="AL1515" s="120"/>
      <c r="AM1515" s="120"/>
      <c r="AN1515" s="120"/>
      <c r="AO1515" s="120"/>
      <c r="AP1515" s="120"/>
      <c r="AQ1515" s="120"/>
      <c r="AR1515" s="120"/>
      <c r="AS1515" s="120"/>
      <c r="AT1515" s="120"/>
      <c r="AU1515" s="120"/>
      <c r="AV1515" s="120"/>
      <c r="AW1515" s="120"/>
      <c r="AX1515" s="120"/>
      <c r="AY1515" s="120"/>
      <c r="AZ1515" s="120"/>
      <c r="BA1515" s="120"/>
      <c r="BB1515" s="120"/>
      <c r="BC1515" s="120"/>
      <c r="BD1515" s="120"/>
      <c r="BE1515" s="120"/>
      <c r="BF1515" s="120"/>
      <c r="BG1515" s="120"/>
      <c r="BH1515" s="120"/>
    </row>
    <row r="1516" spans="33:60">
      <c r="AG1516" s="91"/>
      <c r="AH1516" s="120"/>
      <c r="AI1516" s="120"/>
      <c r="AJ1516" s="120"/>
      <c r="AK1516" s="120"/>
      <c r="AL1516" s="120"/>
      <c r="AM1516" s="120"/>
      <c r="AN1516" s="120"/>
      <c r="AO1516" s="120"/>
      <c r="AP1516" s="120"/>
      <c r="AQ1516" s="120"/>
      <c r="AR1516" s="120"/>
      <c r="AS1516" s="120"/>
      <c r="AT1516" s="120"/>
      <c r="AU1516" s="120"/>
      <c r="AV1516" s="120"/>
      <c r="AW1516" s="120"/>
      <c r="AX1516" s="120"/>
      <c r="AY1516" s="120"/>
      <c r="AZ1516" s="120"/>
      <c r="BA1516" s="120"/>
      <c r="BB1516" s="120"/>
      <c r="BC1516" s="120"/>
      <c r="BD1516" s="120"/>
      <c r="BE1516" s="120"/>
      <c r="BF1516" s="120"/>
      <c r="BG1516" s="120"/>
      <c r="BH1516" s="120"/>
    </row>
    <row r="1517" spans="33:60">
      <c r="AG1517" s="91"/>
      <c r="AH1517" s="120"/>
      <c r="AI1517" s="120"/>
      <c r="AJ1517" s="120"/>
      <c r="AK1517" s="120"/>
      <c r="AL1517" s="120"/>
      <c r="AM1517" s="120"/>
      <c r="AN1517" s="120"/>
      <c r="AO1517" s="120"/>
      <c r="AP1517" s="120"/>
      <c r="AQ1517" s="120"/>
      <c r="AR1517" s="120"/>
      <c r="AS1517" s="120"/>
      <c r="AT1517" s="120"/>
      <c r="AU1517" s="120"/>
      <c r="AV1517" s="120"/>
      <c r="AW1517" s="120"/>
      <c r="AX1517" s="120"/>
      <c r="AY1517" s="120"/>
      <c r="AZ1517" s="120"/>
      <c r="BA1517" s="120"/>
      <c r="BB1517" s="120"/>
      <c r="BC1517" s="120"/>
      <c r="BD1517" s="120"/>
      <c r="BE1517" s="120"/>
      <c r="BF1517" s="120"/>
      <c r="BG1517" s="120"/>
      <c r="BH1517" s="120"/>
    </row>
    <row r="1518" spans="33:60">
      <c r="AG1518" s="91"/>
      <c r="AH1518" s="120"/>
      <c r="AI1518" s="120"/>
      <c r="AJ1518" s="120"/>
      <c r="AK1518" s="120"/>
      <c r="AL1518" s="120"/>
      <c r="AM1518" s="120"/>
      <c r="AN1518" s="120"/>
      <c r="AO1518" s="120"/>
      <c r="AP1518" s="120"/>
      <c r="AQ1518" s="120"/>
      <c r="AR1518" s="120"/>
      <c r="AS1518" s="120"/>
      <c r="AT1518" s="120"/>
      <c r="AU1518" s="120"/>
      <c r="AV1518" s="120"/>
      <c r="AW1518" s="120"/>
      <c r="AX1518" s="120"/>
      <c r="AY1518" s="120"/>
      <c r="AZ1518" s="120"/>
      <c r="BA1518" s="120"/>
      <c r="BB1518" s="120"/>
      <c r="BC1518" s="120"/>
      <c r="BD1518" s="120"/>
      <c r="BE1518" s="120"/>
      <c r="BF1518" s="120"/>
      <c r="BG1518" s="120"/>
      <c r="BH1518" s="120"/>
    </row>
    <row r="1519" spans="33:60">
      <c r="AG1519" s="91"/>
      <c r="AH1519" s="120"/>
      <c r="AI1519" s="120"/>
      <c r="AJ1519" s="120"/>
      <c r="AK1519" s="120"/>
      <c r="AL1519" s="120"/>
      <c r="AM1519" s="120"/>
      <c r="AN1519" s="120"/>
      <c r="AO1519" s="120"/>
      <c r="AP1519" s="120"/>
      <c r="AQ1519" s="120"/>
      <c r="AR1519" s="120"/>
      <c r="AS1519" s="120"/>
      <c r="AT1519" s="120"/>
      <c r="AU1519" s="120"/>
      <c r="AV1519" s="120"/>
      <c r="AW1519" s="120"/>
      <c r="AX1519" s="120"/>
      <c r="AY1519" s="120"/>
      <c r="AZ1519" s="120"/>
      <c r="BA1519" s="120"/>
      <c r="BB1519" s="120"/>
      <c r="BC1519" s="120"/>
      <c r="BD1519" s="120"/>
      <c r="BE1519" s="120"/>
      <c r="BF1519" s="120"/>
      <c r="BG1519" s="120"/>
      <c r="BH1519" s="120"/>
    </row>
    <row r="1520" spans="33:60">
      <c r="AG1520" s="91"/>
      <c r="AH1520" s="120"/>
      <c r="AI1520" s="120"/>
      <c r="AJ1520" s="120"/>
      <c r="AK1520" s="120"/>
      <c r="AL1520" s="120"/>
      <c r="AM1520" s="120"/>
      <c r="AN1520" s="120"/>
      <c r="AO1520" s="120"/>
      <c r="AP1520" s="120"/>
      <c r="AQ1520" s="120"/>
      <c r="AR1520" s="120"/>
      <c r="AS1520" s="120"/>
      <c r="AT1520" s="120"/>
      <c r="AU1520" s="120"/>
      <c r="AV1520" s="120"/>
      <c r="AW1520" s="120"/>
      <c r="AX1520" s="120"/>
      <c r="AY1520" s="120"/>
      <c r="AZ1520" s="120"/>
      <c r="BA1520" s="120"/>
      <c r="BB1520" s="120"/>
      <c r="BC1520" s="120"/>
      <c r="BD1520" s="120"/>
      <c r="BE1520" s="120"/>
      <c r="BF1520" s="120"/>
      <c r="BG1520" s="120"/>
      <c r="BH1520" s="120"/>
    </row>
    <row r="1521" spans="33:60">
      <c r="AG1521" s="91"/>
      <c r="AH1521" s="120"/>
      <c r="AI1521" s="120"/>
      <c r="AJ1521" s="120"/>
      <c r="AK1521" s="120"/>
      <c r="AL1521" s="120"/>
      <c r="AM1521" s="120"/>
      <c r="AN1521" s="120"/>
      <c r="AO1521" s="120"/>
      <c r="AP1521" s="120"/>
      <c r="AQ1521" s="120"/>
      <c r="AR1521" s="120"/>
      <c r="AS1521" s="120"/>
      <c r="AT1521" s="120"/>
      <c r="AU1521" s="120"/>
      <c r="AV1521" s="120"/>
      <c r="AW1521" s="120"/>
      <c r="AX1521" s="120"/>
      <c r="AY1521" s="120"/>
      <c r="AZ1521" s="120"/>
      <c r="BA1521" s="120"/>
      <c r="BB1521" s="120"/>
      <c r="BC1521" s="120"/>
      <c r="BD1521" s="120"/>
      <c r="BE1521" s="120"/>
      <c r="BF1521" s="120"/>
      <c r="BG1521" s="120"/>
      <c r="BH1521" s="120"/>
    </row>
    <row r="1522" spans="33:60">
      <c r="AG1522" s="91"/>
      <c r="AH1522" s="120"/>
      <c r="AI1522" s="120"/>
      <c r="AJ1522" s="120"/>
      <c r="AK1522" s="120"/>
      <c r="AL1522" s="120"/>
      <c r="AM1522" s="120"/>
      <c r="AN1522" s="120"/>
      <c r="AO1522" s="120"/>
      <c r="AP1522" s="120"/>
      <c r="AQ1522" s="120"/>
      <c r="AR1522" s="120"/>
      <c r="AS1522" s="120"/>
      <c r="AT1522" s="120"/>
      <c r="AU1522" s="120"/>
      <c r="AV1522" s="120"/>
      <c r="AW1522" s="120"/>
      <c r="AX1522" s="120"/>
      <c r="AY1522" s="120"/>
      <c r="AZ1522" s="120"/>
      <c r="BA1522" s="120"/>
      <c r="BB1522" s="120"/>
      <c r="BC1522" s="120"/>
      <c r="BD1522" s="120"/>
      <c r="BE1522" s="120"/>
      <c r="BF1522" s="120"/>
      <c r="BG1522" s="120"/>
      <c r="BH1522" s="120"/>
    </row>
    <row r="1523" spans="33:60">
      <c r="AG1523" s="91"/>
      <c r="AH1523" s="120"/>
      <c r="AI1523" s="120"/>
      <c r="AJ1523" s="120"/>
      <c r="AK1523" s="120"/>
      <c r="AL1523" s="120"/>
      <c r="AM1523" s="120"/>
      <c r="AN1523" s="120"/>
      <c r="AO1523" s="120"/>
      <c r="AP1523" s="120"/>
      <c r="AQ1523" s="120"/>
      <c r="AR1523" s="120"/>
      <c r="AS1523" s="120"/>
      <c r="AT1523" s="120"/>
      <c r="AU1523" s="120"/>
      <c r="AV1523" s="120"/>
      <c r="AW1523" s="120"/>
      <c r="AX1523" s="120"/>
      <c r="AY1523" s="120"/>
      <c r="AZ1523" s="120"/>
      <c r="BA1523" s="120"/>
      <c r="BB1523" s="120"/>
      <c r="BC1523" s="120"/>
      <c r="BD1523" s="120"/>
      <c r="BE1523" s="120"/>
      <c r="BF1523" s="120"/>
      <c r="BG1523" s="120"/>
      <c r="BH1523" s="120"/>
    </row>
    <row r="1524" spans="33:60">
      <c r="AG1524" s="91"/>
      <c r="AH1524" s="120"/>
      <c r="AI1524" s="120"/>
      <c r="AJ1524" s="120"/>
      <c r="AK1524" s="120"/>
      <c r="AL1524" s="120"/>
      <c r="AM1524" s="120"/>
      <c r="AN1524" s="120"/>
      <c r="AO1524" s="120"/>
      <c r="AP1524" s="120"/>
      <c r="AQ1524" s="120"/>
      <c r="AR1524" s="120"/>
      <c r="AS1524" s="120"/>
      <c r="AT1524" s="120"/>
      <c r="AU1524" s="120"/>
      <c r="AV1524" s="120"/>
      <c r="AW1524" s="120"/>
      <c r="AX1524" s="120"/>
      <c r="AY1524" s="120"/>
      <c r="AZ1524" s="120"/>
      <c r="BA1524" s="120"/>
      <c r="BB1524" s="120"/>
      <c r="BC1524" s="120"/>
      <c r="BD1524" s="120"/>
      <c r="BE1524" s="120"/>
      <c r="BF1524" s="120"/>
      <c r="BG1524" s="120"/>
      <c r="BH1524" s="120"/>
    </row>
    <row r="1525" spans="33:60">
      <c r="AG1525" s="91"/>
      <c r="AH1525" s="120"/>
      <c r="AI1525" s="120"/>
      <c r="AJ1525" s="120"/>
      <c r="AK1525" s="120"/>
      <c r="AL1525" s="120"/>
      <c r="AM1525" s="120"/>
      <c r="AN1525" s="120"/>
      <c r="AO1525" s="120"/>
      <c r="AP1525" s="120"/>
      <c r="AQ1525" s="120"/>
      <c r="AR1525" s="120"/>
      <c r="AS1525" s="120"/>
      <c r="AT1525" s="120"/>
      <c r="AU1525" s="120"/>
      <c r="AV1525" s="120"/>
      <c r="AW1525" s="120"/>
      <c r="AX1525" s="120"/>
      <c r="AY1525" s="120"/>
      <c r="AZ1525" s="120"/>
      <c r="BA1525" s="120"/>
      <c r="BB1525" s="120"/>
      <c r="BC1525" s="120"/>
      <c r="BD1525" s="120"/>
      <c r="BE1525" s="120"/>
      <c r="BF1525" s="120"/>
      <c r="BG1525" s="120"/>
      <c r="BH1525" s="120"/>
    </row>
    <row r="1526" spans="33:60">
      <c r="AG1526" s="91"/>
      <c r="AH1526" s="120"/>
      <c r="AI1526" s="120"/>
      <c r="AJ1526" s="120"/>
      <c r="AK1526" s="120"/>
      <c r="AL1526" s="120"/>
      <c r="AM1526" s="120"/>
      <c r="AN1526" s="120"/>
      <c r="AO1526" s="120"/>
      <c r="AP1526" s="120"/>
      <c r="AQ1526" s="120"/>
      <c r="AR1526" s="120"/>
      <c r="AS1526" s="120"/>
      <c r="AT1526" s="120"/>
      <c r="AU1526" s="120"/>
      <c r="AV1526" s="120"/>
      <c r="AW1526" s="120"/>
      <c r="AX1526" s="120"/>
      <c r="AY1526" s="120"/>
      <c r="AZ1526" s="120"/>
      <c r="BA1526" s="120"/>
      <c r="BB1526" s="120"/>
      <c r="BC1526" s="120"/>
      <c r="BD1526" s="120"/>
      <c r="BE1526" s="120"/>
      <c r="BF1526" s="120"/>
      <c r="BG1526" s="120"/>
      <c r="BH1526" s="120"/>
    </row>
    <row r="1527" spans="33:60">
      <c r="AG1527" s="91"/>
      <c r="AH1527" s="120"/>
      <c r="AI1527" s="120"/>
      <c r="AJ1527" s="120"/>
      <c r="AK1527" s="120"/>
      <c r="AL1527" s="120"/>
      <c r="AM1527" s="120"/>
      <c r="AN1527" s="120"/>
      <c r="AO1527" s="120"/>
      <c r="AP1527" s="120"/>
      <c r="AQ1527" s="120"/>
      <c r="AR1527" s="120"/>
      <c r="AS1527" s="120"/>
      <c r="AT1527" s="120"/>
      <c r="AU1527" s="120"/>
      <c r="AV1527" s="120"/>
      <c r="AW1527" s="120"/>
      <c r="AX1527" s="120"/>
      <c r="AY1527" s="120"/>
      <c r="AZ1527" s="120"/>
      <c r="BA1527" s="120"/>
      <c r="BB1527" s="120"/>
      <c r="BC1527" s="120"/>
      <c r="BD1527" s="120"/>
      <c r="BE1527" s="120"/>
      <c r="BF1527" s="120"/>
      <c r="BG1527" s="120"/>
      <c r="BH1527" s="120"/>
    </row>
    <row r="1528" spans="33:60">
      <c r="AG1528" s="91"/>
      <c r="AH1528" s="120"/>
      <c r="AI1528" s="120"/>
      <c r="AJ1528" s="120"/>
      <c r="AK1528" s="120"/>
      <c r="AL1528" s="120"/>
      <c r="AM1528" s="120"/>
      <c r="AN1528" s="120"/>
      <c r="AO1528" s="120"/>
      <c r="AP1528" s="120"/>
      <c r="AQ1528" s="120"/>
      <c r="AR1528" s="120"/>
      <c r="AS1528" s="120"/>
      <c r="AT1528" s="120"/>
      <c r="AU1528" s="120"/>
      <c r="AV1528" s="120"/>
      <c r="AW1528" s="120"/>
      <c r="AX1528" s="120"/>
      <c r="AY1528" s="120"/>
      <c r="AZ1528" s="120"/>
      <c r="BA1528" s="120"/>
      <c r="BB1528" s="120"/>
      <c r="BC1528" s="120"/>
      <c r="BD1528" s="120"/>
      <c r="BE1528" s="120"/>
      <c r="BF1528" s="120"/>
      <c r="BG1528" s="120"/>
      <c r="BH1528" s="120"/>
    </row>
    <row r="1529" spans="33:60">
      <c r="AG1529" s="91"/>
      <c r="AH1529" s="120"/>
      <c r="AI1529" s="120"/>
      <c r="AJ1529" s="120"/>
      <c r="AK1529" s="120"/>
      <c r="AL1529" s="120"/>
      <c r="AM1529" s="120"/>
      <c r="AN1529" s="120"/>
      <c r="AO1529" s="120"/>
      <c r="AP1529" s="120"/>
      <c r="AQ1529" s="120"/>
      <c r="AR1529" s="120"/>
      <c r="AS1529" s="120"/>
      <c r="AT1529" s="120"/>
      <c r="AU1529" s="120"/>
      <c r="AV1529" s="120"/>
      <c r="AW1529" s="120"/>
      <c r="AX1529" s="120"/>
      <c r="AY1529" s="120"/>
      <c r="AZ1529" s="120"/>
      <c r="BA1529" s="120"/>
      <c r="BB1529" s="120"/>
      <c r="BC1529" s="120"/>
      <c r="BD1529" s="120"/>
      <c r="BE1529" s="120"/>
      <c r="BF1529" s="120"/>
      <c r="BG1529" s="120"/>
      <c r="BH1529" s="120"/>
    </row>
    <row r="1530" spans="33:60">
      <c r="AG1530" s="91"/>
      <c r="AH1530" s="120"/>
      <c r="AI1530" s="120"/>
      <c r="AJ1530" s="120"/>
      <c r="AK1530" s="120"/>
      <c r="AL1530" s="120"/>
      <c r="AM1530" s="120"/>
      <c r="AN1530" s="120"/>
      <c r="AO1530" s="120"/>
      <c r="AP1530" s="120"/>
      <c r="AQ1530" s="120"/>
      <c r="AR1530" s="120"/>
      <c r="AS1530" s="120"/>
      <c r="AT1530" s="120"/>
      <c r="AU1530" s="120"/>
      <c r="AV1530" s="120"/>
      <c r="AW1530" s="120"/>
      <c r="AX1530" s="120"/>
      <c r="AY1530" s="120"/>
      <c r="AZ1530" s="120"/>
      <c r="BA1530" s="120"/>
      <c r="BB1530" s="120"/>
      <c r="BC1530" s="120"/>
      <c r="BD1530" s="120"/>
      <c r="BE1530" s="120"/>
      <c r="BF1530" s="120"/>
      <c r="BG1530" s="120"/>
      <c r="BH1530" s="120"/>
    </row>
    <row r="1531" spans="33:60">
      <c r="AG1531" s="91"/>
      <c r="AH1531" s="120"/>
      <c r="AI1531" s="120"/>
      <c r="AJ1531" s="120"/>
      <c r="AK1531" s="120"/>
      <c r="AL1531" s="120"/>
      <c r="AM1531" s="120"/>
      <c r="AN1531" s="120"/>
      <c r="AO1531" s="120"/>
      <c r="AP1531" s="120"/>
      <c r="AQ1531" s="120"/>
      <c r="AR1531" s="120"/>
      <c r="AS1531" s="120"/>
      <c r="AT1531" s="120"/>
      <c r="AU1531" s="120"/>
      <c r="AV1531" s="120"/>
      <c r="AW1531" s="120"/>
      <c r="AX1531" s="120"/>
      <c r="AY1531" s="120"/>
      <c r="AZ1531" s="120"/>
      <c r="BA1531" s="120"/>
      <c r="BB1531" s="120"/>
      <c r="BC1531" s="120"/>
      <c r="BD1531" s="120"/>
      <c r="BE1531" s="120"/>
      <c r="BF1531" s="120"/>
      <c r="BG1531" s="120"/>
      <c r="BH1531" s="120"/>
    </row>
    <row r="1532" spans="33:60">
      <c r="AG1532" s="91"/>
      <c r="AH1532" s="120"/>
      <c r="AI1532" s="120"/>
      <c r="AJ1532" s="120"/>
      <c r="AK1532" s="120"/>
      <c r="AL1532" s="120"/>
      <c r="AM1532" s="120"/>
      <c r="AN1532" s="120"/>
      <c r="AO1532" s="120"/>
      <c r="AP1532" s="120"/>
      <c r="AQ1532" s="120"/>
      <c r="AR1532" s="120"/>
      <c r="AS1532" s="120"/>
      <c r="AT1532" s="120"/>
      <c r="AU1532" s="120"/>
      <c r="AV1532" s="120"/>
      <c r="AW1532" s="120"/>
      <c r="AX1532" s="120"/>
      <c r="AY1532" s="120"/>
      <c r="AZ1532" s="120"/>
      <c r="BA1532" s="120"/>
      <c r="BB1532" s="120"/>
      <c r="BC1532" s="120"/>
      <c r="BD1532" s="120"/>
      <c r="BE1532" s="120"/>
      <c r="BF1532" s="120"/>
      <c r="BG1532" s="120"/>
      <c r="BH1532" s="120"/>
    </row>
    <row r="1533" spans="33:60">
      <c r="AG1533" s="91"/>
      <c r="AH1533" s="120"/>
      <c r="AI1533" s="120"/>
      <c r="AJ1533" s="120"/>
      <c r="AK1533" s="120"/>
      <c r="AL1533" s="120"/>
      <c r="AM1533" s="120"/>
      <c r="AN1533" s="120"/>
      <c r="AO1533" s="120"/>
      <c r="AP1533" s="120"/>
      <c r="AQ1533" s="120"/>
      <c r="AR1533" s="120"/>
      <c r="AS1533" s="120"/>
      <c r="AT1533" s="120"/>
      <c r="AU1533" s="120"/>
      <c r="AV1533" s="120"/>
      <c r="AW1533" s="120"/>
      <c r="AX1533" s="120"/>
      <c r="AY1533" s="120"/>
      <c r="AZ1533" s="120"/>
      <c r="BA1533" s="120"/>
      <c r="BB1533" s="120"/>
      <c r="BC1533" s="120"/>
      <c r="BD1533" s="120"/>
      <c r="BE1533" s="120"/>
      <c r="BF1533" s="120"/>
      <c r="BG1533" s="120"/>
      <c r="BH1533" s="120"/>
    </row>
    <row r="1534" spans="33:60">
      <c r="AG1534" s="91"/>
      <c r="AH1534" s="120"/>
      <c r="AI1534" s="120"/>
      <c r="AJ1534" s="120"/>
      <c r="AK1534" s="120"/>
      <c r="AL1534" s="120"/>
      <c r="AM1534" s="120"/>
      <c r="AN1534" s="120"/>
      <c r="AO1534" s="120"/>
      <c r="AP1534" s="120"/>
      <c r="AQ1534" s="120"/>
      <c r="AR1534" s="120"/>
      <c r="AS1534" s="120"/>
      <c r="AT1534" s="120"/>
      <c r="AU1534" s="120"/>
      <c r="AV1534" s="120"/>
      <c r="AW1534" s="120"/>
      <c r="AX1534" s="120"/>
      <c r="AY1534" s="120"/>
      <c r="AZ1534" s="120"/>
      <c r="BA1534" s="120"/>
      <c r="BB1534" s="120"/>
      <c r="BC1534" s="120"/>
      <c r="BD1534" s="120"/>
      <c r="BE1534" s="120"/>
      <c r="BF1534" s="120"/>
      <c r="BG1534" s="120"/>
      <c r="BH1534" s="120"/>
    </row>
    <row r="1535" spans="33:60">
      <c r="AG1535" s="91"/>
      <c r="AH1535" s="120"/>
      <c r="AI1535" s="120"/>
      <c r="AJ1535" s="120"/>
      <c r="AK1535" s="120"/>
      <c r="AL1535" s="120"/>
      <c r="AM1535" s="120"/>
      <c r="AN1535" s="120"/>
      <c r="AO1535" s="120"/>
      <c r="AP1535" s="120"/>
      <c r="AQ1535" s="120"/>
      <c r="AR1535" s="120"/>
      <c r="AS1535" s="120"/>
      <c r="AT1535" s="120"/>
      <c r="AU1535" s="120"/>
      <c r="AV1535" s="120"/>
      <c r="AW1535" s="120"/>
      <c r="AX1535" s="120"/>
      <c r="AY1535" s="120"/>
      <c r="AZ1535" s="120"/>
      <c r="BA1535" s="120"/>
      <c r="BB1535" s="120"/>
      <c r="BC1535" s="120"/>
      <c r="BD1535" s="120"/>
      <c r="BE1535" s="120"/>
      <c r="BF1535" s="120"/>
      <c r="BG1535" s="120"/>
      <c r="BH1535" s="120"/>
    </row>
    <row r="1536" spans="33:60">
      <c r="AG1536" s="91"/>
      <c r="AH1536" s="120"/>
      <c r="AI1536" s="120"/>
      <c r="AJ1536" s="120"/>
      <c r="AK1536" s="120"/>
      <c r="AL1536" s="120"/>
      <c r="AM1536" s="120"/>
      <c r="AN1536" s="120"/>
      <c r="AO1536" s="120"/>
      <c r="AP1536" s="120"/>
      <c r="AQ1536" s="120"/>
      <c r="AR1536" s="120"/>
      <c r="AS1536" s="120"/>
      <c r="AT1536" s="120"/>
      <c r="AU1536" s="120"/>
      <c r="AV1536" s="120"/>
      <c r="AW1536" s="120"/>
      <c r="AX1536" s="120"/>
      <c r="AY1536" s="120"/>
      <c r="AZ1536" s="120"/>
      <c r="BA1536" s="120"/>
      <c r="BB1536" s="120"/>
      <c r="BC1536" s="120"/>
      <c r="BD1536" s="120"/>
      <c r="BE1536" s="120"/>
      <c r="BF1536" s="120"/>
      <c r="BG1536" s="120"/>
      <c r="BH1536" s="120"/>
    </row>
    <row r="1537" spans="33:60">
      <c r="AG1537" s="91"/>
      <c r="AH1537" s="120"/>
      <c r="AI1537" s="120"/>
      <c r="AJ1537" s="120"/>
      <c r="AK1537" s="120"/>
      <c r="AL1537" s="120"/>
      <c r="AM1537" s="120"/>
      <c r="AN1537" s="120"/>
      <c r="AO1537" s="120"/>
      <c r="AP1537" s="120"/>
      <c r="AQ1537" s="120"/>
      <c r="AR1537" s="120"/>
      <c r="AS1537" s="120"/>
      <c r="AT1537" s="120"/>
      <c r="AU1537" s="120"/>
      <c r="AV1537" s="120"/>
      <c r="AW1537" s="120"/>
      <c r="AX1537" s="120"/>
      <c r="AY1537" s="120"/>
      <c r="AZ1537" s="120"/>
      <c r="BA1537" s="120"/>
      <c r="BB1537" s="120"/>
      <c r="BC1537" s="120"/>
      <c r="BD1537" s="120"/>
      <c r="BE1537" s="120"/>
      <c r="BF1537" s="120"/>
      <c r="BG1537" s="120"/>
      <c r="BH1537" s="120"/>
    </row>
    <row r="1538" spans="33:60">
      <c r="AG1538" s="91"/>
      <c r="AH1538" s="120"/>
      <c r="AI1538" s="120"/>
      <c r="AJ1538" s="120"/>
      <c r="AK1538" s="120"/>
      <c r="AL1538" s="120"/>
      <c r="AM1538" s="120"/>
      <c r="AN1538" s="120"/>
      <c r="AO1538" s="120"/>
      <c r="AP1538" s="120"/>
      <c r="AQ1538" s="120"/>
      <c r="AR1538" s="120"/>
      <c r="AS1538" s="120"/>
      <c r="AT1538" s="120"/>
      <c r="AU1538" s="120"/>
      <c r="AV1538" s="120"/>
      <c r="AW1538" s="120"/>
      <c r="AX1538" s="120"/>
      <c r="AY1538" s="120"/>
      <c r="AZ1538" s="120"/>
      <c r="BA1538" s="120"/>
      <c r="BB1538" s="120"/>
      <c r="BC1538" s="120"/>
      <c r="BD1538" s="120"/>
      <c r="BE1538" s="120"/>
      <c r="BF1538" s="120"/>
      <c r="BG1538" s="120"/>
      <c r="BH1538" s="120"/>
    </row>
    <row r="1539" spans="33:60">
      <c r="AG1539" s="91"/>
      <c r="AH1539" s="120"/>
      <c r="AI1539" s="120"/>
      <c r="AJ1539" s="120"/>
      <c r="AK1539" s="120"/>
      <c r="AL1539" s="120"/>
      <c r="AM1539" s="120"/>
      <c r="AN1539" s="120"/>
      <c r="AO1539" s="120"/>
      <c r="AP1539" s="120"/>
      <c r="AQ1539" s="120"/>
      <c r="AR1539" s="120"/>
      <c r="AS1539" s="120"/>
      <c r="AT1539" s="120"/>
      <c r="AU1539" s="120"/>
      <c r="AV1539" s="120"/>
      <c r="AW1539" s="120"/>
      <c r="AX1539" s="120"/>
      <c r="AY1539" s="120"/>
      <c r="AZ1539" s="120"/>
      <c r="BA1539" s="120"/>
      <c r="BB1539" s="120"/>
      <c r="BC1539" s="120"/>
      <c r="BD1539" s="120"/>
      <c r="BE1539" s="120"/>
      <c r="BF1539" s="120"/>
      <c r="BG1539" s="120"/>
      <c r="BH1539" s="120"/>
    </row>
    <row r="1540" spans="33:60">
      <c r="AG1540" s="91"/>
      <c r="AH1540" s="120"/>
      <c r="AI1540" s="120"/>
      <c r="AJ1540" s="120"/>
      <c r="AK1540" s="120"/>
      <c r="AL1540" s="120"/>
      <c r="AM1540" s="120"/>
      <c r="AN1540" s="120"/>
      <c r="AO1540" s="120"/>
      <c r="AP1540" s="120"/>
      <c r="AQ1540" s="120"/>
      <c r="AR1540" s="120"/>
      <c r="AS1540" s="120"/>
      <c r="AT1540" s="120"/>
      <c r="AU1540" s="120"/>
      <c r="AV1540" s="120"/>
      <c r="AW1540" s="120"/>
      <c r="AX1540" s="120"/>
      <c r="AY1540" s="120"/>
      <c r="AZ1540" s="120"/>
      <c r="BA1540" s="120"/>
      <c r="BB1540" s="120"/>
      <c r="BC1540" s="120"/>
      <c r="BD1540" s="120"/>
      <c r="BE1540" s="120"/>
      <c r="BF1540" s="120"/>
      <c r="BG1540" s="120"/>
      <c r="BH1540" s="120"/>
    </row>
    <row r="1541" spans="33:60">
      <c r="AG1541" s="91"/>
      <c r="AH1541" s="120"/>
      <c r="AI1541" s="120"/>
      <c r="AJ1541" s="120"/>
      <c r="AK1541" s="120"/>
      <c r="AL1541" s="120"/>
      <c r="AM1541" s="120"/>
      <c r="AN1541" s="120"/>
      <c r="AO1541" s="120"/>
      <c r="AP1541" s="120"/>
      <c r="AQ1541" s="120"/>
      <c r="AR1541" s="120"/>
      <c r="AS1541" s="120"/>
      <c r="AT1541" s="120"/>
      <c r="AU1541" s="120"/>
      <c r="AV1541" s="120"/>
      <c r="AW1541" s="120"/>
      <c r="AX1541" s="120"/>
      <c r="AY1541" s="120"/>
      <c r="AZ1541" s="120"/>
      <c r="BA1541" s="120"/>
      <c r="BB1541" s="120"/>
      <c r="BC1541" s="120"/>
      <c r="BD1541" s="120"/>
      <c r="BE1541" s="120"/>
      <c r="BF1541" s="120"/>
      <c r="BG1541" s="120"/>
      <c r="BH1541" s="120"/>
    </row>
    <row r="1542" spans="33:60">
      <c r="AG1542" s="91"/>
      <c r="AH1542" s="120"/>
      <c r="AI1542" s="120"/>
      <c r="AJ1542" s="120"/>
      <c r="AK1542" s="120"/>
      <c r="AL1542" s="120"/>
      <c r="AM1542" s="120"/>
      <c r="AN1542" s="120"/>
      <c r="AO1542" s="120"/>
      <c r="AP1542" s="120"/>
      <c r="AQ1542" s="120"/>
      <c r="AR1542" s="120"/>
      <c r="AS1542" s="120"/>
      <c r="AT1542" s="120"/>
      <c r="AU1542" s="120"/>
      <c r="AV1542" s="120"/>
      <c r="AW1542" s="120"/>
      <c r="AX1542" s="120"/>
      <c r="AY1542" s="120"/>
      <c r="AZ1542" s="120"/>
      <c r="BA1542" s="120"/>
      <c r="BB1542" s="120"/>
      <c r="BC1542" s="120"/>
      <c r="BD1542" s="120"/>
      <c r="BE1542" s="120"/>
      <c r="BF1542" s="120"/>
      <c r="BG1542" s="120"/>
      <c r="BH1542" s="120"/>
    </row>
    <row r="1543" spans="33:60">
      <c r="AG1543" s="91"/>
      <c r="AH1543" s="120"/>
      <c r="AI1543" s="120"/>
      <c r="AJ1543" s="120"/>
      <c r="AK1543" s="120"/>
      <c r="AL1543" s="120"/>
      <c r="AM1543" s="120"/>
      <c r="AN1543" s="120"/>
      <c r="AO1543" s="120"/>
      <c r="AP1543" s="120"/>
      <c r="AQ1543" s="120"/>
      <c r="AR1543" s="120"/>
      <c r="AS1543" s="120"/>
      <c r="AT1543" s="120"/>
      <c r="AU1543" s="120"/>
      <c r="AV1543" s="120"/>
      <c r="AW1543" s="120"/>
      <c r="AX1543" s="120"/>
      <c r="AY1543" s="120"/>
      <c r="AZ1543" s="120"/>
      <c r="BA1543" s="120"/>
      <c r="BB1543" s="120"/>
      <c r="BC1543" s="120"/>
      <c r="BD1543" s="120"/>
      <c r="BE1543" s="120"/>
      <c r="BF1543" s="120"/>
      <c r="BG1543" s="120"/>
      <c r="BH1543" s="120"/>
    </row>
    <row r="1544" spans="33:60">
      <c r="AG1544" s="91"/>
      <c r="AH1544" s="120"/>
      <c r="AI1544" s="120"/>
      <c r="AJ1544" s="120"/>
      <c r="AK1544" s="120"/>
      <c r="AL1544" s="120"/>
      <c r="AM1544" s="120"/>
      <c r="AN1544" s="120"/>
      <c r="AO1544" s="120"/>
      <c r="AP1544" s="120"/>
      <c r="AQ1544" s="120"/>
      <c r="AR1544" s="120"/>
      <c r="AS1544" s="120"/>
      <c r="AT1544" s="120"/>
      <c r="AU1544" s="120"/>
      <c r="AV1544" s="120"/>
      <c r="AW1544" s="120"/>
      <c r="AX1544" s="120"/>
      <c r="AY1544" s="120"/>
      <c r="AZ1544" s="120"/>
      <c r="BA1544" s="120"/>
      <c r="BB1544" s="120"/>
      <c r="BC1544" s="120"/>
      <c r="BD1544" s="120"/>
      <c r="BE1544" s="120"/>
      <c r="BF1544" s="120"/>
      <c r="BG1544" s="120"/>
      <c r="BH1544" s="120"/>
    </row>
    <row r="1545" spans="33:60">
      <c r="AG1545" s="91"/>
      <c r="AH1545" s="120"/>
      <c r="AI1545" s="120"/>
      <c r="AJ1545" s="120"/>
      <c r="AK1545" s="120"/>
      <c r="AL1545" s="120"/>
      <c r="AM1545" s="120"/>
      <c r="AN1545" s="120"/>
      <c r="AO1545" s="120"/>
      <c r="AP1545" s="120"/>
      <c r="AQ1545" s="120"/>
      <c r="AR1545" s="120"/>
      <c r="AS1545" s="120"/>
      <c r="AT1545" s="120"/>
      <c r="AU1545" s="120"/>
      <c r="AV1545" s="120"/>
      <c r="AW1545" s="120"/>
      <c r="AX1545" s="120"/>
      <c r="AY1545" s="120"/>
      <c r="AZ1545" s="120"/>
      <c r="BA1545" s="120"/>
      <c r="BB1545" s="120"/>
      <c r="BC1545" s="120"/>
      <c r="BD1545" s="120"/>
      <c r="BE1545" s="120"/>
      <c r="BF1545" s="120"/>
      <c r="BG1545" s="120"/>
      <c r="BH1545" s="120"/>
    </row>
    <row r="1546" spans="33:60">
      <c r="AG1546" s="91"/>
      <c r="AH1546" s="120"/>
      <c r="AI1546" s="120"/>
      <c r="AJ1546" s="120"/>
      <c r="AK1546" s="120"/>
      <c r="AL1546" s="120"/>
      <c r="AM1546" s="120"/>
      <c r="AN1546" s="120"/>
      <c r="AO1546" s="120"/>
      <c r="AP1546" s="120"/>
      <c r="AQ1546" s="120"/>
      <c r="AR1546" s="120"/>
      <c r="AS1546" s="120"/>
      <c r="AT1546" s="120"/>
      <c r="AU1546" s="120"/>
      <c r="AV1546" s="120"/>
      <c r="AW1546" s="120"/>
      <c r="AX1546" s="120"/>
      <c r="AY1546" s="120"/>
      <c r="AZ1546" s="120"/>
      <c r="BA1546" s="120"/>
      <c r="BB1546" s="120"/>
      <c r="BC1546" s="120"/>
      <c r="BD1546" s="120"/>
      <c r="BE1546" s="120"/>
      <c r="BF1546" s="120"/>
      <c r="BG1546" s="120"/>
      <c r="BH1546" s="120"/>
    </row>
    <row r="1547" spans="33:60">
      <c r="AG1547" s="91"/>
      <c r="AH1547" s="120"/>
      <c r="AI1547" s="120"/>
      <c r="AJ1547" s="120"/>
      <c r="AK1547" s="120"/>
      <c r="AL1547" s="120"/>
      <c r="AM1547" s="120"/>
      <c r="AN1547" s="120"/>
      <c r="AO1547" s="120"/>
      <c r="AP1547" s="120"/>
      <c r="AQ1547" s="120"/>
      <c r="AR1547" s="120"/>
      <c r="AS1547" s="120"/>
      <c r="AT1547" s="120"/>
      <c r="AU1547" s="120"/>
      <c r="AV1547" s="120"/>
      <c r="AW1547" s="120"/>
      <c r="AX1547" s="120"/>
      <c r="AY1547" s="120"/>
      <c r="AZ1547" s="120"/>
      <c r="BA1547" s="120"/>
      <c r="BB1547" s="120"/>
      <c r="BC1547" s="120"/>
      <c r="BD1547" s="120"/>
      <c r="BE1547" s="120"/>
      <c r="BF1547" s="120"/>
      <c r="BG1547" s="120"/>
      <c r="BH1547" s="120"/>
    </row>
    <row r="1548" spans="33:60">
      <c r="AG1548" s="91"/>
      <c r="AH1548" s="120"/>
      <c r="AI1548" s="120"/>
      <c r="AJ1548" s="120"/>
      <c r="AK1548" s="120"/>
      <c r="AL1548" s="120"/>
      <c r="AM1548" s="120"/>
      <c r="AN1548" s="120"/>
      <c r="AO1548" s="120"/>
      <c r="AP1548" s="120"/>
      <c r="AQ1548" s="120"/>
      <c r="AR1548" s="120"/>
      <c r="AS1548" s="120"/>
      <c r="AT1548" s="120"/>
      <c r="AU1548" s="120"/>
      <c r="AV1548" s="120"/>
      <c r="AW1548" s="120"/>
      <c r="AX1548" s="120"/>
      <c r="AY1548" s="120"/>
      <c r="AZ1548" s="120"/>
      <c r="BA1548" s="120"/>
      <c r="BB1548" s="120"/>
      <c r="BC1548" s="120"/>
      <c r="BD1548" s="120"/>
      <c r="BE1548" s="120"/>
      <c r="BF1548" s="120"/>
      <c r="BG1548" s="120"/>
      <c r="BH1548" s="120"/>
    </row>
    <row r="1549" spans="33:60">
      <c r="AG1549" s="91"/>
      <c r="AH1549" s="120"/>
      <c r="AI1549" s="120"/>
      <c r="AJ1549" s="120"/>
      <c r="AK1549" s="120"/>
      <c r="AL1549" s="120"/>
      <c r="AM1549" s="120"/>
      <c r="AN1549" s="120"/>
      <c r="AO1549" s="120"/>
      <c r="AP1549" s="120"/>
      <c r="AQ1549" s="120"/>
      <c r="AR1549" s="120"/>
      <c r="AS1549" s="120"/>
      <c r="AT1549" s="120"/>
      <c r="AU1549" s="120"/>
      <c r="AV1549" s="120"/>
      <c r="AW1549" s="120"/>
      <c r="AX1549" s="120"/>
      <c r="AY1549" s="120"/>
      <c r="AZ1549" s="120"/>
      <c r="BA1549" s="120"/>
      <c r="BB1549" s="120"/>
      <c r="BC1549" s="120"/>
      <c r="BD1549" s="120"/>
      <c r="BE1549" s="120"/>
      <c r="BF1549" s="120"/>
      <c r="BG1549" s="120"/>
      <c r="BH1549" s="120"/>
    </row>
    <row r="1550" spans="33:60">
      <c r="AG1550" s="91"/>
      <c r="AH1550" s="120"/>
      <c r="AI1550" s="120"/>
      <c r="AJ1550" s="120"/>
      <c r="AK1550" s="120"/>
      <c r="AL1550" s="120"/>
      <c r="AM1550" s="120"/>
      <c r="AN1550" s="120"/>
      <c r="AO1550" s="120"/>
      <c r="AP1550" s="120"/>
      <c r="AQ1550" s="120"/>
      <c r="AR1550" s="120"/>
      <c r="AS1550" s="120"/>
      <c r="AT1550" s="120"/>
      <c r="AU1550" s="120"/>
      <c r="AV1550" s="120"/>
      <c r="AW1550" s="120"/>
      <c r="AX1550" s="120"/>
      <c r="AY1550" s="120"/>
      <c r="AZ1550" s="120"/>
      <c r="BA1550" s="120"/>
      <c r="BB1550" s="120"/>
      <c r="BC1550" s="120"/>
      <c r="BD1550" s="120"/>
      <c r="BE1550" s="120"/>
      <c r="BF1550" s="120"/>
      <c r="BG1550" s="120"/>
      <c r="BH1550" s="120"/>
    </row>
    <row r="1551" spans="33:60">
      <c r="AG1551" s="91"/>
      <c r="AH1551" s="120"/>
      <c r="AI1551" s="120"/>
      <c r="AJ1551" s="120"/>
      <c r="AK1551" s="120"/>
      <c r="AL1551" s="120"/>
      <c r="AM1551" s="120"/>
      <c r="AN1551" s="120"/>
      <c r="AO1551" s="120"/>
      <c r="AP1551" s="120"/>
      <c r="AQ1551" s="120"/>
      <c r="AR1551" s="120"/>
      <c r="AS1551" s="120"/>
      <c r="AT1551" s="120"/>
      <c r="AU1551" s="120"/>
      <c r="AV1551" s="120"/>
      <c r="AW1551" s="120"/>
      <c r="AX1551" s="120"/>
      <c r="AY1551" s="120"/>
      <c r="AZ1551" s="120"/>
      <c r="BA1551" s="120"/>
      <c r="BB1551" s="120"/>
      <c r="BC1551" s="120"/>
      <c r="BD1551" s="120"/>
      <c r="BE1551" s="120"/>
      <c r="BF1551" s="120"/>
      <c r="BG1551" s="120"/>
      <c r="BH1551" s="120"/>
    </row>
    <row r="1552" spans="33:60">
      <c r="AG1552" s="91"/>
      <c r="AH1552" s="120"/>
      <c r="AI1552" s="120"/>
      <c r="AJ1552" s="120"/>
      <c r="AK1552" s="120"/>
      <c r="AL1552" s="120"/>
      <c r="AM1552" s="120"/>
      <c r="AN1552" s="120"/>
      <c r="AO1552" s="120"/>
      <c r="AP1552" s="120"/>
      <c r="AQ1552" s="120"/>
      <c r="AR1552" s="120"/>
      <c r="AS1552" s="120"/>
      <c r="AT1552" s="120"/>
      <c r="AU1552" s="120"/>
      <c r="AV1552" s="120"/>
      <c r="AW1552" s="120"/>
      <c r="AX1552" s="120"/>
      <c r="AY1552" s="120"/>
      <c r="AZ1552" s="120"/>
      <c r="BA1552" s="120"/>
      <c r="BB1552" s="120"/>
      <c r="BC1552" s="120"/>
      <c r="BD1552" s="120"/>
      <c r="BE1552" s="120"/>
      <c r="BF1552" s="120"/>
      <c r="BG1552" s="120"/>
      <c r="BH1552" s="120"/>
    </row>
    <row r="1553" spans="33:60">
      <c r="AG1553" s="91"/>
      <c r="AH1553" s="120"/>
      <c r="AI1553" s="120"/>
      <c r="AJ1553" s="120"/>
      <c r="AK1553" s="120"/>
      <c r="AL1553" s="120"/>
      <c r="AM1553" s="120"/>
      <c r="AN1553" s="120"/>
      <c r="AO1553" s="120"/>
      <c r="AP1553" s="120"/>
      <c r="AQ1553" s="120"/>
      <c r="AR1553" s="120"/>
      <c r="AS1553" s="120"/>
      <c r="AT1553" s="120"/>
      <c r="AU1553" s="120"/>
      <c r="AV1553" s="120"/>
      <c r="AW1553" s="120"/>
      <c r="AX1553" s="120"/>
      <c r="AY1553" s="120"/>
      <c r="AZ1553" s="120"/>
      <c r="BA1553" s="120"/>
      <c r="BB1553" s="120"/>
      <c r="BC1553" s="120"/>
      <c r="BD1553" s="120"/>
      <c r="BE1553" s="120"/>
      <c r="BF1553" s="120"/>
      <c r="BG1553" s="120"/>
      <c r="BH1553" s="120"/>
    </row>
    <row r="1554" spans="33:60">
      <c r="AG1554" s="91"/>
      <c r="AH1554" s="120"/>
      <c r="AI1554" s="120"/>
      <c r="AJ1554" s="120"/>
      <c r="AK1554" s="120"/>
      <c r="AL1554" s="120"/>
      <c r="AM1554" s="120"/>
      <c r="AN1554" s="120"/>
      <c r="AO1554" s="120"/>
      <c r="AP1554" s="120"/>
      <c r="AQ1554" s="120"/>
      <c r="AR1554" s="120"/>
      <c r="AS1554" s="120"/>
      <c r="AT1554" s="120"/>
      <c r="AU1554" s="120"/>
      <c r="AV1554" s="120"/>
      <c r="AW1554" s="120"/>
      <c r="AX1554" s="120"/>
      <c r="AY1554" s="120"/>
      <c r="AZ1554" s="120"/>
      <c r="BA1554" s="120"/>
      <c r="BB1554" s="120"/>
      <c r="BC1554" s="120"/>
      <c r="BD1554" s="120"/>
      <c r="BE1554" s="120"/>
      <c r="BF1554" s="120"/>
      <c r="BG1554" s="120"/>
      <c r="BH1554" s="120"/>
    </row>
    <row r="1555" spans="33:60">
      <c r="AG1555" s="91"/>
      <c r="AH1555" s="120"/>
      <c r="AI1555" s="120"/>
      <c r="AJ1555" s="120"/>
      <c r="AK1555" s="120"/>
      <c r="AL1555" s="120"/>
      <c r="AM1555" s="120"/>
      <c r="AN1555" s="120"/>
      <c r="AO1555" s="120"/>
      <c r="AP1555" s="120"/>
      <c r="AQ1555" s="120"/>
      <c r="AR1555" s="120"/>
      <c r="AS1555" s="120"/>
      <c r="AT1555" s="120"/>
      <c r="AU1555" s="120"/>
      <c r="AV1555" s="120"/>
      <c r="AW1555" s="120"/>
      <c r="AX1555" s="120"/>
      <c r="AY1555" s="120"/>
      <c r="AZ1555" s="120"/>
      <c r="BA1555" s="120"/>
      <c r="BB1555" s="120"/>
      <c r="BC1555" s="120"/>
      <c r="BD1555" s="120"/>
      <c r="BE1555" s="120"/>
      <c r="BF1555" s="120"/>
      <c r="BG1555" s="120"/>
      <c r="BH1555" s="120"/>
    </row>
    <row r="1556" spans="33:60">
      <c r="AG1556" s="91"/>
      <c r="AH1556" s="120"/>
      <c r="AI1556" s="120"/>
      <c r="AJ1556" s="120"/>
      <c r="AK1556" s="120"/>
      <c r="AL1556" s="120"/>
      <c r="AM1556" s="120"/>
      <c r="AN1556" s="120"/>
      <c r="AO1556" s="120"/>
      <c r="AP1556" s="120"/>
      <c r="AQ1556" s="120"/>
      <c r="AR1556" s="120"/>
      <c r="AS1556" s="120"/>
      <c r="AT1556" s="120"/>
      <c r="AU1556" s="120"/>
      <c r="AV1556" s="120"/>
      <c r="AW1556" s="120"/>
      <c r="AX1556" s="120"/>
      <c r="AY1556" s="120"/>
      <c r="AZ1556" s="120"/>
      <c r="BA1556" s="120"/>
      <c r="BB1556" s="120"/>
      <c r="BC1556" s="120"/>
      <c r="BD1556" s="120"/>
      <c r="BE1556" s="120"/>
      <c r="BF1556" s="120"/>
      <c r="BG1556" s="120"/>
      <c r="BH1556" s="120"/>
    </row>
    <row r="1557" spans="33:60">
      <c r="AG1557" s="91"/>
      <c r="AH1557" s="120"/>
      <c r="AI1557" s="120"/>
      <c r="AJ1557" s="120"/>
      <c r="AK1557" s="120"/>
      <c r="AL1557" s="120"/>
      <c r="AM1557" s="120"/>
      <c r="AN1557" s="120"/>
      <c r="AO1557" s="120"/>
      <c r="AP1557" s="120"/>
      <c r="AQ1557" s="120"/>
      <c r="AR1557" s="120"/>
      <c r="AS1557" s="120"/>
      <c r="AT1557" s="120"/>
      <c r="AU1557" s="120"/>
      <c r="AV1557" s="120"/>
      <c r="AW1557" s="120"/>
      <c r="AX1557" s="120"/>
      <c r="AY1557" s="120"/>
      <c r="AZ1557" s="120"/>
      <c r="BA1557" s="120"/>
      <c r="BB1557" s="120"/>
      <c r="BC1557" s="120"/>
      <c r="BD1557" s="120"/>
      <c r="BE1557" s="120"/>
      <c r="BF1557" s="120"/>
      <c r="BG1557" s="120"/>
      <c r="BH1557" s="120"/>
    </row>
    <row r="1558" spans="33:60">
      <c r="AG1558" s="91"/>
      <c r="AH1558" s="120"/>
      <c r="AI1558" s="120"/>
      <c r="AJ1558" s="120"/>
      <c r="AK1558" s="120"/>
      <c r="AL1558" s="120"/>
      <c r="AM1558" s="120"/>
      <c r="AN1558" s="120"/>
      <c r="AO1558" s="120"/>
      <c r="AP1558" s="120"/>
      <c r="AQ1558" s="120"/>
      <c r="AR1558" s="120"/>
      <c r="AS1558" s="120"/>
      <c r="AT1558" s="120"/>
      <c r="AU1558" s="120"/>
      <c r="AV1558" s="120"/>
      <c r="AW1558" s="120"/>
      <c r="AX1558" s="120"/>
      <c r="AY1558" s="120"/>
      <c r="AZ1558" s="120"/>
      <c r="BA1558" s="120"/>
      <c r="BB1558" s="120"/>
      <c r="BC1558" s="120"/>
      <c r="BD1558" s="120"/>
      <c r="BE1558" s="120"/>
      <c r="BF1558" s="120"/>
      <c r="BG1558" s="120"/>
      <c r="BH1558" s="120"/>
    </row>
    <row r="1559" spans="33:60">
      <c r="AG1559" s="91"/>
      <c r="AH1559" s="120"/>
      <c r="AI1559" s="120"/>
      <c r="AJ1559" s="120"/>
      <c r="AK1559" s="120"/>
      <c r="AL1559" s="120"/>
      <c r="AM1559" s="120"/>
      <c r="AN1559" s="120"/>
      <c r="AO1559" s="120"/>
      <c r="AP1559" s="120"/>
      <c r="AQ1559" s="120"/>
      <c r="AR1559" s="120"/>
      <c r="AS1559" s="120"/>
      <c r="AT1559" s="120"/>
      <c r="AU1559" s="120"/>
      <c r="AV1559" s="120"/>
      <c r="AW1559" s="120"/>
      <c r="AX1559" s="120"/>
      <c r="AY1559" s="120"/>
      <c r="AZ1559" s="120"/>
      <c r="BA1559" s="120"/>
      <c r="BB1559" s="120"/>
      <c r="BC1559" s="120"/>
      <c r="BD1559" s="120"/>
      <c r="BE1559" s="120"/>
      <c r="BF1559" s="120"/>
      <c r="BG1559" s="120"/>
      <c r="BH1559" s="120"/>
    </row>
    <row r="1560" spans="33:60">
      <c r="AG1560" s="91"/>
      <c r="AH1560" s="120"/>
      <c r="AI1560" s="120"/>
      <c r="AJ1560" s="120"/>
      <c r="AK1560" s="120"/>
      <c r="AL1560" s="120"/>
      <c r="AM1560" s="120"/>
      <c r="AN1560" s="120"/>
      <c r="AO1560" s="120"/>
      <c r="AP1560" s="120"/>
      <c r="AQ1560" s="120"/>
      <c r="AR1560" s="120"/>
      <c r="AS1560" s="120"/>
      <c r="AT1560" s="120"/>
      <c r="AU1560" s="120"/>
      <c r="AV1560" s="120"/>
      <c r="AW1560" s="120"/>
      <c r="AX1560" s="120"/>
      <c r="AY1560" s="120"/>
      <c r="AZ1560" s="120"/>
      <c r="BA1560" s="120"/>
      <c r="BB1560" s="120"/>
      <c r="BC1560" s="120"/>
      <c r="BD1560" s="120"/>
      <c r="BE1560" s="120"/>
      <c r="BF1560" s="120"/>
      <c r="BG1560" s="120"/>
      <c r="BH1560" s="120"/>
    </row>
    <row r="1561" spans="33:60">
      <c r="AG1561" s="91"/>
      <c r="AH1561" s="120"/>
      <c r="AI1561" s="120"/>
      <c r="AJ1561" s="120"/>
      <c r="AK1561" s="120"/>
      <c r="AL1561" s="120"/>
      <c r="AM1561" s="120"/>
      <c r="AN1561" s="120"/>
      <c r="AO1561" s="120"/>
      <c r="AP1561" s="120"/>
      <c r="AQ1561" s="120"/>
      <c r="AR1561" s="120"/>
      <c r="AS1561" s="120"/>
      <c r="AT1561" s="120"/>
      <c r="AU1561" s="120"/>
      <c r="AV1561" s="120"/>
      <c r="AW1561" s="120"/>
      <c r="AX1561" s="120"/>
      <c r="AY1561" s="120"/>
      <c r="AZ1561" s="120"/>
      <c r="BA1561" s="120"/>
      <c r="BB1561" s="120"/>
      <c r="BC1561" s="120"/>
      <c r="BD1561" s="120"/>
      <c r="BE1561" s="120"/>
      <c r="BF1561" s="120"/>
      <c r="BG1561" s="120"/>
      <c r="BH1561" s="120"/>
    </row>
    <row r="1562" spans="33:60">
      <c r="AG1562" s="91"/>
      <c r="AH1562" s="120"/>
      <c r="AI1562" s="120"/>
      <c r="AJ1562" s="120"/>
      <c r="AK1562" s="120"/>
      <c r="AL1562" s="120"/>
      <c r="AM1562" s="120"/>
      <c r="AN1562" s="120"/>
      <c r="AO1562" s="120"/>
      <c r="AP1562" s="120"/>
      <c r="AQ1562" s="120"/>
      <c r="AR1562" s="120"/>
      <c r="AS1562" s="120"/>
      <c r="AT1562" s="120"/>
      <c r="AU1562" s="120"/>
      <c r="AV1562" s="120"/>
      <c r="AW1562" s="120"/>
      <c r="AX1562" s="120"/>
      <c r="AY1562" s="120"/>
      <c r="AZ1562" s="120"/>
      <c r="BA1562" s="120"/>
      <c r="BB1562" s="120"/>
      <c r="BC1562" s="120"/>
      <c r="BD1562" s="120"/>
      <c r="BE1562" s="120"/>
      <c r="BF1562" s="120"/>
      <c r="BG1562" s="120"/>
      <c r="BH1562" s="120"/>
    </row>
    <row r="1563" spans="33:60">
      <c r="AG1563" s="91"/>
      <c r="AH1563" s="120"/>
      <c r="AI1563" s="120"/>
      <c r="AJ1563" s="120"/>
      <c r="AK1563" s="120"/>
      <c r="AL1563" s="120"/>
      <c r="AM1563" s="120"/>
      <c r="AN1563" s="120"/>
      <c r="AO1563" s="120"/>
      <c r="AP1563" s="120"/>
      <c r="AQ1563" s="120"/>
      <c r="AR1563" s="120"/>
      <c r="AS1563" s="120"/>
      <c r="AT1563" s="120"/>
      <c r="AU1563" s="120"/>
      <c r="AV1563" s="120"/>
      <c r="AW1563" s="120"/>
      <c r="AX1563" s="120"/>
      <c r="AY1563" s="120"/>
      <c r="AZ1563" s="120"/>
      <c r="BA1563" s="120"/>
      <c r="BB1563" s="120"/>
      <c r="BC1563" s="120"/>
      <c r="BD1563" s="120"/>
      <c r="BE1563" s="120"/>
      <c r="BF1563" s="120"/>
      <c r="BG1563" s="120"/>
      <c r="BH1563" s="120"/>
    </row>
    <row r="1564" spans="33:60">
      <c r="AG1564" s="91"/>
      <c r="AH1564" s="120"/>
      <c r="AI1564" s="120"/>
      <c r="AJ1564" s="120"/>
      <c r="AK1564" s="120"/>
      <c r="AL1564" s="120"/>
      <c r="AM1564" s="120"/>
      <c r="AN1564" s="120"/>
      <c r="AO1564" s="120"/>
      <c r="AP1564" s="120"/>
      <c r="AQ1564" s="120"/>
      <c r="AR1564" s="120"/>
      <c r="AS1564" s="120"/>
      <c r="AT1564" s="120"/>
      <c r="AU1564" s="120"/>
      <c r="AV1564" s="120"/>
      <c r="AW1564" s="120"/>
      <c r="AX1564" s="120"/>
      <c r="AY1564" s="120"/>
      <c r="AZ1564" s="120"/>
      <c r="BA1564" s="120"/>
      <c r="BB1564" s="120"/>
      <c r="BC1564" s="120"/>
      <c r="BD1564" s="120"/>
      <c r="BE1564" s="120"/>
      <c r="BF1564" s="120"/>
      <c r="BG1564" s="120"/>
      <c r="BH1564" s="120"/>
    </row>
    <row r="1565" spans="33:60">
      <c r="AG1565" s="91"/>
      <c r="AH1565" s="120"/>
      <c r="AI1565" s="120"/>
      <c r="AJ1565" s="120"/>
      <c r="AK1565" s="120"/>
      <c r="AL1565" s="120"/>
      <c r="AM1565" s="120"/>
      <c r="AN1565" s="120"/>
      <c r="AO1565" s="120"/>
      <c r="AP1565" s="120"/>
      <c r="AQ1565" s="120"/>
      <c r="AR1565" s="120"/>
      <c r="AS1565" s="120"/>
      <c r="AT1565" s="120"/>
      <c r="AU1565" s="120"/>
      <c r="AV1565" s="120"/>
      <c r="AW1565" s="120"/>
      <c r="AX1565" s="120"/>
      <c r="AY1565" s="120"/>
      <c r="AZ1565" s="120"/>
      <c r="BA1565" s="120"/>
      <c r="BB1565" s="120"/>
      <c r="BC1565" s="120"/>
      <c r="BD1565" s="120"/>
      <c r="BE1565" s="120"/>
      <c r="BF1565" s="120"/>
      <c r="BG1565" s="120"/>
      <c r="BH1565" s="120"/>
    </row>
    <row r="1566" spans="33:60">
      <c r="AG1566" s="91"/>
      <c r="AH1566" s="120"/>
      <c r="AI1566" s="120"/>
      <c r="AJ1566" s="120"/>
      <c r="AK1566" s="120"/>
      <c r="AL1566" s="120"/>
      <c r="AM1566" s="120"/>
      <c r="AN1566" s="120"/>
      <c r="AO1566" s="120"/>
      <c r="AP1566" s="120"/>
      <c r="AQ1566" s="120"/>
      <c r="AR1566" s="120"/>
      <c r="AS1566" s="120"/>
      <c r="AT1566" s="120"/>
      <c r="AU1566" s="120"/>
      <c r="AV1566" s="120"/>
      <c r="AW1566" s="120"/>
      <c r="AX1566" s="120"/>
      <c r="AY1566" s="120"/>
      <c r="AZ1566" s="120"/>
      <c r="BA1566" s="120"/>
      <c r="BB1566" s="120"/>
      <c r="BC1566" s="120"/>
      <c r="BD1566" s="120"/>
      <c r="BE1566" s="120"/>
      <c r="BF1566" s="120"/>
      <c r="BG1566" s="120"/>
      <c r="BH1566" s="120"/>
    </row>
    <row r="1567" spans="33:60">
      <c r="AG1567" s="91"/>
      <c r="AH1567" s="120"/>
      <c r="AI1567" s="120"/>
      <c r="AJ1567" s="120"/>
      <c r="AK1567" s="120"/>
      <c r="AL1567" s="120"/>
      <c r="AM1567" s="120"/>
      <c r="AN1567" s="120"/>
      <c r="AO1567" s="120"/>
      <c r="AP1567" s="120"/>
      <c r="AQ1567" s="120"/>
      <c r="AR1567" s="120"/>
      <c r="AS1567" s="120"/>
      <c r="AT1567" s="120"/>
      <c r="AU1567" s="120"/>
      <c r="AV1567" s="120"/>
      <c r="AW1567" s="120"/>
      <c r="AX1567" s="120"/>
      <c r="AY1567" s="120"/>
      <c r="AZ1567" s="120"/>
      <c r="BA1567" s="120"/>
      <c r="BB1567" s="120"/>
      <c r="BC1567" s="120"/>
      <c r="BD1567" s="120"/>
      <c r="BE1567" s="120"/>
      <c r="BF1567" s="120"/>
      <c r="BG1567" s="120"/>
      <c r="BH1567" s="120"/>
    </row>
    <row r="1568" spans="33:60">
      <c r="AG1568" s="91"/>
      <c r="AH1568" s="120"/>
      <c r="AI1568" s="120"/>
      <c r="AJ1568" s="120"/>
      <c r="AK1568" s="120"/>
      <c r="AL1568" s="120"/>
      <c r="AM1568" s="120"/>
      <c r="AN1568" s="120"/>
      <c r="AO1568" s="120"/>
      <c r="AP1568" s="120"/>
      <c r="AQ1568" s="120"/>
      <c r="AR1568" s="120"/>
      <c r="AS1568" s="120"/>
      <c r="AT1568" s="120"/>
      <c r="AU1568" s="120"/>
      <c r="AV1568" s="120"/>
      <c r="AW1568" s="120"/>
      <c r="AX1568" s="120"/>
      <c r="AY1568" s="120"/>
      <c r="AZ1568" s="120"/>
      <c r="BA1568" s="120"/>
      <c r="BB1568" s="120"/>
      <c r="BC1568" s="120"/>
      <c r="BD1568" s="120"/>
      <c r="BE1568" s="120"/>
      <c r="BF1568" s="120"/>
      <c r="BG1568" s="120"/>
      <c r="BH1568" s="120"/>
    </row>
    <row r="1569" spans="33:60">
      <c r="AG1569" s="91"/>
      <c r="AH1569" s="120"/>
      <c r="AI1569" s="120"/>
      <c r="AJ1569" s="120"/>
      <c r="AK1569" s="120"/>
      <c r="AL1569" s="120"/>
      <c r="AM1569" s="120"/>
      <c r="AN1569" s="120"/>
      <c r="AO1569" s="120"/>
      <c r="AP1569" s="120"/>
      <c r="AQ1569" s="120"/>
      <c r="AR1569" s="120"/>
      <c r="AS1569" s="120"/>
      <c r="AT1569" s="120"/>
      <c r="AU1569" s="120"/>
      <c r="AV1569" s="120"/>
      <c r="AW1569" s="120"/>
      <c r="AX1569" s="120"/>
      <c r="AY1569" s="120"/>
      <c r="AZ1569" s="120"/>
      <c r="BA1569" s="120"/>
      <c r="BB1569" s="120"/>
      <c r="BC1569" s="120"/>
      <c r="BD1569" s="120"/>
      <c r="BE1569" s="120"/>
      <c r="BF1569" s="120"/>
      <c r="BG1569" s="120"/>
      <c r="BH1569" s="120"/>
    </row>
    <row r="1570" spans="33:60">
      <c r="AG1570" s="91"/>
      <c r="AH1570" s="120"/>
      <c r="AI1570" s="120"/>
      <c r="AJ1570" s="120"/>
      <c r="AK1570" s="120"/>
      <c r="AL1570" s="120"/>
      <c r="AM1570" s="120"/>
      <c r="AN1570" s="120"/>
      <c r="AO1570" s="120"/>
      <c r="AP1570" s="120"/>
      <c r="AQ1570" s="120"/>
      <c r="AR1570" s="120"/>
      <c r="AS1570" s="120"/>
      <c r="AT1570" s="120"/>
      <c r="AU1570" s="120"/>
      <c r="AV1570" s="120"/>
      <c r="AW1570" s="120"/>
      <c r="AX1570" s="120"/>
      <c r="AY1570" s="120"/>
      <c r="AZ1570" s="120"/>
      <c r="BA1570" s="120"/>
      <c r="BB1570" s="120"/>
      <c r="BC1570" s="120"/>
      <c r="BD1570" s="120"/>
      <c r="BE1570" s="120"/>
      <c r="BF1570" s="120"/>
      <c r="BG1570" s="120"/>
      <c r="BH1570" s="120"/>
    </row>
    <row r="1571" spans="33:60">
      <c r="AG1571" s="91"/>
      <c r="AH1571" s="120"/>
      <c r="AI1571" s="120"/>
      <c r="AJ1571" s="120"/>
      <c r="AK1571" s="120"/>
      <c r="AL1571" s="120"/>
      <c r="AM1571" s="120"/>
      <c r="AN1571" s="120"/>
      <c r="AO1571" s="120"/>
      <c r="AP1571" s="120"/>
      <c r="AQ1571" s="120"/>
      <c r="AR1571" s="120"/>
      <c r="AS1571" s="120"/>
      <c r="AT1571" s="120"/>
      <c r="AU1571" s="120"/>
      <c r="AV1571" s="120"/>
      <c r="AW1571" s="120"/>
      <c r="AX1571" s="120"/>
      <c r="AY1571" s="120"/>
      <c r="AZ1571" s="120"/>
      <c r="BA1571" s="120"/>
      <c r="BB1571" s="120"/>
      <c r="BC1571" s="120"/>
      <c r="BD1571" s="120"/>
      <c r="BE1571" s="120"/>
      <c r="BF1571" s="120"/>
      <c r="BG1571" s="120"/>
      <c r="BH1571" s="120"/>
    </row>
    <row r="1572" spans="33:60">
      <c r="AG1572" s="91"/>
      <c r="AH1572" s="120"/>
      <c r="AI1572" s="120"/>
      <c r="AJ1572" s="120"/>
      <c r="AK1572" s="120"/>
      <c r="AL1572" s="120"/>
      <c r="AM1572" s="120"/>
      <c r="AN1572" s="120"/>
      <c r="AO1572" s="120"/>
      <c r="AP1572" s="120"/>
      <c r="AQ1572" s="120"/>
      <c r="AR1572" s="120"/>
      <c r="AS1572" s="120"/>
      <c r="AT1572" s="120"/>
      <c r="AU1572" s="120"/>
      <c r="AV1572" s="120"/>
      <c r="AW1572" s="120"/>
      <c r="AX1572" s="120"/>
      <c r="AY1572" s="120"/>
      <c r="AZ1572" s="120"/>
      <c r="BA1572" s="120"/>
      <c r="BB1572" s="120"/>
      <c r="BC1572" s="120"/>
      <c r="BD1572" s="120"/>
      <c r="BE1572" s="120"/>
      <c r="BF1572" s="120"/>
      <c r="BG1572" s="120"/>
      <c r="BH1572" s="120"/>
    </row>
    <row r="1573" spans="33:60">
      <c r="AG1573" s="91"/>
      <c r="AH1573" s="120"/>
      <c r="AI1573" s="120"/>
      <c r="AJ1573" s="120"/>
      <c r="AK1573" s="120"/>
      <c r="AL1573" s="120"/>
      <c r="AM1573" s="120"/>
      <c r="AN1573" s="120"/>
      <c r="AO1573" s="120"/>
      <c r="AP1573" s="120"/>
      <c r="AQ1573" s="120"/>
      <c r="AR1573" s="120"/>
      <c r="AS1573" s="120"/>
      <c r="AT1573" s="120"/>
      <c r="AU1573" s="120"/>
      <c r="AV1573" s="120"/>
      <c r="AW1573" s="120"/>
      <c r="AX1573" s="120"/>
      <c r="AY1573" s="120"/>
      <c r="AZ1573" s="120"/>
      <c r="BA1573" s="120"/>
      <c r="BB1573" s="120"/>
      <c r="BC1573" s="120"/>
      <c r="BD1573" s="120"/>
      <c r="BE1573" s="120"/>
      <c r="BF1573" s="120"/>
      <c r="BG1573" s="120"/>
      <c r="BH1573" s="120"/>
    </row>
    <row r="1574" spans="33:60">
      <c r="AG1574" s="91"/>
      <c r="AH1574" s="120"/>
      <c r="AI1574" s="120"/>
      <c r="AJ1574" s="120"/>
      <c r="AK1574" s="120"/>
      <c r="AL1574" s="120"/>
      <c r="AM1574" s="120"/>
      <c r="AN1574" s="120"/>
      <c r="AO1574" s="120"/>
      <c r="AP1574" s="120"/>
      <c r="AQ1574" s="120"/>
      <c r="AR1574" s="120"/>
      <c r="AS1574" s="120"/>
      <c r="AT1574" s="120"/>
      <c r="AU1574" s="120"/>
      <c r="AV1574" s="120"/>
      <c r="AW1574" s="120"/>
      <c r="AX1574" s="120"/>
      <c r="AY1574" s="120"/>
      <c r="AZ1574" s="120"/>
      <c r="BA1574" s="120"/>
      <c r="BB1574" s="120"/>
      <c r="BC1574" s="120"/>
      <c r="BD1574" s="120"/>
      <c r="BE1574" s="120"/>
      <c r="BF1574" s="120"/>
      <c r="BG1574" s="120"/>
      <c r="BH1574" s="120"/>
    </row>
    <row r="1575" spans="33:60">
      <c r="AG1575" s="91"/>
      <c r="AH1575" s="120"/>
      <c r="AI1575" s="120"/>
      <c r="AJ1575" s="120"/>
      <c r="AK1575" s="120"/>
      <c r="AL1575" s="120"/>
      <c r="AM1575" s="120"/>
      <c r="AN1575" s="120"/>
      <c r="AO1575" s="120"/>
      <c r="AP1575" s="120"/>
      <c r="AQ1575" s="120"/>
      <c r="AR1575" s="120"/>
      <c r="AS1575" s="120"/>
      <c r="AT1575" s="120"/>
      <c r="AU1575" s="120"/>
      <c r="AV1575" s="120"/>
      <c r="AW1575" s="120"/>
      <c r="AX1575" s="120"/>
      <c r="AY1575" s="120"/>
      <c r="AZ1575" s="120"/>
      <c r="BA1575" s="120"/>
      <c r="BB1575" s="120"/>
      <c r="BC1575" s="120"/>
      <c r="BD1575" s="120"/>
      <c r="BE1575" s="120"/>
      <c r="BF1575" s="120"/>
      <c r="BG1575" s="120"/>
      <c r="BH1575" s="120"/>
    </row>
    <row r="1576" spans="33:60">
      <c r="AG1576" s="91"/>
      <c r="AH1576" s="120"/>
      <c r="AI1576" s="120"/>
      <c r="AJ1576" s="120"/>
      <c r="AK1576" s="120"/>
      <c r="AL1576" s="120"/>
      <c r="AM1576" s="120"/>
      <c r="AN1576" s="120"/>
      <c r="AO1576" s="120"/>
      <c r="AP1576" s="120"/>
      <c r="AQ1576" s="120"/>
      <c r="AR1576" s="120"/>
      <c r="AS1576" s="120"/>
      <c r="AT1576" s="120"/>
      <c r="AU1576" s="120"/>
      <c r="AV1576" s="120"/>
      <c r="AW1576" s="120"/>
      <c r="AX1576" s="120"/>
      <c r="AY1576" s="120"/>
      <c r="AZ1576" s="120"/>
      <c r="BA1576" s="120"/>
      <c r="BB1576" s="120"/>
      <c r="BC1576" s="120"/>
      <c r="BD1576" s="120"/>
      <c r="BE1576" s="120"/>
      <c r="BF1576" s="120"/>
      <c r="BG1576" s="120"/>
      <c r="BH1576" s="120"/>
    </row>
    <row r="1577" spans="33:60">
      <c r="AG1577" s="91"/>
      <c r="AH1577" s="120"/>
      <c r="AI1577" s="120"/>
      <c r="AJ1577" s="120"/>
      <c r="AK1577" s="120"/>
      <c r="AL1577" s="120"/>
      <c r="AM1577" s="120"/>
      <c r="AN1577" s="120"/>
      <c r="AO1577" s="120"/>
      <c r="AP1577" s="120"/>
      <c r="AQ1577" s="120"/>
      <c r="AR1577" s="120"/>
      <c r="AS1577" s="120"/>
      <c r="AT1577" s="120"/>
      <c r="AU1577" s="120"/>
      <c r="AV1577" s="120"/>
      <c r="AW1577" s="120"/>
      <c r="AX1577" s="120"/>
      <c r="AY1577" s="120"/>
      <c r="AZ1577" s="120"/>
      <c r="BA1577" s="120"/>
      <c r="BB1577" s="120"/>
      <c r="BC1577" s="120"/>
      <c r="BD1577" s="120"/>
      <c r="BE1577" s="120"/>
      <c r="BF1577" s="120"/>
      <c r="BG1577" s="120"/>
      <c r="BH1577" s="120"/>
    </row>
    <row r="1578" spans="33:60">
      <c r="AG1578" s="91"/>
      <c r="AH1578" s="120"/>
      <c r="AI1578" s="120"/>
      <c r="AJ1578" s="120"/>
      <c r="AK1578" s="120"/>
      <c r="AL1578" s="120"/>
      <c r="AM1578" s="120"/>
      <c r="AN1578" s="120"/>
      <c r="AO1578" s="120"/>
      <c r="AP1578" s="120"/>
      <c r="AQ1578" s="120"/>
      <c r="AR1578" s="120"/>
      <c r="AS1578" s="120"/>
      <c r="AT1578" s="120"/>
      <c r="AU1578" s="120"/>
      <c r="AV1578" s="120"/>
      <c r="AW1578" s="120"/>
      <c r="AX1578" s="120"/>
      <c r="AY1578" s="120"/>
      <c r="AZ1578" s="120"/>
      <c r="BA1578" s="120"/>
      <c r="BB1578" s="120"/>
      <c r="BC1578" s="120"/>
      <c r="BD1578" s="120"/>
      <c r="BE1578" s="120"/>
      <c r="BF1578" s="120"/>
      <c r="BG1578" s="120"/>
      <c r="BH1578" s="120"/>
    </row>
    <row r="1579" spans="33:60">
      <c r="AG1579" s="91"/>
      <c r="AH1579" s="120"/>
      <c r="AI1579" s="120"/>
      <c r="AJ1579" s="120"/>
      <c r="AK1579" s="120"/>
      <c r="AL1579" s="120"/>
      <c r="AM1579" s="120"/>
      <c r="AN1579" s="120"/>
      <c r="AO1579" s="120"/>
      <c r="AP1579" s="120"/>
      <c r="AQ1579" s="120"/>
      <c r="AR1579" s="120"/>
      <c r="AS1579" s="120"/>
      <c r="AT1579" s="120"/>
      <c r="AU1579" s="120"/>
      <c r="AV1579" s="120"/>
      <c r="AW1579" s="120"/>
      <c r="AX1579" s="120"/>
      <c r="AY1579" s="120"/>
      <c r="AZ1579" s="120"/>
      <c r="BA1579" s="120"/>
      <c r="BB1579" s="120"/>
      <c r="BC1579" s="120"/>
      <c r="BD1579" s="120"/>
      <c r="BE1579" s="120"/>
      <c r="BF1579" s="120"/>
      <c r="BG1579" s="120"/>
      <c r="BH1579" s="120"/>
    </row>
    <row r="1580" spans="33:60">
      <c r="AG1580" s="91"/>
      <c r="AH1580" s="120"/>
      <c r="AI1580" s="120"/>
      <c r="AJ1580" s="120"/>
      <c r="AK1580" s="120"/>
      <c r="AL1580" s="120"/>
      <c r="AM1580" s="120"/>
      <c r="AN1580" s="120"/>
      <c r="AO1580" s="120"/>
      <c r="AP1580" s="120"/>
      <c r="AQ1580" s="120"/>
      <c r="AR1580" s="120"/>
      <c r="AS1580" s="120"/>
      <c r="AT1580" s="120"/>
      <c r="AU1580" s="120"/>
      <c r="AV1580" s="120"/>
      <c r="AW1580" s="120"/>
      <c r="AX1580" s="120"/>
      <c r="AY1580" s="120"/>
      <c r="AZ1580" s="120"/>
      <c r="BA1580" s="120"/>
      <c r="BB1580" s="120"/>
      <c r="BC1580" s="120"/>
      <c r="BD1580" s="120"/>
      <c r="BE1580" s="120"/>
      <c r="BF1580" s="120"/>
      <c r="BG1580" s="120"/>
      <c r="BH1580" s="120"/>
    </row>
    <row r="1581" spans="33:60">
      <c r="AG1581" s="91"/>
      <c r="AH1581" s="120"/>
      <c r="AI1581" s="120"/>
      <c r="AJ1581" s="120"/>
      <c r="AK1581" s="120"/>
      <c r="AL1581" s="120"/>
      <c r="AM1581" s="120"/>
      <c r="AN1581" s="120"/>
      <c r="AO1581" s="120"/>
      <c r="AP1581" s="120"/>
      <c r="AQ1581" s="120"/>
      <c r="AR1581" s="120"/>
      <c r="AS1581" s="120"/>
      <c r="AT1581" s="120"/>
      <c r="AU1581" s="120"/>
      <c r="AV1581" s="120"/>
      <c r="AW1581" s="120"/>
      <c r="AX1581" s="120"/>
      <c r="AY1581" s="120"/>
      <c r="AZ1581" s="120"/>
      <c r="BA1581" s="120"/>
      <c r="BB1581" s="120"/>
      <c r="BC1581" s="120"/>
      <c r="BD1581" s="120"/>
      <c r="BE1581" s="120"/>
      <c r="BF1581" s="120"/>
      <c r="BG1581" s="120"/>
      <c r="BH1581" s="120"/>
    </row>
    <row r="1582" spans="33:60">
      <c r="AG1582" s="91"/>
      <c r="AH1582" s="120"/>
      <c r="AI1582" s="120"/>
      <c r="AJ1582" s="120"/>
      <c r="AK1582" s="120"/>
      <c r="AL1582" s="120"/>
      <c r="AM1582" s="120"/>
      <c r="AN1582" s="120"/>
      <c r="AO1582" s="120"/>
      <c r="AP1582" s="120"/>
      <c r="AQ1582" s="120"/>
      <c r="AR1582" s="120"/>
      <c r="AS1582" s="120"/>
      <c r="AT1582" s="120"/>
      <c r="AU1582" s="120"/>
      <c r="AV1582" s="120"/>
      <c r="AW1582" s="120"/>
      <c r="AX1582" s="120"/>
      <c r="AY1582" s="120"/>
      <c r="AZ1582" s="120"/>
      <c r="BA1582" s="120"/>
      <c r="BB1582" s="120"/>
      <c r="BC1582" s="120"/>
      <c r="BD1582" s="120"/>
      <c r="BE1582" s="120"/>
      <c r="BF1582" s="120"/>
      <c r="BG1582" s="120"/>
      <c r="BH1582" s="120"/>
    </row>
    <row r="1583" spans="33:60">
      <c r="AG1583" s="91"/>
      <c r="AH1583" s="120"/>
      <c r="AI1583" s="120"/>
      <c r="AJ1583" s="120"/>
      <c r="AK1583" s="120"/>
      <c r="AL1583" s="120"/>
      <c r="AM1583" s="120"/>
      <c r="AN1583" s="120"/>
      <c r="AO1583" s="120"/>
      <c r="AP1583" s="120"/>
      <c r="AQ1583" s="120"/>
      <c r="AR1583" s="120"/>
      <c r="AS1583" s="120"/>
      <c r="AT1583" s="120"/>
      <c r="AU1583" s="120"/>
      <c r="AV1583" s="120"/>
      <c r="AW1583" s="120"/>
      <c r="AX1583" s="120"/>
      <c r="AY1583" s="120"/>
      <c r="AZ1583" s="120"/>
      <c r="BA1583" s="120"/>
      <c r="BB1583" s="120"/>
      <c r="BC1583" s="120"/>
      <c r="BD1583" s="120"/>
      <c r="BE1583" s="120"/>
      <c r="BF1583" s="120"/>
      <c r="BG1583" s="120"/>
      <c r="BH1583" s="120"/>
    </row>
    <row r="1584" spans="33:60">
      <c r="AG1584" s="91"/>
      <c r="AH1584" s="120"/>
      <c r="AI1584" s="120"/>
      <c r="AJ1584" s="120"/>
      <c r="AK1584" s="120"/>
      <c r="AL1584" s="120"/>
      <c r="AM1584" s="120"/>
      <c r="AN1584" s="120"/>
      <c r="AO1584" s="120"/>
      <c r="AP1584" s="120"/>
      <c r="AQ1584" s="120"/>
      <c r="AR1584" s="120"/>
      <c r="AS1584" s="120"/>
      <c r="AT1584" s="120"/>
      <c r="AU1584" s="120"/>
      <c r="AV1584" s="120"/>
      <c r="AW1584" s="120"/>
      <c r="AX1584" s="120"/>
      <c r="AY1584" s="120"/>
      <c r="AZ1584" s="120"/>
      <c r="BA1584" s="120"/>
      <c r="BB1584" s="120"/>
      <c r="BC1584" s="120"/>
      <c r="BD1584" s="120"/>
      <c r="BE1584" s="120"/>
      <c r="BF1584" s="120"/>
      <c r="BG1584" s="120"/>
      <c r="BH1584" s="120"/>
    </row>
    <row r="1585" spans="33:60">
      <c r="AG1585" s="91"/>
      <c r="AH1585" s="120"/>
      <c r="AI1585" s="120"/>
      <c r="AJ1585" s="120"/>
      <c r="AK1585" s="120"/>
      <c r="AL1585" s="120"/>
      <c r="AM1585" s="120"/>
      <c r="AN1585" s="120"/>
      <c r="AO1585" s="120"/>
      <c r="AP1585" s="120"/>
      <c r="AQ1585" s="120"/>
      <c r="AR1585" s="120"/>
      <c r="AS1585" s="120"/>
      <c r="AT1585" s="120"/>
      <c r="AU1585" s="120"/>
      <c r="AV1585" s="120"/>
      <c r="AW1585" s="120"/>
      <c r="AX1585" s="120"/>
      <c r="AY1585" s="120"/>
      <c r="AZ1585" s="120"/>
      <c r="BA1585" s="120"/>
      <c r="BB1585" s="120"/>
      <c r="BC1585" s="120"/>
      <c r="BD1585" s="120"/>
      <c r="BE1585" s="120"/>
      <c r="BF1585" s="120"/>
      <c r="BG1585" s="120"/>
      <c r="BH1585" s="120"/>
    </row>
    <row r="1586" spans="33:60">
      <c r="AG1586" s="91"/>
      <c r="AH1586" s="120"/>
      <c r="AI1586" s="120"/>
      <c r="AJ1586" s="120"/>
      <c r="AK1586" s="120"/>
      <c r="AL1586" s="120"/>
      <c r="AM1586" s="120"/>
      <c r="AN1586" s="120"/>
      <c r="AO1586" s="120"/>
      <c r="AP1586" s="120"/>
      <c r="AQ1586" s="120"/>
      <c r="AR1586" s="120"/>
      <c r="AS1586" s="120"/>
      <c r="AT1586" s="120"/>
      <c r="AU1586" s="120"/>
      <c r="AV1586" s="120"/>
      <c r="AW1586" s="120"/>
      <c r="AX1586" s="120"/>
      <c r="AY1586" s="120"/>
      <c r="AZ1586" s="120"/>
      <c r="BA1586" s="120"/>
      <c r="BB1586" s="120"/>
      <c r="BC1586" s="120"/>
      <c r="BD1586" s="120"/>
      <c r="BE1586" s="120"/>
      <c r="BF1586" s="120"/>
      <c r="BG1586" s="120"/>
      <c r="BH1586" s="120"/>
    </row>
    <row r="1587" spans="33:60">
      <c r="AG1587" s="91"/>
      <c r="AH1587" s="120"/>
      <c r="AI1587" s="120"/>
      <c r="AJ1587" s="120"/>
      <c r="AK1587" s="120"/>
      <c r="AL1587" s="120"/>
      <c r="AM1587" s="120"/>
      <c r="AN1587" s="120"/>
      <c r="AO1587" s="120"/>
      <c r="AP1587" s="120"/>
      <c r="AQ1587" s="120"/>
      <c r="AR1587" s="120"/>
      <c r="AS1587" s="120"/>
      <c r="AT1587" s="120"/>
      <c r="AU1587" s="120"/>
      <c r="AV1587" s="120"/>
      <c r="AW1587" s="120"/>
      <c r="AX1587" s="120"/>
      <c r="AY1587" s="120"/>
      <c r="AZ1587" s="120"/>
      <c r="BA1587" s="120"/>
      <c r="BB1587" s="120"/>
      <c r="BC1587" s="120"/>
      <c r="BD1587" s="120"/>
      <c r="BE1587" s="120"/>
      <c r="BF1587" s="120"/>
      <c r="BG1587" s="120"/>
      <c r="BH1587" s="120"/>
    </row>
    <row r="1588" spans="33:60">
      <c r="AG1588" s="91"/>
      <c r="AH1588" s="120"/>
      <c r="AI1588" s="120"/>
      <c r="AJ1588" s="120"/>
      <c r="AK1588" s="120"/>
      <c r="AL1588" s="120"/>
      <c r="AM1588" s="120"/>
      <c r="AN1588" s="120"/>
      <c r="AO1588" s="120"/>
      <c r="AP1588" s="120"/>
      <c r="AQ1588" s="120"/>
      <c r="AR1588" s="120"/>
      <c r="AS1588" s="120"/>
      <c r="AT1588" s="120"/>
      <c r="AU1588" s="120"/>
      <c r="AV1588" s="120"/>
      <c r="AW1588" s="120"/>
      <c r="AX1588" s="120"/>
      <c r="AY1588" s="120"/>
      <c r="AZ1588" s="120"/>
      <c r="BA1588" s="120"/>
      <c r="BB1588" s="120"/>
      <c r="BC1588" s="120"/>
      <c r="BD1588" s="120"/>
      <c r="BE1588" s="120"/>
      <c r="BF1588" s="120"/>
      <c r="BG1588" s="120"/>
      <c r="BH1588" s="120"/>
    </row>
    <row r="1589" spans="33:60">
      <c r="AG1589" s="91"/>
      <c r="AH1589" s="120"/>
      <c r="AI1589" s="120"/>
      <c r="AJ1589" s="120"/>
      <c r="AK1589" s="120"/>
      <c r="AL1589" s="120"/>
      <c r="AM1589" s="120"/>
      <c r="AN1589" s="120"/>
      <c r="AO1589" s="120"/>
      <c r="AP1589" s="120"/>
      <c r="AQ1589" s="120"/>
      <c r="AR1589" s="120"/>
      <c r="AS1589" s="120"/>
      <c r="AT1589" s="120"/>
      <c r="AU1589" s="120"/>
      <c r="AV1589" s="120"/>
      <c r="AW1589" s="120"/>
      <c r="AX1589" s="120"/>
      <c r="AY1589" s="120"/>
      <c r="AZ1589" s="120"/>
      <c r="BA1589" s="120"/>
      <c r="BB1589" s="120"/>
      <c r="BC1589" s="120"/>
      <c r="BD1589" s="120"/>
      <c r="BE1589" s="120"/>
      <c r="BF1589" s="120"/>
      <c r="BG1589" s="120"/>
      <c r="BH1589" s="120"/>
    </row>
    <row r="1590" spans="33:60">
      <c r="AG1590" s="91"/>
      <c r="AH1590" s="120"/>
      <c r="AI1590" s="120"/>
      <c r="AJ1590" s="120"/>
      <c r="AK1590" s="120"/>
      <c r="AL1590" s="120"/>
      <c r="AM1590" s="120"/>
      <c r="AN1590" s="120"/>
      <c r="AO1590" s="120"/>
      <c r="AP1590" s="120"/>
      <c r="AQ1590" s="120"/>
      <c r="AR1590" s="120"/>
      <c r="AS1590" s="120"/>
      <c r="AT1590" s="120"/>
      <c r="AU1590" s="120"/>
      <c r="AV1590" s="120"/>
      <c r="AW1590" s="120"/>
      <c r="AX1590" s="120"/>
      <c r="AY1590" s="120"/>
      <c r="AZ1590" s="120"/>
      <c r="BA1590" s="120"/>
      <c r="BB1590" s="120"/>
      <c r="BC1590" s="120"/>
      <c r="BD1590" s="120"/>
      <c r="BE1590" s="120"/>
      <c r="BF1590" s="120"/>
      <c r="BG1590" s="120"/>
      <c r="BH1590" s="120"/>
    </row>
    <row r="1591" spans="33:60">
      <c r="AG1591" s="91"/>
      <c r="AH1591" s="120"/>
      <c r="AI1591" s="120"/>
      <c r="AJ1591" s="120"/>
      <c r="AK1591" s="120"/>
      <c r="AL1591" s="120"/>
      <c r="AM1591" s="120"/>
      <c r="AN1591" s="120"/>
      <c r="AO1591" s="120"/>
      <c r="AP1591" s="120"/>
      <c r="AQ1591" s="120"/>
      <c r="AR1591" s="120"/>
      <c r="AS1591" s="120"/>
      <c r="AT1591" s="120"/>
      <c r="AU1591" s="120"/>
      <c r="AV1591" s="120"/>
      <c r="AW1591" s="120"/>
      <c r="AX1591" s="120"/>
      <c r="AY1591" s="120"/>
      <c r="AZ1591" s="120"/>
      <c r="BA1591" s="120"/>
      <c r="BB1591" s="120"/>
      <c r="BC1591" s="120"/>
      <c r="BD1591" s="120"/>
      <c r="BE1591" s="120"/>
      <c r="BF1591" s="120"/>
      <c r="BG1591" s="120"/>
      <c r="BH1591" s="120"/>
    </row>
    <row r="1592" spans="33:60">
      <c r="AG1592" s="91"/>
      <c r="AH1592" s="120"/>
      <c r="AI1592" s="120"/>
      <c r="AJ1592" s="120"/>
      <c r="AK1592" s="120"/>
      <c r="AL1592" s="120"/>
      <c r="AM1592" s="120"/>
      <c r="AN1592" s="120"/>
      <c r="AO1592" s="120"/>
      <c r="AP1592" s="120"/>
      <c r="AQ1592" s="120"/>
      <c r="AR1592" s="120"/>
      <c r="AS1592" s="120"/>
      <c r="AT1592" s="120"/>
      <c r="AU1592" s="120"/>
      <c r="AV1592" s="120"/>
      <c r="AW1592" s="120"/>
      <c r="AX1592" s="120"/>
      <c r="AY1592" s="120"/>
      <c r="AZ1592" s="120"/>
      <c r="BA1592" s="120"/>
      <c r="BB1592" s="120"/>
      <c r="BC1592" s="120"/>
      <c r="BD1592" s="120"/>
      <c r="BE1592" s="120"/>
      <c r="BF1592" s="120"/>
      <c r="BG1592" s="120"/>
      <c r="BH1592" s="120"/>
    </row>
    <row r="1593" spans="33:60">
      <c r="AG1593" s="91"/>
      <c r="AH1593" s="120"/>
      <c r="AI1593" s="120"/>
      <c r="AJ1593" s="120"/>
      <c r="AK1593" s="120"/>
      <c r="AL1593" s="120"/>
      <c r="AM1593" s="120"/>
      <c r="AN1593" s="120"/>
      <c r="AO1593" s="120"/>
      <c r="AP1593" s="120"/>
      <c r="AQ1593" s="120"/>
      <c r="AR1593" s="120"/>
      <c r="AS1593" s="120"/>
      <c r="AT1593" s="120"/>
      <c r="AU1593" s="120"/>
      <c r="AV1593" s="120"/>
      <c r="AW1593" s="120"/>
      <c r="AX1593" s="120"/>
      <c r="AY1593" s="120"/>
      <c r="AZ1593" s="120"/>
      <c r="BA1593" s="120"/>
      <c r="BB1593" s="120"/>
      <c r="BC1593" s="120"/>
      <c r="BD1593" s="120"/>
      <c r="BE1593" s="120"/>
      <c r="BF1593" s="120"/>
      <c r="BG1593" s="120"/>
      <c r="BH1593" s="120"/>
    </row>
    <row r="1594" spans="33:60">
      <c r="AG1594" s="91"/>
      <c r="AH1594" s="120"/>
      <c r="AI1594" s="120"/>
      <c r="AJ1594" s="120"/>
      <c r="AK1594" s="120"/>
      <c r="AL1594" s="120"/>
      <c r="AM1594" s="120"/>
      <c r="AN1594" s="120"/>
      <c r="AO1594" s="120"/>
      <c r="AP1594" s="120"/>
      <c r="AQ1594" s="120"/>
      <c r="AR1594" s="120"/>
      <c r="AS1594" s="120"/>
      <c r="AT1594" s="120"/>
      <c r="AU1594" s="120"/>
      <c r="AV1594" s="120"/>
      <c r="AW1594" s="120"/>
      <c r="AX1594" s="120"/>
      <c r="AY1594" s="120"/>
      <c r="AZ1594" s="120"/>
      <c r="BA1594" s="120"/>
      <c r="BB1594" s="120"/>
      <c r="BC1594" s="120"/>
      <c r="BD1594" s="120"/>
      <c r="BE1594" s="120"/>
      <c r="BF1594" s="120"/>
      <c r="BG1594" s="120"/>
      <c r="BH1594" s="120"/>
    </row>
    <row r="1595" spans="33:60">
      <c r="AG1595" s="91"/>
      <c r="AH1595" s="120"/>
      <c r="AI1595" s="120"/>
      <c r="AJ1595" s="120"/>
      <c r="AK1595" s="120"/>
      <c r="AL1595" s="120"/>
      <c r="AM1595" s="120"/>
      <c r="AN1595" s="120"/>
      <c r="AO1595" s="120"/>
      <c r="AP1595" s="120"/>
      <c r="AQ1595" s="120"/>
      <c r="AR1595" s="120"/>
      <c r="AS1595" s="120"/>
      <c r="AT1595" s="120"/>
      <c r="AU1595" s="120"/>
      <c r="AV1595" s="120"/>
      <c r="AW1595" s="120"/>
      <c r="AX1595" s="120"/>
      <c r="AY1595" s="120"/>
      <c r="AZ1595" s="120"/>
      <c r="BA1595" s="120"/>
      <c r="BB1595" s="120"/>
      <c r="BC1595" s="120"/>
      <c r="BD1595" s="120"/>
      <c r="BE1595" s="120"/>
      <c r="BF1595" s="120"/>
      <c r="BG1595" s="120"/>
      <c r="BH1595" s="120"/>
    </row>
    <row r="1596" spans="33:60">
      <c r="AG1596" s="91"/>
      <c r="AH1596" s="120"/>
      <c r="AI1596" s="120"/>
      <c r="AJ1596" s="120"/>
      <c r="AK1596" s="120"/>
      <c r="AL1596" s="120"/>
      <c r="AM1596" s="120"/>
      <c r="AN1596" s="120"/>
      <c r="AO1596" s="120"/>
      <c r="AP1596" s="120"/>
      <c r="AQ1596" s="120"/>
      <c r="AR1596" s="120"/>
      <c r="AS1596" s="120"/>
      <c r="AT1596" s="120"/>
      <c r="AU1596" s="120"/>
      <c r="AV1596" s="120"/>
      <c r="AW1596" s="120"/>
      <c r="AX1596" s="120"/>
      <c r="AY1596" s="120"/>
      <c r="AZ1596" s="120"/>
      <c r="BA1596" s="120"/>
      <c r="BB1596" s="120"/>
      <c r="BC1596" s="120"/>
      <c r="BD1596" s="120"/>
      <c r="BE1596" s="120"/>
      <c r="BF1596" s="120"/>
      <c r="BG1596" s="120"/>
      <c r="BH1596" s="120"/>
    </row>
    <row r="1597" spans="33:60">
      <c r="AG1597" s="91"/>
      <c r="AH1597" s="120"/>
      <c r="AI1597" s="120"/>
      <c r="AJ1597" s="120"/>
      <c r="AK1597" s="120"/>
      <c r="AL1597" s="120"/>
      <c r="AM1597" s="120"/>
      <c r="AN1597" s="120"/>
      <c r="AO1597" s="120"/>
      <c r="AP1597" s="120"/>
      <c r="AQ1597" s="120"/>
      <c r="AR1597" s="120"/>
      <c r="AS1597" s="120"/>
      <c r="AT1597" s="120"/>
      <c r="AU1597" s="120"/>
      <c r="AV1597" s="120"/>
      <c r="AW1597" s="120"/>
      <c r="AX1597" s="120"/>
      <c r="AY1597" s="120"/>
      <c r="AZ1597" s="120"/>
      <c r="BA1597" s="120"/>
      <c r="BB1597" s="120"/>
      <c r="BC1597" s="120"/>
      <c r="BD1597" s="120"/>
      <c r="BE1597" s="120"/>
      <c r="BF1597" s="120"/>
      <c r="BG1597" s="120"/>
      <c r="BH1597" s="120"/>
    </row>
    <row r="1598" spans="33:60">
      <c r="AG1598" s="91"/>
      <c r="AH1598" s="120"/>
      <c r="AI1598" s="120"/>
      <c r="AJ1598" s="120"/>
      <c r="AK1598" s="120"/>
      <c r="AL1598" s="120"/>
      <c r="AM1598" s="120"/>
      <c r="AN1598" s="120"/>
      <c r="AO1598" s="120"/>
      <c r="AP1598" s="120"/>
      <c r="AQ1598" s="120"/>
      <c r="AR1598" s="120"/>
      <c r="AS1598" s="120"/>
      <c r="AT1598" s="120"/>
      <c r="AU1598" s="120"/>
      <c r="AV1598" s="120"/>
      <c r="AW1598" s="120"/>
      <c r="AX1598" s="120"/>
      <c r="AY1598" s="120"/>
      <c r="AZ1598" s="120"/>
      <c r="BA1598" s="120"/>
      <c r="BB1598" s="120"/>
      <c r="BC1598" s="120"/>
      <c r="BD1598" s="120"/>
      <c r="BE1598" s="120"/>
      <c r="BF1598" s="120"/>
      <c r="BG1598" s="120"/>
      <c r="BH1598" s="120"/>
    </row>
    <row r="1599" spans="33:60">
      <c r="AG1599" s="91"/>
      <c r="AH1599" s="120"/>
      <c r="AI1599" s="120"/>
      <c r="AJ1599" s="120"/>
      <c r="AK1599" s="120"/>
      <c r="AL1599" s="120"/>
      <c r="AM1599" s="120"/>
      <c r="AN1599" s="120"/>
      <c r="AO1599" s="120"/>
      <c r="AP1599" s="120"/>
      <c r="AQ1599" s="120"/>
      <c r="AR1599" s="120"/>
      <c r="AS1599" s="120"/>
      <c r="AT1599" s="120"/>
      <c r="AU1599" s="120"/>
      <c r="AV1599" s="120"/>
      <c r="AW1599" s="120"/>
      <c r="AX1599" s="120"/>
      <c r="AY1599" s="120"/>
      <c r="AZ1599" s="120"/>
      <c r="BA1599" s="120"/>
      <c r="BB1599" s="120"/>
      <c r="BC1599" s="120"/>
      <c r="BD1599" s="120"/>
      <c r="BE1599" s="120"/>
      <c r="BF1599" s="120"/>
      <c r="BG1599" s="120"/>
      <c r="BH1599" s="120"/>
    </row>
    <row r="1600" spans="33:60">
      <c r="AG1600" s="91"/>
      <c r="AH1600" s="120"/>
      <c r="AI1600" s="120"/>
      <c r="AJ1600" s="120"/>
      <c r="AK1600" s="120"/>
      <c r="AL1600" s="120"/>
      <c r="AM1600" s="120"/>
      <c r="AN1600" s="120"/>
      <c r="AO1600" s="120"/>
      <c r="AP1600" s="120"/>
      <c r="AQ1600" s="120"/>
      <c r="AR1600" s="120"/>
      <c r="AS1600" s="120"/>
      <c r="AT1600" s="120"/>
      <c r="AU1600" s="120"/>
      <c r="AV1600" s="120"/>
      <c r="AW1600" s="120"/>
      <c r="AX1600" s="120"/>
      <c r="AY1600" s="120"/>
      <c r="AZ1600" s="120"/>
      <c r="BA1600" s="120"/>
      <c r="BB1600" s="120"/>
      <c r="BC1600" s="120"/>
      <c r="BD1600" s="120"/>
      <c r="BE1600" s="120"/>
      <c r="BF1600" s="120"/>
      <c r="BG1600" s="120"/>
      <c r="BH1600" s="120"/>
    </row>
    <row r="1601" spans="33:60">
      <c r="AG1601" s="91"/>
      <c r="AH1601" s="120"/>
      <c r="AI1601" s="120"/>
      <c r="AJ1601" s="120"/>
      <c r="AK1601" s="120"/>
      <c r="AL1601" s="120"/>
      <c r="AM1601" s="120"/>
      <c r="AN1601" s="120"/>
      <c r="AO1601" s="120"/>
      <c r="AP1601" s="120"/>
      <c r="AQ1601" s="120"/>
      <c r="AR1601" s="120"/>
      <c r="AS1601" s="120"/>
      <c r="AT1601" s="120"/>
      <c r="AU1601" s="120"/>
      <c r="AV1601" s="120"/>
      <c r="AW1601" s="120"/>
      <c r="AX1601" s="120"/>
      <c r="AY1601" s="120"/>
      <c r="AZ1601" s="120"/>
      <c r="BA1601" s="120"/>
      <c r="BB1601" s="120"/>
      <c r="BC1601" s="120"/>
      <c r="BD1601" s="120"/>
      <c r="BE1601" s="120"/>
      <c r="BF1601" s="120"/>
      <c r="BG1601" s="120"/>
      <c r="BH1601" s="120"/>
    </row>
    <row r="1602" spans="33:60">
      <c r="AG1602" s="91"/>
      <c r="AH1602" s="120"/>
      <c r="AI1602" s="120"/>
      <c r="AJ1602" s="120"/>
      <c r="AK1602" s="120"/>
      <c r="AL1602" s="120"/>
      <c r="AM1602" s="120"/>
      <c r="AN1602" s="120"/>
      <c r="AO1602" s="120"/>
      <c r="AP1602" s="120"/>
      <c r="AQ1602" s="120"/>
      <c r="AR1602" s="120"/>
      <c r="AS1602" s="120"/>
      <c r="AT1602" s="120"/>
      <c r="AU1602" s="120"/>
      <c r="AV1602" s="120"/>
      <c r="AW1602" s="120"/>
      <c r="AX1602" s="120"/>
      <c r="AY1602" s="120"/>
      <c r="AZ1602" s="120"/>
      <c r="BA1602" s="120"/>
      <c r="BB1602" s="120"/>
      <c r="BC1602" s="120"/>
      <c r="BD1602" s="120"/>
      <c r="BE1602" s="120"/>
      <c r="BF1602" s="120"/>
      <c r="BG1602" s="120"/>
      <c r="BH1602" s="120"/>
    </row>
    <row r="1603" spans="33:60">
      <c r="AG1603" s="91"/>
      <c r="AH1603" s="120"/>
      <c r="AI1603" s="120"/>
      <c r="AJ1603" s="120"/>
      <c r="AK1603" s="120"/>
      <c r="AL1603" s="120"/>
      <c r="AM1603" s="120"/>
      <c r="AN1603" s="120"/>
      <c r="AO1603" s="120"/>
      <c r="AP1603" s="120"/>
      <c r="AQ1603" s="120"/>
      <c r="AR1603" s="120"/>
      <c r="AS1603" s="120"/>
      <c r="AT1603" s="120"/>
      <c r="AU1603" s="120"/>
      <c r="AV1603" s="120"/>
      <c r="AW1603" s="120"/>
      <c r="AX1603" s="120"/>
      <c r="AY1603" s="120"/>
      <c r="AZ1603" s="120"/>
      <c r="BA1603" s="120"/>
      <c r="BB1603" s="120"/>
      <c r="BC1603" s="120"/>
      <c r="BD1603" s="120"/>
      <c r="BE1603" s="120"/>
      <c r="BF1603" s="120"/>
      <c r="BG1603" s="120"/>
      <c r="BH1603" s="120"/>
    </row>
    <row r="1604" spans="33:60">
      <c r="AG1604" s="91"/>
      <c r="AH1604" s="120"/>
      <c r="AI1604" s="120"/>
      <c r="AJ1604" s="120"/>
      <c r="AK1604" s="120"/>
      <c r="AL1604" s="120"/>
      <c r="AM1604" s="120"/>
      <c r="AN1604" s="120"/>
      <c r="AO1604" s="120"/>
      <c r="AP1604" s="120"/>
      <c r="AQ1604" s="120"/>
      <c r="AR1604" s="120"/>
      <c r="AS1604" s="120"/>
      <c r="AT1604" s="120"/>
      <c r="AU1604" s="120"/>
      <c r="AV1604" s="120"/>
      <c r="AW1604" s="120"/>
      <c r="AX1604" s="120"/>
      <c r="AY1604" s="120"/>
      <c r="AZ1604" s="120"/>
      <c r="BA1604" s="120"/>
      <c r="BB1604" s="120"/>
      <c r="BC1604" s="120"/>
      <c r="BD1604" s="120"/>
      <c r="BE1604" s="120"/>
      <c r="BF1604" s="120"/>
      <c r="BG1604" s="120"/>
      <c r="BH1604" s="120"/>
    </row>
    <row r="1605" spans="33:60">
      <c r="AG1605" s="91"/>
      <c r="AH1605" s="120"/>
      <c r="AI1605" s="120"/>
      <c r="AJ1605" s="120"/>
      <c r="AK1605" s="120"/>
      <c r="AL1605" s="120"/>
      <c r="AM1605" s="120"/>
      <c r="AN1605" s="120"/>
      <c r="AO1605" s="120"/>
      <c r="AP1605" s="120"/>
      <c r="AQ1605" s="120"/>
      <c r="AR1605" s="120"/>
      <c r="AS1605" s="120"/>
      <c r="AT1605" s="120"/>
      <c r="AU1605" s="120"/>
      <c r="AV1605" s="120"/>
      <c r="AW1605" s="120"/>
      <c r="AX1605" s="120"/>
      <c r="AY1605" s="120"/>
      <c r="AZ1605" s="120"/>
      <c r="BA1605" s="120"/>
      <c r="BB1605" s="120"/>
      <c r="BC1605" s="120"/>
      <c r="BD1605" s="120"/>
      <c r="BE1605" s="120"/>
      <c r="BF1605" s="120"/>
      <c r="BG1605" s="120"/>
      <c r="BH1605" s="120"/>
    </row>
    <row r="1606" spans="33:60">
      <c r="AG1606" s="91"/>
      <c r="AH1606" s="120"/>
      <c r="AI1606" s="120"/>
      <c r="AJ1606" s="120"/>
      <c r="AK1606" s="120"/>
      <c r="AL1606" s="120"/>
      <c r="AM1606" s="120"/>
      <c r="AN1606" s="120"/>
      <c r="AO1606" s="120"/>
      <c r="AP1606" s="120"/>
      <c r="AQ1606" s="120"/>
      <c r="AR1606" s="120"/>
      <c r="AS1606" s="120"/>
      <c r="AT1606" s="120"/>
      <c r="AU1606" s="120"/>
      <c r="AV1606" s="120"/>
      <c r="AW1606" s="120"/>
      <c r="AX1606" s="120"/>
      <c r="AY1606" s="120"/>
      <c r="AZ1606" s="120"/>
      <c r="BA1606" s="120"/>
      <c r="BB1606" s="120"/>
      <c r="BC1606" s="120"/>
      <c r="BD1606" s="120"/>
      <c r="BE1606" s="120"/>
      <c r="BF1606" s="120"/>
      <c r="BG1606" s="120"/>
      <c r="BH1606" s="120"/>
    </row>
    <row r="1607" spans="33:60">
      <c r="AG1607" s="91"/>
      <c r="AH1607" s="120"/>
      <c r="AI1607" s="120"/>
      <c r="AJ1607" s="120"/>
      <c r="AK1607" s="120"/>
      <c r="AL1607" s="120"/>
      <c r="AM1607" s="120"/>
      <c r="AN1607" s="120"/>
      <c r="AO1607" s="120"/>
      <c r="AP1607" s="120"/>
      <c r="AQ1607" s="120"/>
      <c r="AR1607" s="120"/>
      <c r="AS1607" s="120"/>
      <c r="AT1607" s="120"/>
      <c r="AU1607" s="120"/>
      <c r="AV1607" s="120"/>
      <c r="AW1607" s="120"/>
      <c r="AX1607" s="120"/>
      <c r="AY1607" s="120"/>
      <c r="AZ1607" s="120"/>
      <c r="BA1607" s="120"/>
      <c r="BB1607" s="120"/>
      <c r="BC1607" s="120"/>
      <c r="BD1607" s="120"/>
      <c r="BE1607" s="120"/>
      <c r="BF1607" s="120"/>
      <c r="BG1607" s="120"/>
      <c r="BH1607" s="120"/>
    </row>
    <row r="1608" spans="33:60">
      <c r="AG1608" s="91"/>
      <c r="AH1608" s="120"/>
      <c r="AI1608" s="120"/>
      <c r="AJ1608" s="120"/>
      <c r="AK1608" s="120"/>
      <c r="AL1608" s="120"/>
      <c r="AM1608" s="120"/>
      <c r="AN1608" s="120"/>
      <c r="AO1608" s="120"/>
      <c r="AP1608" s="120"/>
      <c r="AQ1608" s="120"/>
      <c r="AR1608" s="120"/>
      <c r="AS1608" s="120"/>
      <c r="AT1608" s="120"/>
      <c r="AU1608" s="120"/>
      <c r="AV1608" s="120"/>
      <c r="AW1608" s="120"/>
      <c r="AX1608" s="120"/>
      <c r="AY1608" s="120"/>
      <c r="AZ1608" s="120"/>
      <c r="BA1608" s="120"/>
      <c r="BB1608" s="120"/>
      <c r="BC1608" s="120"/>
      <c r="BD1608" s="120"/>
      <c r="BE1608" s="120"/>
      <c r="BF1608" s="120"/>
      <c r="BG1608" s="120"/>
      <c r="BH1608" s="120"/>
    </row>
    <row r="1609" spans="33:60">
      <c r="AG1609" s="91"/>
      <c r="AH1609" s="120"/>
      <c r="AI1609" s="120"/>
      <c r="AJ1609" s="120"/>
      <c r="AK1609" s="120"/>
      <c r="AL1609" s="120"/>
      <c r="AM1609" s="120"/>
      <c r="AN1609" s="120"/>
      <c r="AO1609" s="120"/>
      <c r="AP1609" s="120"/>
      <c r="AQ1609" s="120"/>
      <c r="AR1609" s="120"/>
      <c r="AS1609" s="120"/>
      <c r="AT1609" s="120"/>
      <c r="AU1609" s="120"/>
      <c r="AV1609" s="120"/>
      <c r="AW1609" s="120"/>
      <c r="AX1609" s="120"/>
      <c r="AY1609" s="120"/>
      <c r="AZ1609" s="120"/>
      <c r="BA1609" s="120"/>
      <c r="BB1609" s="120"/>
      <c r="BC1609" s="120"/>
      <c r="BD1609" s="120"/>
      <c r="BE1609" s="120"/>
      <c r="BF1609" s="120"/>
      <c r="BG1609" s="120"/>
      <c r="BH1609" s="120"/>
    </row>
    <row r="1610" spans="33:60">
      <c r="AG1610" s="91"/>
      <c r="AH1610" s="120"/>
      <c r="AI1610" s="120"/>
      <c r="AJ1610" s="120"/>
      <c r="AK1610" s="120"/>
      <c r="AL1610" s="120"/>
      <c r="AM1610" s="120"/>
      <c r="AN1610" s="120"/>
      <c r="AO1610" s="120"/>
      <c r="AP1610" s="120"/>
      <c r="AQ1610" s="120"/>
      <c r="AR1610" s="120"/>
      <c r="AS1610" s="120"/>
      <c r="AT1610" s="120"/>
      <c r="AU1610" s="120"/>
      <c r="AV1610" s="120"/>
      <c r="AW1610" s="120"/>
      <c r="AX1610" s="120"/>
      <c r="AY1610" s="120"/>
      <c r="AZ1610" s="120"/>
      <c r="BA1610" s="120"/>
      <c r="BB1610" s="120"/>
      <c r="BC1610" s="120"/>
      <c r="BD1610" s="120"/>
      <c r="BE1610" s="120"/>
      <c r="BF1610" s="120"/>
      <c r="BG1610" s="120"/>
      <c r="BH1610" s="120"/>
    </row>
    <row r="1611" spans="33:60">
      <c r="AG1611" s="91"/>
      <c r="AH1611" s="120"/>
      <c r="AI1611" s="120"/>
      <c r="AJ1611" s="120"/>
      <c r="AK1611" s="120"/>
      <c r="AL1611" s="120"/>
      <c r="AM1611" s="120"/>
      <c r="AN1611" s="120"/>
      <c r="AO1611" s="120"/>
      <c r="AP1611" s="120"/>
      <c r="AQ1611" s="120"/>
      <c r="AR1611" s="120"/>
      <c r="AS1611" s="120"/>
      <c r="AT1611" s="120"/>
      <c r="AU1611" s="120"/>
      <c r="AV1611" s="120"/>
      <c r="AW1611" s="120"/>
      <c r="AX1611" s="120"/>
      <c r="AY1611" s="120"/>
      <c r="AZ1611" s="120"/>
      <c r="BA1611" s="120"/>
      <c r="BB1611" s="120"/>
      <c r="BC1611" s="120"/>
      <c r="BD1611" s="120"/>
      <c r="BE1611" s="120"/>
      <c r="BF1611" s="120"/>
      <c r="BG1611" s="120"/>
      <c r="BH1611" s="120"/>
    </row>
    <row r="1612" spans="33:60">
      <c r="AG1612" s="91"/>
      <c r="AH1612" s="120"/>
      <c r="AI1612" s="120"/>
      <c r="AJ1612" s="120"/>
      <c r="AK1612" s="120"/>
      <c r="AL1612" s="120"/>
      <c r="AM1612" s="120"/>
      <c r="AN1612" s="120"/>
      <c r="AO1612" s="120"/>
      <c r="AP1612" s="120"/>
      <c r="AQ1612" s="120"/>
      <c r="AR1612" s="120"/>
      <c r="AS1612" s="120"/>
      <c r="AT1612" s="120"/>
      <c r="AU1612" s="120"/>
      <c r="AV1612" s="120"/>
      <c r="AW1612" s="120"/>
      <c r="AX1612" s="120"/>
      <c r="AY1612" s="120"/>
      <c r="AZ1612" s="120"/>
      <c r="BA1612" s="120"/>
      <c r="BB1612" s="120"/>
      <c r="BC1612" s="120"/>
      <c r="BD1612" s="120"/>
      <c r="BE1612" s="120"/>
      <c r="BF1612" s="120"/>
      <c r="BG1612" s="120"/>
      <c r="BH1612" s="120"/>
    </row>
    <row r="1613" spans="33:60">
      <c r="AG1613" s="91"/>
      <c r="AH1613" s="120"/>
      <c r="AI1613" s="120"/>
      <c r="AJ1613" s="120"/>
      <c r="AK1613" s="120"/>
      <c r="AL1613" s="120"/>
      <c r="AM1613" s="120"/>
      <c r="AN1613" s="120"/>
      <c r="AO1613" s="120"/>
      <c r="AP1613" s="120"/>
      <c r="AQ1613" s="120"/>
      <c r="AR1613" s="120"/>
      <c r="AS1613" s="120"/>
      <c r="AT1613" s="120"/>
      <c r="AU1613" s="120"/>
      <c r="AV1613" s="120"/>
      <c r="AW1613" s="120"/>
      <c r="AX1613" s="120"/>
      <c r="AY1613" s="120"/>
      <c r="AZ1613" s="120"/>
      <c r="BA1613" s="120"/>
      <c r="BB1613" s="120"/>
      <c r="BC1613" s="120"/>
      <c r="BD1613" s="120"/>
      <c r="BE1613" s="120"/>
      <c r="BF1613" s="120"/>
      <c r="BG1613" s="120"/>
      <c r="BH1613" s="120"/>
    </row>
    <row r="1614" spans="33:60">
      <c r="AG1614" s="91"/>
      <c r="AH1614" s="120"/>
      <c r="AI1614" s="120"/>
      <c r="AJ1614" s="120"/>
      <c r="AK1614" s="120"/>
      <c r="AL1614" s="120"/>
      <c r="AM1614" s="120"/>
      <c r="AN1614" s="120"/>
      <c r="AO1614" s="120"/>
      <c r="AP1614" s="120"/>
      <c r="AQ1614" s="120"/>
      <c r="AR1614" s="120"/>
      <c r="AS1614" s="120"/>
      <c r="AT1614" s="120"/>
      <c r="AU1614" s="120"/>
      <c r="AV1614" s="120"/>
      <c r="AW1614" s="120"/>
      <c r="AX1614" s="120"/>
      <c r="AY1614" s="120"/>
      <c r="AZ1614" s="120"/>
      <c r="BA1614" s="120"/>
      <c r="BB1614" s="120"/>
      <c r="BC1614" s="120"/>
      <c r="BD1614" s="120"/>
      <c r="BE1614" s="120"/>
      <c r="BF1614" s="120"/>
      <c r="BG1614" s="120"/>
      <c r="BH1614" s="120"/>
    </row>
    <row r="1615" spans="33:60">
      <c r="AG1615" s="91"/>
      <c r="AH1615" s="120"/>
      <c r="AI1615" s="120"/>
      <c r="AJ1615" s="120"/>
      <c r="AK1615" s="120"/>
      <c r="AL1615" s="120"/>
      <c r="AM1615" s="120"/>
      <c r="AN1615" s="120"/>
      <c r="AO1615" s="120"/>
      <c r="AP1615" s="120"/>
      <c r="AQ1615" s="120"/>
      <c r="AR1615" s="120"/>
      <c r="AS1615" s="120"/>
      <c r="AT1615" s="120"/>
      <c r="AU1615" s="120"/>
      <c r="AV1615" s="120"/>
      <c r="AW1615" s="120"/>
      <c r="AX1615" s="120"/>
      <c r="AY1615" s="120"/>
      <c r="AZ1615" s="120"/>
      <c r="BA1615" s="120"/>
      <c r="BB1615" s="120"/>
      <c r="BC1615" s="120"/>
      <c r="BD1615" s="120"/>
      <c r="BE1615" s="120"/>
      <c r="BF1615" s="120"/>
      <c r="BG1615" s="120"/>
      <c r="BH1615" s="120"/>
    </row>
    <row r="1616" spans="33:60">
      <c r="AG1616" s="91"/>
      <c r="AH1616" s="120"/>
      <c r="AI1616" s="120"/>
      <c r="AJ1616" s="120"/>
      <c r="AK1616" s="120"/>
      <c r="AL1616" s="120"/>
      <c r="AM1616" s="120"/>
      <c r="AN1616" s="120"/>
      <c r="AO1616" s="120"/>
      <c r="AP1616" s="120"/>
      <c r="AQ1616" s="120"/>
      <c r="AR1616" s="120"/>
      <c r="AS1616" s="120"/>
      <c r="AT1616" s="120"/>
      <c r="AU1616" s="120"/>
      <c r="AV1616" s="120"/>
      <c r="AW1616" s="120"/>
      <c r="AX1616" s="120"/>
      <c r="AY1616" s="120"/>
      <c r="AZ1616" s="120"/>
      <c r="BA1616" s="120"/>
      <c r="BB1616" s="120"/>
      <c r="BC1616" s="120"/>
      <c r="BD1616" s="120"/>
      <c r="BE1616" s="120"/>
      <c r="BF1616" s="120"/>
      <c r="BG1616" s="120"/>
      <c r="BH1616" s="120"/>
    </row>
    <row r="1617" spans="33:60">
      <c r="AG1617" s="91"/>
      <c r="AH1617" s="120"/>
      <c r="AI1617" s="120"/>
      <c r="AJ1617" s="120"/>
      <c r="AK1617" s="120"/>
      <c r="AL1617" s="120"/>
      <c r="AM1617" s="120"/>
      <c r="AN1617" s="120"/>
      <c r="AO1617" s="120"/>
      <c r="AP1617" s="120"/>
      <c r="AQ1617" s="120"/>
      <c r="AR1617" s="120"/>
      <c r="AS1617" s="120"/>
      <c r="AT1617" s="120"/>
      <c r="AU1617" s="120"/>
      <c r="AV1617" s="120"/>
      <c r="AW1617" s="120"/>
      <c r="AX1617" s="120"/>
      <c r="AY1617" s="120"/>
      <c r="AZ1617" s="120"/>
      <c r="BA1617" s="120"/>
      <c r="BB1617" s="120"/>
      <c r="BC1617" s="120"/>
      <c r="BD1617" s="120"/>
      <c r="BE1617" s="120"/>
      <c r="BF1617" s="120"/>
      <c r="BG1617" s="120"/>
      <c r="BH1617" s="120"/>
    </row>
    <row r="1618" spans="33:60">
      <c r="AG1618" s="91"/>
      <c r="AH1618" s="120"/>
      <c r="AI1618" s="120"/>
      <c r="AJ1618" s="120"/>
      <c r="AK1618" s="120"/>
      <c r="AL1618" s="120"/>
      <c r="AM1618" s="120"/>
      <c r="AN1618" s="120"/>
      <c r="AO1618" s="120"/>
      <c r="AP1618" s="120"/>
      <c r="AQ1618" s="120"/>
      <c r="AR1618" s="120"/>
      <c r="AS1618" s="120"/>
      <c r="AT1618" s="120"/>
      <c r="AU1618" s="120"/>
      <c r="AV1618" s="120"/>
      <c r="AW1618" s="120"/>
      <c r="AX1618" s="120"/>
      <c r="AY1618" s="120"/>
      <c r="AZ1618" s="120"/>
      <c r="BA1618" s="120"/>
      <c r="BB1618" s="120"/>
      <c r="BC1618" s="120"/>
      <c r="BD1618" s="120"/>
      <c r="BE1618" s="120"/>
      <c r="BF1618" s="120"/>
      <c r="BG1618" s="120"/>
      <c r="BH1618" s="120"/>
    </row>
    <row r="1619" spans="33:60">
      <c r="AG1619" s="91"/>
      <c r="AH1619" s="120"/>
      <c r="AI1619" s="120"/>
      <c r="AJ1619" s="120"/>
      <c r="AK1619" s="120"/>
      <c r="AL1619" s="120"/>
      <c r="AM1619" s="120"/>
      <c r="AN1619" s="120"/>
      <c r="AO1619" s="120"/>
      <c r="AP1619" s="120"/>
      <c r="AQ1619" s="120"/>
      <c r="AR1619" s="120"/>
      <c r="AS1619" s="120"/>
      <c r="AT1619" s="120"/>
      <c r="AU1619" s="120"/>
      <c r="AV1619" s="120"/>
      <c r="AW1619" s="120"/>
      <c r="AX1619" s="120"/>
      <c r="AY1619" s="120"/>
      <c r="AZ1619" s="120"/>
      <c r="BA1619" s="120"/>
      <c r="BB1619" s="120"/>
      <c r="BC1619" s="120"/>
      <c r="BD1619" s="120"/>
      <c r="BE1619" s="120"/>
      <c r="BF1619" s="120"/>
      <c r="BG1619" s="120"/>
      <c r="BH1619" s="120"/>
    </row>
    <row r="1620" spans="33:60">
      <c r="AG1620" s="91"/>
      <c r="AH1620" s="120"/>
      <c r="AI1620" s="120"/>
      <c r="AJ1620" s="120"/>
      <c r="AK1620" s="120"/>
      <c r="AL1620" s="120"/>
      <c r="AM1620" s="120"/>
      <c r="AN1620" s="120"/>
      <c r="AO1620" s="120"/>
      <c r="AP1620" s="120"/>
      <c r="AQ1620" s="120"/>
      <c r="AR1620" s="120"/>
      <c r="AS1620" s="120"/>
      <c r="AT1620" s="120"/>
      <c r="AU1620" s="120"/>
      <c r="AV1620" s="120"/>
      <c r="AW1620" s="120"/>
      <c r="AX1620" s="120"/>
      <c r="AY1620" s="120"/>
      <c r="AZ1620" s="120"/>
      <c r="BA1620" s="120"/>
      <c r="BB1620" s="120"/>
      <c r="BC1620" s="120"/>
      <c r="BD1620" s="120"/>
      <c r="BE1620" s="120"/>
      <c r="BF1620" s="120"/>
      <c r="BG1620" s="120"/>
      <c r="BH1620" s="120"/>
    </row>
    <row r="1621" spans="33:60">
      <c r="AG1621" s="91"/>
      <c r="AH1621" s="120"/>
      <c r="AI1621" s="120"/>
      <c r="AJ1621" s="120"/>
      <c r="AK1621" s="120"/>
      <c r="AL1621" s="120"/>
      <c r="AM1621" s="120"/>
      <c r="AN1621" s="120"/>
      <c r="AO1621" s="120"/>
      <c r="AP1621" s="120"/>
      <c r="AQ1621" s="120"/>
      <c r="AR1621" s="120"/>
      <c r="AS1621" s="120"/>
      <c r="AT1621" s="120"/>
      <c r="AU1621" s="120"/>
      <c r="AV1621" s="120"/>
      <c r="AW1621" s="120"/>
      <c r="AX1621" s="120"/>
      <c r="AY1621" s="120"/>
      <c r="AZ1621" s="120"/>
      <c r="BA1621" s="120"/>
      <c r="BB1621" s="120"/>
      <c r="BC1621" s="120"/>
      <c r="BD1621" s="120"/>
      <c r="BE1621" s="120"/>
      <c r="BF1621" s="120"/>
      <c r="BG1621" s="120"/>
      <c r="BH1621" s="120"/>
    </row>
    <row r="1622" spans="33:60">
      <c r="AG1622" s="91"/>
      <c r="AH1622" s="120"/>
      <c r="AI1622" s="120"/>
      <c r="AJ1622" s="120"/>
      <c r="AK1622" s="120"/>
      <c r="AL1622" s="120"/>
      <c r="AM1622" s="120"/>
      <c r="AN1622" s="120"/>
      <c r="AO1622" s="120"/>
      <c r="AP1622" s="120"/>
      <c r="AQ1622" s="120"/>
      <c r="AR1622" s="120"/>
      <c r="AS1622" s="120"/>
      <c r="AT1622" s="120"/>
      <c r="AU1622" s="120"/>
      <c r="AV1622" s="120"/>
      <c r="AW1622" s="120"/>
      <c r="AX1622" s="120"/>
      <c r="AY1622" s="120"/>
      <c r="AZ1622" s="120"/>
      <c r="BA1622" s="120"/>
      <c r="BB1622" s="120"/>
      <c r="BC1622" s="120"/>
      <c r="BD1622" s="120"/>
      <c r="BE1622" s="120"/>
      <c r="BF1622" s="120"/>
      <c r="BG1622" s="120"/>
      <c r="BH1622" s="120"/>
    </row>
    <row r="1623" spans="33:60">
      <c r="AG1623" s="91"/>
      <c r="AH1623" s="120"/>
      <c r="AI1623" s="120"/>
      <c r="AJ1623" s="120"/>
      <c r="AK1623" s="120"/>
      <c r="AL1623" s="120"/>
      <c r="AM1623" s="120"/>
      <c r="AN1623" s="120"/>
      <c r="AO1623" s="120"/>
      <c r="AP1623" s="120"/>
      <c r="AQ1623" s="120"/>
      <c r="AR1623" s="120"/>
      <c r="AS1623" s="120"/>
      <c r="AT1623" s="120"/>
      <c r="AU1623" s="120"/>
      <c r="AV1623" s="120"/>
      <c r="AW1623" s="120"/>
      <c r="AX1623" s="120"/>
      <c r="AY1623" s="120"/>
      <c r="AZ1623" s="120"/>
      <c r="BA1623" s="120"/>
      <c r="BB1623" s="120"/>
      <c r="BC1623" s="120"/>
      <c r="BD1623" s="120"/>
      <c r="BE1623" s="120"/>
      <c r="BF1623" s="120"/>
      <c r="BG1623" s="120"/>
      <c r="BH1623" s="120"/>
    </row>
    <row r="1624" spans="33:60">
      <c r="AG1624" s="91"/>
      <c r="AH1624" s="120"/>
      <c r="AI1624" s="120"/>
      <c r="AJ1624" s="120"/>
      <c r="AK1624" s="120"/>
      <c r="AL1624" s="120"/>
      <c r="AM1624" s="120"/>
      <c r="AN1624" s="120"/>
      <c r="AO1624" s="120"/>
      <c r="AP1624" s="120"/>
      <c r="AQ1624" s="120"/>
      <c r="AR1624" s="120"/>
      <c r="AS1624" s="120"/>
      <c r="AT1624" s="120"/>
      <c r="AU1624" s="120"/>
      <c r="AV1624" s="120"/>
      <c r="AW1624" s="120"/>
      <c r="AX1624" s="120"/>
      <c r="AY1624" s="120"/>
      <c r="AZ1624" s="120"/>
      <c r="BA1624" s="120"/>
      <c r="BB1624" s="120"/>
      <c r="BC1624" s="120"/>
      <c r="BD1624" s="120"/>
      <c r="BE1624" s="120"/>
      <c r="BF1624" s="120"/>
      <c r="BG1624" s="120"/>
      <c r="BH1624" s="120"/>
    </row>
    <row r="1625" spans="33:60">
      <c r="AG1625" s="91"/>
      <c r="AH1625" s="120"/>
      <c r="AI1625" s="120"/>
      <c r="AJ1625" s="120"/>
      <c r="AK1625" s="120"/>
      <c r="AL1625" s="120"/>
      <c r="AM1625" s="120"/>
      <c r="AN1625" s="120"/>
      <c r="AO1625" s="120"/>
      <c r="AP1625" s="120"/>
      <c r="AQ1625" s="120"/>
      <c r="AR1625" s="120"/>
      <c r="AS1625" s="120"/>
      <c r="AT1625" s="120"/>
      <c r="AU1625" s="120"/>
      <c r="AV1625" s="120"/>
      <c r="AW1625" s="120"/>
      <c r="AX1625" s="120"/>
      <c r="AY1625" s="120"/>
      <c r="AZ1625" s="120"/>
      <c r="BA1625" s="120"/>
      <c r="BB1625" s="120"/>
      <c r="BC1625" s="120"/>
      <c r="BD1625" s="120"/>
      <c r="BE1625" s="120"/>
      <c r="BF1625" s="120"/>
      <c r="BG1625" s="120"/>
      <c r="BH1625" s="120"/>
    </row>
    <row r="1626" spans="33:60">
      <c r="AG1626" s="91"/>
      <c r="AH1626" s="120"/>
      <c r="AI1626" s="120"/>
      <c r="AJ1626" s="120"/>
      <c r="AK1626" s="120"/>
      <c r="AL1626" s="120"/>
      <c r="AM1626" s="120"/>
      <c r="AN1626" s="120"/>
      <c r="AO1626" s="120"/>
      <c r="AP1626" s="120"/>
      <c r="AQ1626" s="120"/>
      <c r="AR1626" s="120"/>
      <c r="AS1626" s="120"/>
      <c r="AT1626" s="120"/>
      <c r="AU1626" s="120"/>
      <c r="AV1626" s="120"/>
      <c r="AW1626" s="120"/>
      <c r="AX1626" s="120"/>
      <c r="AY1626" s="120"/>
      <c r="AZ1626" s="120"/>
      <c r="BA1626" s="120"/>
      <c r="BB1626" s="120"/>
      <c r="BC1626" s="120"/>
      <c r="BD1626" s="120"/>
      <c r="BE1626" s="120"/>
      <c r="BF1626" s="120"/>
      <c r="BG1626" s="120"/>
      <c r="BH1626" s="120"/>
    </row>
    <row r="1627" spans="33:60">
      <c r="AG1627" s="91"/>
      <c r="AH1627" s="120"/>
      <c r="AI1627" s="120"/>
      <c r="AJ1627" s="120"/>
      <c r="AK1627" s="120"/>
      <c r="AL1627" s="120"/>
      <c r="AM1627" s="120"/>
      <c r="AN1627" s="120"/>
      <c r="AO1627" s="120"/>
      <c r="AP1627" s="120"/>
      <c r="AQ1627" s="120"/>
      <c r="AR1627" s="120"/>
      <c r="AS1627" s="120"/>
      <c r="AT1627" s="120"/>
      <c r="AU1627" s="120"/>
      <c r="AV1627" s="120"/>
      <c r="AW1627" s="120"/>
      <c r="AX1627" s="120"/>
      <c r="AY1627" s="120"/>
      <c r="AZ1627" s="120"/>
      <c r="BA1627" s="120"/>
      <c r="BB1627" s="120"/>
      <c r="BC1627" s="120"/>
      <c r="BD1627" s="120"/>
      <c r="BE1627" s="120"/>
      <c r="BF1627" s="120"/>
      <c r="BG1627" s="120"/>
      <c r="BH1627" s="120"/>
    </row>
    <row r="1628" spans="33:60">
      <c r="AG1628" s="91"/>
      <c r="AH1628" s="120"/>
      <c r="AI1628" s="120"/>
      <c r="AJ1628" s="120"/>
      <c r="AK1628" s="120"/>
      <c r="AL1628" s="120"/>
      <c r="AM1628" s="120"/>
      <c r="AN1628" s="120"/>
      <c r="AO1628" s="120"/>
      <c r="AP1628" s="120"/>
      <c r="AQ1628" s="120"/>
      <c r="AR1628" s="120"/>
      <c r="AS1628" s="120"/>
      <c r="AT1628" s="120"/>
      <c r="AU1628" s="120"/>
      <c r="AV1628" s="120"/>
      <c r="AW1628" s="120"/>
      <c r="AX1628" s="120"/>
      <c r="AY1628" s="120"/>
      <c r="AZ1628" s="120"/>
      <c r="BA1628" s="120"/>
      <c r="BB1628" s="120"/>
      <c r="BC1628" s="120"/>
      <c r="BD1628" s="120"/>
      <c r="BE1628" s="120"/>
      <c r="BF1628" s="120"/>
      <c r="BG1628" s="120"/>
      <c r="BH1628" s="120"/>
    </row>
    <row r="1629" spans="33:60">
      <c r="AG1629" s="91"/>
      <c r="AH1629" s="120"/>
      <c r="AI1629" s="120"/>
      <c r="AJ1629" s="120"/>
      <c r="AK1629" s="120"/>
      <c r="AL1629" s="120"/>
      <c r="AM1629" s="120"/>
      <c r="AN1629" s="120"/>
      <c r="AO1629" s="120"/>
      <c r="AP1629" s="120"/>
      <c r="AQ1629" s="120"/>
      <c r="AR1629" s="120"/>
      <c r="AS1629" s="120"/>
      <c r="AT1629" s="120"/>
      <c r="AU1629" s="120"/>
      <c r="AV1629" s="120"/>
      <c r="AW1629" s="120"/>
      <c r="AX1629" s="120"/>
      <c r="AY1629" s="120"/>
      <c r="AZ1629" s="120"/>
      <c r="BA1629" s="120"/>
      <c r="BB1629" s="120"/>
      <c r="BC1629" s="120"/>
      <c r="BD1629" s="120"/>
      <c r="BE1629" s="120"/>
      <c r="BF1629" s="120"/>
      <c r="BG1629" s="120"/>
      <c r="BH1629" s="120"/>
    </row>
    <row r="1630" spans="33:60">
      <c r="AG1630" s="91"/>
      <c r="AH1630" s="120"/>
      <c r="AI1630" s="120"/>
      <c r="AJ1630" s="120"/>
      <c r="AK1630" s="120"/>
      <c r="AL1630" s="120"/>
      <c r="AM1630" s="120"/>
      <c r="AN1630" s="120"/>
      <c r="AO1630" s="120"/>
      <c r="AP1630" s="120"/>
      <c r="AQ1630" s="120"/>
      <c r="AR1630" s="120"/>
      <c r="AS1630" s="120"/>
      <c r="AT1630" s="120"/>
      <c r="AU1630" s="120"/>
      <c r="AV1630" s="120"/>
      <c r="AW1630" s="120"/>
      <c r="AX1630" s="120"/>
      <c r="AY1630" s="120"/>
      <c r="AZ1630" s="120"/>
      <c r="BA1630" s="120"/>
      <c r="BB1630" s="120"/>
      <c r="BC1630" s="120"/>
      <c r="BD1630" s="120"/>
      <c r="BE1630" s="120"/>
      <c r="BF1630" s="120"/>
      <c r="BG1630" s="120"/>
      <c r="BH1630" s="120"/>
    </row>
    <row r="1631" spans="33:60">
      <c r="AG1631" s="91"/>
      <c r="AH1631" s="120"/>
      <c r="AI1631" s="120"/>
      <c r="AJ1631" s="120"/>
      <c r="AK1631" s="120"/>
      <c r="AL1631" s="120"/>
      <c r="AM1631" s="120"/>
      <c r="AN1631" s="120"/>
      <c r="AO1631" s="120"/>
      <c r="AP1631" s="120"/>
      <c r="AQ1631" s="120"/>
      <c r="AR1631" s="120"/>
      <c r="AS1631" s="120"/>
      <c r="AT1631" s="120"/>
      <c r="AU1631" s="120"/>
      <c r="AV1631" s="120"/>
      <c r="AW1631" s="120"/>
      <c r="AX1631" s="120"/>
      <c r="AY1631" s="120"/>
      <c r="AZ1631" s="120"/>
      <c r="BA1631" s="120"/>
      <c r="BB1631" s="120"/>
      <c r="BC1631" s="120"/>
      <c r="BD1631" s="120"/>
      <c r="BE1631" s="120"/>
      <c r="BF1631" s="120"/>
      <c r="BG1631" s="120"/>
      <c r="BH1631" s="120"/>
    </row>
    <row r="1632" spans="33:60">
      <c r="AG1632" s="91"/>
      <c r="AH1632" s="120"/>
      <c r="AI1632" s="120"/>
      <c r="AJ1632" s="120"/>
      <c r="AK1632" s="120"/>
      <c r="AL1632" s="120"/>
      <c r="AM1632" s="120"/>
      <c r="AN1632" s="120"/>
      <c r="AO1632" s="120"/>
      <c r="AP1632" s="120"/>
      <c r="AQ1632" s="120"/>
      <c r="AR1632" s="120"/>
      <c r="AS1632" s="120"/>
      <c r="AT1632" s="120"/>
      <c r="AU1632" s="120"/>
      <c r="AV1632" s="120"/>
      <c r="AW1632" s="120"/>
      <c r="AX1632" s="120"/>
      <c r="AY1632" s="120"/>
      <c r="AZ1632" s="120"/>
      <c r="BA1632" s="120"/>
      <c r="BB1632" s="120"/>
      <c r="BC1632" s="120"/>
      <c r="BD1632" s="120"/>
      <c r="BE1632" s="120"/>
      <c r="BF1632" s="120"/>
      <c r="BG1632" s="120"/>
      <c r="BH1632" s="120"/>
    </row>
    <row r="1633" spans="33:60">
      <c r="AG1633" s="91"/>
      <c r="AH1633" s="120"/>
      <c r="AI1633" s="120"/>
      <c r="AJ1633" s="120"/>
      <c r="AK1633" s="120"/>
      <c r="AL1633" s="120"/>
      <c r="AM1633" s="120"/>
      <c r="AN1633" s="120"/>
      <c r="AO1633" s="120"/>
      <c r="AP1633" s="120"/>
      <c r="AQ1633" s="120"/>
      <c r="AR1633" s="120"/>
      <c r="AS1633" s="120"/>
      <c r="AT1633" s="120"/>
      <c r="AU1633" s="120"/>
      <c r="AV1633" s="120"/>
      <c r="AW1633" s="120"/>
      <c r="AX1633" s="120"/>
      <c r="AY1633" s="120"/>
      <c r="AZ1633" s="120"/>
      <c r="BA1633" s="120"/>
      <c r="BB1633" s="120"/>
      <c r="BC1633" s="120"/>
      <c r="BD1633" s="120"/>
      <c r="BE1633" s="120"/>
      <c r="BF1633" s="120"/>
      <c r="BG1633" s="120"/>
      <c r="BH1633" s="120"/>
    </row>
    <row r="1634" spans="33:60">
      <c r="AG1634" s="91"/>
      <c r="AH1634" s="120"/>
      <c r="AI1634" s="120"/>
      <c r="AJ1634" s="120"/>
      <c r="AK1634" s="120"/>
      <c r="AL1634" s="120"/>
      <c r="AM1634" s="120"/>
      <c r="AN1634" s="120"/>
      <c r="AO1634" s="120"/>
      <c r="AP1634" s="120"/>
      <c r="AQ1634" s="120"/>
      <c r="AR1634" s="120"/>
      <c r="AS1634" s="120"/>
      <c r="AT1634" s="120"/>
      <c r="AU1634" s="120"/>
      <c r="AV1634" s="120"/>
      <c r="AW1634" s="120"/>
      <c r="AX1634" s="120"/>
      <c r="AY1634" s="120"/>
      <c r="AZ1634" s="120"/>
      <c r="BA1634" s="120"/>
      <c r="BB1634" s="120"/>
      <c r="BC1634" s="120"/>
      <c r="BD1634" s="120"/>
      <c r="BE1634" s="120"/>
      <c r="BF1634" s="120"/>
      <c r="BG1634" s="120"/>
      <c r="BH1634" s="120"/>
    </row>
    <row r="1635" spans="33:60">
      <c r="AG1635" s="91"/>
      <c r="AH1635" s="120"/>
      <c r="AI1635" s="120"/>
      <c r="AJ1635" s="120"/>
      <c r="AK1635" s="120"/>
      <c r="AL1635" s="120"/>
      <c r="AM1635" s="120"/>
      <c r="AN1635" s="120"/>
      <c r="AO1635" s="120"/>
      <c r="AP1635" s="120"/>
      <c r="AQ1635" s="120"/>
      <c r="AR1635" s="120"/>
      <c r="AS1635" s="120"/>
      <c r="AT1635" s="120"/>
      <c r="AU1635" s="120"/>
      <c r="AV1635" s="120"/>
      <c r="AW1635" s="120"/>
      <c r="AX1635" s="120"/>
      <c r="AY1635" s="120"/>
      <c r="AZ1635" s="120"/>
      <c r="BA1635" s="120"/>
      <c r="BB1635" s="120"/>
      <c r="BC1635" s="120"/>
      <c r="BD1635" s="120"/>
      <c r="BE1635" s="120"/>
      <c r="BF1635" s="120"/>
      <c r="BG1635" s="120"/>
      <c r="BH1635" s="120"/>
    </row>
    <row r="1636" spans="33:60">
      <c r="AG1636" s="91"/>
      <c r="AH1636" s="120"/>
      <c r="AI1636" s="120"/>
      <c r="AJ1636" s="120"/>
      <c r="AK1636" s="120"/>
      <c r="AL1636" s="120"/>
      <c r="AM1636" s="120"/>
      <c r="AN1636" s="120"/>
      <c r="AO1636" s="120"/>
      <c r="AP1636" s="120"/>
      <c r="AQ1636" s="120"/>
      <c r="AR1636" s="120"/>
      <c r="AS1636" s="120"/>
      <c r="AT1636" s="120"/>
      <c r="AU1636" s="120"/>
      <c r="AV1636" s="120"/>
      <c r="AW1636" s="120"/>
      <c r="AX1636" s="120"/>
      <c r="AY1636" s="120"/>
      <c r="AZ1636" s="120"/>
      <c r="BA1636" s="120"/>
      <c r="BB1636" s="120"/>
      <c r="BC1636" s="120"/>
      <c r="BD1636" s="120"/>
      <c r="BE1636" s="120"/>
      <c r="BF1636" s="120"/>
      <c r="BG1636" s="120"/>
      <c r="BH1636" s="120"/>
    </row>
    <row r="1637" spans="33:60">
      <c r="AG1637" s="91"/>
      <c r="AH1637" s="120"/>
      <c r="AI1637" s="120"/>
      <c r="AJ1637" s="120"/>
      <c r="AK1637" s="120"/>
      <c r="AL1637" s="120"/>
      <c r="AM1637" s="120"/>
      <c r="AN1637" s="120"/>
      <c r="AO1637" s="120"/>
      <c r="AP1637" s="120"/>
      <c r="AQ1637" s="120"/>
      <c r="AR1637" s="120"/>
      <c r="AS1637" s="120"/>
      <c r="AT1637" s="120"/>
      <c r="AU1637" s="120"/>
      <c r="AV1637" s="120"/>
      <c r="AW1637" s="120"/>
      <c r="AX1637" s="120"/>
      <c r="AY1637" s="120"/>
      <c r="AZ1637" s="120"/>
      <c r="BA1637" s="120"/>
      <c r="BB1637" s="120"/>
      <c r="BC1637" s="120"/>
      <c r="BD1637" s="120"/>
      <c r="BE1637" s="120"/>
      <c r="BF1637" s="120"/>
      <c r="BG1637" s="120"/>
      <c r="BH1637" s="120"/>
    </row>
    <row r="1638" spans="33:60">
      <c r="AG1638" s="91"/>
      <c r="AH1638" s="120"/>
      <c r="AI1638" s="120"/>
      <c r="AJ1638" s="120"/>
      <c r="AK1638" s="120"/>
      <c r="AL1638" s="120"/>
      <c r="AM1638" s="120"/>
      <c r="AN1638" s="120"/>
      <c r="AO1638" s="120"/>
      <c r="AP1638" s="120"/>
      <c r="AQ1638" s="120"/>
      <c r="AR1638" s="120"/>
      <c r="AS1638" s="120"/>
      <c r="AT1638" s="120"/>
      <c r="AU1638" s="120"/>
      <c r="AV1638" s="120"/>
      <c r="AW1638" s="120"/>
      <c r="AX1638" s="120"/>
      <c r="AY1638" s="120"/>
      <c r="AZ1638" s="120"/>
      <c r="BA1638" s="120"/>
      <c r="BB1638" s="120"/>
      <c r="BC1638" s="120"/>
      <c r="BD1638" s="120"/>
      <c r="BE1638" s="120"/>
      <c r="BF1638" s="120"/>
      <c r="BG1638" s="120"/>
      <c r="BH1638" s="120"/>
    </row>
    <row r="1639" spans="33:60">
      <c r="AG1639" s="91"/>
      <c r="AH1639" s="120"/>
      <c r="AI1639" s="120"/>
      <c r="AJ1639" s="120"/>
      <c r="AK1639" s="120"/>
      <c r="AL1639" s="120"/>
      <c r="AM1639" s="120"/>
      <c r="AN1639" s="120"/>
      <c r="AO1639" s="120"/>
      <c r="AP1639" s="120"/>
      <c r="AQ1639" s="120"/>
      <c r="AR1639" s="120"/>
      <c r="AS1639" s="120"/>
      <c r="AT1639" s="120"/>
      <c r="AU1639" s="120"/>
      <c r="AV1639" s="120"/>
      <c r="AW1639" s="120"/>
      <c r="AX1639" s="120"/>
      <c r="AY1639" s="120"/>
      <c r="AZ1639" s="120"/>
      <c r="BA1639" s="120"/>
      <c r="BB1639" s="120"/>
      <c r="BC1639" s="120"/>
      <c r="BD1639" s="120"/>
      <c r="BE1639" s="120"/>
      <c r="BF1639" s="120"/>
      <c r="BG1639" s="120"/>
      <c r="BH1639" s="120"/>
    </row>
    <row r="1640" spans="33:60">
      <c r="AG1640" s="91"/>
      <c r="AH1640" s="120"/>
      <c r="AI1640" s="120"/>
      <c r="AJ1640" s="120"/>
      <c r="AK1640" s="120"/>
      <c r="AL1640" s="120"/>
      <c r="AM1640" s="120"/>
      <c r="AN1640" s="120"/>
      <c r="AO1640" s="120"/>
      <c r="AP1640" s="120"/>
      <c r="AQ1640" s="120"/>
      <c r="AR1640" s="120"/>
      <c r="AS1640" s="120"/>
      <c r="AT1640" s="120"/>
      <c r="AU1640" s="120"/>
      <c r="AV1640" s="120"/>
      <c r="AW1640" s="120"/>
      <c r="AX1640" s="120"/>
      <c r="AY1640" s="120"/>
      <c r="AZ1640" s="120"/>
      <c r="BA1640" s="120"/>
      <c r="BB1640" s="120"/>
      <c r="BC1640" s="120"/>
      <c r="BD1640" s="120"/>
      <c r="BE1640" s="120"/>
      <c r="BF1640" s="120"/>
      <c r="BG1640" s="120"/>
      <c r="BH1640" s="120"/>
    </row>
    <row r="1641" spans="33:60">
      <c r="AG1641" s="91"/>
      <c r="AH1641" s="120"/>
      <c r="AI1641" s="120"/>
      <c r="AJ1641" s="120"/>
      <c r="AK1641" s="120"/>
      <c r="AL1641" s="120"/>
      <c r="AM1641" s="120"/>
      <c r="AN1641" s="120"/>
      <c r="AO1641" s="120"/>
      <c r="AP1641" s="120"/>
      <c r="AQ1641" s="120"/>
      <c r="AR1641" s="120"/>
      <c r="AS1641" s="120"/>
      <c r="AT1641" s="120"/>
      <c r="AU1641" s="120"/>
      <c r="AV1641" s="120"/>
      <c r="AW1641" s="120"/>
      <c r="AX1641" s="120"/>
      <c r="AY1641" s="120"/>
      <c r="AZ1641" s="120"/>
      <c r="BA1641" s="120"/>
      <c r="BB1641" s="120"/>
      <c r="BC1641" s="120"/>
      <c r="BD1641" s="120"/>
      <c r="BE1641" s="120"/>
      <c r="BF1641" s="120"/>
      <c r="BG1641" s="120"/>
      <c r="BH1641" s="120"/>
    </row>
    <row r="1642" spans="33:60">
      <c r="AG1642" s="91"/>
      <c r="AH1642" s="120"/>
      <c r="AI1642" s="120"/>
      <c r="AJ1642" s="120"/>
      <c r="AK1642" s="120"/>
      <c r="AL1642" s="120"/>
      <c r="AM1642" s="120"/>
      <c r="AN1642" s="120"/>
      <c r="AO1642" s="120"/>
      <c r="AP1642" s="120"/>
      <c r="AQ1642" s="120"/>
      <c r="AR1642" s="120"/>
      <c r="AS1642" s="120"/>
      <c r="AT1642" s="120"/>
      <c r="AU1642" s="120"/>
      <c r="AV1642" s="120"/>
      <c r="AW1642" s="120"/>
      <c r="AX1642" s="120"/>
      <c r="AY1642" s="120"/>
      <c r="AZ1642" s="120"/>
      <c r="BA1642" s="120"/>
      <c r="BB1642" s="120"/>
      <c r="BC1642" s="120"/>
      <c r="BD1642" s="120"/>
      <c r="BE1642" s="120"/>
      <c r="BF1642" s="120"/>
      <c r="BG1642" s="120"/>
      <c r="BH1642" s="120"/>
    </row>
    <row r="1643" spans="33:60">
      <c r="AG1643" s="91"/>
      <c r="AH1643" s="120"/>
      <c r="AI1643" s="120"/>
      <c r="AJ1643" s="120"/>
      <c r="AK1643" s="120"/>
      <c r="AL1643" s="120"/>
      <c r="AM1643" s="120"/>
      <c r="AN1643" s="120"/>
      <c r="AO1643" s="120"/>
      <c r="AP1643" s="120"/>
      <c r="AQ1643" s="120"/>
      <c r="AR1643" s="120"/>
      <c r="AS1643" s="120"/>
      <c r="AT1643" s="120"/>
      <c r="AU1643" s="120"/>
      <c r="AV1643" s="120"/>
      <c r="AW1643" s="120"/>
      <c r="AX1643" s="120"/>
      <c r="AY1643" s="120"/>
      <c r="AZ1643" s="120"/>
      <c r="BA1643" s="120"/>
      <c r="BB1643" s="120"/>
      <c r="BC1643" s="120"/>
      <c r="BD1643" s="120"/>
      <c r="BE1643" s="120"/>
      <c r="BF1643" s="120"/>
      <c r="BG1643" s="120"/>
      <c r="BH1643" s="120"/>
    </row>
    <row r="1644" spans="33:60">
      <c r="AG1644" s="91"/>
      <c r="AH1644" s="120"/>
      <c r="AI1644" s="120"/>
      <c r="AJ1644" s="120"/>
      <c r="AK1644" s="120"/>
      <c r="AL1644" s="120"/>
      <c r="AM1644" s="120"/>
      <c r="AN1644" s="120"/>
      <c r="AO1644" s="120"/>
      <c r="AP1644" s="120"/>
      <c r="AQ1644" s="120"/>
      <c r="AR1644" s="120"/>
      <c r="AS1644" s="120"/>
      <c r="AT1644" s="120"/>
      <c r="AU1644" s="120"/>
      <c r="AV1644" s="120"/>
      <c r="AW1644" s="120"/>
      <c r="AX1644" s="120"/>
      <c r="AY1644" s="120"/>
      <c r="AZ1644" s="120"/>
      <c r="BA1644" s="120"/>
      <c r="BB1644" s="120"/>
      <c r="BC1644" s="120"/>
      <c r="BD1644" s="120"/>
      <c r="BE1644" s="120"/>
      <c r="BF1644" s="120"/>
      <c r="BG1644" s="120"/>
      <c r="BH1644" s="120"/>
    </row>
    <row r="1645" spans="33:60">
      <c r="AG1645" s="91"/>
      <c r="AH1645" s="120"/>
      <c r="AI1645" s="120"/>
      <c r="AJ1645" s="120"/>
      <c r="AK1645" s="120"/>
      <c r="AL1645" s="120"/>
      <c r="AM1645" s="120"/>
      <c r="AN1645" s="120"/>
      <c r="AO1645" s="120"/>
      <c r="AP1645" s="120"/>
      <c r="AQ1645" s="120"/>
      <c r="AR1645" s="120"/>
      <c r="AS1645" s="120"/>
      <c r="AT1645" s="120"/>
      <c r="AU1645" s="120"/>
      <c r="AV1645" s="120"/>
      <c r="AW1645" s="120"/>
      <c r="AX1645" s="120"/>
      <c r="AY1645" s="120"/>
      <c r="AZ1645" s="120"/>
      <c r="BA1645" s="120"/>
      <c r="BB1645" s="120"/>
      <c r="BC1645" s="120"/>
      <c r="BD1645" s="120"/>
      <c r="BE1645" s="120"/>
      <c r="BF1645" s="120"/>
      <c r="BG1645" s="120"/>
      <c r="BH1645" s="120"/>
    </row>
    <row r="1646" spans="33:60">
      <c r="AG1646" s="91"/>
      <c r="AH1646" s="120"/>
      <c r="AI1646" s="120"/>
      <c r="AJ1646" s="120"/>
      <c r="AK1646" s="120"/>
      <c r="AL1646" s="120"/>
      <c r="AM1646" s="120"/>
      <c r="AN1646" s="120"/>
      <c r="AO1646" s="120"/>
      <c r="AP1646" s="120"/>
      <c r="AQ1646" s="120"/>
      <c r="AR1646" s="120"/>
      <c r="AS1646" s="120"/>
      <c r="AT1646" s="120"/>
      <c r="AU1646" s="120"/>
      <c r="AV1646" s="120"/>
      <c r="AW1646" s="120"/>
      <c r="AX1646" s="120"/>
      <c r="AY1646" s="120"/>
      <c r="AZ1646" s="120"/>
      <c r="BA1646" s="120"/>
      <c r="BB1646" s="120"/>
      <c r="BC1646" s="120"/>
      <c r="BD1646" s="120"/>
      <c r="BE1646" s="120"/>
      <c r="BF1646" s="120"/>
      <c r="BG1646" s="120"/>
      <c r="BH1646" s="120"/>
    </row>
    <row r="1647" spans="33:60">
      <c r="AG1647" s="91"/>
      <c r="AH1647" s="120"/>
      <c r="AI1647" s="120"/>
      <c r="AJ1647" s="120"/>
      <c r="AK1647" s="120"/>
      <c r="AL1647" s="120"/>
      <c r="AM1647" s="120"/>
      <c r="AN1647" s="120"/>
      <c r="AO1647" s="120"/>
      <c r="AP1647" s="120"/>
      <c r="AQ1647" s="120"/>
      <c r="AR1647" s="120"/>
      <c r="AS1647" s="120"/>
      <c r="AT1647" s="120"/>
      <c r="AU1647" s="120"/>
      <c r="AV1647" s="120"/>
      <c r="AW1647" s="120"/>
      <c r="AX1647" s="120"/>
      <c r="AY1647" s="120"/>
      <c r="AZ1647" s="120"/>
      <c r="BA1647" s="120"/>
      <c r="BB1647" s="120"/>
      <c r="BC1647" s="120"/>
      <c r="BD1647" s="120"/>
      <c r="BE1647" s="120"/>
      <c r="BF1647" s="120"/>
      <c r="BG1647" s="120"/>
      <c r="BH1647" s="120"/>
    </row>
    <row r="1648" spans="33:60">
      <c r="AG1648" s="91"/>
      <c r="AH1648" s="120"/>
      <c r="AI1648" s="120"/>
      <c r="AJ1648" s="120"/>
      <c r="AK1648" s="120"/>
      <c r="AL1648" s="120"/>
      <c r="AM1648" s="120"/>
      <c r="AN1648" s="120"/>
      <c r="AO1648" s="120"/>
      <c r="AP1648" s="120"/>
      <c r="AQ1648" s="120"/>
      <c r="AR1648" s="120"/>
      <c r="AS1648" s="120"/>
      <c r="AT1648" s="120"/>
      <c r="AU1648" s="120"/>
      <c r="AV1648" s="120"/>
      <c r="AW1648" s="120"/>
      <c r="AX1648" s="120"/>
      <c r="AY1648" s="120"/>
      <c r="AZ1648" s="120"/>
      <c r="BA1648" s="120"/>
      <c r="BB1648" s="120"/>
      <c r="BC1648" s="120"/>
      <c r="BD1648" s="120"/>
      <c r="BE1648" s="120"/>
      <c r="BF1648" s="120"/>
      <c r="BG1648" s="120"/>
      <c r="BH1648" s="120"/>
    </row>
    <row r="1649" spans="33:60">
      <c r="AG1649" s="91"/>
      <c r="AH1649" s="120"/>
      <c r="AI1649" s="120"/>
      <c r="AJ1649" s="120"/>
      <c r="AK1649" s="120"/>
      <c r="AL1649" s="120"/>
      <c r="AM1649" s="120"/>
      <c r="AN1649" s="120"/>
      <c r="AO1649" s="120"/>
      <c r="AP1649" s="120"/>
      <c r="AQ1649" s="120"/>
      <c r="AR1649" s="120"/>
      <c r="AS1649" s="120"/>
      <c r="AT1649" s="120"/>
      <c r="AU1649" s="120"/>
      <c r="AV1649" s="120"/>
      <c r="AW1649" s="120"/>
      <c r="AX1649" s="120"/>
      <c r="AY1649" s="120"/>
      <c r="AZ1649" s="120"/>
      <c r="BA1649" s="120"/>
      <c r="BB1649" s="120"/>
      <c r="BC1649" s="120"/>
      <c r="BD1649" s="120"/>
      <c r="BE1649" s="120"/>
      <c r="BF1649" s="120"/>
      <c r="BG1649" s="120"/>
      <c r="BH1649" s="120"/>
    </row>
    <row r="1650" spans="33:60">
      <c r="AG1650" s="91"/>
      <c r="AH1650" s="120"/>
      <c r="AI1650" s="120"/>
      <c r="AJ1650" s="120"/>
      <c r="AK1650" s="120"/>
      <c r="AL1650" s="120"/>
      <c r="AM1650" s="120"/>
      <c r="AN1650" s="120"/>
      <c r="AO1650" s="120"/>
      <c r="AP1650" s="120"/>
      <c r="AQ1650" s="120"/>
      <c r="AR1650" s="120"/>
      <c r="AS1650" s="120"/>
      <c r="AT1650" s="120"/>
      <c r="AU1650" s="120"/>
      <c r="AV1650" s="120"/>
      <c r="AW1650" s="120"/>
      <c r="AX1650" s="120"/>
      <c r="AY1650" s="120"/>
      <c r="AZ1650" s="120"/>
      <c r="BA1650" s="120"/>
      <c r="BB1650" s="120"/>
      <c r="BC1650" s="120"/>
      <c r="BD1650" s="120"/>
      <c r="BE1650" s="120"/>
      <c r="BF1650" s="120"/>
      <c r="BG1650" s="120"/>
      <c r="BH1650" s="120"/>
    </row>
    <row r="1651" spans="33:60">
      <c r="AG1651" s="91"/>
      <c r="AH1651" s="120"/>
      <c r="AI1651" s="120"/>
      <c r="AJ1651" s="120"/>
      <c r="AK1651" s="120"/>
      <c r="AL1651" s="120"/>
      <c r="AM1651" s="120"/>
      <c r="AN1651" s="120"/>
      <c r="AO1651" s="120"/>
      <c r="AP1651" s="120"/>
      <c r="AQ1651" s="120"/>
      <c r="AR1651" s="120"/>
      <c r="AS1651" s="120"/>
      <c r="AT1651" s="120"/>
      <c r="AU1651" s="120"/>
      <c r="AV1651" s="120"/>
      <c r="AW1651" s="120"/>
      <c r="AX1651" s="120"/>
      <c r="AY1651" s="120"/>
      <c r="AZ1651" s="120"/>
      <c r="BA1651" s="120"/>
      <c r="BB1651" s="120"/>
      <c r="BC1651" s="120"/>
      <c r="BD1651" s="120"/>
      <c r="BE1651" s="120"/>
      <c r="BF1651" s="120"/>
      <c r="BG1651" s="120"/>
      <c r="BH1651" s="120"/>
    </row>
    <row r="1652" spans="33:60">
      <c r="AG1652" s="91"/>
      <c r="AH1652" s="120"/>
      <c r="AI1652" s="120"/>
      <c r="AJ1652" s="120"/>
      <c r="AK1652" s="120"/>
      <c r="AL1652" s="120"/>
      <c r="AM1652" s="120"/>
      <c r="AN1652" s="120"/>
      <c r="AO1652" s="120"/>
      <c r="AP1652" s="120"/>
      <c r="AQ1652" s="120"/>
      <c r="AR1652" s="120"/>
      <c r="AS1652" s="120"/>
      <c r="AT1652" s="120"/>
      <c r="AU1652" s="120"/>
      <c r="AV1652" s="120"/>
      <c r="AW1652" s="120"/>
      <c r="AX1652" s="120"/>
      <c r="AY1652" s="120"/>
      <c r="AZ1652" s="120"/>
      <c r="BA1652" s="120"/>
      <c r="BB1652" s="120"/>
      <c r="BC1652" s="120"/>
      <c r="BD1652" s="120"/>
      <c r="BE1652" s="120"/>
      <c r="BF1652" s="120"/>
      <c r="BG1652" s="120"/>
      <c r="BH1652" s="120"/>
    </row>
    <row r="1653" spans="33:60">
      <c r="AG1653" s="91"/>
      <c r="AH1653" s="120"/>
      <c r="AI1653" s="120"/>
      <c r="AJ1653" s="120"/>
      <c r="AK1653" s="120"/>
      <c r="AL1653" s="120"/>
      <c r="AM1653" s="120"/>
      <c r="AN1653" s="120"/>
      <c r="AO1653" s="120"/>
      <c r="AP1653" s="120"/>
      <c r="AQ1653" s="120"/>
      <c r="AR1653" s="120"/>
      <c r="AS1653" s="120"/>
      <c r="AT1653" s="120"/>
      <c r="AU1653" s="120"/>
      <c r="AV1653" s="120"/>
      <c r="AW1653" s="120"/>
      <c r="AX1653" s="120"/>
      <c r="AY1653" s="120"/>
      <c r="AZ1653" s="120"/>
      <c r="BA1653" s="120"/>
      <c r="BB1653" s="120"/>
      <c r="BC1653" s="120"/>
      <c r="BD1653" s="120"/>
      <c r="BE1653" s="120"/>
      <c r="BF1653" s="120"/>
      <c r="BG1653" s="120"/>
      <c r="BH1653" s="120"/>
    </row>
    <row r="1654" spans="33:60">
      <c r="AG1654" s="91"/>
      <c r="AH1654" s="120"/>
      <c r="AI1654" s="120"/>
      <c r="AJ1654" s="120"/>
      <c r="AK1654" s="120"/>
      <c r="AL1654" s="120"/>
      <c r="AM1654" s="120"/>
      <c r="AN1654" s="120"/>
      <c r="AO1654" s="120"/>
      <c r="AP1654" s="120"/>
      <c r="AQ1654" s="120"/>
      <c r="AR1654" s="120"/>
      <c r="AS1654" s="120"/>
      <c r="AT1654" s="120"/>
      <c r="AU1654" s="120"/>
      <c r="AV1654" s="120"/>
      <c r="AW1654" s="120"/>
      <c r="AX1654" s="120"/>
      <c r="AY1654" s="120"/>
      <c r="AZ1654" s="120"/>
      <c r="BA1654" s="120"/>
      <c r="BB1654" s="120"/>
      <c r="BC1654" s="120"/>
      <c r="BD1654" s="120"/>
      <c r="BE1654" s="120"/>
      <c r="BF1654" s="120"/>
      <c r="BG1654" s="120"/>
      <c r="BH1654" s="120"/>
    </row>
    <row r="1655" spans="33:60">
      <c r="AG1655" s="91"/>
      <c r="AH1655" s="120"/>
      <c r="AI1655" s="120"/>
      <c r="AJ1655" s="120"/>
      <c r="AK1655" s="120"/>
      <c r="AL1655" s="120"/>
      <c r="AM1655" s="120"/>
      <c r="AN1655" s="120"/>
      <c r="AO1655" s="120"/>
      <c r="AP1655" s="120"/>
      <c r="AQ1655" s="120"/>
      <c r="AR1655" s="120"/>
      <c r="AS1655" s="120"/>
      <c r="AT1655" s="120"/>
      <c r="AU1655" s="120"/>
      <c r="AV1655" s="120"/>
      <c r="AW1655" s="120"/>
      <c r="AX1655" s="120"/>
      <c r="AY1655" s="120"/>
      <c r="AZ1655" s="120"/>
      <c r="BA1655" s="120"/>
      <c r="BB1655" s="120"/>
      <c r="BC1655" s="120"/>
      <c r="BD1655" s="120"/>
      <c r="BE1655" s="120"/>
      <c r="BF1655" s="120"/>
      <c r="BG1655" s="120"/>
      <c r="BH1655" s="120"/>
    </row>
    <row r="1656" spans="33:60">
      <c r="AG1656" s="91"/>
      <c r="AH1656" s="120"/>
      <c r="AI1656" s="120"/>
      <c r="AJ1656" s="120"/>
      <c r="AK1656" s="120"/>
      <c r="AL1656" s="120"/>
      <c r="AM1656" s="120"/>
      <c r="AN1656" s="120"/>
      <c r="AO1656" s="120"/>
      <c r="AP1656" s="120"/>
      <c r="AQ1656" s="120"/>
      <c r="AR1656" s="120"/>
      <c r="AS1656" s="120"/>
      <c r="AT1656" s="120"/>
      <c r="AU1656" s="120"/>
      <c r="AV1656" s="120"/>
      <c r="AW1656" s="120"/>
      <c r="AX1656" s="120"/>
      <c r="AY1656" s="120"/>
      <c r="AZ1656" s="120"/>
      <c r="BA1656" s="120"/>
      <c r="BB1656" s="120"/>
      <c r="BC1656" s="120"/>
      <c r="BD1656" s="120"/>
      <c r="BE1656" s="120"/>
      <c r="BF1656" s="120"/>
      <c r="BG1656" s="120"/>
      <c r="BH1656" s="120"/>
    </row>
    <row r="1657" spans="33:60">
      <c r="AG1657" s="91"/>
      <c r="AH1657" s="120"/>
      <c r="AI1657" s="120"/>
      <c r="AJ1657" s="120"/>
      <c r="AK1657" s="120"/>
      <c r="AL1657" s="120"/>
      <c r="AM1657" s="120"/>
      <c r="AN1657" s="120"/>
      <c r="AO1657" s="120"/>
      <c r="AP1657" s="120"/>
      <c r="AQ1657" s="120"/>
      <c r="AR1657" s="120"/>
      <c r="AS1657" s="120"/>
      <c r="AT1657" s="120"/>
      <c r="AU1657" s="120"/>
      <c r="AV1657" s="120"/>
      <c r="AW1657" s="120"/>
      <c r="AX1657" s="120"/>
      <c r="AY1657" s="120"/>
      <c r="AZ1657" s="120"/>
      <c r="BA1657" s="120"/>
      <c r="BB1657" s="120"/>
      <c r="BC1657" s="120"/>
      <c r="BD1657" s="120"/>
      <c r="BE1657" s="120"/>
      <c r="BF1657" s="120"/>
      <c r="BG1657" s="120"/>
      <c r="BH1657" s="120"/>
    </row>
    <row r="1658" spans="33:60">
      <c r="AG1658" s="91"/>
      <c r="AH1658" s="120"/>
      <c r="AI1658" s="120"/>
      <c r="AJ1658" s="120"/>
      <c r="AK1658" s="120"/>
      <c r="AL1658" s="120"/>
      <c r="AM1658" s="120"/>
      <c r="AN1658" s="120"/>
      <c r="AO1658" s="120"/>
      <c r="AP1658" s="120"/>
      <c r="AQ1658" s="120"/>
      <c r="AR1658" s="120"/>
      <c r="AS1658" s="120"/>
      <c r="AT1658" s="120"/>
      <c r="AU1658" s="120"/>
      <c r="AV1658" s="120"/>
      <c r="AW1658" s="120"/>
      <c r="AX1658" s="120"/>
      <c r="AY1658" s="120"/>
      <c r="AZ1658" s="120"/>
      <c r="BA1658" s="120"/>
      <c r="BB1658" s="120"/>
      <c r="BC1658" s="120"/>
      <c r="BD1658" s="120"/>
      <c r="BE1658" s="120"/>
      <c r="BF1658" s="120"/>
      <c r="BG1658" s="120"/>
      <c r="BH1658" s="120"/>
    </row>
    <row r="1659" spans="33:60">
      <c r="AG1659" s="91"/>
      <c r="AH1659" s="120"/>
      <c r="AI1659" s="120"/>
      <c r="AJ1659" s="120"/>
      <c r="AK1659" s="120"/>
      <c r="AL1659" s="120"/>
      <c r="AM1659" s="120"/>
      <c r="AN1659" s="120"/>
      <c r="AO1659" s="120"/>
      <c r="AP1659" s="120"/>
      <c r="AQ1659" s="120"/>
      <c r="AR1659" s="120"/>
      <c r="AS1659" s="120"/>
      <c r="AT1659" s="120"/>
      <c r="AU1659" s="120"/>
      <c r="AV1659" s="120"/>
      <c r="AW1659" s="120"/>
      <c r="AX1659" s="120"/>
      <c r="AY1659" s="120"/>
      <c r="AZ1659" s="120"/>
      <c r="BA1659" s="120"/>
      <c r="BB1659" s="120"/>
      <c r="BC1659" s="120"/>
      <c r="BD1659" s="120"/>
      <c r="BE1659" s="120"/>
      <c r="BF1659" s="120"/>
      <c r="BG1659" s="120"/>
      <c r="BH1659" s="120"/>
    </row>
    <row r="1660" spans="33:60">
      <c r="AG1660" s="91"/>
      <c r="AH1660" s="120"/>
      <c r="AI1660" s="120"/>
      <c r="AJ1660" s="120"/>
      <c r="AK1660" s="120"/>
      <c r="AL1660" s="120"/>
      <c r="AM1660" s="120"/>
      <c r="AN1660" s="120"/>
      <c r="AO1660" s="120"/>
      <c r="AP1660" s="120"/>
      <c r="AQ1660" s="120"/>
      <c r="AR1660" s="120"/>
      <c r="AS1660" s="120"/>
      <c r="AT1660" s="120"/>
      <c r="AU1660" s="120"/>
      <c r="AV1660" s="120"/>
      <c r="AW1660" s="120"/>
      <c r="AX1660" s="120"/>
      <c r="AY1660" s="120"/>
      <c r="AZ1660" s="120"/>
      <c r="BA1660" s="120"/>
      <c r="BB1660" s="120"/>
      <c r="BC1660" s="120"/>
      <c r="BD1660" s="120"/>
      <c r="BE1660" s="120"/>
      <c r="BF1660" s="120"/>
      <c r="BG1660" s="120"/>
      <c r="BH1660" s="120"/>
    </row>
    <row r="1661" spans="33:60">
      <c r="AG1661" s="91"/>
      <c r="AH1661" s="120"/>
      <c r="AI1661" s="120"/>
      <c r="AJ1661" s="120"/>
      <c r="AK1661" s="120"/>
      <c r="AL1661" s="120"/>
      <c r="AM1661" s="120"/>
      <c r="AN1661" s="120"/>
      <c r="AO1661" s="120"/>
      <c r="AP1661" s="120"/>
      <c r="AQ1661" s="120"/>
      <c r="AR1661" s="120"/>
      <c r="AS1661" s="120"/>
      <c r="AT1661" s="120"/>
      <c r="AU1661" s="120"/>
      <c r="AV1661" s="120"/>
      <c r="AW1661" s="120"/>
      <c r="AX1661" s="120"/>
      <c r="AY1661" s="120"/>
      <c r="AZ1661" s="120"/>
      <c r="BA1661" s="120"/>
      <c r="BB1661" s="120"/>
      <c r="BC1661" s="120"/>
      <c r="BD1661" s="120"/>
      <c r="BE1661" s="120"/>
      <c r="BF1661" s="120"/>
      <c r="BG1661" s="120"/>
      <c r="BH1661" s="120"/>
    </row>
    <row r="1662" spans="33:60">
      <c r="AG1662" s="91"/>
      <c r="AH1662" s="120"/>
      <c r="AI1662" s="120"/>
      <c r="AJ1662" s="120"/>
      <c r="AK1662" s="120"/>
      <c r="AL1662" s="120"/>
      <c r="AM1662" s="120"/>
      <c r="AN1662" s="120"/>
      <c r="AO1662" s="120"/>
      <c r="AP1662" s="120"/>
      <c r="AQ1662" s="120"/>
      <c r="AR1662" s="120"/>
      <c r="AS1662" s="120"/>
      <c r="AT1662" s="120"/>
      <c r="AU1662" s="120"/>
      <c r="AV1662" s="120"/>
      <c r="AW1662" s="120"/>
      <c r="AX1662" s="120"/>
      <c r="AY1662" s="120"/>
      <c r="AZ1662" s="120"/>
      <c r="BA1662" s="120"/>
      <c r="BB1662" s="120"/>
      <c r="BC1662" s="120"/>
      <c r="BD1662" s="120"/>
      <c r="BE1662" s="120"/>
      <c r="BF1662" s="120"/>
      <c r="BG1662" s="120"/>
      <c r="BH1662" s="120"/>
    </row>
    <row r="1663" spans="33:60">
      <c r="AG1663" s="91"/>
      <c r="AH1663" s="120"/>
      <c r="AI1663" s="120"/>
      <c r="AJ1663" s="120"/>
      <c r="AK1663" s="120"/>
      <c r="AL1663" s="120"/>
      <c r="AM1663" s="120"/>
      <c r="AN1663" s="120"/>
      <c r="AO1663" s="120"/>
      <c r="AP1663" s="120"/>
      <c r="AQ1663" s="120"/>
      <c r="AR1663" s="120"/>
      <c r="AS1663" s="120"/>
      <c r="AT1663" s="120"/>
      <c r="AU1663" s="120"/>
      <c r="AV1663" s="120"/>
      <c r="AW1663" s="120"/>
      <c r="AX1663" s="120"/>
      <c r="AY1663" s="120"/>
      <c r="AZ1663" s="120"/>
      <c r="BA1663" s="120"/>
      <c r="BB1663" s="120"/>
      <c r="BC1663" s="120"/>
      <c r="BD1663" s="120"/>
      <c r="BE1663" s="120"/>
      <c r="BF1663" s="120"/>
      <c r="BG1663" s="120"/>
      <c r="BH1663" s="120"/>
    </row>
    <row r="1664" spans="33:60">
      <c r="AG1664" s="91"/>
      <c r="AH1664" s="120"/>
      <c r="AI1664" s="120"/>
      <c r="AJ1664" s="120"/>
      <c r="AK1664" s="120"/>
      <c r="AL1664" s="120"/>
      <c r="AM1664" s="120"/>
      <c r="AN1664" s="120"/>
      <c r="AO1664" s="120"/>
      <c r="AP1664" s="120"/>
      <c r="AQ1664" s="120"/>
      <c r="AR1664" s="120"/>
      <c r="AS1664" s="120"/>
      <c r="AT1664" s="120"/>
      <c r="AU1664" s="120"/>
      <c r="AV1664" s="120"/>
      <c r="AW1664" s="120"/>
      <c r="AX1664" s="120"/>
      <c r="AY1664" s="120"/>
      <c r="AZ1664" s="120"/>
      <c r="BA1664" s="120"/>
      <c r="BB1664" s="120"/>
      <c r="BC1664" s="120"/>
      <c r="BD1664" s="120"/>
      <c r="BE1664" s="120"/>
      <c r="BF1664" s="120"/>
      <c r="BG1664" s="120"/>
      <c r="BH1664" s="120"/>
    </row>
    <row r="1665" spans="33:60">
      <c r="AG1665" s="91"/>
      <c r="AH1665" s="120"/>
      <c r="AI1665" s="120"/>
      <c r="AJ1665" s="120"/>
      <c r="AK1665" s="120"/>
      <c r="AL1665" s="120"/>
      <c r="AM1665" s="120"/>
      <c r="AN1665" s="120"/>
      <c r="AO1665" s="120"/>
      <c r="AP1665" s="120"/>
      <c r="AQ1665" s="120"/>
      <c r="AR1665" s="120"/>
      <c r="AS1665" s="120"/>
      <c r="AT1665" s="120"/>
      <c r="AU1665" s="120"/>
      <c r="AV1665" s="120"/>
      <c r="AW1665" s="120"/>
      <c r="AX1665" s="120"/>
      <c r="AY1665" s="120"/>
      <c r="AZ1665" s="120"/>
      <c r="BA1665" s="120"/>
      <c r="BB1665" s="120"/>
      <c r="BC1665" s="120"/>
      <c r="BD1665" s="120"/>
      <c r="BE1665" s="120"/>
      <c r="BF1665" s="120"/>
      <c r="BG1665" s="120"/>
      <c r="BH1665" s="120"/>
    </row>
    <row r="1666" spans="33:60">
      <c r="AG1666" s="91"/>
      <c r="AH1666" s="120"/>
      <c r="AI1666" s="120"/>
      <c r="AJ1666" s="120"/>
      <c r="AK1666" s="120"/>
      <c r="AL1666" s="120"/>
      <c r="AM1666" s="120"/>
      <c r="AN1666" s="120"/>
      <c r="AO1666" s="120"/>
      <c r="AP1666" s="120"/>
      <c r="AQ1666" s="120"/>
      <c r="AR1666" s="120"/>
      <c r="AS1666" s="120"/>
      <c r="AT1666" s="120"/>
      <c r="AU1666" s="120"/>
      <c r="AV1666" s="120"/>
      <c r="AW1666" s="120"/>
      <c r="AX1666" s="120"/>
      <c r="AY1666" s="120"/>
      <c r="AZ1666" s="120"/>
      <c r="BA1666" s="120"/>
      <c r="BB1666" s="120"/>
      <c r="BC1666" s="120"/>
      <c r="BD1666" s="120"/>
      <c r="BE1666" s="120"/>
      <c r="BF1666" s="120"/>
      <c r="BG1666" s="120"/>
      <c r="BH1666" s="120"/>
    </row>
    <row r="1667" spans="33:60">
      <c r="AG1667" s="91"/>
      <c r="AH1667" s="120"/>
      <c r="AI1667" s="120"/>
      <c r="AJ1667" s="120"/>
      <c r="AK1667" s="120"/>
      <c r="AL1667" s="120"/>
      <c r="AM1667" s="120"/>
      <c r="AN1667" s="120"/>
      <c r="AO1667" s="120"/>
      <c r="AP1667" s="120"/>
      <c r="AQ1667" s="120"/>
      <c r="AR1667" s="120"/>
      <c r="AS1667" s="120"/>
      <c r="AT1667" s="120"/>
      <c r="AU1667" s="120"/>
      <c r="AV1667" s="120"/>
      <c r="AW1667" s="120"/>
      <c r="AX1667" s="120"/>
      <c r="AY1667" s="120"/>
      <c r="AZ1667" s="120"/>
      <c r="BA1667" s="120"/>
      <c r="BB1667" s="120"/>
      <c r="BC1667" s="120"/>
      <c r="BD1667" s="120"/>
      <c r="BE1667" s="120"/>
      <c r="BF1667" s="120"/>
      <c r="BG1667" s="120"/>
      <c r="BH1667" s="120"/>
    </row>
    <row r="1668" spans="33:60">
      <c r="AG1668" s="91"/>
      <c r="AH1668" s="120"/>
      <c r="AI1668" s="120"/>
      <c r="AJ1668" s="120"/>
      <c r="AK1668" s="120"/>
      <c r="AL1668" s="120"/>
      <c r="AM1668" s="120"/>
      <c r="AN1668" s="120"/>
      <c r="AO1668" s="120"/>
      <c r="AP1668" s="120"/>
      <c r="AQ1668" s="120"/>
      <c r="AR1668" s="120"/>
      <c r="AS1668" s="120"/>
      <c r="AT1668" s="120"/>
      <c r="AU1668" s="120"/>
      <c r="AV1668" s="120"/>
      <c r="AW1668" s="120"/>
      <c r="AX1668" s="120"/>
      <c r="AY1668" s="120"/>
      <c r="AZ1668" s="120"/>
      <c r="BA1668" s="120"/>
      <c r="BB1668" s="120"/>
      <c r="BC1668" s="120"/>
      <c r="BD1668" s="120"/>
      <c r="BE1668" s="120"/>
      <c r="BF1668" s="120"/>
      <c r="BG1668" s="120"/>
      <c r="BH1668" s="120"/>
    </row>
    <row r="1669" spans="33:60">
      <c r="AG1669" s="91"/>
      <c r="AH1669" s="120"/>
      <c r="AI1669" s="120"/>
      <c r="AJ1669" s="120"/>
      <c r="AK1669" s="120"/>
      <c r="AL1669" s="120"/>
      <c r="AM1669" s="120"/>
      <c r="AN1669" s="120"/>
      <c r="AO1669" s="120"/>
      <c r="AP1669" s="120"/>
      <c r="AQ1669" s="120"/>
      <c r="AR1669" s="120"/>
      <c r="AS1669" s="120"/>
      <c r="AT1669" s="120"/>
      <c r="AU1669" s="120"/>
      <c r="AV1669" s="120"/>
      <c r="AW1669" s="120"/>
      <c r="AX1669" s="120"/>
      <c r="AY1669" s="120"/>
      <c r="AZ1669" s="120"/>
      <c r="BA1669" s="120"/>
      <c r="BB1669" s="120"/>
      <c r="BC1669" s="120"/>
      <c r="BD1669" s="120"/>
      <c r="BE1669" s="120"/>
      <c r="BF1669" s="120"/>
      <c r="BG1669" s="120"/>
      <c r="BH1669" s="120"/>
    </row>
    <row r="1670" spans="33:60">
      <c r="AG1670" s="91"/>
      <c r="AH1670" s="120"/>
      <c r="AI1670" s="120"/>
      <c r="AJ1670" s="120"/>
      <c r="AK1670" s="120"/>
      <c r="AL1670" s="120"/>
      <c r="AM1670" s="120"/>
      <c r="AN1670" s="120"/>
      <c r="AO1670" s="120"/>
      <c r="AP1670" s="120"/>
      <c r="AQ1670" s="120"/>
      <c r="AR1670" s="120"/>
      <c r="AS1670" s="120"/>
      <c r="AT1670" s="120"/>
      <c r="AU1670" s="120"/>
      <c r="AV1670" s="120"/>
      <c r="AW1670" s="120"/>
      <c r="AX1670" s="120"/>
      <c r="AY1670" s="120"/>
      <c r="AZ1670" s="120"/>
      <c r="BA1670" s="120"/>
      <c r="BB1670" s="120"/>
      <c r="BC1670" s="120"/>
      <c r="BD1670" s="120"/>
      <c r="BE1670" s="120"/>
      <c r="BF1670" s="120"/>
      <c r="BG1670" s="120"/>
      <c r="BH1670" s="120"/>
    </row>
    <row r="1671" spans="33:60">
      <c r="AG1671" s="91"/>
      <c r="AH1671" s="120"/>
      <c r="AI1671" s="120"/>
      <c r="AJ1671" s="120"/>
      <c r="AK1671" s="120"/>
      <c r="AL1671" s="120"/>
      <c r="AM1671" s="120"/>
      <c r="AN1671" s="120"/>
      <c r="AO1671" s="120"/>
      <c r="AP1671" s="120"/>
      <c r="AQ1671" s="120"/>
      <c r="AR1671" s="120"/>
      <c r="AS1671" s="120"/>
      <c r="AT1671" s="120"/>
      <c r="AU1671" s="120"/>
      <c r="AV1671" s="120"/>
      <c r="AW1671" s="120"/>
      <c r="AX1671" s="120"/>
      <c r="AY1671" s="120"/>
      <c r="AZ1671" s="120"/>
      <c r="BA1671" s="120"/>
      <c r="BB1671" s="120"/>
      <c r="BC1671" s="120"/>
      <c r="BD1671" s="120"/>
      <c r="BE1671" s="120"/>
      <c r="BF1671" s="120"/>
      <c r="BG1671" s="120"/>
      <c r="BH1671" s="120"/>
    </row>
    <row r="1672" spans="33:60">
      <c r="AG1672" s="91"/>
      <c r="AH1672" s="120"/>
      <c r="AI1672" s="120"/>
      <c r="AJ1672" s="120"/>
      <c r="AK1672" s="120"/>
      <c r="AL1672" s="120"/>
      <c r="AM1672" s="120"/>
      <c r="AN1672" s="120"/>
      <c r="AO1672" s="120"/>
      <c r="AP1672" s="120"/>
      <c r="AQ1672" s="120"/>
      <c r="AR1672" s="120"/>
      <c r="AS1672" s="120"/>
      <c r="AT1672" s="120"/>
      <c r="AU1672" s="120"/>
      <c r="AV1672" s="120"/>
      <c r="AW1672" s="120"/>
      <c r="AX1672" s="120"/>
      <c r="AY1672" s="120"/>
      <c r="AZ1672" s="120"/>
      <c r="BA1672" s="120"/>
      <c r="BB1672" s="120"/>
      <c r="BC1672" s="120"/>
      <c r="BD1672" s="120"/>
      <c r="BE1672" s="120"/>
      <c r="BF1672" s="120"/>
      <c r="BG1672" s="120"/>
      <c r="BH1672" s="120"/>
    </row>
    <row r="1673" spans="33:60">
      <c r="AG1673" s="91"/>
      <c r="AH1673" s="120"/>
      <c r="AI1673" s="120"/>
      <c r="AJ1673" s="120"/>
      <c r="AK1673" s="120"/>
      <c r="AL1673" s="120"/>
      <c r="AM1673" s="120"/>
      <c r="AN1673" s="120"/>
      <c r="AO1673" s="120"/>
      <c r="AP1673" s="120"/>
      <c r="AQ1673" s="120"/>
      <c r="AR1673" s="120"/>
      <c r="AS1673" s="120"/>
      <c r="AT1673" s="120"/>
      <c r="AU1673" s="120"/>
      <c r="AV1673" s="120"/>
      <c r="AW1673" s="120"/>
      <c r="AX1673" s="120"/>
      <c r="AY1673" s="120"/>
      <c r="AZ1673" s="120"/>
      <c r="BA1673" s="120"/>
      <c r="BB1673" s="120"/>
      <c r="BC1673" s="120"/>
      <c r="BD1673" s="120"/>
      <c r="BE1673" s="120"/>
      <c r="BF1673" s="120"/>
      <c r="BG1673" s="120"/>
      <c r="BH1673" s="120"/>
    </row>
    <row r="1674" spans="33:60">
      <c r="AG1674" s="91"/>
      <c r="AH1674" s="120"/>
      <c r="AI1674" s="120"/>
      <c r="AJ1674" s="120"/>
      <c r="AK1674" s="120"/>
      <c r="AL1674" s="120"/>
      <c r="AM1674" s="120"/>
      <c r="AN1674" s="120"/>
      <c r="AO1674" s="120"/>
      <c r="AP1674" s="120"/>
      <c r="AQ1674" s="120"/>
      <c r="AR1674" s="120"/>
      <c r="AS1674" s="120"/>
      <c r="AT1674" s="120"/>
      <c r="AU1674" s="120"/>
      <c r="AV1674" s="120"/>
      <c r="AW1674" s="120"/>
      <c r="AX1674" s="120"/>
      <c r="AY1674" s="120"/>
      <c r="AZ1674" s="120"/>
      <c r="BA1674" s="120"/>
      <c r="BB1674" s="120"/>
      <c r="BC1674" s="120"/>
      <c r="BD1674" s="120"/>
      <c r="BE1674" s="120"/>
      <c r="BF1674" s="120"/>
      <c r="BG1674" s="120"/>
      <c r="BH1674" s="120"/>
    </row>
    <row r="1675" spans="33:60">
      <c r="AG1675" s="91"/>
      <c r="AH1675" s="120"/>
      <c r="AI1675" s="120"/>
      <c r="AJ1675" s="120"/>
      <c r="AK1675" s="120"/>
      <c r="AL1675" s="120"/>
      <c r="AM1675" s="120"/>
      <c r="AN1675" s="120"/>
      <c r="AO1675" s="120"/>
      <c r="AP1675" s="120"/>
      <c r="AQ1675" s="120"/>
      <c r="AR1675" s="120"/>
      <c r="AS1675" s="120"/>
      <c r="AT1675" s="120"/>
      <c r="AU1675" s="120"/>
      <c r="AV1675" s="120"/>
      <c r="AW1675" s="120"/>
      <c r="AX1675" s="120"/>
      <c r="AY1675" s="120"/>
      <c r="AZ1675" s="120"/>
      <c r="BA1675" s="120"/>
      <c r="BB1675" s="120"/>
      <c r="BC1675" s="120"/>
      <c r="BD1675" s="120"/>
      <c r="BE1675" s="120"/>
      <c r="BF1675" s="120"/>
      <c r="BG1675" s="120"/>
      <c r="BH1675" s="120"/>
    </row>
    <row r="1676" spans="33:60">
      <c r="AG1676" s="91"/>
      <c r="AH1676" s="120"/>
      <c r="AI1676" s="120"/>
      <c r="AJ1676" s="120"/>
      <c r="AK1676" s="120"/>
      <c r="AL1676" s="120"/>
      <c r="AM1676" s="120"/>
      <c r="AN1676" s="120"/>
      <c r="AO1676" s="120"/>
      <c r="AP1676" s="120"/>
      <c r="AQ1676" s="120"/>
      <c r="AR1676" s="120"/>
      <c r="AS1676" s="120"/>
      <c r="AT1676" s="120"/>
      <c r="AU1676" s="120"/>
      <c r="AV1676" s="120"/>
      <c r="AW1676" s="120"/>
      <c r="AX1676" s="120"/>
      <c r="AY1676" s="120"/>
      <c r="AZ1676" s="120"/>
      <c r="BA1676" s="120"/>
      <c r="BB1676" s="120"/>
      <c r="BC1676" s="120"/>
      <c r="BD1676" s="120"/>
      <c r="BE1676" s="120"/>
      <c r="BF1676" s="120"/>
      <c r="BG1676" s="120"/>
      <c r="BH1676" s="120"/>
    </row>
    <row r="1677" spans="33:60">
      <c r="AG1677" s="91"/>
      <c r="AH1677" s="120"/>
      <c r="AI1677" s="120"/>
      <c r="AJ1677" s="120"/>
      <c r="AK1677" s="120"/>
      <c r="AL1677" s="120"/>
      <c r="AM1677" s="120"/>
      <c r="AN1677" s="120"/>
      <c r="AO1677" s="120"/>
      <c r="AP1677" s="120"/>
      <c r="AQ1677" s="120"/>
      <c r="AR1677" s="120"/>
      <c r="AS1677" s="120"/>
      <c r="AT1677" s="120"/>
      <c r="AU1677" s="120"/>
      <c r="AV1677" s="120"/>
      <c r="AW1677" s="120"/>
      <c r="AX1677" s="120"/>
      <c r="AY1677" s="120"/>
      <c r="AZ1677" s="120"/>
      <c r="BA1677" s="120"/>
      <c r="BB1677" s="120"/>
      <c r="BC1677" s="120"/>
      <c r="BD1677" s="120"/>
      <c r="BE1677" s="120"/>
      <c r="BF1677" s="120"/>
      <c r="BG1677" s="120"/>
      <c r="BH1677" s="120"/>
    </row>
    <row r="1678" spans="33:60">
      <c r="AG1678" s="91"/>
      <c r="AH1678" s="120"/>
      <c r="AI1678" s="120"/>
      <c r="AJ1678" s="120"/>
      <c r="AK1678" s="120"/>
      <c r="AL1678" s="120"/>
      <c r="AM1678" s="120"/>
      <c r="AN1678" s="120"/>
      <c r="AO1678" s="120"/>
      <c r="AP1678" s="120"/>
      <c r="AQ1678" s="120"/>
      <c r="AR1678" s="120"/>
      <c r="AS1678" s="120"/>
      <c r="AT1678" s="120"/>
      <c r="AU1678" s="120"/>
      <c r="AV1678" s="120"/>
      <c r="AW1678" s="120"/>
      <c r="AX1678" s="120"/>
      <c r="AY1678" s="120"/>
      <c r="AZ1678" s="120"/>
      <c r="BA1678" s="120"/>
      <c r="BB1678" s="120"/>
      <c r="BC1678" s="120"/>
      <c r="BD1678" s="120"/>
      <c r="BE1678" s="120"/>
      <c r="BF1678" s="120"/>
      <c r="BG1678" s="120"/>
      <c r="BH1678" s="120"/>
    </row>
    <row r="1679" spans="33:60">
      <c r="AG1679" s="91"/>
      <c r="AH1679" s="120"/>
      <c r="AI1679" s="120"/>
      <c r="AJ1679" s="120"/>
      <c r="AK1679" s="120"/>
      <c r="AL1679" s="120"/>
      <c r="AM1679" s="120"/>
      <c r="AN1679" s="120"/>
      <c r="AO1679" s="120"/>
      <c r="AP1679" s="120"/>
      <c r="AQ1679" s="120"/>
      <c r="AR1679" s="120"/>
      <c r="AS1679" s="120"/>
      <c r="AT1679" s="120"/>
      <c r="AU1679" s="120"/>
      <c r="AV1679" s="120"/>
      <c r="AW1679" s="120"/>
      <c r="AX1679" s="120"/>
      <c r="AY1679" s="120"/>
      <c r="AZ1679" s="120"/>
      <c r="BA1679" s="120"/>
      <c r="BB1679" s="120"/>
      <c r="BC1679" s="120"/>
      <c r="BD1679" s="120"/>
      <c r="BE1679" s="120"/>
      <c r="BF1679" s="120"/>
      <c r="BG1679" s="120"/>
      <c r="BH1679" s="120"/>
    </row>
    <row r="1680" spans="33:60">
      <c r="AG1680" s="91"/>
      <c r="AH1680" s="120"/>
      <c r="AI1680" s="120"/>
      <c r="AJ1680" s="120"/>
      <c r="AK1680" s="120"/>
      <c r="AL1680" s="120"/>
      <c r="AM1680" s="120"/>
      <c r="AN1680" s="120"/>
      <c r="AO1680" s="120"/>
      <c r="AP1680" s="120"/>
      <c r="AQ1680" s="120"/>
      <c r="AR1680" s="120"/>
      <c r="AS1680" s="120"/>
      <c r="AT1680" s="120"/>
      <c r="AU1680" s="120"/>
      <c r="AV1680" s="120"/>
      <c r="AW1680" s="120"/>
      <c r="AX1680" s="120"/>
      <c r="AY1680" s="120"/>
      <c r="AZ1680" s="120"/>
      <c r="BA1680" s="120"/>
      <c r="BB1680" s="120"/>
      <c r="BC1680" s="120"/>
      <c r="BD1680" s="120"/>
      <c r="BE1680" s="120"/>
      <c r="BF1680" s="120"/>
      <c r="BG1680" s="120"/>
      <c r="BH1680" s="120"/>
    </row>
    <row r="1681" spans="33:60">
      <c r="AG1681" s="91"/>
      <c r="AH1681" s="120"/>
      <c r="AI1681" s="120"/>
      <c r="AJ1681" s="120"/>
      <c r="AK1681" s="120"/>
      <c r="AL1681" s="120"/>
      <c r="AM1681" s="120"/>
      <c r="AN1681" s="120"/>
      <c r="AO1681" s="120"/>
      <c r="AP1681" s="120"/>
      <c r="AQ1681" s="120"/>
      <c r="AR1681" s="120"/>
      <c r="AS1681" s="120"/>
      <c r="AT1681" s="120"/>
      <c r="AU1681" s="120"/>
      <c r="AV1681" s="120"/>
      <c r="AW1681" s="120"/>
      <c r="AX1681" s="120"/>
      <c r="AY1681" s="120"/>
      <c r="AZ1681" s="120"/>
      <c r="BA1681" s="120"/>
      <c r="BB1681" s="120"/>
      <c r="BC1681" s="120"/>
      <c r="BD1681" s="120"/>
      <c r="BE1681" s="120"/>
      <c r="BF1681" s="120"/>
      <c r="BG1681" s="120"/>
      <c r="BH1681" s="120"/>
    </row>
    <row r="1682" spans="33:60">
      <c r="AG1682" s="91"/>
      <c r="AH1682" s="120"/>
      <c r="AI1682" s="120"/>
      <c r="AJ1682" s="120"/>
      <c r="AK1682" s="120"/>
      <c r="AL1682" s="120"/>
      <c r="AM1682" s="120"/>
      <c r="AN1682" s="120"/>
      <c r="AO1682" s="120"/>
      <c r="AP1682" s="120"/>
      <c r="AQ1682" s="120"/>
      <c r="AR1682" s="120"/>
      <c r="AS1682" s="120"/>
      <c r="AT1682" s="120"/>
      <c r="AU1682" s="120"/>
      <c r="AV1682" s="120"/>
      <c r="AW1682" s="120"/>
      <c r="AX1682" s="120"/>
      <c r="AY1682" s="120"/>
      <c r="AZ1682" s="120"/>
      <c r="BA1682" s="120"/>
      <c r="BB1682" s="120"/>
      <c r="BC1682" s="120"/>
      <c r="BD1682" s="120"/>
      <c r="BE1682" s="120"/>
      <c r="BF1682" s="120"/>
      <c r="BG1682" s="120"/>
      <c r="BH1682" s="120"/>
    </row>
    <row r="1683" spans="33:60">
      <c r="AG1683" s="91"/>
      <c r="AH1683" s="120"/>
      <c r="AI1683" s="120"/>
      <c r="AJ1683" s="120"/>
      <c r="AK1683" s="120"/>
      <c r="AL1683" s="120"/>
      <c r="AM1683" s="120"/>
      <c r="AN1683" s="120"/>
      <c r="AO1683" s="120"/>
      <c r="AP1683" s="120"/>
      <c r="AQ1683" s="120"/>
      <c r="AR1683" s="120"/>
      <c r="AS1683" s="120"/>
      <c r="AT1683" s="120"/>
      <c r="AU1683" s="120"/>
      <c r="AV1683" s="120"/>
      <c r="AW1683" s="120"/>
      <c r="AX1683" s="120"/>
      <c r="AY1683" s="120"/>
      <c r="AZ1683" s="120"/>
      <c r="BA1683" s="120"/>
      <c r="BB1683" s="120"/>
      <c r="BC1683" s="120"/>
      <c r="BD1683" s="120"/>
      <c r="BE1683" s="120"/>
      <c r="BF1683" s="120"/>
      <c r="BG1683" s="120"/>
      <c r="BH1683" s="120"/>
    </row>
    <row r="1684" spans="33:60">
      <c r="AG1684" s="91"/>
      <c r="AH1684" s="120"/>
      <c r="AI1684" s="120"/>
      <c r="AJ1684" s="120"/>
      <c r="AK1684" s="120"/>
      <c r="AL1684" s="120"/>
      <c r="AM1684" s="120"/>
      <c r="AN1684" s="120"/>
      <c r="AO1684" s="120"/>
      <c r="AP1684" s="120"/>
      <c r="AQ1684" s="120"/>
      <c r="AR1684" s="120"/>
      <c r="AS1684" s="120"/>
      <c r="AT1684" s="120"/>
      <c r="AU1684" s="120"/>
      <c r="AV1684" s="120"/>
      <c r="AW1684" s="120"/>
      <c r="AX1684" s="120"/>
      <c r="AY1684" s="120"/>
      <c r="AZ1684" s="120"/>
      <c r="BA1684" s="120"/>
      <c r="BB1684" s="120"/>
      <c r="BC1684" s="120"/>
      <c r="BD1684" s="120"/>
      <c r="BE1684" s="120"/>
      <c r="BF1684" s="120"/>
      <c r="BG1684" s="120"/>
      <c r="BH1684" s="120"/>
    </row>
    <row r="1685" spans="33:60">
      <c r="AG1685" s="91"/>
      <c r="AH1685" s="120"/>
      <c r="AI1685" s="120"/>
      <c r="AJ1685" s="120"/>
      <c r="AK1685" s="120"/>
      <c r="AL1685" s="120"/>
      <c r="AM1685" s="120"/>
      <c r="AN1685" s="120"/>
      <c r="AO1685" s="120"/>
      <c r="AP1685" s="120"/>
      <c r="AQ1685" s="120"/>
      <c r="AR1685" s="120"/>
      <c r="AS1685" s="120"/>
      <c r="AT1685" s="120"/>
      <c r="AU1685" s="120"/>
      <c r="AV1685" s="120"/>
      <c r="AW1685" s="120"/>
      <c r="AX1685" s="120"/>
      <c r="AY1685" s="120"/>
      <c r="AZ1685" s="120"/>
      <c r="BA1685" s="120"/>
      <c r="BB1685" s="120"/>
      <c r="BC1685" s="120"/>
      <c r="BD1685" s="120"/>
      <c r="BE1685" s="120"/>
      <c r="BF1685" s="120"/>
      <c r="BG1685" s="120"/>
      <c r="BH1685" s="120"/>
    </row>
    <row r="1686" spans="33:60">
      <c r="AG1686" s="91"/>
      <c r="AH1686" s="120"/>
      <c r="AI1686" s="120"/>
      <c r="AJ1686" s="120"/>
      <c r="AK1686" s="120"/>
      <c r="AL1686" s="120"/>
      <c r="AM1686" s="120"/>
      <c r="AN1686" s="120"/>
      <c r="AO1686" s="120"/>
      <c r="AP1686" s="120"/>
      <c r="AQ1686" s="120"/>
      <c r="AR1686" s="120"/>
      <c r="AS1686" s="120"/>
      <c r="AT1686" s="120"/>
      <c r="AU1686" s="120"/>
      <c r="AV1686" s="120"/>
      <c r="AW1686" s="120"/>
      <c r="AX1686" s="120"/>
      <c r="AY1686" s="120"/>
      <c r="AZ1686" s="120"/>
      <c r="BA1686" s="120"/>
      <c r="BB1686" s="120"/>
      <c r="BC1686" s="120"/>
      <c r="BD1686" s="120"/>
      <c r="BE1686" s="120"/>
      <c r="BF1686" s="120"/>
      <c r="BG1686" s="120"/>
      <c r="BH1686" s="120"/>
    </row>
    <row r="1687" spans="33:60">
      <c r="AG1687" s="91"/>
      <c r="AH1687" s="120"/>
      <c r="AI1687" s="120"/>
      <c r="AJ1687" s="120"/>
      <c r="AK1687" s="120"/>
      <c r="AL1687" s="120"/>
      <c r="AM1687" s="120"/>
      <c r="AN1687" s="120"/>
      <c r="AO1687" s="120"/>
      <c r="AP1687" s="120"/>
      <c r="AQ1687" s="120"/>
      <c r="AR1687" s="120"/>
      <c r="AS1687" s="120"/>
      <c r="AT1687" s="120"/>
      <c r="AU1687" s="120"/>
      <c r="AV1687" s="120"/>
      <c r="AW1687" s="120"/>
      <c r="AX1687" s="120"/>
      <c r="AY1687" s="120"/>
      <c r="AZ1687" s="120"/>
      <c r="BA1687" s="120"/>
      <c r="BB1687" s="120"/>
      <c r="BC1687" s="120"/>
      <c r="BD1687" s="120"/>
      <c r="BE1687" s="120"/>
      <c r="BF1687" s="120"/>
      <c r="BG1687" s="120"/>
      <c r="BH1687" s="120"/>
    </row>
    <row r="1688" spans="33:60">
      <c r="AG1688" s="91"/>
      <c r="AH1688" s="120"/>
      <c r="AI1688" s="120"/>
      <c r="AJ1688" s="120"/>
      <c r="AK1688" s="120"/>
      <c r="AL1688" s="120"/>
      <c r="AM1688" s="120"/>
      <c r="AN1688" s="120"/>
      <c r="AO1688" s="120"/>
      <c r="AP1688" s="120"/>
      <c r="AQ1688" s="120"/>
      <c r="AR1688" s="120"/>
      <c r="AS1688" s="120"/>
      <c r="AT1688" s="120"/>
      <c r="AU1688" s="120"/>
      <c r="AV1688" s="120"/>
      <c r="AW1688" s="120"/>
      <c r="AX1688" s="120"/>
      <c r="AY1688" s="120"/>
      <c r="AZ1688" s="120"/>
      <c r="BA1688" s="120"/>
      <c r="BB1688" s="120"/>
      <c r="BC1688" s="120"/>
      <c r="BD1688" s="120"/>
      <c r="BE1688" s="120"/>
      <c r="BF1688" s="120"/>
      <c r="BG1688" s="120"/>
      <c r="BH1688" s="120"/>
    </row>
    <row r="1689" spans="33:60">
      <c r="AG1689" s="91"/>
      <c r="AH1689" s="120"/>
      <c r="AI1689" s="120"/>
      <c r="AJ1689" s="120"/>
      <c r="AK1689" s="120"/>
      <c r="AL1689" s="120"/>
      <c r="AM1689" s="120"/>
      <c r="AN1689" s="120"/>
      <c r="AO1689" s="120"/>
      <c r="AP1689" s="120"/>
      <c r="AQ1689" s="120"/>
      <c r="AR1689" s="120"/>
      <c r="AS1689" s="120"/>
      <c r="AT1689" s="120"/>
      <c r="AU1689" s="120"/>
      <c r="AV1689" s="120"/>
      <c r="AW1689" s="120"/>
      <c r="AX1689" s="120"/>
      <c r="AY1689" s="120"/>
      <c r="AZ1689" s="120"/>
      <c r="BA1689" s="120"/>
      <c r="BB1689" s="120"/>
      <c r="BC1689" s="120"/>
      <c r="BD1689" s="120"/>
      <c r="BE1689" s="120"/>
      <c r="BF1689" s="120"/>
      <c r="BG1689" s="120"/>
      <c r="BH1689" s="120"/>
    </row>
    <row r="1690" spans="33:60">
      <c r="AG1690" s="91"/>
      <c r="AH1690" s="120"/>
      <c r="AI1690" s="120"/>
      <c r="AJ1690" s="120"/>
      <c r="AK1690" s="120"/>
      <c r="AL1690" s="120"/>
      <c r="AM1690" s="120"/>
      <c r="AN1690" s="120"/>
      <c r="AO1690" s="120"/>
      <c r="AP1690" s="120"/>
      <c r="AQ1690" s="120"/>
      <c r="AR1690" s="120"/>
      <c r="AS1690" s="120"/>
      <c r="AT1690" s="120"/>
      <c r="AU1690" s="120"/>
      <c r="AV1690" s="120"/>
      <c r="AW1690" s="120"/>
      <c r="AX1690" s="120"/>
      <c r="AY1690" s="120"/>
      <c r="AZ1690" s="120"/>
      <c r="BA1690" s="120"/>
      <c r="BB1690" s="120"/>
      <c r="BC1690" s="120"/>
      <c r="BD1690" s="120"/>
      <c r="BE1690" s="120"/>
      <c r="BF1690" s="120"/>
      <c r="BG1690" s="120"/>
      <c r="BH1690" s="120"/>
    </row>
    <row r="1691" spans="33:60">
      <c r="AG1691" s="91"/>
      <c r="AH1691" s="120"/>
      <c r="AI1691" s="120"/>
      <c r="AJ1691" s="120"/>
      <c r="AK1691" s="120"/>
      <c r="AL1691" s="120"/>
      <c r="AM1691" s="120"/>
      <c r="AN1691" s="120"/>
      <c r="AO1691" s="120"/>
      <c r="AP1691" s="120"/>
      <c r="AQ1691" s="120"/>
      <c r="AR1691" s="120"/>
      <c r="AS1691" s="120"/>
      <c r="AT1691" s="120"/>
      <c r="AU1691" s="120"/>
      <c r="AV1691" s="120"/>
      <c r="AW1691" s="120"/>
      <c r="AX1691" s="120"/>
      <c r="AY1691" s="120"/>
      <c r="AZ1691" s="120"/>
      <c r="BA1691" s="120"/>
      <c r="BB1691" s="120"/>
      <c r="BC1691" s="120"/>
      <c r="BD1691" s="120"/>
      <c r="BE1691" s="120"/>
      <c r="BF1691" s="120"/>
      <c r="BG1691" s="120"/>
      <c r="BH1691" s="120"/>
    </row>
    <row r="1692" spans="33:60">
      <c r="AG1692" s="91"/>
      <c r="AH1692" s="120"/>
      <c r="AI1692" s="120"/>
      <c r="AJ1692" s="120"/>
      <c r="AK1692" s="120"/>
      <c r="AL1692" s="120"/>
      <c r="AM1692" s="120"/>
      <c r="AN1692" s="120"/>
      <c r="AO1692" s="120"/>
      <c r="AP1692" s="120"/>
      <c r="AQ1692" s="120"/>
      <c r="AR1692" s="120"/>
      <c r="AS1692" s="120"/>
      <c r="AT1692" s="120"/>
      <c r="AU1692" s="120"/>
      <c r="AV1692" s="120"/>
      <c r="AW1692" s="120"/>
      <c r="AX1692" s="120"/>
      <c r="AY1692" s="120"/>
      <c r="AZ1692" s="120"/>
      <c r="BA1692" s="120"/>
      <c r="BB1692" s="120"/>
      <c r="BC1692" s="120"/>
      <c r="BD1692" s="120"/>
      <c r="BE1692" s="120"/>
      <c r="BF1692" s="120"/>
      <c r="BG1692" s="120"/>
      <c r="BH1692" s="120"/>
    </row>
    <row r="1693" spans="33:60">
      <c r="AG1693" s="91"/>
      <c r="AH1693" s="120"/>
      <c r="AI1693" s="120"/>
      <c r="AJ1693" s="120"/>
      <c r="AK1693" s="120"/>
      <c r="AL1693" s="120"/>
      <c r="AM1693" s="120"/>
      <c r="AN1693" s="120"/>
      <c r="AO1693" s="120"/>
      <c r="AP1693" s="120"/>
      <c r="AQ1693" s="120"/>
      <c r="AR1693" s="120"/>
      <c r="AS1693" s="120"/>
      <c r="AT1693" s="120"/>
      <c r="AU1693" s="120"/>
      <c r="AV1693" s="120"/>
      <c r="AW1693" s="120"/>
      <c r="AX1693" s="120"/>
      <c r="AY1693" s="120"/>
      <c r="AZ1693" s="120"/>
      <c r="BA1693" s="120"/>
      <c r="BB1693" s="120"/>
      <c r="BC1693" s="120"/>
      <c r="BD1693" s="120"/>
      <c r="BE1693" s="120"/>
      <c r="BF1693" s="120"/>
      <c r="BG1693" s="120"/>
      <c r="BH1693" s="120"/>
    </row>
    <row r="1694" spans="33:60">
      <c r="AG1694" s="91"/>
      <c r="AH1694" s="120"/>
      <c r="AI1694" s="120"/>
      <c r="AJ1694" s="120"/>
      <c r="AK1694" s="120"/>
      <c r="AL1694" s="120"/>
      <c r="AM1694" s="120"/>
      <c r="AN1694" s="120"/>
      <c r="AO1694" s="120"/>
      <c r="AP1694" s="120"/>
      <c r="AQ1694" s="120"/>
      <c r="AR1694" s="120"/>
      <c r="AS1694" s="120"/>
      <c r="AT1694" s="120"/>
      <c r="AU1694" s="120"/>
      <c r="AV1694" s="120"/>
      <c r="AW1694" s="120"/>
      <c r="AX1694" s="120"/>
      <c r="AY1694" s="120"/>
      <c r="AZ1694" s="120"/>
      <c r="BA1694" s="120"/>
      <c r="BB1694" s="120"/>
      <c r="BC1694" s="120"/>
      <c r="BD1694" s="120"/>
      <c r="BE1694" s="120"/>
      <c r="BF1694" s="120"/>
      <c r="BG1694" s="120"/>
      <c r="BH1694" s="120"/>
    </row>
    <row r="1695" spans="33:60">
      <c r="AG1695" s="91"/>
      <c r="AH1695" s="120"/>
      <c r="AI1695" s="120"/>
      <c r="AJ1695" s="120"/>
      <c r="AK1695" s="120"/>
      <c r="AL1695" s="120"/>
      <c r="AM1695" s="120"/>
      <c r="AN1695" s="120"/>
      <c r="AO1695" s="120"/>
      <c r="AP1695" s="120"/>
      <c r="AQ1695" s="120"/>
      <c r="AR1695" s="120"/>
      <c r="AS1695" s="120"/>
      <c r="AT1695" s="120"/>
      <c r="AU1695" s="120"/>
      <c r="AV1695" s="120"/>
      <c r="AW1695" s="120"/>
      <c r="AX1695" s="120"/>
      <c r="AY1695" s="120"/>
      <c r="AZ1695" s="120"/>
      <c r="BA1695" s="120"/>
      <c r="BB1695" s="120"/>
      <c r="BC1695" s="120"/>
      <c r="BD1695" s="120"/>
      <c r="BE1695" s="120"/>
      <c r="BF1695" s="120"/>
      <c r="BG1695" s="120"/>
      <c r="BH1695" s="120"/>
    </row>
    <row r="1696" spans="33:60">
      <c r="AG1696" s="91"/>
      <c r="AH1696" s="120"/>
      <c r="AI1696" s="120"/>
      <c r="AJ1696" s="120"/>
      <c r="AK1696" s="120"/>
      <c r="AL1696" s="120"/>
      <c r="AM1696" s="120"/>
      <c r="AN1696" s="120"/>
      <c r="AO1696" s="120"/>
      <c r="AP1696" s="120"/>
      <c r="AQ1696" s="120"/>
      <c r="AR1696" s="120"/>
      <c r="AS1696" s="120"/>
      <c r="AT1696" s="120"/>
      <c r="AU1696" s="120"/>
      <c r="AV1696" s="120"/>
      <c r="AW1696" s="120"/>
      <c r="AX1696" s="120"/>
      <c r="AY1696" s="120"/>
      <c r="AZ1696" s="120"/>
      <c r="BA1696" s="120"/>
      <c r="BB1696" s="120"/>
      <c r="BC1696" s="120"/>
      <c r="BD1696" s="120"/>
      <c r="BE1696" s="120"/>
      <c r="BF1696" s="120"/>
      <c r="BG1696" s="120"/>
      <c r="BH1696" s="120"/>
    </row>
    <row r="1697" spans="33:60">
      <c r="AG1697" s="91"/>
      <c r="AH1697" s="120"/>
      <c r="AI1697" s="120"/>
      <c r="AJ1697" s="120"/>
      <c r="AK1697" s="120"/>
      <c r="AL1697" s="120"/>
      <c r="AM1697" s="120"/>
      <c r="AN1697" s="120"/>
      <c r="AO1697" s="120"/>
      <c r="AP1697" s="120"/>
      <c r="AQ1697" s="120"/>
      <c r="AR1697" s="120"/>
      <c r="AS1697" s="120"/>
      <c r="AT1697" s="120"/>
      <c r="AU1697" s="120"/>
      <c r="AV1697" s="120"/>
      <c r="AW1697" s="120"/>
      <c r="AX1697" s="120"/>
      <c r="AY1697" s="120"/>
      <c r="AZ1697" s="120"/>
      <c r="BA1697" s="120"/>
      <c r="BB1697" s="120"/>
      <c r="BC1697" s="120"/>
      <c r="BD1697" s="120"/>
      <c r="BE1697" s="120"/>
      <c r="BF1697" s="120"/>
      <c r="BG1697" s="120"/>
      <c r="BH1697" s="120"/>
    </row>
    <row r="1698" spans="33:60">
      <c r="AG1698" s="91"/>
      <c r="AH1698" s="120"/>
      <c r="AI1698" s="120"/>
      <c r="AJ1698" s="120"/>
      <c r="AK1698" s="120"/>
      <c r="AL1698" s="120"/>
      <c r="AM1698" s="120"/>
      <c r="AN1698" s="120"/>
      <c r="AO1698" s="120"/>
      <c r="AP1698" s="120"/>
      <c r="AQ1698" s="120"/>
      <c r="AR1698" s="120"/>
      <c r="AS1698" s="120"/>
      <c r="AT1698" s="120"/>
      <c r="AU1698" s="120"/>
      <c r="AV1698" s="120"/>
      <c r="AW1698" s="120"/>
      <c r="AX1698" s="120"/>
      <c r="AY1698" s="120"/>
      <c r="AZ1698" s="120"/>
      <c r="BA1698" s="120"/>
      <c r="BB1698" s="120"/>
      <c r="BC1698" s="120"/>
      <c r="BD1698" s="120"/>
      <c r="BE1698" s="120"/>
      <c r="BF1698" s="120"/>
      <c r="BG1698" s="120"/>
      <c r="BH1698" s="120"/>
    </row>
    <row r="1699" spans="33:60">
      <c r="AG1699" s="91"/>
      <c r="AH1699" s="120"/>
      <c r="AI1699" s="120"/>
      <c r="AJ1699" s="120"/>
      <c r="AK1699" s="120"/>
      <c r="AL1699" s="120"/>
      <c r="AM1699" s="120"/>
      <c r="AN1699" s="120"/>
      <c r="AO1699" s="120"/>
      <c r="AP1699" s="120"/>
      <c r="AQ1699" s="120"/>
      <c r="AR1699" s="120"/>
      <c r="AS1699" s="120"/>
      <c r="AT1699" s="120"/>
      <c r="AU1699" s="120"/>
      <c r="AV1699" s="120"/>
      <c r="AW1699" s="120"/>
      <c r="AX1699" s="120"/>
      <c r="AY1699" s="120"/>
      <c r="AZ1699" s="120"/>
      <c r="BA1699" s="120"/>
      <c r="BB1699" s="120"/>
      <c r="BC1699" s="120"/>
      <c r="BD1699" s="120"/>
      <c r="BE1699" s="120"/>
      <c r="BF1699" s="120"/>
      <c r="BG1699" s="120"/>
      <c r="BH1699" s="120"/>
    </row>
    <row r="1700" spans="33:60">
      <c r="AG1700" s="91"/>
      <c r="AH1700" s="120"/>
      <c r="AI1700" s="120"/>
      <c r="AJ1700" s="120"/>
      <c r="AK1700" s="120"/>
      <c r="AL1700" s="120"/>
      <c r="AM1700" s="120"/>
      <c r="AN1700" s="120"/>
      <c r="AO1700" s="120"/>
      <c r="AP1700" s="120"/>
      <c r="AQ1700" s="120"/>
      <c r="AR1700" s="120"/>
      <c r="AS1700" s="120"/>
      <c r="AT1700" s="120"/>
      <c r="AU1700" s="120"/>
      <c r="AV1700" s="120"/>
      <c r="AW1700" s="120"/>
      <c r="AX1700" s="120"/>
      <c r="AY1700" s="120"/>
      <c r="AZ1700" s="120"/>
      <c r="BA1700" s="120"/>
      <c r="BB1700" s="120"/>
      <c r="BC1700" s="120"/>
      <c r="BD1700" s="120"/>
      <c r="BE1700" s="120"/>
      <c r="BF1700" s="120"/>
      <c r="BG1700" s="120"/>
      <c r="BH1700" s="120"/>
    </row>
    <row r="1701" spans="33:60">
      <c r="AG1701" s="91"/>
      <c r="AH1701" s="120"/>
      <c r="AI1701" s="120"/>
      <c r="AJ1701" s="120"/>
      <c r="AK1701" s="120"/>
      <c r="AL1701" s="120"/>
      <c r="AM1701" s="120"/>
      <c r="AN1701" s="120"/>
      <c r="AO1701" s="120"/>
      <c r="AP1701" s="120"/>
      <c r="AQ1701" s="120"/>
      <c r="AR1701" s="120"/>
      <c r="AS1701" s="120"/>
      <c r="AT1701" s="120"/>
      <c r="AU1701" s="120"/>
      <c r="AV1701" s="120"/>
      <c r="AW1701" s="120"/>
      <c r="AX1701" s="120"/>
      <c r="AY1701" s="120"/>
      <c r="AZ1701" s="120"/>
      <c r="BA1701" s="120"/>
      <c r="BB1701" s="120"/>
      <c r="BC1701" s="120"/>
      <c r="BD1701" s="120"/>
      <c r="BE1701" s="120"/>
      <c r="BF1701" s="120"/>
      <c r="BG1701" s="120"/>
      <c r="BH1701" s="120"/>
    </row>
    <row r="1702" spans="33:60">
      <c r="AG1702" s="91"/>
      <c r="AH1702" s="120"/>
      <c r="AI1702" s="120"/>
      <c r="AJ1702" s="120"/>
      <c r="AK1702" s="120"/>
      <c r="AL1702" s="120"/>
      <c r="AM1702" s="120"/>
      <c r="AN1702" s="120"/>
      <c r="AO1702" s="120"/>
      <c r="AP1702" s="120"/>
      <c r="AQ1702" s="120"/>
      <c r="AR1702" s="120"/>
      <c r="AS1702" s="120"/>
      <c r="AT1702" s="120"/>
      <c r="AU1702" s="120"/>
      <c r="AV1702" s="120"/>
      <c r="AW1702" s="120"/>
      <c r="AX1702" s="120"/>
      <c r="AY1702" s="120"/>
      <c r="AZ1702" s="120"/>
      <c r="BA1702" s="120"/>
      <c r="BB1702" s="120"/>
      <c r="BC1702" s="120"/>
      <c r="BD1702" s="120"/>
      <c r="BE1702" s="120"/>
      <c r="BF1702" s="120"/>
      <c r="BG1702" s="120"/>
      <c r="BH1702" s="120"/>
    </row>
    <row r="1703" spans="33:60">
      <c r="AG1703" s="91"/>
      <c r="AH1703" s="120"/>
      <c r="AI1703" s="120"/>
      <c r="AJ1703" s="120"/>
      <c r="AK1703" s="120"/>
      <c r="AL1703" s="120"/>
      <c r="AM1703" s="120"/>
      <c r="AN1703" s="120"/>
      <c r="AO1703" s="120"/>
      <c r="AP1703" s="120"/>
      <c r="AQ1703" s="120"/>
      <c r="AR1703" s="120"/>
      <c r="AS1703" s="120"/>
      <c r="AT1703" s="120"/>
      <c r="AU1703" s="120"/>
      <c r="AV1703" s="120"/>
      <c r="AW1703" s="120"/>
      <c r="AX1703" s="120"/>
      <c r="AY1703" s="120"/>
      <c r="AZ1703" s="120"/>
      <c r="BA1703" s="120"/>
      <c r="BB1703" s="120"/>
      <c r="BC1703" s="120"/>
      <c r="BD1703" s="120"/>
      <c r="BE1703" s="120"/>
      <c r="BF1703" s="120"/>
      <c r="BG1703" s="120"/>
      <c r="BH1703" s="120"/>
    </row>
    <row r="1704" spans="33:60">
      <c r="AG1704" s="91"/>
      <c r="AH1704" s="120"/>
      <c r="AI1704" s="120"/>
      <c r="AJ1704" s="120"/>
      <c r="AK1704" s="120"/>
      <c r="AL1704" s="120"/>
      <c r="AM1704" s="120"/>
      <c r="AN1704" s="120"/>
      <c r="AO1704" s="120"/>
      <c r="AP1704" s="120"/>
      <c r="AQ1704" s="120"/>
      <c r="AR1704" s="120"/>
      <c r="AS1704" s="120"/>
      <c r="AT1704" s="120"/>
      <c r="AU1704" s="120"/>
      <c r="AV1704" s="120"/>
      <c r="AW1704" s="120"/>
      <c r="AX1704" s="120"/>
      <c r="AY1704" s="120"/>
      <c r="AZ1704" s="120"/>
      <c r="BA1704" s="120"/>
      <c r="BB1704" s="120"/>
      <c r="BC1704" s="120"/>
      <c r="BD1704" s="120"/>
      <c r="BE1704" s="120"/>
      <c r="BF1704" s="120"/>
      <c r="BG1704" s="120"/>
      <c r="BH1704" s="120"/>
    </row>
    <row r="1705" spans="33:60">
      <c r="AG1705" s="91"/>
      <c r="AH1705" s="120"/>
      <c r="AI1705" s="120"/>
      <c r="AJ1705" s="120"/>
      <c r="AK1705" s="120"/>
      <c r="AL1705" s="120"/>
      <c r="AM1705" s="120"/>
      <c r="AN1705" s="120"/>
      <c r="AO1705" s="120"/>
      <c r="AP1705" s="120"/>
      <c r="AQ1705" s="120"/>
      <c r="AR1705" s="120"/>
      <c r="AS1705" s="120"/>
      <c r="AT1705" s="120"/>
      <c r="AU1705" s="120"/>
      <c r="AV1705" s="120"/>
      <c r="AW1705" s="120"/>
      <c r="AX1705" s="120"/>
      <c r="AY1705" s="120"/>
      <c r="AZ1705" s="120"/>
      <c r="BA1705" s="120"/>
      <c r="BB1705" s="120"/>
      <c r="BC1705" s="120"/>
      <c r="BD1705" s="120"/>
      <c r="BE1705" s="120"/>
      <c r="BF1705" s="120"/>
      <c r="BG1705" s="120"/>
      <c r="BH1705" s="120"/>
    </row>
    <row r="1706" spans="33:60">
      <c r="AG1706" s="91"/>
      <c r="AH1706" s="120"/>
      <c r="AI1706" s="120"/>
      <c r="AJ1706" s="120"/>
      <c r="AK1706" s="120"/>
      <c r="AL1706" s="120"/>
      <c r="AM1706" s="120"/>
      <c r="AN1706" s="120"/>
      <c r="AO1706" s="120"/>
      <c r="AP1706" s="120"/>
      <c r="AQ1706" s="120"/>
      <c r="AR1706" s="120"/>
      <c r="AS1706" s="120"/>
      <c r="AT1706" s="120"/>
      <c r="AU1706" s="120"/>
      <c r="AV1706" s="120"/>
      <c r="AW1706" s="120"/>
      <c r="AX1706" s="120"/>
      <c r="AY1706" s="120"/>
      <c r="AZ1706" s="120"/>
      <c r="BA1706" s="120"/>
      <c r="BB1706" s="120"/>
      <c r="BC1706" s="120"/>
      <c r="BD1706" s="120"/>
      <c r="BE1706" s="120"/>
      <c r="BF1706" s="120"/>
      <c r="BG1706" s="120"/>
      <c r="BH1706" s="120"/>
    </row>
    <row r="1707" spans="33:60">
      <c r="AG1707" s="91"/>
      <c r="AH1707" s="120"/>
      <c r="AI1707" s="120"/>
      <c r="AJ1707" s="120"/>
      <c r="AK1707" s="120"/>
      <c r="AL1707" s="120"/>
      <c r="AM1707" s="120"/>
      <c r="AN1707" s="120"/>
      <c r="AO1707" s="120"/>
      <c r="AP1707" s="120"/>
      <c r="AQ1707" s="120"/>
      <c r="AR1707" s="120"/>
      <c r="AS1707" s="120"/>
      <c r="AT1707" s="120"/>
      <c r="AU1707" s="120"/>
      <c r="AV1707" s="120"/>
      <c r="AW1707" s="120"/>
      <c r="AX1707" s="120"/>
      <c r="AY1707" s="120"/>
      <c r="AZ1707" s="120"/>
      <c r="BA1707" s="120"/>
      <c r="BB1707" s="120"/>
      <c r="BC1707" s="120"/>
      <c r="BD1707" s="120"/>
      <c r="BE1707" s="120"/>
      <c r="BF1707" s="120"/>
      <c r="BG1707" s="120"/>
      <c r="BH1707" s="120"/>
    </row>
    <row r="1708" spans="33:60">
      <c r="AG1708" s="91"/>
      <c r="AH1708" s="120"/>
      <c r="AI1708" s="120"/>
      <c r="AJ1708" s="120"/>
      <c r="AK1708" s="120"/>
      <c r="AL1708" s="120"/>
      <c r="AM1708" s="120"/>
      <c r="AN1708" s="120"/>
      <c r="AO1708" s="120"/>
      <c r="AP1708" s="120"/>
      <c r="AQ1708" s="120"/>
      <c r="AR1708" s="120"/>
      <c r="AS1708" s="120"/>
      <c r="AT1708" s="120"/>
      <c r="AU1708" s="120"/>
      <c r="AV1708" s="120"/>
      <c r="AW1708" s="120"/>
      <c r="AX1708" s="120"/>
      <c r="AY1708" s="120"/>
      <c r="AZ1708" s="120"/>
      <c r="BA1708" s="120"/>
      <c r="BB1708" s="120"/>
      <c r="BC1708" s="120"/>
      <c r="BD1708" s="120"/>
      <c r="BE1708" s="120"/>
      <c r="BF1708" s="120"/>
      <c r="BG1708" s="120"/>
      <c r="BH1708" s="120"/>
    </row>
    <row r="1709" spans="33:60">
      <c r="AG1709" s="91"/>
      <c r="AH1709" s="120"/>
      <c r="AI1709" s="120"/>
      <c r="AJ1709" s="120"/>
      <c r="AK1709" s="120"/>
      <c r="AL1709" s="120"/>
      <c r="AM1709" s="120"/>
      <c r="AN1709" s="120"/>
      <c r="AO1709" s="120"/>
      <c r="AP1709" s="120"/>
      <c r="AQ1709" s="120"/>
      <c r="AR1709" s="120"/>
      <c r="AS1709" s="120"/>
      <c r="AT1709" s="120"/>
      <c r="AU1709" s="120"/>
      <c r="AV1709" s="120"/>
      <c r="AW1709" s="120"/>
      <c r="AX1709" s="120"/>
      <c r="AY1709" s="120"/>
      <c r="AZ1709" s="120"/>
      <c r="BA1709" s="120"/>
      <c r="BB1709" s="120"/>
      <c r="BC1709" s="120"/>
      <c r="BD1709" s="120"/>
      <c r="BE1709" s="120"/>
      <c r="BF1709" s="120"/>
      <c r="BG1709" s="120"/>
      <c r="BH1709" s="120"/>
    </row>
    <row r="1710" spans="33:60">
      <c r="AG1710" s="91"/>
      <c r="AH1710" s="120"/>
      <c r="AI1710" s="120"/>
      <c r="AJ1710" s="120"/>
      <c r="AK1710" s="120"/>
      <c r="AL1710" s="120"/>
      <c r="AM1710" s="120"/>
      <c r="AN1710" s="120"/>
      <c r="AO1710" s="120"/>
      <c r="AP1710" s="120"/>
      <c r="AQ1710" s="120"/>
      <c r="AR1710" s="120"/>
      <c r="AS1710" s="120"/>
      <c r="AT1710" s="120"/>
      <c r="AU1710" s="120"/>
      <c r="AV1710" s="120"/>
      <c r="AW1710" s="120"/>
      <c r="AX1710" s="120"/>
      <c r="AY1710" s="120"/>
      <c r="AZ1710" s="120"/>
      <c r="BA1710" s="120"/>
      <c r="BB1710" s="120"/>
      <c r="BC1710" s="120"/>
      <c r="BD1710" s="120"/>
      <c r="BE1710" s="120"/>
      <c r="BF1710" s="120"/>
      <c r="BG1710" s="120"/>
      <c r="BH1710" s="120"/>
    </row>
    <row r="1711" spans="33:60">
      <c r="AG1711" s="91"/>
      <c r="AH1711" s="120"/>
      <c r="AI1711" s="120"/>
      <c r="AJ1711" s="120"/>
      <c r="AK1711" s="120"/>
      <c r="AL1711" s="120"/>
      <c r="AM1711" s="120"/>
      <c r="AN1711" s="120"/>
      <c r="AO1711" s="120"/>
      <c r="AP1711" s="120"/>
      <c r="AQ1711" s="120"/>
      <c r="AR1711" s="120"/>
      <c r="AS1711" s="120"/>
      <c r="AT1711" s="120"/>
      <c r="AU1711" s="120"/>
      <c r="AV1711" s="120"/>
      <c r="AW1711" s="120"/>
      <c r="AX1711" s="120"/>
      <c r="AY1711" s="120"/>
      <c r="AZ1711" s="120"/>
      <c r="BA1711" s="120"/>
      <c r="BB1711" s="120"/>
      <c r="BC1711" s="120"/>
      <c r="BD1711" s="120"/>
      <c r="BE1711" s="120"/>
      <c r="BF1711" s="120"/>
      <c r="BG1711" s="120"/>
      <c r="BH1711" s="120"/>
    </row>
    <row r="1712" spans="33:60">
      <c r="AG1712" s="91"/>
      <c r="AH1712" s="120"/>
      <c r="AI1712" s="120"/>
      <c r="AJ1712" s="120"/>
      <c r="AK1712" s="120"/>
      <c r="AL1712" s="120"/>
      <c r="AM1712" s="120"/>
      <c r="AN1712" s="120"/>
      <c r="AO1712" s="120"/>
      <c r="AP1712" s="120"/>
      <c r="AQ1712" s="120"/>
      <c r="AR1712" s="120"/>
      <c r="AS1712" s="120"/>
      <c r="AT1712" s="120"/>
      <c r="AU1712" s="120"/>
      <c r="AV1712" s="120"/>
      <c r="AW1712" s="120"/>
      <c r="AX1712" s="120"/>
      <c r="AY1712" s="120"/>
      <c r="AZ1712" s="120"/>
      <c r="BA1712" s="120"/>
      <c r="BB1712" s="120"/>
      <c r="BC1712" s="120"/>
      <c r="BD1712" s="120"/>
      <c r="BE1712" s="120"/>
      <c r="BF1712" s="120"/>
      <c r="BG1712" s="120"/>
      <c r="BH1712" s="120"/>
    </row>
    <row r="1713" spans="33:60">
      <c r="AG1713" s="91"/>
      <c r="AH1713" s="120"/>
      <c r="AI1713" s="120"/>
      <c r="AJ1713" s="120"/>
      <c r="AK1713" s="120"/>
      <c r="AL1713" s="120"/>
      <c r="AM1713" s="120"/>
      <c r="AN1713" s="120"/>
      <c r="AO1713" s="120"/>
      <c r="AP1713" s="120"/>
      <c r="AQ1713" s="120"/>
      <c r="AR1713" s="120"/>
      <c r="AS1713" s="120"/>
      <c r="AT1713" s="120"/>
      <c r="AU1713" s="120"/>
      <c r="AV1713" s="120"/>
      <c r="AW1713" s="120"/>
      <c r="AX1713" s="120"/>
      <c r="AY1713" s="120"/>
      <c r="AZ1713" s="120"/>
      <c r="BA1713" s="120"/>
      <c r="BB1713" s="120"/>
      <c r="BC1713" s="120"/>
      <c r="BD1713" s="120"/>
      <c r="BE1713" s="120"/>
      <c r="BF1713" s="120"/>
      <c r="BG1713" s="120"/>
      <c r="BH1713" s="120"/>
    </row>
    <row r="1714" spans="33:60">
      <c r="AG1714" s="91"/>
      <c r="AH1714" s="120"/>
      <c r="AI1714" s="120"/>
      <c r="AJ1714" s="120"/>
      <c r="AK1714" s="120"/>
      <c r="AL1714" s="120"/>
      <c r="AM1714" s="120"/>
      <c r="AN1714" s="120"/>
      <c r="AO1714" s="120"/>
      <c r="AP1714" s="120"/>
      <c r="AQ1714" s="120"/>
      <c r="AR1714" s="120"/>
      <c r="AS1714" s="120"/>
      <c r="AT1714" s="120"/>
      <c r="AU1714" s="120"/>
      <c r="AV1714" s="120"/>
      <c r="AW1714" s="120"/>
      <c r="AX1714" s="120"/>
      <c r="AY1714" s="120"/>
      <c r="AZ1714" s="120"/>
      <c r="BA1714" s="120"/>
      <c r="BB1714" s="120"/>
      <c r="BC1714" s="120"/>
      <c r="BD1714" s="120"/>
      <c r="BE1714" s="120"/>
      <c r="BF1714" s="120"/>
      <c r="BG1714" s="120"/>
      <c r="BH1714" s="120"/>
    </row>
    <row r="1715" spans="33:60">
      <c r="AG1715" s="91"/>
      <c r="AH1715" s="120"/>
      <c r="AI1715" s="120"/>
      <c r="AJ1715" s="120"/>
      <c r="AK1715" s="120"/>
      <c r="AL1715" s="120"/>
      <c r="AM1715" s="120"/>
      <c r="AN1715" s="120"/>
      <c r="AO1715" s="120"/>
      <c r="AP1715" s="120"/>
      <c r="AQ1715" s="120"/>
      <c r="AR1715" s="120"/>
      <c r="AS1715" s="120"/>
      <c r="AT1715" s="120"/>
      <c r="AU1715" s="120"/>
      <c r="AV1715" s="120"/>
      <c r="AW1715" s="120"/>
      <c r="AX1715" s="120"/>
      <c r="AY1715" s="120"/>
      <c r="AZ1715" s="120"/>
      <c r="BA1715" s="120"/>
      <c r="BB1715" s="120"/>
      <c r="BC1715" s="120"/>
      <c r="BD1715" s="120"/>
      <c r="BE1715" s="120"/>
      <c r="BF1715" s="120"/>
      <c r="BG1715" s="120"/>
      <c r="BH1715" s="120"/>
    </row>
    <row r="1716" spans="33:60">
      <c r="AG1716" s="91"/>
      <c r="AH1716" s="120"/>
      <c r="AI1716" s="120"/>
      <c r="AJ1716" s="120"/>
      <c r="AK1716" s="120"/>
      <c r="AL1716" s="120"/>
      <c r="AM1716" s="120"/>
      <c r="AN1716" s="120"/>
      <c r="AO1716" s="120"/>
      <c r="AP1716" s="120"/>
      <c r="AQ1716" s="120"/>
      <c r="AR1716" s="120"/>
      <c r="AS1716" s="120"/>
      <c r="AT1716" s="120"/>
      <c r="AU1716" s="120"/>
      <c r="AV1716" s="120"/>
      <c r="AW1716" s="120"/>
      <c r="AX1716" s="120"/>
      <c r="AY1716" s="120"/>
      <c r="AZ1716" s="120"/>
      <c r="BA1716" s="120"/>
      <c r="BB1716" s="120"/>
      <c r="BC1716" s="120"/>
      <c r="BD1716" s="120"/>
      <c r="BE1716" s="120"/>
      <c r="BF1716" s="120"/>
      <c r="BG1716" s="120"/>
      <c r="BH1716" s="120"/>
    </row>
    <row r="1717" spans="33:60">
      <c r="AG1717" s="91"/>
      <c r="AH1717" s="120"/>
      <c r="AI1717" s="120"/>
      <c r="AJ1717" s="120"/>
      <c r="AK1717" s="120"/>
      <c r="AL1717" s="120"/>
      <c r="AM1717" s="120"/>
      <c r="AN1717" s="120"/>
      <c r="AO1717" s="120"/>
      <c r="AP1717" s="120"/>
      <c r="AQ1717" s="120"/>
      <c r="AR1717" s="120"/>
      <c r="AS1717" s="120"/>
      <c r="AT1717" s="120"/>
      <c r="AU1717" s="120"/>
      <c r="AV1717" s="120"/>
      <c r="AW1717" s="120"/>
      <c r="AX1717" s="120"/>
      <c r="AY1717" s="120"/>
      <c r="AZ1717" s="120"/>
      <c r="BA1717" s="120"/>
      <c r="BB1717" s="120"/>
      <c r="BC1717" s="120"/>
      <c r="BD1717" s="120"/>
      <c r="BE1717" s="120"/>
      <c r="BF1717" s="120"/>
      <c r="BG1717" s="120"/>
      <c r="BH1717" s="120"/>
    </row>
    <row r="1718" spans="33:60">
      <c r="AG1718" s="91"/>
      <c r="AH1718" s="120"/>
      <c r="AI1718" s="120"/>
      <c r="AJ1718" s="120"/>
      <c r="AK1718" s="120"/>
      <c r="AL1718" s="120"/>
      <c r="AM1718" s="120"/>
      <c r="AN1718" s="120"/>
      <c r="AO1718" s="120"/>
      <c r="AP1718" s="120"/>
      <c r="AQ1718" s="120"/>
      <c r="AR1718" s="120"/>
      <c r="AS1718" s="120"/>
      <c r="AT1718" s="120"/>
      <c r="AU1718" s="120"/>
      <c r="AV1718" s="120"/>
      <c r="AW1718" s="120"/>
      <c r="AX1718" s="120"/>
      <c r="AY1718" s="120"/>
      <c r="AZ1718" s="120"/>
      <c r="BA1718" s="120"/>
      <c r="BB1718" s="120"/>
      <c r="BC1718" s="120"/>
      <c r="BD1718" s="120"/>
      <c r="BE1718" s="120"/>
      <c r="BF1718" s="120"/>
      <c r="BG1718" s="120"/>
      <c r="BH1718" s="120"/>
    </row>
    <row r="1719" spans="33:60">
      <c r="AG1719" s="91"/>
      <c r="AH1719" s="120"/>
      <c r="AI1719" s="120"/>
      <c r="AJ1719" s="120"/>
      <c r="AK1719" s="120"/>
      <c r="AL1719" s="120"/>
      <c r="AM1719" s="120"/>
      <c r="AN1719" s="120"/>
      <c r="AO1719" s="120"/>
      <c r="AP1719" s="120"/>
      <c r="AQ1719" s="120"/>
      <c r="AR1719" s="120"/>
      <c r="AS1719" s="120"/>
      <c r="AT1719" s="120"/>
      <c r="AU1719" s="120"/>
      <c r="AV1719" s="120"/>
      <c r="AW1719" s="120"/>
      <c r="AX1719" s="120"/>
      <c r="AY1719" s="120"/>
      <c r="AZ1719" s="120"/>
      <c r="BA1719" s="120"/>
      <c r="BB1719" s="120"/>
      <c r="BC1719" s="120"/>
      <c r="BD1719" s="120"/>
      <c r="BE1719" s="120"/>
      <c r="BF1719" s="120"/>
      <c r="BG1719" s="120"/>
      <c r="BH1719" s="120"/>
    </row>
    <row r="1720" spans="33:60">
      <c r="AG1720" s="91"/>
      <c r="AH1720" s="120"/>
      <c r="AI1720" s="120"/>
      <c r="AJ1720" s="120"/>
      <c r="AK1720" s="120"/>
      <c r="AL1720" s="120"/>
      <c r="AM1720" s="120"/>
      <c r="AN1720" s="120"/>
      <c r="AO1720" s="120"/>
      <c r="AP1720" s="120"/>
      <c r="AQ1720" s="120"/>
      <c r="AR1720" s="120"/>
      <c r="AS1720" s="120"/>
      <c r="AT1720" s="120"/>
      <c r="AU1720" s="120"/>
      <c r="AV1720" s="120"/>
      <c r="AW1720" s="120"/>
      <c r="AX1720" s="120"/>
      <c r="AY1720" s="120"/>
      <c r="AZ1720" s="120"/>
      <c r="BA1720" s="120"/>
      <c r="BB1720" s="120"/>
      <c r="BC1720" s="120"/>
      <c r="BD1720" s="120"/>
      <c r="BE1720" s="120"/>
      <c r="BF1720" s="120"/>
      <c r="BG1720" s="120"/>
      <c r="BH1720" s="120"/>
    </row>
    <row r="1721" spans="33:60">
      <c r="AG1721" s="91"/>
      <c r="AH1721" s="120"/>
      <c r="AI1721" s="120"/>
      <c r="AJ1721" s="120"/>
      <c r="AK1721" s="120"/>
      <c r="AL1721" s="120"/>
      <c r="AM1721" s="120"/>
      <c r="AN1721" s="120"/>
      <c r="AO1721" s="120"/>
      <c r="AP1721" s="120"/>
      <c r="AQ1721" s="120"/>
      <c r="AR1721" s="120"/>
      <c r="AS1721" s="120"/>
      <c r="AT1721" s="120"/>
      <c r="AU1721" s="120"/>
      <c r="AV1721" s="120"/>
      <c r="AW1721" s="120"/>
      <c r="AX1721" s="120"/>
      <c r="AY1721" s="120"/>
      <c r="AZ1721" s="120"/>
      <c r="BA1721" s="120"/>
      <c r="BB1721" s="120"/>
      <c r="BC1721" s="120"/>
      <c r="BD1721" s="120"/>
      <c r="BE1721" s="120"/>
      <c r="BF1721" s="120"/>
      <c r="BG1721" s="120"/>
      <c r="BH1721" s="120"/>
    </row>
    <row r="1722" spans="33:60">
      <c r="AG1722" s="91"/>
      <c r="AH1722" s="120"/>
      <c r="AI1722" s="120"/>
      <c r="AJ1722" s="120"/>
      <c r="AK1722" s="120"/>
      <c r="AL1722" s="120"/>
      <c r="AM1722" s="120"/>
      <c r="AN1722" s="120"/>
      <c r="AO1722" s="120"/>
      <c r="AP1722" s="120"/>
      <c r="AQ1722" s="120"/>
      <c r="AR1722" s="120"/>
      <c r="AS1722" s="120"/>
      <c r="AT1722" s="120"/>
      <c r="AU1722" s="120"/>
      <c r="AV1722" s="120"/>
      <c r="AW1722" s="120"/>
      <c r="AX1722" s="120"/>
      <c r="AY1722" s="120"/>
      <c r="AZ1722" s="120"/>
      <c r="BA1722" s="120"/>
      <c r="BB1722" s="120"/>
      <c r="BC1722" s="120"/>
      <c r="BD1722" s="120"/>
      <c r="BE1722" s="120"/>
      <c r="BF1722" s="120"/>
      <c r="BG1722" s="120"/>
      <c r="BH1722" s="120"/>
    </row>
    <row r="1723" spans="33:60">
      <c r="AG1723" s="91"/>
      <c r="AH1723" s="120"/>
      <c r="AI1723" s="120"/>
      <c r="AJ1723" s="120"/>
      <c r="AK1723" s="120"/>
      <c r="AL1723" s="120"/>
      <c r="AM1723" s="120"/>
      <c r="AN1723" s="120"/>
      <c r="AO1723" s="120"/>
      <c r="AP1723" s="120"/>
      <c r="AQ1723" s="120"/>
      <c r="AR1723" s="120"/>
      <c r="AS1723" s="120"/>
      <c r="AT1723" s="120"/>
      <c r="AU1723" s="120"/>
      <c r="AV1723" s="120"/>
      <c r="AW1723" s="120"/>
      <c r="AX1723" s="120"/>
      <c r="AY1723" s="120"/>
      <c r="AZ1723" s="120"/>
      <c r="BA1723" s="120"/>
      <c r="BB1723" s="120"/>
      <c r="BC1723" s="120"/>
      <c r="BD1723" s="120"/>
      <c r="BE1723" s="120"/>
      <c r="BF1723" s="120"/>
      <c r="BG1723" s="120"/>
      <c r="BH1723" s="120"/>
    </row>
    <row r="1724" spans="33:60">
      <c r="AG1724" s="91"/>
      <c r="AH1724" s="120"/>
      <c r="AI1724" s="120"/>
      <c r="AJ1724" s="120"/>
      <c r="AK1724" s="120"/>
      <c r="AL1724" s="120"/>
      <c r="AM1724" s="120"/>
      <c r="AN1724" s="120"/>
      <c r="AO1724" s="120"/>
      <c r="AP1724" s="120"/>
      <c r="AQ1724" s="120"/>
      <c r="AR1724" s="120"/>
      <c r="AS1724" s="120"/>
      <c r="AT1724" s="120"/>
      <c r="AU1724" s="120"/>
      <c r="AV1724" s="120"/>
      <c r="AW1724" s="120"/>
      <c r="AX1724" s="120"/>
      <c r="AY1724" s="120"/>
      <c r="AZ1724" s="120"/>
      <c r="BA1724" s="120"/>
      <c r="BB1724" s="120"/>
      <c r="BC1724" s="120"/>
      <c r="BD1724" s="120"/>
      <c r="BE1724" s="120"/>
      <c r="BF1724" s="120"/>
      <c r="BG1724" s="120"/>
      <c r="BH1724" s="120"/>
    </row>
    <row r="1725" spans="33:60">
      <c r="AG1725" s="91"/>
      <c r="AH1725" s="120"/>
      <c r="AI1725" s="120"/>
      <c r="AJ1725" s="120"/>
      <c r="AK1725" s="120"/>
      <c r="AL1725" s="120"/>
      <c r="AM1725" s="120"/>
      <c r="AN1725" s="120"/>
      <c r="AO1725" s="120"/>
      <c r="AP1725" s="120"/>
      <c r="AQ1725" s="120"/>
      <c r="AR1725" s="120"/>
      <c r="AS1725" s="120"/>
      <c r="AT1725" s="120"/>
      <c r="AU1725" s="120"/>
      <c r="AV1725" s="120"/>
      <c r="AW1725" s="120"/>
      <c r="AX1725" s="120"/>
      <c r="AY1725" s="120"/>
      <c r="AZ1725" s="120"/>
      <c r="BA1725" s="120"/>
      <c r="BB1725" s="120"/>
      <c r="BC1725" s="120"/>
      <c r="BD1725" s="120"/>
      <c r="BE1725" s="120"/>
      <c r="BF1725" s="120"/>
      <c r="BG1725" s="120"/>
      <c r="BH1725" s="120"/>
    </row>
    <row r="1726" spans="33:60">
      <c r="AG1726" s="91"/>
      <c r="AH1726" s="120"/>
      <c r="AI1726" s="120"/>
      <c r="AJ1726" s="120"/>
      <c r="AK1726" s="120"/>
      <c r="AL1726" s="120"/>
      <c r="AM1726" s="120"/>
      <c r="AN1726" s="120"/>
      <c r="AO1726" s="120"/>
      <c r="AP1726" s="120"/>
      <c r="AQ1726" s="120"/>
      <c r="AR1726" s="120"/>
      <c r="AS1726" s="120"/>
      <c r="AT1726" s="120"/>
      <c r="AU1726" s="120"/>
      <c r="AV1726" s="120"/>
      <c r="AW1726" s="120"/>
      <c r="AX1726" s="120"/>
      <c r="AY1726" s="120"/>
      <c r="AZ1726" s="120"/>
      <c r="BA1726" s="120"/>
      <c r="BB1726" s="120"/>
      <c r="BC1726" s="120"/>
      <c r="BD1726" s="120"/>
      <c r="BE1726" s="120"/>
      <c r="BF1726" s="120"/>
      <c r="BG1726" s="120"/>
      <c r="BH1726" s="120"/>
    </row>
    <row r="1727" spans="33:60">
      <c r="AG1727" s="91"/>
      <c r="AH1727" s="120"/>
      <c r="AI1727" s="120"/>
      <c r="AJ1727" s="120"/>
      <c r="AK1727" s="120"/>
      <c r="AL1727" s="120"/>
      <c r="AM1727" s="120"/>
      <c r="AN1727" s="120"/>
      <c r="AO1727" s="120"/>
      <c r="AP1727" s="120"/>
      <c r="AQ1727" s="120"/>
      <c r="AR1727" s="120"/>
      <c r="AS1727" s="120"/>
      <c r="AT1727" s="120"/>
      <c r="AU1727" s="120"/>
      <c r="AV1727" s="120"/>
      <c r="AW1727" s="120"/>
      <c r="AX1727" s="120"/>
      <c r="AY1727" s="120"/>
      <c r="AZ1727" s="120"/>
      <c r="BA1727" s="120"/>
      <c r="BB1727" s="120"/>
      <c r="BC1727" s="120"/>
      <c r="BD1727" s="120"/>
      <c r="BE1727" s="120"/>
      <c r="BF1727" s="120"/>
      <c r="BG1727" s="120"/>
      <c r="BH1727" s="120"/>
    </row>
    <row r="1728" spans="33:60">
      <c r="AG1728" s="91"/>
      <c r="AH1728" s="120"/>
      <c r="AI1728" s="120"/>
      <c r="AJ1728" s="120"/>
      <c r="AK1728" s="120"/>
      <c r="AL1728" s="120"/>
      <c r="AM1728" s="120"/>
      <c r="AN1728" s="120"/>
      <c r="AO1728" s="120"/>
      <c r="AP1728" s="120"/>
      <c r="AQ1728" s="120"/>
      <c r="AR1728" s="120"/>
      <c r="AS1728" s="120"/>
      <c r="AT1728" s="120"/>
      <c r="AU1728" s="120"/>
      <c r="AV1728" s="120"/>
      <c r="AW1728" s="120"/>
      <c r="AX1728" s="120"/>
      <c r="AY1728" s="120"/>
      <c r="AZ1728" s="120"/>
      <c r="BA1728" s="120"/>
      <c r="BB1728" s="120"/>
      <c r="BC1728" s="120"/>
      <c r="BD1728" s="120"/>
      <c r="BE1728" s="120"/>
      <c r="BF1728" s="120"/>
      <c r="BG1728" s="120"/>
      <c r="BH1728" s="120"/>
    </row>
    <row r="1729" spans="33:60">
      <c r="AG1729" s="91"/>
      <c r="AH1729" s="120"/>
      <c r="AI1729" s="120"/>
      <c r="AJ1729" s="120"/>
      <c r="AK1729" s="120"/>
      <c r="AL1729" s="120"/>
      <c r="AM1729" s="120"/>
      <c r="AN1729" s="120"/>
      <c r="AO1729" s="120"/>
      <c r="AP1729" s="120"/>
      <c r="AQ1729" s="120"/>
      <c r="AR1729" s="120"/>
      <c r="AS1729" s="120"/>
      <c r="AT1729" s="120"/>
      <c r="AU1729" s="120"/>
      <c r="AV1729" s="120"/>
      <c r="AW1729" s="120"/>
      <c r="AX1729" s="120"/>
      <c r="AY1729" s="120"/>
      <c r="AZ1729" s="120"/>
      <c r="BA1729" s="120"/>
      <c r="BB1729" s="120"/>
      <c r="BC1729" s="120"/>
      <c r="BD1729" s="120"/>
      <c r="BE1729" s="120"/>
      <c r="BF1729" s="120"/>
      <c r="BG1729" s="120"/>
      <c r="BH1729" s="120"/>
    </row>
    <row r="1730" spans="33:60">
      <c r="AG1730" s="91"/>
      <c r="AH1730" s="120"/>
      <c r="AI1730" s="120"/>
      <c r="AJ1730" s="120"/>
      <c r="AK1730" s="120"/>
      <c r="AL1730" s="120"/>
      <c r="AM1730" s="120"/>
      <c r="AN1730" s="120"/>
      <c r="AO1730" s="120"/>
      <c r="AP1730" s="120"/>
      <c r="AQ1730" s="120"/>
      <c r="AR1730" s="120"/>
      <c r="AS1730" s="120"/>
      <c r="AT1730" s="120"/>
      <c r="AU1730" s="120"/>
      <c r="AV1730" s="120"/>
      <c r="AW1730" s="120"/>
      <c r="AX1730" s="120"/>
      <c r="AY1730" s="120"/>
      <c r="AZ1730" s="120"/>
      <c r="BA1730" s="120"/>
      <c r="BB1730" s="120"/>
      <c r="BC1730" s="120"/>
      <c r="BD1730" s="120"/>
      <c r="BE1730" s="120"/>
      <c r="BF1730" s="120"/>
      <c r="BG1730" s="120"/>
      <c r="BH1730" s="120"/>
    </row>
    <row r="1731" spans="33:60">
      <c r="AG1731" s="91"/>
      <c r="AH1731" s="120"/>
      <c r="AI1731" s="120"/>
      <c r="AJ1731" s="120"/>
      <c r="AK1731" s="120"/>
      <c r="AL1731" s="120"/>
      <c r="AM1731" s="120"/>
      <c r="AN1731" s="120"/>
      <c r="AO1731" s="120"/>
      <c r="AP1731" s="120"/>
      <c r="AQ1731" s="120"/>
      <c r="AR1731" s="120"/>
      <c r="AS1731" s="120"/>
      <c r="AT1731" s="120"/>
      <c r="AU1731" s="120"/>
      <c r="AV1731" s="120"/>
      <c r="AW1731" s="120"/>
      <c r="AX1731" s="120"/>
      <c r="AY1731" s="120"/>
      <c r="AZ1731" s="120"/>
      <c r="BA1731" s="120"/>
      <c r="BB1731" s="120"/>
      <c r="BC1731" s="120"/>
      <c r="BD1731" s="120"/>
      <c r="BE1731" s="120"/>
      <c r="BF1731" s="120"/>
      <c r="BG1731" s="120"/>
      <c r="BH1731" s="120"/>
    </row>
    <row r="1732" spans="33:60">
      <c r="AG1732" s="91"/>
      <c r="AH1732" s="120"/>
      <c r="AI1732" s="120"/>
      <c r="AJ1732" s="120"/>
      <c r="AK1732" s="120"/>
      <c r="AL1732" s="120"/>
      <c r="AM1732" s="120"/>
      <c r="AN1732" s="120"/>
      <c r="AO1732" s="120"/>
      <c r="AP1732" s="120"/>
      <c r="AQ1732" s="120"/>
      <c r="AR1732" s="120"/>
      <c r="AS1732" s="120"/>
      <c r="AT1732" s="120"/>
      <c r="AU1732" s="120"/>
      <c r="AV1732" s="120"/>
      <c r="AW1732" s="120"/>
      <c r="AX1732" s="120"/>
      <c r="AY1732" s="120"/>
      <c r="AZ1732" s="120"/>
      <c r="BA1732" s="120"/>
      <c r="BB1732" s="120"/>
      <c r="BC1732" s="120"/>
      <c r="BD1732" s="120"/>
      <c r="BE1732" s="120"/>
      <c r="BF1732" s="120"/>
      <c r="BG1732" s="120"/>
      <c r="BH1732" s="120"/>
    </row>
    <row r="1733" spans="33:60">
      <c r="AG1733" s="91"/>
      <c r="AH1733" s="120"/>
      <c r="AI1733" s="120"/>
      <c r="AJ1733" s="120"/>
      <c r="AK1733" s="120"/>
      <c r="AL1733" s="120"/>
      <c r="AM1733" s="120"/>
      <c r="AN1733" s="120"/>
      <c r="AO1733" s="120"/>
      <c r="AP1733" s="120"/>
      <c r="AQ1733" s="120"/>
      <c r="AR1733" s="120"/>
      <c r="AS1733" s="120"/>
      <c r="AT1733" s="120"/>
      <c r="AU1733" s="120"/>
      <c r="AV1733" s="120"/>
      <c r="AW1733" s="120"/>
      <c r="AX1733" s="120"/>
      <c r="AY1733" s="120"/>
      <c r="AZ1733" s="120"/>
      <c r="BA1733" s="120"/>
      <c r="BB1733" s="120"/>
      <c r="BC1733" s="120"/>
      <c r="BD1733" s="120"/>
      <c r="BE1733" s="120"/>
      <c r="BF1733" s="120"/>
      <c r="BG1733" s="120"/>
      <c r="BH1733" s="120"/>
    </row>
    <row r="1734" spans="33:60">
      <c r="AG1734" s="91"/>
      <c r="AH1734" s="120"/>
      <c r="AI1734" s="120"/>
      <c r="AJ1734" s="120"/>
      <c r="AK1734" s="120"/>
      <c r="AL1734" s="120"/>
      <c r="AM1734" s="120"/>
      <c r="AN1734" s="120"/>
      <c r="AO1734" s="120"/>
      <c r="AP1734" s="120"/>
      <c r="AQ1734" s="120"/>
      <c r="AR1734" s="120"/>
      <c r="AS1734" s="120"/>
      <c r="AT1734" s="120"/>
      <c r="AU1734" s="120"/>
      <c r="AV1734" s="120"/>
      <c r="AW1734" s="120"/>
      <c r="AX1734" s="120"/>
      <c r="AY1734" s="120"/>
      <c r="AZ1734" s="120"/>
      <c r="BA1734" s="120"/>
      <c r="BB1734" s="120"/>
      <c r="BC1734" s="120"/>
      <c r="BD1734" s="120"/>
      <c r="BE1734" s="120"/>
      <c r="BF1734" s="120"/>
      <c r="BG1734" s="120"/>
      <c r="BH1734" s="120"/>
    </row>
    <row r="1735" spans="33:60">
      <c r="AG1735" s="91"/>
      <c r="AH1735" s="120"/>
      <c r="AI1735" s="120"/>
      <c r="AJ1735" s="120"/>
      <c r="AK1735" s="120"/>
      <c r="AL1735" s="120"/>
      <c r="AM1735" s="120"/>
      <c r="AN1735" s="120"/>
      <c r="AO1735" s="120"/>
      <c r="AP1735" s="120"/>
      <c r="AQ1735" s="120"/>
      <c r="AR1735" s="120"/>
      <c r="AS1735" s="120"/>
      <c r="AT1735" s="120"/>
      <c r="AU1735" s="120"/>
      <c r="AV1735" s="120"/>
      <c r="AW1735" s="120"/>
      <c r="AX1735" s="120"/>
      <c r="AY1735" s="120"/>
      <c r="AZ1735" s="120"/>
      <c r="BA1735" s="120"/>
      <c r="BB1735" s="120"/>
      <c r="BC1735" s="120"/>
      <c r="BD1735" s="120"/>
      <c r="BE1735" s="120"/>
      <c r="BF1735" s="120"/>
      <c r="BG1735" s="120"/>
      <c r="BH1735" s="120"/>
    </row>
    <row r="1736" spans="33:60">
      <c r="AG1736" s="91"/>
      <c r="AH1736" s="120"/>
      <c r="AI1736" s="120"/>
      <c r="AJ1736" s="120"/>
      <c r="AK1736" s="120"/>
      <c r="AL1736" s="120"/>
      <c r="AM1736" s="120"/>
      <c r="AN1736" s="120"/>
      <c r="AO1736" s="120"/>
      <c r="AP1736" s="120"/>
      <c r="AQ1736" s="120"/>
      <c r="AR1736" s="120"/>
      <c r="AS1736" s="120"/>
      <c r="AT1736" s="120"/>
      <c r="AU1736" s="120"/>
      <c r="AV1736" s="120"/>
      <c r="AW1736" s="120"/>
      <c r="AX1736" s="120"/>
      <c r="AY1736" s="120"/>
      <c r="AZ1736" s="120"/>
      <c r="BA1736" s="120"/>
      <c r="BB1736" s="120"/>
      <c r="BC1736" s="120"/>
      <c r="BD1736" s="120"/>
      <c r="BE1736" s="120"/>
      <c r="BF1736" s="120"/>
      <c r="BG1736" s="120"/>
      <c r="BH1736" s="120"/>
    </row>
    <row r="1737" spans="33:60">
      <c r="AG1737" s="91"/>
      <c r="AH1737" s="120"/>
      <c r="AI1737" s="120"/>
      <c r="AJ1737" s="120"/>
      <c r="AK1737" s="120"/>
      <c r="AL1737" s="120"/>
      <c r="AM1737" s="120"/>
      <c r="AN1737" s="120"/>
      <c r="AO1737" s="120"/>
      <c r="AP1737" s="120"/>
      <c r="AQ1737" s="120"/>
      <c r="AR1737" s="120"/>
      <c r="AS1737" s="120"/>
      <c r="AT1737" s="120"/>
      <c r="AU1737" s="120"/>
      <c r="AV1737" s="120"/>
      <c r="AW1737" s="120"/>
      <c r="AX1737" s="120"/>
      <c r="AY1737" s="120"/>
      <c r="AZ1737" s="120"/>
      <c r="BA1737" s="120"/>
      <c r="BB1737" s="120"/>
      <c r="BC1737" s="120"/>
      <c r="BD1737" s="120"/>
      <c r="BE1737" s="120"/>
      <c r="BF1737" s="120"/>
      <c r="BG1737" s="120"/>
      <c r="BH1737" s="120"/>
    </row>
    <row r="1738" spans="33:60">
      <c r="AG1738" s="91"/>
      <c r="AH1738" s="120"/>
      <c r="AI1738" s="120"/>
      <c r="AJ1738" s="120"/>
      <c r="AK1738" s="120"/>
      <c r="AL1738" s="120"/>
      <c r="AM1738" s="120"/>
      <c r="AN1738" s="120"/>
      <c r="AO1738" s="120"/>
      <c r="AP1738" s="120"/>
      <c r="AQ1738" s="120"/>
      <c r="AR1738" s="120"/>
      <c r="AS1738" s="120"/>
      <c r="AT1738" s="120"/>
      <c r="AU1738" s="120"/>
      <c r="AV1738" s="120"/>
      <c r="AW1738" s="120"/>
      <c r="AX1738" s="120"/>
      <c r="AY1738" s="120"/>
      <c r="AZ1738" s="120"/>
      <c r="BA1738" s="120"/>
      <c r="BB1738" s="120"/>
      <c r="BC1738" s="120"/>
      <c r="BD1738" s="120"/>
      <c r="BE1738" s="120"/>
      <c r="BF1738" s="120"/>
      <c r="BG1738" s="120"/>
      <c r="BH1738" s="120"/>
    </row>
    <row r="1739" spans="33:60">
      <c r="AG1739" s="91"/>
      <c r="AH1739" s="120"/>
      <c r="AI1739" s="120"/>
      <c r="AJ1739" s="120"/>
      <c r="AK1739" s="120"/>
      <c r="AL1739" s="120"/>
      <c r="AM1739" s="120"/>
      <c r="AN1739" s="120"/>
      <c r="AO1739" s="120"/>
      <c r="AP1739" s="120"/>
      <c r="AQ1739" s="120"/>
      <c r="AR1739" s="120"/>
      <c r="AS1739" s="120"/>
      <c r="AT1739" s="120"/>
      <c r="AU1739" s="120"/>
      <c r="AV1739" s="120"/>
      <c r="AW1739" s="120"/>
      <c r="AX1739" s="120"/>
      <c r="AY1739" s="120"/>
      <c r="AZ1739" s="120"/>
      <c r="BA1739" s="120"/>
      <c r="BB1739" s="120"/>
      <c r="BC1739" s="120"/>
      <c r="BD1739" s="120"/>
      <c r="BE1739" s="120"/>
      <c r="BF1739" s="120"/>
      <c r="BG1739" s="120"/>
      <c r="BH1739" s="120"/>
    </row>
    <row r="1740" spans="33:60">
      <c r="AG1740" s="91"/>
      <c r="AH1740" s="120"/>
      <c r="AI1740" s="120"/>
      <c r="AJ1740" s="120"/>
      <c r="AK1740" s="120"/>
      <c r="AL1740" s="120"/>
      <c r="AM1740" s="120"/>
      <c r="AN1740" s="120"/>
      <c r="AO1740" s="120"/>
      <c r="AP1740" s="120"/>
      <c r="AQ1740" s="120"/>
      <c r="AR1740" s="120"/>
      <c r="AS1740" s="120"/>
      <c r="AT1740" s="120"/>
      <c r="AU1740" s="120"/>
      <c r="AV1740" s="120"/>
      <c r="AW1740" s="120"/>
      <c r="AX1740" s="120"/>
      <c r="AY1740" s="120"/>
      <c r="AZ1740" s="120"/>
      <c r="BA1740" s="120"/>
      <c r="BB1740" s="120"/>
      <c r="BC1740" s="120"/>
      <c r="BD1740" s="120"/>
      <c r="BE1740" s="120"/>
      <c r="BF1740" s="120"/>
      <c r="BG1740" s="120"/>
      <c r="BH1740" s="120"/>
    </row>
    <row r="1741" spans="33:60">
      <c r="AG1741" s="91"/>
      <c r="AH1741" s="120"/>
      <c r="AI1741" s="120"/>
      <c r="AJ1741" s="120"/>
      <c r="AK1741" s="120"/>
      <c r="AL1741" s="120"/>
      <c r="AM1741" s="120"/>
      <c r="AN1741" s="120"/>
      <c r="AO1741" s="120"/>
      <c r="AP1741" s="120"/>
      <c r="AQ1741" s="120"/>
      <c r="AR1741" s="120"/>
      <c r="AS1741" s="120"/>
      <c r="AT1741" s="120"/>
      <c r="AU1741" s="120"/>
      <c r="AV1741" s="120"/>
      <c r="AW1741" s="120"/>
      <c r="AX1741" s="120"/>
      <c r="AY1741" s="120"/>
      <c r="AZ1741" s="120"/>
      <c r="BA1741" s="120"/>
      <c r="BB1741" s="120"/>
      <c r="BC1741" s="120"/>
      <c r="BD1741" s="120"/>
      <c r="BE1741" s="120"/>
      <c r="BF1741" s="120"/>
      <c r="BG1741" s="120"/>
      <c r="BH1741" s="120"/>
    </row>
    <row r="1742" spans="33:60">
      <c r="AG1742" s="91"/>
      <c r="AH1742" s="120"/>
      <c r="AI1742" s="120"/>
      <c r="AJ1742" s="120"/>
      <c r="AK1742" s="120"/>
      <c r="AL1742" s="120"/>
      <c r="AM1742" s="120"/>
      <c r="AN1742" s="120"/>
      <c r="AO1742" s="120"/>
      <c r="AP1742" s="120"/>
      <c r="AQ1742" s="120"/>
      <c r="AR1742" s="120"/>
      <c r="AS1742" s="120"/>
      <c r="AT1742" s="120"/>
      <c r="AU1742" s="120"/>
      <c r="AV1742" s="120"/>
      <c r="AW1742" s="120"/>
      <c r="AX1742" s="120"/>
      <c r="AY1742" s="120"/>
      <c r="AZ1742" s="120"/>
      <c r="BA1742" s="120"/>
      <c r="BB1742" s="120"/>
      <c r="BC1742" s="120"/>
      <c r="BD1742" s="120"/>
      <c r="BE1742" s="120"/>
      <c r="BF1742" s="120"/>
      <c r="BG1742" s="120"/>
      <c r="BH1742" s="120"/>
    </row>
    <row r="1743" spans="33:60">
      <c r="AG1743" s="91"/>
      <c r="AH1743" s="120"/>
      <c r="AI1743" s="120"/>
      <c r="AJ1743" s="120"/>
      <c r="AK1743" s="120"/>
      <c r="AL1743" s="120"/>
      <c r="AM1743" s="120"/>
      <c r="AN1743" s="120"/>
      <c r="AO1743" s="120"/>
      <c r="AP1743" s="120"/>
      <c r="AQ1743" s="120"/>
      <c r="AR1743" s="120"/>
      <c r="AS1743" s="120"/>
      <c r="AT1743" s="120"/>
      <c r="AU1743" s="120"/>
      <c r="AV1743" s="120"/>
      <c r="AW1743" s="120"/>
      <c r="AX1743" s="120"/>
      <c r="AY1743" s="120"/>
      <c r="AZ1743" s="120"/>
      <c r="BA1743" s="120"/>
      <c r="BB1743" s="120"/>
      <c r="BC1743" s="120"/>
      <c r="BD1743" s="120"/>
      <c r="BE1743" s="120"/>
      <c r="BF1743" s="120"/>
      <c r="BG1743" s="120"/>
      <c r="BH1743" s="120"/>
    </row>
    <row r="1744" spans="33:60">
      <c r="AG1744" s="91"/>
      <c r="AH1744" s="120"/>
      <c r="AI1744" s="120"/>
      <c r="AJ1744" s="120"/>
      <c r="AK1744" s="120"/>
      <c r="AL1744" s="120"/>
      <c r="AM1744" s="120"/>
      <c r="AN1744" s="120"/>
      <c r="AO1744" s="120"/>
      <c r="AP1744" s="120"/>
      <c r="AQ1744" s="120"/>
      <c r="AR1744" s="120"/>
      <c r="AS1744" s="120"/>
      <c r="AT1744" s="120"/>
      <c r="AU1744" s="120"/>
      <c r="AV1744" s="120"/>
      <c r="AW1744" s="120"/>
      <c r="AX1744" s="120"/>
      <c r="AY1744" s="120"/>
      <c r="AZ1744" s="120"/>
      <c r="BA1744" s="120"/>
      <c r="BB1744" s="120"/>
      <c r="BC1744" s="120"/>
      <c r="BD1744" s="120"/>
      <c r="BE1744" s="120"/>
      <c r="BF1744" s="120"/>
      <c r="BG1744" s="120"/>
      <c r="BH1744" s="120"/>
    </row>
    <row r="1745" spans="33:60">
      <c r="AG1745" s="91"/>
      <c r="AH1745" s="120"/>
      <c r="AI1745" s="120"/>
      <c r="AJ1745" s="120"/>
      <c r="AK1745" s="120"/>
      <c r="AL1745" s="120"/>
      <c r="AM1745" s="120"/>
      <c r="AN1745" s="120"/>
      <c r="AO1745" s="120"/>
      <c r="AP1745" s="120"/>
      <c r="AQ1745" s="120"/>
      <c r="AR1745" s="120"/>
      <c r="AS1745" s="120"/>
      <c r="AT1745" s="120"/>
      <c r="AU1745" s="120"/>
      <c r="AV1745" s="120"/>
      <c r="AW1745" s="120"/>
      <c r="AX1745" s="120"/>
      <c r="AY1745" s="120"/>
      <c r="AZ1745" s="120"/>
      <c r="BA1745" s="120"/>
      <c r="BB1745" s="120"/>
      <c r="BC1745" s="120"/>
      <c r="BD1745" s="120"/>
      <c r="BE1745" s="120"/>
      <c r="BF1745" s="120"/>
      <c r="BG1745" s="120"/>
      <c r="BH1745" s="120"/>
    </row>
    <row r="1746" spans="33:60">
      <c r="AG1746" s="91"/>
      <c r="AH1746" s="120"/>
      <c r="AI1746" s="120"/>
      <c r="AJ1746" s="120"/>
      <c r="AK1746" s="120"/>
      <c r="AL1746" s="120"/>
      <c r="AM1746" s="120"/>
      <c r="AN1746" s="120"/>
      <c r="AO1746" s="120"/>
      <c r="AP1746" s="120"/>
      <c r="AQ1746" s="120"/>
      <c r="AR1746" s="120"/>
      <c r="AS1746" s="120"/>
      <c r="AT1746" s="120"/>
      <c r="AU1746" s="120"/>
      <c r="AV1746" s="120"/>
      <c r="AW1746" s="120"/>
      <c r="AX1746" s="120"/>
      <c r="AY1746" s="120"/>
      <c r="AZ1746" s="120"/>
      <c r="BA1746" s="120"/>
      <c r="BB1746" s="120"/>
      <c r="BC1746" s="120"/>
      <c r="BD1746" s="120"/>
      <c r="BE1746" s="120"/>
      <c r="BF1746" s="120"/>
      <c r="BG1746" s="120"/>
      <c r="BH1746" s="120"/>
    </row>
    <row r="1747" spans="33:60">
      <c r="AG1747" s="91"/>
      <c r="AH1747" s="120"/>
      <c r="AI1747" s="120"/>
      <c r="AJ1747" s="120"/>
      <c r="AK1747" s="120"/>
      <c r="AL1747" s="120"/>
      <c r="AM1747" s="120"/>
      <c r="AN1747" s="120"/>
      <c r="AO1747" s="120"/>
      <c r="AP1747" s="120"/>
      <c r="AQ1747" s="120"/>
      <c r="AR1747" s="120"/>
      <c r="AS1747" s="120"/>
      <c r="AT1747" s="120"/>
      <c r="AU1747" s="120"/>
      <c r="AV1747" s="120"/>
      <c r="AW1747" s="120"/>
      <c r="AX1747" s="120"/>
      <c r="AY1747" s="120"/>
      <c r="AZ1747" s="120"/>
      <c r="BA1747" s="120"/>
      <c r="BB1747" s="120"/>
      <c r="BC1747" s="120"/>
      <c r="BD1747" s="120"/>
      <c r="BE1747" s="120"/>
      <c r="BF1747" s="120"/>
      <c r="BG1747" s="120"/>
      <c r="BH1747" s="120"/>
    </row>
    <row r="1748" spans="33:60">
      <c r="AG1748" s="91"/>
      <c r="AH1748" s="120"/>
      <c r="AI1748" s="120"/>
      <c r="AJ1748" s="120"/>
      <c r="AK1748" s="120"/>
      <c r="AL1748" s="120"/>
      <c r="AM1748" s="120"/>
      <c r="AN1748" s="120"/>
      <c r="AO1748" s="120"/>
      <c r="AP1748" s="120"/>
      <c r="AQ1748" s="120"/>
      <c r="AR1748" s="120"/>
      <c r="AS1748" s="120"/>
      <c r="AT1748" s="120"/>
      <c r="AU1748" s="120"/>
      <c r="AV1748" s="120"/>
      <c r="AW1748" s="120"/>
      <c r="AX1748" s="120"/>
      <c r="AY1748" s="120"/>
      <c r="AZ1748" s="120"/>
      <c r="BA1748" s="120"/>
      <c r="BB1748" s="120"/>
      <c r="BC1748" s="120"/>
      <c r="BD1748" s="120"/>
      <c r="BE1748" s="120"/>
      <c r="BF1748" s="120"/>
      <c r="BG1748" s="120"/>
      <c r="BH1748" s="120"/>
    </row>
    <row r="1749" spans="33:60">
      <c r="AG1749" s="91"/>
      <c r="AH1749" s="120"/>
      <c r="AI1749" s="120"/>
      <c r="AJ1749" s="120"/>
      <c r="AK1749" s="120"/>
      <c r="AL1749" s="120"/>
      <c r="AM1749" s="120"/>
      <c r="AN1749" s="120"/>
      <c r="AO1749" s="120"/>
      <c r="AP1749" s="120"/>
      <c r="AQ1749" s="120"/>
      <c r="AR1749" s="120"/>
      <c r="AS1749" s="120"/>
      <c r="AT1749" s="120"/>
      <c r="AU1749" s="120"/>
      <c r="AV1749" s="120"/>
      <c r="AW1749" s="120"/>
      <c r="AX1749" s="120"/>
      <c r="AY1749" s="120"/>
      <c r="AZ1749" s="120"/>
      <c r="BA1749" s="120"/>
      <c r="BB1749" s="120"/>
      <c r="BC1749" s="120"/>
      <c r="BD1749" s="120"/>
      <c r="BE1749" s="120"/>
      <c r="BF1749" s="120"/>
      <c r="BG1749" s="120"/>
      <c r="BH1749" s="120"/>
    </row>
    <row r="1750" spans="33:60">
      <c r="AG1750" s="91"/>
      <c r="AH1750" s="120"/>
      <c r="AI1750" s="120"/>
      <c r="AJ1750" s="120"/>
      <c r="AK1750" s="120"/>
      <c r="AL1750" s="120"/>
      <c r="AM1750" s="120"/>
      <c r="AN1750" s="120"/>
      <c r="AO1750" s="120"/>
      <c r="AP1750" s="120"/>
      <c r="AQ1750" s="120"/>
      <c r="AR1750" s="120"/>
      <c r="AS1750" s="120"/>
      <c r="AT1750" s="120"/>
      <c r="AU1750" s="120"/>
      <c r="AV1750" s="120"/>
      <c r="AW1750" s="120"/>
      <c r="AX1750" s="120"/>
      <c r="AY1750" s="120"/>
      <c r="AZ1750" s="120"/>
      <c r="BA1750" s="120"/>
      <c r="BB1750" s="120"/>
      <c r="BC1750" s="120"/>
      <c r="BD1750" s="120"/>
      <c r="BE1750" s="120"/>
      <c r="BF1750" s="120"/>
      <c r="BG1750" s="120"/>
      <c r="BH1750" s="120"/>
    </row>
    <row r="1751" spans="33:60">
      <c r="AG1751" s="91"/>
      <c r="AH1751" s="120"/>
      <c r="AI1751" s="120"/>
      <c r="AJ1751" s="120"/>
      <c r="AK1751" s="120"/>
      <c r="AL1751" s="120"/>
      <c r="AM1751" s="120"/>
      <c r="AN1751" s="120"/>
      <c r="AO1751" s="120"/>
      <c r="AP1751" s="120"/>
      <c r="AQ1751" s="120"/>
      <c r="AR1751" s="120"/>
      <c r="AS1751" s="120"/>
      <c r="AT1751" s="120"/>
      <c r="AU1751" s="120"/>
      <c r="AV1751" s="120"/>
      <c r="AW1751" s="120"/>
      <c r="AX1751" s="120"/>
      <c r="AY1751" s="120"/>
      <c r="AZ1751" s="120"/>
      <c r="BA1751" s="120"/>
      <c r="BB1751" s="120"/>
      <c r="BC1751" s="120"/>
      <c r="BD1751" s="120"/>
      <c r="BE1751" s="120"/>
      <c r="BF1751" s="120"/>
      <c r="BG1751" s="120"/>
      <c r="BH1751" s="120"/>
    </row>
    <row r="1752" spans="33:60">
      <c r="AG1752" s="91"/>
      <c r="AH1752" s="120"/>
      <c r="AI1752" s="120"/>
      <c r="AJ1752" s="120"/>
      <c r="AK1752" s="120"/>
      <c r="AL1752" s="120"/>
      <c r="AM1752" s="120"/>
      <c r="AN1752" s="120"/>
      <c r="AO1752" s="120"/>
      <c r="AP1752" s="120"/>
      <c r="AQ1752" s="120"/>
      <c r="AR1752" s="120"/>
      <c r="AS1752" s="120"/>
      <c r="AT1752" s="120"/>
      <c r="AU1752" s="120"/>
      <c r="AV1752" s="120"/>
      <c r="AW1752" s="120"/>
      <c r="AX1752" s="120"/>
      <c r="AY1752" s="120"/>
      <c r="AZ1752" s="120"/>
      <c r="BA1752" s="120"/>
      <c r="BB1752" s="120"/>
      <c r="BC1752" s="120"/>
      <c r="BD1752" s="120"/>
      <c r="BE1752" s="120"/>
      <c r="BF1752" s="120"/>
      <c r="BG1752" s="120"/>
      <c r="BH1752" s="120"/>
    </row>
    <row r="1753" spans="33:60">
      <c r="AG1753" s="91"/>
      <c r="AH1753" s="120"/>
      <c r="AI1753" s="120"/>
      <c r="AJ1753" s="120"/>
      <c r="AK1753" s="120"/>
      <c r="AL1753" s="120"/>
      <c r="AM1753" s="120"/>
      <c r="AN1753" s="120"/>
      <c r="AO1753" s="120"/>
      <c r="AP1753" s="120"/>
      <c r="AQ1753" s="120"/>
      <c r="AR1753" s="120"/>
      <c r="AS1753" s="120"/>
      <c r="AT1753" s="120"/>
      <c r="AU1753" s="120"/>
      <c r="AV1753" s="120"/>
      <c r="AW1753" s="120"/>
      <c r="AX1753" s="120"/>
      <c r="AY1753" s="120"/>
      <c r="AZ1753" s="120"/>
      <c r="BA1753" s="120"/>
      <c r="BB1753" s="120"/>
      <c r="BC1753" s="120"/>
      <c r="BD1753" s="120"/>
      <c r="BE1753" s="120"/>
      <c r="BF1753" s="120"/>
      <c r="BG1753" s="120"/>
      <c r="BH1753" s="120"/>
    </row>
    <row r="1754" spans="33:60">
      <c r="AG1754" s="91"/>
      <c r="AH1754" s="120"/>
      <c r="AI1754" s="120"/>
      <c r="AJ1754" s="120"/>
      <c r="AK1754" s="120"/>
      <c r="AL1754" s="120"/>
      <c r="AM1754" s="120"/>
      <c r="AN1754" s="120"/>
      <c r="AO1754" s="120"/>
      <c r="AP1754" s="120"/>
      <c r="AQ1754" s="120"/>
      <c r="AR1754" s="120"/>
      <c r="AS1754" s="120"/>
      <c r="AT1754" s="120"/>
      <c r="AU1754" s="120"/>
      <c r="AV1754" s="120"/>
      <c r="AW1754" s="120"/>
      <c r="AX1754" s="120"/>
      <c r="AY1754" s="120"/>
      <c r="AZ1754" s="120"/>
      <c r="BA1754" s="120"/>
      <c r="BB1754" s="120"/>
      <c r="BC1754" s="120"/>
      <c r="BD1754" s="120"/>
      <c r="BE1754" s="120"/>
      <c r="BF1754" s="120"/>
      <c r="BG1754" s="120"/>
      <c r="BH1754" s="120"/>
    </row>
    <row r="1755" spans="33:60">
      <c r="AG1755" s="91"/>
      <c r="AH1755" s="120"/>
      <c r="AI1755" s="120"/>
      <c r="AJ1755" s="120"/>
      <c r="AK1755" s="120"/>
      <c r="AL1755" s="120"/>
      <c r="AM1755" s="120"/>
      <c r="AN1755" s="120"/>
      <c r="AO1755" s="120"/>
      <c r="AP1755" s="120"/>
      <c r="AQ1755" s="120"/>
      <c r="AR1755" s="120"/>
      <c r="AS1755" s="120"/>
      <c r="AT1755" s="120"/>
      <c r="AU1755" s="120"/>
      <c r="AV1755" s="120"/>
      <c r="AW1755" s="120"/>
      <c r="AX1755" s="120"/>
      <c r="AY1755" s="120"/>
      <c r="AZ1755" s="120"/>
      <c r="BA1755" s="120"/>
      <c r="BB1755" s="120"/>
      <c r="BC1755" s="120"/>
      <c r="BD1755" s="120"/>
      <c r="BE1755" s="120"/>
      <c r="BF1755" s="120"/>
      <c r="BG1755" s="120"/>
      <c r="BH1755" s="120"/>
    </row>
    <row r="1756" spans="33:60">
      <c r="AG1756" s="91"/>
      <c r="AH1756" s="120"/>
      <c r="AI1756" s="120"/>
      <c r="AJ1756" s="120"/>
      <c r="AK1756" s="120"/>
      <c r="AL1756" s="120"/>
      <c r="AM1756" s="120"/>
      <c r="AN1756" s="120"/>
      <c r="AO1756" s="120"/>
      <c r="AP1756" s="120"/>
      <c r="AQ1756" s="120"/>
      <c r="AR1756" s="120"/>
      <c r="AS1756" s="120"/>
      <c r="AT1756" s="120"/>
      <c r="AU1756" s="120"/>
      <c r="AV1756" s="120"/>
      <c r="AW1756" s="120"/>
      <c r="AX1756" s="120"/>
      <c r="AY1756" s="120"/>
      <c r="AZ1756" s="120"/>
      <c r="BA1756" s="120"/>
      <c r="BB1756" s="120"/>
      <c r="BC1756" s="120"/>
      <c r="BD1756" s="120"/>
      <c r="BE1756" s="120"/>
      <c r="BF1756" s="120"/>
      <c r="BG1756" s="120"/>
      <c r="BH1756" s="120"/>
    </row>
    <row r="1757" spans="33:60">
      <c r="AG1757" s="91"/>
      <c r="AH1757" s="120"/>
      <c r="AI1757" s="120"/>
      <c r="AJ1757" s="120"/>
      <c r="AK1757" s="120"/>
      <c r="AL1757" s="120"/>
      <c r="AM1757" s="120"/>
      <c r="AN1757" s="120"/>
      <c r="AO1757" s="120"/>
      <c r="AP1757" s="120"/>
      <c r="AQ1757" s="120"/>
      <c r="AR1757" s="120"/>
      <c r="AS1757" s="120"/>
      <c r="AT1757" s="120"/>
      <c r="AU1757" s="120"/>
      <c r="AV1757" s="120"/>
      <c r="AW1757" s="120"/>
      <c r="AX1757" s="120"/>
      <c r="AY1757" s="120"/>
      <c r="AZ1757" s="120"/>
      <c r="BA1757" s="120"/>
      <c r="BB1757" s="120"/>
      <c r="BC1757" s="120"/>
      <c r="BD1757" s="120"/>
      <c r="BE1757" s="120"/>
      <c r="BF1757" s="120"/>
      <c r="BG1757" s="120"/>
      <c r="BH1757" s="120"/>
    </row>
    <row r="1758" spans="33:60">
      <c r="AG1758" s="91"/>
      <c r="AH1758" s="120"/>
      <c r="AI1758" s="120"/>
      <c r="AJ1758" s="120"/>
      <c r="AK1758" s="120"/>
      <c r="AL1758" s="120"/>
      <c r="AM1758" s="120"/>
      <c r="AN1758" s="120"/>
      <c r="AO1758" s="120"/>
      <c r="AP1758" s="120"/>
      <c r="AQ1758" s="120"/>
      <c r="AR1758" s="120"/>
      <c r="AS1758" s="120"/>
      <c r="AT1758" s="120"/>
      <c r="AU1758" s="120"/>
      <c r="AV1758" s="120"/>
      <c r="AW1758" s="120"/>
      <c r="AX1758" s="120"/>
      <c r="AY1758" s="120"/>
      <c r="AZ1758" s="120"/>
      <c r="BA1758" s="120"/>
      <c r="BB1758" s="120"/>
      <c r="BC1758" s="120"/>
      <c r="BD1758" s="120"/>
      <c r="BE1758" s="120"/>
      <c r="BF1758" s="120"/>
      <c r="BG1758" s="120"/>
      <c r="BH1758" s="120"/>
    </row>
    <row r="1759" spans="33:60">
      <c r="AG1759" s="91"/>
      <c r="AH1759" s="120"/>
      <c r="AI1759" s="120"/>
      <c r="AJ1759" s="120"/>
      <c r="AK1759" s="120"/>
      <c r="AL1759" s="120"/>
      <c r="AM1759" s="120"/>
      <c r="AN1759" s="120"/>
      <c r="AO1759" s="120"/>
      <c r="AP1759" s="120"/>
      <c r="AQ1759" s="120"/>
      <c r="AR1759" s="120"/>
      <c r="AS1759" s="120"/>
      <c r="AT1759" s="120"/>
      <c r="AU1759" s="120"/>
      <c r="AV1759" s="120"/>
      <c r="AW1759" s="120"/>
      <c r="AX1759" s="120"/>
      <c r="AY1759" s="120"/>
      <c r="AZ1759" s="120"/>
      <c r="BA1759" s="120"/>
      <c r="BB1759" s="120"/>
      <c r="BC1759" s="120"/>
      <c r="BD1759" s="120"/>
      <c r="BE1759" s="120"/>
      <c r="BF1759" s="120"/>
      <c r="BG1759" s="120"/>
      <c r="BH1759" s="120"/>
    </row>
    <row r="1760" spans="33:60">
      <c r="AG1760" s="91"/>
      <c r="AH1760" s="120"/>
      <c r="AI1760" s="120"/>
      <c r="AJ1760" s="120"/>
      <c r="AK1760" s="120"/>
      <c r="AL1760" s="120"/>
      <c r="AM1760" s="120"/>
      <c r="AN1760" s="120"/>
      <c r="AO1760" s="120"/>
      <c r="AP1760" s="120"/>
      <c r="AQ1760" s="120"/>
      <c r="AR1760" s="120"/>
      <c r="AS1760" s="120"/>
      <c r="AT1760" s="120"/>
      <c r="AU1760" s="120"/>
      <c r="AV1760" s="120"/>
      <c r="AW1760" s="120"/>
      <c r="AX1760" s="120"/>
      <c r="AY1760" s="120"/>
      <c r="AZ1760" s="120"/>
      <c r="BA1760" s="120"/>
      <c r="BB1760" s="120"/>
      <c r="BC1760" s="120"/>
      <c r="BD1760" s="120"/>
      <c r="BE1760" s="120"/>
      <c r="BF1760" s="120"/>
      <c r="BG1760" s="120"/>
      <c r="BH1760" s="120"/>
    </row>
    <row r="1761" spans="33:60">
      <c r="AG1761" s="91"/>
      <c r="AH1761" s="120"/>
      <c r="AI1761" s="120"/>
      <c r="AJ1761" s="120"/>
      <c r="AK1761" s="120"/>
      <c r="AL1761" s="120"/>
      <c r="AM1761" s="120"/>
      <c r="AN1761" s="120"/>
      <c r="AO1761" s="120"/>
      <c r="AP1761" s="120"/>
      <c r="AQ1761" s="120"/>
      <c r="AR1761" s="120"/>
      <c r="AS1761" s="120"/>
      <c r="AT1761" s="120"/>
      <c r="AU1761" s="120"/>
      <c r="AV1761" s="120"/>
      <c r="AW1761" s="120"/>
      <c r="AX1761" s="120"/>
      <c r="AY1761" s="120"/>
      <c r="AZ1761" s="120"/>
      <c r="BA1761" s="120"/>
      <c r="BB1761" s="120"/>
      <c r="BC1761" s="120"/>
      <c r="BD1761" s="120"/>
      <c r="BE1761" s="120"/>
      <c r="BF1761" s="120"/>
      <c r="BG1761" s="120"/>
      <c r="BH1761" s="120"/>
    </row>
    <row r="1762" spans="33:60">
      <c r="AG1762" s="91"/>
      <c r="AH1762" s="120"/>
      <c r="AI1762" s="120"/>
      <c r="AJ1762" s="120"/>
      <c r="AK1762" s="120"/>
      <c r="AL1762" s="120"/>
      <c r="AM1762" s="120"/>
      <c r="AN1762" s="120"/>
      <c r="AO1762" s="120"/>
      <c r="AP1762" s="120"/>
      <c r="AQ1762" s="120"/>
      <c r="AR1762" s="120"/>
      <c r="AS1762" s="120"/>
      <c r="AT1762" s="120"/>
      <c r="AU1762" s="120"/>
      <c r="AV1762" s="120"/>
      <c r="AW1762" s="120"/>
      <c r="AX1762" s="120"/>
      <c r="AY1762" s="120"/>
      <c r="AZ1762" s="120"/>
      <c r="BA1762" s="120"/>
      <c r="BB1762" s="120"/>
      <c r="BC1762" s="120"/>
      <c r="BD1762" s="120"/>
      <c r="BE1762" s="120"/>
      <c r="BF1762" s="120"/>
      <c r="BG1762" s="120"/>
      <c r="BH1762" s="120"/>
    </row>
    <row r="1763" spans="33:60">
      <c r="AG1763" s="91"/>
      <c r="AH1763" s="120"/>
      <c r="AI1763" s="120"/>
      <c r="AJ1763" s="120"/>
      <c r="AK1763" s="120"/>
      <c r="AL1763" s="120"/>
      <c r="AM1763" s="120"/>
      <c r="AN1763" s="120"/>
      <c r="AO1763" s="120"/>
      <c r="AP1763" s="120"/>
      <c r="AQ1763" s="120"/>
      <c r="AR1763" s="120"/>
      <c r="AS1763" s="120"/>
      <c r="AT1763" s="120"/>
      <c r="AU1763" s="120"/>
      <c r="AV1763" s="120"/>
      <c r="AW1763" s="120"/>
      <c r="AX1763" s="120"/>
      <c r="AY1763" s="120"/>
      <c r="AZ1763" s="120"/>
      <c r="BA1763" s="120"/>
      <c r="BB1763" s="120"/>
      <c r="BC1763" s="120"/>
      <c r="BD1763" s="120"/>
      <c r="BE1763" s="120"/>
      <c r="BF1763" s="120"/>
      <c r="BG1763" s="120"/>
      <c r="BH1763" s="120"/>
    </row>
    <row r="1764" spans="33:60">
      <c r="AG1764" s="91"/>
      <c r="AH1764" s="120"/>
      <c r="AI1764" s="120"/>
      <c r="AJ1764" s="120"/>
      <c r="AK1764" s="120"/>
      <c r="AL1764" s="120"/>
      <c r="AM1764" s="120"/>
      <c r="AN1764" s="120"/>
      <c r="AO1764" s="120"/>
      <c r="AP1764" s="120"/>
      <c r="AQ1764" s="120"/>
      <c r="AR1764" s="120"/>
      <c r="AS1764" s="120"/>
      <c r="AT1764" s="120"/>
      <c r="AU1764" s="120"/>
      <c r="AV1764" s="120"/>
      <c r="AW1764" s="120"/>
      <c r="AX1764" s="120"/>
      <c r="AY1764" s="120"/>
      <c r="AZ1764" s="120"/>
      <c r="BA1764" s="120"/>
      <c r="BB1764" s="120"/>
      <c r="BC1764" s="120"/>
      <c r="BD1764" s="120"/>
      <c r="BE1764" s="120"/>
      <c r="BF1764" s="120"/>
      <c r="BG1764" s="120"/>
      <c r="BH1764" s="120"/>
    </row>
    <row r="1765" spans="33:60">
      <c r="AG1765" s="91"/>
      <c r="AH1765" s="120"/>
      <c r="AI1765" s="120"/>
      <c r="AJ1765" s="120"/>
      <c r="AK1765" s="120"/>
      <c r="AL1765" s="120"/>
      <c r="AM1765" s="120"/>
      <c r="AN1765" s="120"/>
      <c r="AO1765" s="120"/>
      <c r="AP1765" s="120"/>
      <c r="AQ1765" s="120"/>
      <c r="AR1765" s="120"/>
      <c r="AS1765" s="120"/>
      <c r="AT1765" s="120"/>
      <c r="AU1765" s="120"/>
      <c r="AV1765" s="120"/>
      <c r="AW1765" s="120"/>
      <c r="AX1765" s="120"/>
      <c r="AY1765" s="120"/>
      <c r="AZ1765" s="120"/>
      <c r="BA1765" s="120"/>
      <c r="BB1765" s="120"/>
      <c r="BC1765" s="120"/>
      <c r="BD1765" s="120"/>
      <c r="BE1765" s="120"/>
      <c r="BF1765" s="120"/>
      <c r="BG1765" s="120"/>
      <c r="BH1765" s="120"/>
    </row>
    <row r="1766" spans="33:60">
      <c r="AG1766" s="91"/>
      <c r="AH1766" s="120"/>
      <c r="AI1766" s="120"/>
      <c r="AJ1766" s="120"/>
      <c r="AK1766" s="120"/>
      <c r="AL1766" s="120"/>
      <c r="AM1766" s="120"/>
      <c r="AN1766" s="120"/>
      <c r="AO1766" s="120"/>
      <c r="AP1766" s="120"/>
      <c r="AQ1766" s="120"/>
      <c r="AR1766" s="120"/>
      <c r="AS1766" s="120"/>
      <c r="AT1766" s="120"/>
      <c r="AU1766" s="120"/>
      <c r="AV1766" s="120"/>
      <c r="AW1766" s="120"/>
      <c r="AX1766" s="120"/>
      <c r="AY1766" s="120"/>
      <c r="AZ1766" s="120"/>
      <c r="BA1766" s="120"/>
      <c r="BB1766" s="120"/>
      <c r="BC1766" s="120"/>
      <c r="BD1766" s="120"/>
      <c r="BE1766" s="120"/>
      <c r="BF1766" s="120"/>
      <c r="BG1766" s="120"/>
      <c r="BH1766" s="120"/>
    </row>
    <row r="1767" spans="33:60">
      <c r="AG1767" s="91"/>
      <c r="AH1767" s="120"/>
      <c r="AI1767" s="120"/>
      <c r="AJ1767" s="120"/>
      <c r="AK1767" s="120"/>
      <c r="AL1767" s="120"/>
      <c r="AM1767" s="120"/>
      <c r="AN1767" s="120"/>
      <c r="AO1767" s="120"/>
      <c r="AP1767" s="120"/>
      <c r="AQ1767" s="120"/>
      <c r="AR1767" s="120"/>
      <c r="AS1767" s="120"/>
      <c r="AT1767" s="120"/>
      <c r="AU1767" s="120"/>
      <c r="AV1767" s="120"/>
      <c r="AW1767" s="120"/>
      <c r="AX1767" s="120"/>
      <c r="AY1767" s="120"/>
      <c r="AZ1767" s="120"/>
      <c r="BA1767" s="120"/>
      <c r="BB1767" s="120"/>
      <c r="BC1767" s="120"/>
      <c r="BD1767" s="120"/>
      <c r="BE1767" s="120"/>
      <c r="BF1767" s="120"/>
      <c r="BG1767" s="120"/>
      <c r="BH1767" s="120"/>
    </row>
    <row r="1768" spans="33:60">
      <c r="AG1768" s="91"/>
      <c r="AH1768" s="120"/>
      <c r="AI1768" s="120"/>
      <c r="AJ1768" s="120"/>
      <c r="AK1768" s="120"/>
      <c r="AL1768" s="120"/>
      <c r="AM1768" s="120"/>
      <c r="AN1768" s="120"/>
      <c r="AO1768" s="120"/>
      <c r="AP1768" s="120"/>
      <c r="AQ1768" s="120"/>
      <c r="AR1768" s="120"/>
      <c r="AS1768" s="120"/>
      <c r="AT1768" s="120"/>
      <c r="AU1768" s="120"/>
      <c r="AV1768" s="120"/>
      <c r="AW1768" s="120"/>
      <c r="AX1768" s="120"/>
      <c r="AY1768" s="120"/>
      <c r="AZ1768" s="120"/>
      <c r="BA1768" s="120"/>
      <c r="BB1768" s="120"/>
      <c r="BC1768" s="120"/>
      <c r="BD1768" s="120"/>
      <c r="BE1768" s="120"/>
      <c r="BF1768" s="120"/>
      <c r="BG1768" s="120"/>
      <c r="BH1768" s="120"/>
    </row>
    <row r="1769" spans="33:60">
      <c r="AG1769" s="91"/>
      <c r="AH1769" s="120"/>
      <c r="AI1769" s="120"/>
      <c r="AJ1769" s="120"/>
      <c r="AK1769" s="120"/>
      <c r="AL1769" s="120"/>
      <c r="AM1769" s="120"/>
      <c r="AN1769" s="120"/>
      <c r="AO1769" s="120"/>
      <c r="AP1769" s="120"/>
      <c r="AQ1769" s="120"/>
      <c r="AR1769" s="120"/>
      <c r="AS1769" s="120"/>
      <c r="AT1769" s="120"/>
      <c r="AU1769" s="120"/>
      <c r="AV1769" s="120"/>
      <c r="AW1769" s="120"/>
      <c r="AX1769" s="120"/>
      <c r="AY1769" s="120"/>
      <c r="AZ1769" s="120"/>
      <c r="BA1769" s="120"/>
      <c r="BB1769" s="120"/>
      <c r="BC1769" s="120"/>
      <c r="BD1769" s="120"/>
      <c r="BE1769" s="120"/>
      <c r="BF1769" s="120"/>
      <c r="BG1769" s="120"/>
      <c r="BH1769" s="120"/>
    </row>
    <row r="1770" spans="33:60">
      <c r="AG1770" s="91"/>
      <c r="AH1770" s="120"/>
      <c r="AI1770" s="120"/>
      <c r="AJ1770" s="120"/>
      <c r="AK1770" s="120"/>
      <c r="AL1770" s="120"/>
      <c r="AM1770" s="120"/>
      <c r="AN1770" s="120"/>
      <c r="AO1770" s="120"/>
      <c r="AP1770" s="120"/>
      <c r="AQ1770" s="120"/>
      <c r="AR1770" s="120"/>
      <c r="AS1770" s="120"/>
      <c r="AT1770" s="120"/>
      <c r="AU1770" s="120"/>
      <c r="AV1770" s="120"/>
      <c r="AW1770" s="120"/>
      <c r="AX1770" s="120"/>
      <c r="AY1770" s="120"/>
      <c r="AZ1770" s="120"/>
      <c r="BA1770" s="120"/>
      <c r="BB1770" s="120"/>
      <c r="BC1770" s="120"/>
      <c r="BD1770" s="120"/>
      <c r="BE1770" s="120"/>
      <c r="BF1770" s="120"/>
      <c r="BG1770" s="120"/>
      <c r="BH1770" s="120"/>
    </row>
    <row r="1771" spans="33:60">
      <c r="AG1771" s="91"/>
      <c r="AH1771" s="120"/>
      <c r="AI1771" s="120"/>
      <c r="AJ1771" s="120"/>
      <c r="AK1771" s="120"/>
      <c r="AL1771" s="120"/>
      <c r="AM1771" s="120"/>
      <c r="AN1771" s="120"/>
      <c r="AO1771" s="120"/>
      <c r="AP1771" s="120"/>
      <c r="AQ1771" s="120"/>
      <c r="AR1771" s="120"/>
      <c r="AS1771" s="120"/>
      <c r="AT1771" s="120"/>
      <c r="AU1771" s="120"/>
      <c r="AV1771" s="120"/>
      <c r="AW1771" s="120"/>
      <c r="AX1771" s="120"/>
      <c r="AY1771" s="120"/>
      <c r="AZ1771" s="120"/>
      <c r="BA1771" s="120"/>
      <c r="BB1771" s="120"/>
      <c r="BC1771" s="120"/>
      <c r="BD1771" s="120"/>
      <c r="BE1771" s="120"/>
      <c r="BF1771" s="120"/>
      <c r="BG1771" s="120"/>
      <c r="BH1771" s="120"/>
    </row>
    <row r="1772" spans="33:60">
      <c r="AG1772" s="91"/>
      <c r="AH1772" s="120"/>
      <c r="AI1772" s="120"/>
      <c r="AJ1772" s="120"/>
      <c r="AK1772" s="120"/>
      <c r="AL1772" s="120"/>
      <c r="AM1772" s="120"/>
      <c r="AN1772" s="120"/>
      <c r="AO1772" s="120"/>
      <c r="AP1772" s="120"/>
      <c r="AQ1772" s="120"/>
      <c r="AR1772" s="120"/>
      <c r="AS1772" s="120"/>
      <c r="AT1772" s="120"/>
      <c r="AU1772" s="120"/>
      <c r="AV1772" s="120"/>
      <c r="AW1772" s="120"/>
      <c r="AX1772" s="120"/>
      <c r="AY1772" s="120"/>
      <c r="AZ1772" s="120"/>
      <c r="BA1772" s="120"/>
      <c r="BB1772" s="120"/>
      <c r="BC1772" s="120"/>
      <c r="BD1772" s="120"/>
      <c r="BE1772" s="120"/>
      <c r="BF1772" s="120"/>
      <c r="BG1772" s="120"/>
      <c r="BH1772" s="120"/>
    </row>
    <row r="1773" spans="33:60">
      <c r="AG1773" s="91"/>
      <c r="AH1773" s="120"/>
      <c r="AI1773" s="120"/>
      <c r="AJ1773" s="120"/>
      <c r="AK1773" s="120"/>
      <c r="AL1773" s="120"/>
      <c r="AM1773" s="120"/>
      <c r="AN1773" s="120"/>
      <c r="AO1773" s="120"/>
      <c r="AP1773" s="120"/>
      <c r="AQ1773" s="120"/>
      <c r="AR1773" s="120"/>
      <c r="AS1773" s="120"/>
      <c r="AT1773" s="120"/>
      <c r="AU1773" s="120"/>
      <c r="AV1773" s="120"/>
      <c r="AW1773" s="120"/>
      <c r="AX1773" s="120"/>
      <c r="AY1773" s="120"/>
      <c r="AZ1773" s="120"/>
      <c r="BA1773" s="120"/>
      <c r="BB1773" s="120"/>
      <c r="BC1773" s="120"/>
      <c r="BD1773" s="120"/>
      <c r="BE1773" s="120"/>
      <c r="BF1773" s="120"/>
      <c r="BG1773" s="120"/>
      <c r="BH1773" s="120"/>
    </row>
    <row r="1774" spans="33:60">
      <c r="AG1774" s="91"/>
      <c r="AH1774" s="120"/>
      <c r="AI1774" s="120"/>
      <c r="AJ1774" s="120"/>
      <c r="AK1774" s="120"/>
      <c r="AL1774" s="120"/>
      <c r="AM1774" s="120"/>
      <c r="AN1774" s="120"/>
      <c r="AO1774" s="120"/>
      <c r="AP1774" s="120"/>
      <c r="AQ1774" s="120"/>
      <c r="AR1774" s="120"/>
      <c r="AS1774" s="120"/>
      <c r="AT1774" s="120"/>
      <c r="AU1774" s="120"/>
      <c r="AV1774" s="120"/>
      <c r="AW1774" s="120"/>
      <c r="AX1774" s="120"/>
      <c r="AY1774" s="120"/>
      <c r="AZ1774" s="120"/>
      <c r="BA1774" s="120"/>
      <c r="BB1774" s="120"/>
      <c r="BC1774" s="120"/>
      <c r="BD1774" s="120"/>
      <c r="BE1774" s="120"/>
      <c r="BF1774" s="120"/>
      <c r="BG1774" s="120"/>
      <c r="BH1774" s="120"/>
    </row>
    <row r="1775" spans="33:60">
      <c r="AG1775" s="91"/>
      <c r="AH1775" s="120"/>
      <c r="AI1775" s="120"/>
      <c r="AJ1775" s="120"/>
      <c r="AK1775" s="120"/>
      <c r="AL1775" s="120"/>
      <c r="AM1775" s="120"/>
      <c r="AN1775" s="120"/>
      <c r="AO1775" s="120"/>
      <c r="AP1775" s="120"/>
      <c r="AQ1775" s="120"/>
      <c r="AR1775" s="120"/>
      <c r="AS1775" s="120"/>
      <c r="AT1775" s="120"/>
      <c r="AU1775" s="120"/>
      <c r="AV1775" s="120"/>
      <c r="AW1775" s="120"/>
      <c r="AX1775" s="120"/>
      <c r="AY1775" s="120"/>
      <c r="AZ1775" s="120"/>
      <c r="BA1775" s="120"/>
      <c r="BB1775" s="120"/>
      <c r="BC1775" s="120"/>
      <c r="BD1775" s="120"/>
      <c r="BE1775" s="120"/>
      <c r="BF1775" s="120"/>
      <c r="BG1775" s="120"/>
      <c r="BH1775" s="120"/>
    </row>
    <row r="1776" spans="33:60">
      <c r="AG1776" s="91"/>
      <c r="AH1776" s="120"/>
      <c r="AI1776" s="120"/>
      <c r="AJ1776" s="120"/>
      <c r="AK1776" s="120"/>
      <c r="AL1776" s="120"/>
      <c r="AM1776" s="120"/>
      <c r="AN1776" s="120"/>
      <c r="AO1776" s="120"/>
      <c r="AP1776" s="120"/>
      <c r="AQ1776" s="120"/>
      <c r="AR1776" s="120"/>
      <c r="AS1776" s="120"/>
      <c r="AT1776" s="120"/>
      <c r="AU1776" s="120"/>
      <c r="AV1776" s="120"/>
      <c r="AW1776" s="120"/>
      <c r="AX1776" s="120"/>
      <c r="AY1776" s="120"/>
      <c r="AZ1776" s="120"/>
      <c r="BA1776" s="120"/>
      <c r="BB1776" s="120"/>
      <c r="BC1776" s="120"/>
      <c r="BD1776" s="120"/>
      <c r="BE1776" s="120"/>
      <c r="BF1776" s="120"/>
      <c r="BG1776" s="120"/>
      <c r="BH1776" s="120"/>
    </row>
    <row r="1777" spans="33:60">
      <c r="AG1777" s="91"/>
      <c r="AH1777" s="120"/>
      <c r="AI1777" s="120"/>
      <c r="AJ1777" s="120"/>
      <c r="AK1777" s="120"/>
      <c r="AL1777" s="120"/>
      <c r="AM1777" s="120"/>
      <c r="AN1777" s="120"/>
      <c r="AO1777" s="120"/>
      <c r="AP1777" s="120"/>
      <c r="AQ1777" s="120"/>
      <c r="AR1777" s="120"/>
      <c r="AS1777" s="120"/>
      <c r="AT1777" s="120"/>
      <c r="AU1777" s="120"/>
      <c r="AV1777" s="120"/>
      <c r="AW1777" s="120"/>
      <c r="AX1777" s="120"/>
      <c r="AY1777" s="120"/>
      <c r="AZ1777" s="120"/>
      <c r="BA1777" s="120"/>
      <c r="BB1777" s="120"/>
      <c r="BC1777" s="120"/>
      <c r="BD1777" s="120"/>
      <c r="BE1777" s="120"/>
      <c r="BF1777" s="120"/>
      <c r="BG1777" s="120"/>
      <c r="BH1777" s="120"/>
    </row>
    <row r="1778" spans="33:60">
      <c r="AG1778" s="91"/>
      <c r="AH1778" s="120"/>
      <c r="AI1778" s="120"/>
      <c r="AJ1778" s="120"/>
      <c r="AK1778" s="120"/>
      <c r="AL1778" s="120"/>
      <c r="AM1778" s="120"/>
      <c r="AN1778" s="120"/>
      <c r="AO1778" s="120"/>
      <c r="AP1778" s="120"/>
      <c r="AQ1778" s="120"/>
      <c r="AR1778" s="120"/>
      <c r="AS1778" s="120"/>
      <c r="AT1778" s="120"/>
      <c r="AU1778" s="120"/>
      <c r="AV1778" s="120"/>
      <c r="AW1778" s="120"/>
      <c r="AX1778" s="120"/>
      <c r="AY1778" s="120"/>
      <c r="AZ1778" s="120"/>
      <c r="BA1778" s="120"/>
      <c r="BB1778" s="120"/>
      <c r="BC1778" s="120"/>
      <c r="BD1778" s="120"/>
      <c r="BE1778" s="120"/>
      <c r="BF1778" s="120"/>
      <c r="BG1778" s="120"/>
      <c r="BH1778" s="120"/>
    </row>
    <row r="1779" spans="33:60">
      <c r="AG1779" s="91"/>
      <c r="AH1779" s="120"/>
      <c r="AI1779" s="120"/>
      <c r="AJ1779" s="120"/>
      <c r="AK1779" s="120"/>
      <c r="AL1779" s="120"/>
      <c r="AM1779" s="120"/>
      <c r="AN1779" s="120"/>
      <c r="AO1779" s="120"/>
      <c r="AP1779" s="120"/>
      <c r="AQ1779" s="120"/>
      <c r="AR1779" s="120"/>
      <c r="AS1779" s="120"/>
      <c r="AT1779" s="120"/>
      <c r="AU1779" s="120"/>
      <c r="AV1779" s="120"/>
      <c r="AW1779" s="120"/>
      <c r="AX1779" s="120"/>
      <c r="AY1779" s="120"/>
      <c r="AZ1779" s="120"/>
      <c r="BA1779" s="120"/>
      <c r="BB1779" s="120"/>
      <c r="BC1779" s="120"/>
      <c r="BD1779" s="120"/>
      <c r="BE1779" s="120"/>
      <c r="BF1779" s="120"/>
      <c r="BG1779" s="120"/>
      <c r="BH1779" s="120"/>
    </row>
    <row r="1780" spans="33:60">
      <c r="AG1780" s="91"/>
      <c r="AH1780" s="120"/>
      <c r="AI1780" s="120"/>
      <c r="AJ1780" s="120"/>
      <c r="AK1780" s="120"/>
      <c r="AL1780" s="120"/>
      <c r="AM1780" s="120"/>
      <c r="AN1780" s="120"/>
      <c r="AO1780" s="120"/>
      <c r="AP1780" s="120"/>
      <c r="AQ1780" s="120"/>
      <c r="AR1780" s="120"/>
      <c r="AS1780" s="120"/>
      <c r="AT1780" s="120"/>
      <c r="AU1780" s="120"/>
      <c r="AV1780" s="120"/>
      <c r="AW1780" s="120"/>
      <c r="AX1780" s="120"/>
      <c r="AY1780" s="120"/>
      <c r="AZ1780" s="120"/>
      <c r="BA1780" s="120"/>
      <c r="BB1780" s="120"/>
      <c r="BC1780" s="120"/>
      <c r="BD1780" s="120"/>
      <c r="BE1780" s="120"/>
      <c r="BF1780" s="120"/>
      <c r="BG1780" s="120"/>
      <c r="BH1780" s="120"/>
    </row>
    <row r="1781" spans="33:60">
      <c r="AG1781" s="91"/>
      <c r="AH1781" s="120"/>
      <c r="AI1781" s="120"/>
      <c r="AJ1781" s="120"/>
      <c r="AK1781" s="120"/>
      <c r="AL1781" s="120"/>
      <c r="AM1781" s="120"/>
      <c r="AN1781" s="120"/>
      <c r="AO1781" s="120"/>
      <c r="AP1781" s="120"/>
      <c r="AQ1781" s="120"/>
      <c r="AR1781" s="120"/>
      <c r="AS1781" s="120"/>
      <c r="AT1781" s="120"/>
      <c r="AU1781" s="120"/>
      <c r="AV1781" s="120"/>
      <c r="AW1781" s="120"/>
      <c r="AX1781" s="120"/>
      <c r="AY1781" s="120"/>
      <c r="AZ1781" s="120"/>
      <c r="BA1781" s="120"/>
      <c r="BB1781" s="120"/>
      <c r="BC1781" s="120"/>
      <c r="BD1781" s="120"/>
      <c r="BE1781" s="120"/>
      <c r="BF1781" s="120"/>
      <c r="BG1781" s="120"/>
      <c r="BH1781" s="120"/>
    </row>
    <row r="1782" spans="33:60">
      <c r="AG1782" s="91"/>
      <c r="AH1782" s="120"/>
      <c r="AI1782" s="120"/>
      <c r="AJ1782" s="120"/>
      <c r="AK1782" s="120"/>
      <c r="AL1782" s="120"/>
      <c r="AM1782" s="120"/>
      <c r="AN1782" s="120"/>
      <c r="AO1782" s="120"/>
      <c r="AP1782" s="120"/>
      <c r="AQ1782" s="120"/>
      <c r="AR1782" s="120"/>
      <c r="AS1782" s="120"/>
      <c r="AT1782" s="120"/>
      <c r="AU1782" s="120"/>
      <c r="AV1782" s="120"/>
      <c r="AW1782" s="120"/>
      <c r="AX1782" s="120"/>
      <c r="AY1782" s="120"/>
      <c r="AZ1782" s="120"/>
      <c r="BA1782" s="120"/>
      <c r="BB1782" s="120"/>
      <c r="BC1782" s="120"/>
      <c r="BD1782" s="120"/>
      <c r="BE1782" s="120"/>
      <c r="BF1782" s="120"/>
      <c r="BG1782" s="120"/>
      <c r="BH1782" s="120"/>
    </row>
    <row r="1783" spans="33:60">
      <c r="AG1783" s="91"/>
      <c r="AH1783" s="120"/>
      <c r="AI1783" s="120"/>
      <c r="AJ1783" s="120"/>
      <c r="AK1783" s="120"/>
      <c r="AL1783" s="120"/>
      <c r="AM1783" s="120"/>
      <c r="AN1783" s="120"/>
      <c r="AO1783" s="120"/>
      <c r="AP1783" s="120"/>
      <c r="AQ1783" s="120"/>
      <c r="AR1783" s="120"/>
      <c r="AS1783" s="120"/>
      <c r="AT1783" s="120"/>
      <c r="AU1783" s="120"/>
      <c r="AV1783" s="120"/>
      <c r="AW1783" s="120"/>
      <c r="AX1783" s="120"/>
      <c r="AY1783" s="120"/>
      <c r="AZ1783" s="120"/>
      <c r="BA1783" s="120"/>
      <c r="BB1783" s="120"/>
      <c r="BC1783" s="120"/>
      <c r="BD1783" s="120"/>
      <c r="BE1783" s="120"/>
      <c r="BF1783" s="120"/>
      <c r="BG1783" s="120"/>
      <c r="BH1783" s="120"/>
    </row>
    <row r="1784" spans="33:60">
      <c r="AG1784" s="91"/>
      <c r="AH1784" s="120"/>
      <c r="AI1784" s="120"/>
      <c r="AJ1784" s="120"/>
      <c r="AK1784" s="120"/>
      <c r="AL1784" s="120"/>
      <c r="AM1784" s="120"/>
      <c r="AN1784" s="120"/>
      <c r="AO1784" s="120"/>
      <c r="AP1784" s="120"/>
      <c r="AQ1784" s="120"/>
      <c r="AR1784" s="120"/>
      <c r="AS1784" s="120"/>
      <c r="AT1784" s="120"/>
      <c r="AU1784" s="120"/>
      <c r="AV1784" s="120"/>
      <c r="AW1784" s="120"/>
      <c r="AX1784" s="120"/>
      <c r="AY1784" s="120"/>
      <c r="AZ1784" s="120"/>
      <c r="BA1784" s="120"/>
      <c r="BB1784" s="120"/>
      <c r="BC1784" s="120"/>
      <c r="BD1784" s="120"/>
      <c r="BE1784" s="120"/>
      <c r="BF1784" s="120"/>
      <c r="BG1784" s="120"/>
      <c r="BH1784" s="120"/>
    </row>
    <row r="1785" spans="33:60">
      <c r="AG1785" s="91"/>
      <c r="AH1785" s="120"/>
      <c r="AI1785" s="120"/>
      <c r="AJ1785" s="120"/>
      <c r="AK1785" s="120"/>
      <c r="AL1785" s="120"/>
      <c r="AM1785" s="120"/>
      <c r="AN1785" s="120"/>
      <c r="AO1785" s="120"/>
      <c r="AP1785" s="120"/>
      <c r="AQ1785" s="120"/>
      <c r="AR1785" s="120"/>
      <c r="AS1785" s="120"/>
      <c r="AT1785" s="120"/>
      <c r="AU1785" s="120"/>
      <c r="AV1785" s="120"/>
      <c r="AW1785" s="120"/>
      <c r="AX1785" s="120"/>
      <c r="AY1785" s="120"/>
      <c r="AZ1785" s="120"/>
      <c r="BA1785" s="120"/>
      <c r="BB1785" s="120"/>
      <c r="BC1785" s="120"/>
      <c r="BD1785" s="120"/>
      <c r="BE1785" s="120"/>
      <c r="BF1785" s="120"/>
      <c r="BG1785" s="120"/>
      <c r="BH1785" s="120"/>
    </row>
    <row r="1786" spans="33:60">
      <c r="AG1786" s="91"/>
      <c r="AH1786" s="120"/>
      <c r="AI1786" s="120"/>
      <c r="AJ1786" s="120"/>
      <c r="AK1786" s="120"/>
      <c r="AL1786" s="120"/>
      <c r="AM1786" s="120"/>
      <c r="AN1786" s="120"/>
      <c r="AO1786" s="120"/>
      <c r="AP1786" s="120"/>
      <c r="AQ1786" s="120"/>
      <c r="AR1786" s="120"/>
      <c r="AS1786" s="120"/>
      <c r="AT1786" s="120"/>
      <c r="AU1786" s="120"/>
      <c r="AV1786" s="120"/>
      <c r="AW1786" s="120"/>
      <c r="AX1786" s="120"/>
      <c r="AY1786" s="120"/>
      <c r="AZ1786" s="120"/>
      <c r="BA1786" s="120"/>
      <c r="BB1786" s="120"/>
      <c r="BC1786" s="120"/>
      <c r="BD1786" s="120"/>
      <c r="BE1786" s="120"/>
      <c r="BF1786" s="120"/>
      <c r="BG1786" s="120"/>
      <c r="BH1786" s="120"/>
    </row>
    <row r="1787" spans="33:60">
      <c r="AG1787" s="91"/>
      <c r="AH1787" s="120"/>
      <c r="AI1787" s="120"/>
      <c r="AJ1787" s="120"/>
      <c r="AK1787" s="120"/>
      <c r="AL1787" s="120"/>
      <c r="AM1787" s="120"/>
      <c r="AN1787" s="120"/>
      <c r="AO1787" s="120"/>
      <c r="AP1787" s="120"/>
      <c r="AQ1787" s="120"/>
      <c r="AR1787" s="120"/>
      <c r="AS1787" s="120"/>
      <c r="AT1787" s="120"/>
      <c r="AU1787" s="120"/>
      <c r="AV1787" s="120"/>
      <c r="AW1787" s="120"/>
      <c r="AX1787" s="120"/>
      <c r="AY1787" s="120"/>
      <c r="AZ1787" s="120"/>
      <c r="BA1787" s="120"/>
      <c r="BB1787" s="120"/>
      <c r="BC1787" s="120"/>
      <c r="BD1787" s="120"/>
      <c r="BE1787" s="120"/>
      <c r="BF1787" s="120"/>
      <c r="BG1787" s="120"/>
      <c r="BH1787" s="120"/>
    </row>
    <row r="1788" spans="33:60">
      <c r="AG1788" s="91"/>
      <c r="AH1788" s="120"/>
      <c r="AI1788" s="120"/>
      <c r="AJ1788" s="120"/>
      <c r="AK1788" s="120"/>
      <c r="AL1788" s="120"/>
      <c r="AM1788" s="120"/>
      <c r="AN1788" s="120"/>
      <c r="AO1788" s="120"/>
      <c r="AP1788" s="120"/>
      <c r="AQ1788" s="120"/>
      <c r="AR1788" s="120"/>
      <c r="AS1788" s="120"/>
      <c r="AT1788" s="120"/>
      <c r="AU1788" s="120"/>
      <c r="AV1788" s="120"/>
      <c r="AW1788" s="120"/>
      <c r="AX1788" s="120"/>
      <c r="AY1788" s="120"/>
      <c r="AZ1788" s="120"/>
      <c r="BA1788" s="120"/>
      <c r="BB1788" s="120"/>
      <c r="BC1788" s="120"/>
      <c r="BD1788" s="120"/>
      <c r="BE1788" s="120"/>
      <c r="BF1788" s="120"/>
      <c r="BG1788" s="120"/>
      <c r="BH1788" s="120"/>
    </row>
    <row r="1789" spans="33:60">
      <c r="AG1789" s="91"/>
      <c r="AH1789" s="120"/>
      <c r="AI1789" s="120"/>
      <c r="AJ1789" s="120"/>
      <c r="AK1789" s="120"/>
      <c r="AL1789" s="120"/>
      <c r="AM1789" s="120"/>
      <c r="AN1789" s="120"/>
      <c r="AO1789" s="120"/>
      <c r="AP1789" s="120"/>
      <c r="AQ1789" s="120"/>
      <c r="AR1789" s="120"/>
      <c r="AS1789" s="120"/>
      <c r="AT1789" s="120"/>
      <c r="AU1789" s="120"/>
      <c r="AV1789" s="120"/>
      <c r="AW1789" s="120"/>
      <c r="AX1789" s="120"/>
      <c r="AY1789" s="120"/>
      <c r="AZ1789" s="120"/>
      <c r="BA1789" s="120"/>
      <c r="BB1789" s="120"/>
      <c r="BC1789" s="120"/>
      <c r="BD1789" s="120"/>
      <c r="BE1789" s="120"/>
      <c r="BF1789" s="120"/>
      <c r="BG1789" s="120"/>
      <c r="BH1789" s="120"/>
    </row>
    <row r="1790" spans="33:60">
      <c r="AG1790" s="91"/>
      <c r="AH1790" s="120"/>
      <c r="AI1790" s="120"/>
      <c r="AJ1790" s="120"/>
      <c r="AK1790" s="120"/>
      <c r="AL1790" s="120"/>
      <c r="AM1790" s="120"/>
      <c r="AN1790" s="120"/>
      <c r="AO1790" s="120"/>
      <c r="AP1790" s="120"/>
      <c r="AQ1790" s="120"/>
      <c r="AR1790" s="120"/>
      <c r="AS1790" s="120"/>
      <c r="AT1790" s="120"/>
      <c r="AU1790" s="120"/>
      <c r="AV1790" s="120"/>
      <c r="AW1790" s="120"/>
      <c r="AX1790" s="120"/>
      <c r="AY1790" s="120"/>
      <c r="AZ1790" s="120"/>
      <c r="BA1790" s="120"/>
      <c r="BB1790" s="120"/>
      <c r="BC1790" s="120"/>
      <c r="BD1790" s="120"/>
      <c r="BE1790" s="120"/>
      <c r="BF1790" s="120"/>
      <c r="BG1790" s="120"/>
      <c r="BH1790" s="120"/>
    </row>
    <row r="1791" spans="33:60">
      <c r="AG1791" s="91"/>
      <c r="AH1791" s="120"/>
      <c r="AI1791" s="120"/>
      <c r="AJ1791" s="120"/>
      <c r="AK1791" s="120"/>
      <c r="AL1791" s="120"/>
      <c r="AM1791" s="120"/>
      <c r="AN1791" s="120"/>
      <c r="AO1791" s="120"/>
      <c r="AP1791" s="120"/>
      <c r="AQ1791" s="120"/>
      <c r="AR1791" s="120"/>
      <c r="AS1791" s="120"/>
      <c r="AT1791" s="120"/>
      <c r="AU1791" s="120"/>
      <c r="AV1791" s="120"/>
      <c r="AW1791" s="120"/>
      <c r="AX1791" s="120"/>
      <c r="AY1791" s="120"/>
      <c r="AZ1791" s="120"/>
      <c r="BA1791" s="120"/>
      <c r="BB1791" s="120"/>
      <c r="BC1791" s="120"/>
      <c r="BD1791" s="120"/>
      <c r="BE1791" s="120"/>
      <c r="BF1791" s="120"/>
      <c r="BG1791" s="120"/>
      <c r="BH1791" s="120"/>
    </row>
    <row r="1792" spans="33:60">
      <c r="AG1792" s="91"/>
      <c r="AH1792" s="120"/>
      <c r="AI1792" s="120"/>
      <c r="AJ1792" s="120"/>
      <c r="AK1792" s="120"/>
      <c r="AL1792" s="120"/>
      <c r="AM1792" s="120"/>
      <c r="AN1792" s="120"/>
      <c r="AO1792" s="120"/>
      <c r="AP1792" s="120"/>
      <c r="AQ1792" s="120"/>
      <c r="AR1792" s="120"/>
      <c r="AS1792" s="120"/>
      <c r="AT1792" s="120"/>
      <c r="AU1792" s="120"/>
      <c r="AV1792" s="120"/>
      <c r="AW1792" s="120"/>
      <c r="AX1792" s="120"/>
      <c r="AY1792" s="120"/>
      <c r="AZ1792" s="120"/>
      <c r="BA1792" s="120"/>
      <c r="BB1792" s="120"/>
      <c r="BC1792" s="120"/>
      <c r="BD1792" s="120"/>
      <c r="BE1792" s="120"/>
      <c r="BF1792" s="120"/>
      <c r="BG1792" s="120"/>
      <c r="BH1792" s="120"/>
    </row>
    <row r="1793" spans="33:60">
      <c r="AG1793" s="91"/>
      <c r="AH1793" s="120"/>
      <c r="AI1793" s="120"/>
      <c r="AJ1793" s="120"/>
      <c r="AK1793" s="120"/>
      <c r="AL1793" s="120"/>
      <c r="AM1793" s="120"/>
      <c r="AN1793" s="120"/>
      <c r="AO1793" s="120"/>
      <c r="AP1793" s="120"/>
      <c r="AQ1793" s="120"/>
      <c r="AR1793" s="120"/>
      <c r="AS1793" s="120"/>
      <c r="AT1793" s="120"/>
      <c r="AU1793" s="120"/>
      <c r="AV1793" s="120"/>
      <c r="AW1793" s="120"/>
      <c r="AX1793" s="120"/>
      <c r="AY1793" s="120"/>
      <c r="AZ1793" s="120"/>
      <c r="BA1793" s="120"/>
      <c r="BB1793" s="120"/>
      <c r="BC1793" s="120"/>
      <c r="BD1793" s="120"/>
      <c r="BE1793" s="120"/>
      <c r="BF1793" s="120"/>
      <c r="BG1793" s="120"/>
      <c r="BH1793" s="120"/>
    </row>
    <row r="1794" spans="33:60">
      <c r="AG1794" s="91"/>
      <c r="AH1794" s="120"/>
      <c r="AI1794" s="120"/>
      <c r="AJ1794" s="120"/>
      <c r="AK1794" s="120"/>
      <c r="AL1794" s="120"/>
      <c r="AM1794" s="120"/>
      <c r="AN1794" s="120"/>
      <c r="AO1794" s="120"/>
      <c r="AP1794" s="120"/>
      <c r="AQ1794" s="120"/>
      <c r="AR1794" s="120"/>
      <c r="AS1794" s="120"/>
      <c r="AT1794" s="120"/>
      <c r="AU1794" s="120"/>
      <c r="AV1794" s="120"/>
      <c r="AW1794" s="120"/>
      <c r="AX1794" s="120"/>
      <c r="AY1794" s="120"/>
      <c r="AZ1794" s="120"/>
      <c r="BA1794" s="120"/>
      <c r="BB1794" s="120"/>
      <c r="BC1794" s="120"/>
      <c r="BD1794" s="120"/>
      <c r="BE1794" s="120"/>
      <c r="BF1794" s="120"/>
      <c r="BG1794" s="120"/>
      <c r="BH1794" s="120"/>
    </row>
    <row r="1795" spans="33:60">
      <c r="AG1795" s="91"/>
      <c r="AH1795" s="120"/>
      <c r="AI1795" s="120"/>
      <c r="AJ1795" s="120"/>
      <c r="AK1795" s="120"/>
      <c r="AL1795" s="120"/>
      <c r="AM1795" s="120"/>
      <c r="AN1795" s="120"/>
      <c r="AO1795" s="120"/>
      <c r="AP1795" s="120"/>
      <c r="AQ1795" s="120"/>
      <c r="AR1795" s="120"/>
      <c r="AS1795" s="120"/>
      <c r="AT1795" s="120"/>
      <c r="AU1795" s="120"/>
      <c r="AV1795" s="120"/>
      <c r="AW1795" s="120"/>
      <c r="AX1795" s="120"/>
      <c r="AY1795" s="120"/>
      <c r="AZ1795" s="120"/>
      <c r="BA1795" s="120"/>
      <c r="BB1795" s="120"/>
      <c r="BC1795" s="120"/>
      <c r="BD1795" s="120"/>
      <c r="BE1795" s="120"/>
      <c r="BF1795" s="120"/>
      <c r="BG1795" s="120"/>
      <c r="BH1795" s="120"/>
    </row>
    <row r="1796" spans="33:60">
      <c r="AG1796" s="91"/>
      <c r="AH1796" s="120"/>
      <c r="AI1796" s="120"/>
      <c r="AJ1796" s="120"/>
      <c r="AK1796" s="120"/>
      <c r="AL1796" s="120"/>
      <c r="AM1796" s="120"/>
      <c r="AN1796" s="120"/>
      <c r="AO1796" s="120"/>
      <c r="AP1796" s="120"/>
      <c r="AQ1796" s="120"/>
      <c r="AR1796" s="120"/>
      <c r="AS1796" s="120"/>
      <c r="AT1796" s="120"/>
      <c r="AU1796" s="120"/>
      <c r="AV1796" s="120"/>
      <c r="AW1796" s="120"/>
      <c r="AX1796" s="120"/>
      <c r="AY1796" s="120"/>
      <c r="AZ1796" s="120"/>
      <c r="BA1796" s="120"/>
      <c r="BB1796" s="120"/>
      <c r="BC1796" s="120"/>
      <c r="BD1796" s="120"/>
      <c r="BE1796" s="120"/>
      <c r="BF1796" s="120"/>
      <c r="BG1796" s="120"/>
      <c r="BH1796" s="120"/>
    </row>
    <row r="1797" spans="33:60">
      <c r="AG1797" s="91"/>
      <c r="AH1797" s="120"/>
      <c r="AI1797" s="120"/>
      <c r="AJ1797" s="120"/>
      <c r="AK1797" s="120"/>
      <c r="AL1797" s="120"/>
      <c r="AM1797" s="120"/>
      <c r="AN1797" s="120"/>
      <c r="AO1797" s="120"/>
      <c r="AP1797" s="120"/>
      <c r="AQ1797" s="120"/>
      <c r="AR1797" s="120"/>
      <c r="AS1797" s="120"/>
      <c r="AT1797" s="120"/>
      <c r="AU1797" s="120"/>
      <c r="AV1797" s="120"/>
      <c r="AW1797" s="120"/>
      <c r="AX1797" s="120"/>
      <c r="AY1797" s="120"/>
      <c r="AZ1797" s="120"/>
      <c r="BA1797" s="120"/>
      <c r="BB1797" s="120"/>
      <c r="BC1797" s="120"/>
      <c r="BD1797" s="120"/>
      <c r="BE1797" s="120"/>
      <c r="BF1797" s="120"/>
      <c r="BG1797" s="120"/>
      <c r="BH1797" s="120"/>
    </row>
    <row r="1798" spans="33:60">
      <c r="AG1798" s="91"/>
      <c r="AH1798" s="120"/>
      <c r="AI1798" s="120"/>
      <c r="AJ1798" s="120"/>
      <c r="AK1798" s="120"/>
      <c r="AL1798" s="120"/>
      <c r="AM1798" s="120"/>
      <c r="AN1798" s="120"/>
      <c r="AO1798" s="120"/>
      <c r="AP1798" s="120"/>
      <c r="AQ1798" s="120"/>
      <c r="AR1798" s="120"/>
      <c r="AS1798" s="120"/>
      <c r="AT1798" s="120"/>
      <c r="AU1798" s="120"/>
      <c r="AV1798" s="120"/>
      <c r="AW1798" s="120"/>
      <c r="AX1798" s="120"/>
      <c r="AY1798" s="120"/>
      <c r="AZ1798" s="120"/>
      <c r="BA1798" s="120"/>
      <c r="BB1798" s="120"/>
      <c r="BC1798" s="120"/>
      <c r="BD1798" s="120"/>
      <c r="BE1798" s="120"/>
      <c r="BF1798" s="120"/>
      <c r="BG1798" s="120"/>
      <c r="BH1798" s="120"/>
    </row>
    <row r="1799" spans="33:60">
      <c r="AG1799" s="91"/>
      <c r="AH1799" s="120"/>
      <c r="AI1799" s="120"/>
      <c r="AJ1799" s="120"/>
      <c r="AK1799" s="120"/>
      <c r="AL1799" s="120"/>
      <c r="AM1799" s="120"/>
      <c r="AN1799" s="120"/>
      <c r="AO1799" s="120"/>
      <c r="AP1799" s="120"/>
      <c r="AQ1799" s="120"/>
      <c r="AR1799" s="120"/>
      <c r="AS1799" s="120"/>
      <c r="AT1799" s="120"/>
      <c r="AU1799" s="120"/>
      <c r="AV1799" s="120"/>
      <c r="AW1799" s="120"/>
      <c r="AX1799" s="120"/>
      <c r="AY1799" s="120"/>
      <c r="AZ1799" s="120"/>
      <c r="BA1799" s="120"/>
      <c r="BB1799" s="120"/>
      <c r="BC1799" s="120"/>
      <c r="BD1799" s="120"/>
      <c r="BE1799" s="120"/>
      <c r="BF1799" s="120"/>
      <c r="BG1799" s="120"/>
      <c r="BH1799" s="120"/>
    </row>
    <row r="1800" spans="33:60">
      <c r="AG1800" s="91"/>
      <c r="AH1800" s="120"/>
      <c r="AI1800" s="120"/>
      <c r="AJ1800" s="120"/>
      <c r="AK1800" s="120"/>
      <c r="AL1800" s="120"/>
      <c r="AM1800" s="120"/>
      <c r="AN1800" s="120"/>
      <c r="AO1800" s="120"/>
      <c r="AP1800" s="120"/>
      <c r="AQ1800" s="120"/>
      <c r="AR1800" s="120"/>
      <c r="AS1800" s="120"/>
      <c r="AT1800" s="120"/>
      <c r="AU1800" s="120"/>
      <c r="AV1800" s="120"/>
      <c r="AW1800" s="120"/>
      <c r="AX1800" s="120"/>
      <c r="AY1800" s="120"/>
      <c r="AZ1800" s="120"/>
      <c r="BA1800" s="120"/>
      <c r="BB1800" s="120"/>
      <c r="BC1800" s="120"/>
      <c r="BD1800" s="120"/>
      <c r="BE1800" s="120"/>
      <c r="BF1800" s="120"/>
      <c r="BG1800" s="120"/>
      <c r="BH1800" s="120"/>
    </row>
    <row r="1801" spans="33:60">
      <c r="AG1801" s="91"/>
      <c r="AH1801" s="120"/>
      <c r="AI1801" s="120"/>
      <c r="AJ1801" s="120"/>
      <c r="AK1801" s="120"/>
      <c r="AL1801" s="120"/>
      <c r="AM1801" s="120"/>
      <c r="AN1801" s="120"/>
      <c r="AO1801" s="120"/>
      <c r="AP1801" s="120"/>
      <c r="AQ1801" s="120"/>
      <c r="AR1801" s="120"/>
      <c r="AS1801" s="120"/>
      <c r="AT1801" s="120"/>
      <c r="AU1801" s="120"/>
      <c r="AV1801" s="120"/>
      <c r="AW1801" s="120"/>
      <c r="AX1801" s="120"/>
      <c r="AY1801" s="120"/>
      <c r="AZ1801" s="120"/>
      <c r="BA1801" s="120"/>
      <c r="BB1801" s="120"/>
      <c r="BC1801" s="120"/>
      <c r="BD1801" s="120"/>
      <c r="BE1801" s="120"/>
      <c r="BF1801" s="120"/>
      <c r="BG1801" s="120"/>
      <c r="BH1801" s="120"/>
    </row>
    <row r="1802" spans="33:60">
      <c r="AG1802" s="91"/>
      <c r="AH1802" s="120"/>
      <c r="AI1802" s="120"/>
      <c r="AJ1802" s="120"/>
      <c r="AK1802" s="120"/>
      <c r="AL1802" s="120"/>
      <c r="AM1802" s="120"/>
      <c r="AN1802" s="120"/>
      <c r="AO1802" s="120"/>
      <c r="AP1802" s="120"/>
      <c r="AQ1802" s="120"/>
      <c r="AR1802" s="120"/>
      <c r="AS1802" s="120"/>
      <c r="AT1802" s="120"/>
      <c r="AU1802" s="120"/>
      <c r="AV1802" s="120"/>
      <c r="AW1802" s="120"/>
      <c r="AX1802" s="120"/>
      <c r="AY1802" s="120"/>
      <c r="AZ1802" s="120"/>
      <c r="BA1802" s="120"/>
      <c r="BB1802" s="120"/>
      <c r="BC1802" s="120"/>
      <c r="BD1802" s="120"/>
      <c r="BE1802" s="120"/>
      <c r="BF1802" s="120"/>
      <c r="BG1802" s="120"/>
      <c r="BH1802" s="120"/>
    </row>
    <row r="1803" spans="33:60">
      <c r="AG1803" s="91"/>
      <c r="AH1803" s="120"/>
      <c r="AI1803" s="120"/>
      <c r="AJ1803" s="120"/>
      <c r="AK1803" s="120"/>
      <c r="AL1803" s="120"/>
      <c r="AM1803" s="120"/>
      <c r="AN1803" s="120"/>
      <c r="AO1803" s="120"/>
      <c r="AP1803" s="120"/>
      <c r="AQ1803" s="120"/>
      <c r="AR1803" s="120"/>
      <c r="AS1803" s="120"/>
      <c r="AT1803" s="120"/>
      <c r="AU1803" s="120"/>
      <c r="AV1803" s="120"/>
      <c r="AW1803" s="120"/>
      <c r="AX1803" s="120"/>
      <c r="AY1803" s="120"/>
      <c r="AZ1803" s="120"/>
      <c r="BA1803" s="120"/>
      <c r="BB1803" s="120"/>
      <c r="BC1803" s="120"/>
      <c r="BD1803" s="120"/>
      <c r="BE1803" s="120"/>
      <c r="BF1803" s="120"/>
      <c r="BG1803" s="120"/>
      <c r="BH1803" s="120"/>
    </row>
    <row r="1804" spans="33:60">
      <c r="AG1804" s="91"/>
      <c r="AH1804" s="120"/>
      <c r="AI1804" s="120"/>
      <c r="AJ1804" s="120"/>
      <c r="AK1804" s="120"/>
      <c r="AL1804" s="120"/>
      <c r="AM1804" s="120"/>
      <c r="AN1804" s="120"/>
      <c r="AO1804" s="120"/>
      <c r="AP1804" s="120"/>
      <c r="AQ1804" s="120"/>
      <c r="AR1804" s="120"/>
      <c r="AS1804" s="120"/>
      <c r="AT1804" s="120"/>
      <c r="AU1804" s="120"/>
      <c r="AV1804" s="120"/>
      <c r="AW1804" s="120"/>
      <c r="AX1804" s="120"/>
      <c r="AY1804" s="120"/>
      <c r="AZ1804" s="120"/>
      <c r="BA1804" s="120"/>
      <c r="BB1804" s="120"/>
      <c r="BC1804" s="120"/>
      <c r="BD1804" s="120"/>
      <c r="BE1804" s="120"/>
      <c r="BF1804" s="120"/>
      <c r="BG1804" s="120"/>
      <c r="BH1804" s="120"/>
    </row>
    <row r="1805" spans="33:60">
      <c r="AG1805" s="91"/>
      <c r="AH1805" s="120"/>
      <c r="AI1805" s="120"/>
      <c r="AJ1805" s="120"/>
      <c r="AK1805" s="120"/>
      <c r="AL1805" s="120"/>
      <c r="AM1805" s="120"/>
      <c r="AN1805" s="120"/>
      <c r="AO1805" s="120"/>
      <c r="AP1805" s="120"/>
      <c r="AQ1805" s="120"/>
      <c r="AR1805" s="120"/>
      <c r="AS1805" s="120"/>
      <c r="AT1805" s="120"/>
      <c r="AU1805" s="120"/>
      <c r="AV1805" s="120"/>
      <c r="AW1805" s="120"/>
      <c r="AX1805" s="120"/>
      <c r="AY1805" s="120"/>
      <c r="AZ1805" s="120"/>
      <c r="BA1805" s="120"/>
      <c r="BB1805" s="120"/>
      <c r="BC1805" s="120"/>
      <c r="BD1805" s="120"/>
      <c r="BE1805" s="120"/>
      <c r="BF1805" s="120"/>
      <c r="BG1805" s="120"/>
      <c r="BH1805" s="120"/>
    </row>
    <row r="1806" spans="33:60">
      <c r="AG1806" s="91"/>
      <c r="AH1806" s="120"/>
      <c r="AI1806" s="120"/>
      <c r="AJ1806" s="120"/>
      <c r="AK1806" s="120"/>
      <c r="AL1806" s="120"/>
      <c r="AM1806" s="120"/>
      <c r="AN1806" s="120"/>
      <c r="AO1806" s="120"/>
      <c r="AP1806" s="120"/>
      <c r="AQ1806" s="120"/>
      <c r="AR1806" s="120"/>
      <c r="AS1806" s="120"/>
      <c r="AT1806" s="120"/>
      <c r="AU1806" s="120"/>
      <c r="AV1806" s="120"/>
      <c r="AW1806" s="120"/>
      <c r="AX1806" s="120"/>
      <c r="AY1806" s="120"/>
      <c r="AZ1806" s="120"/>
      <c r="BA1806" s="120"/>
      <c r="BB1806" s="120"/>
      <c r="BC1806" s="120"/>
      <c r="BD1806" s="120"/>
      <c r="BE1806" s="120"/>
      <c r="BF1806" s="120"/>
      <c r="BG1806" s="120"/>
      <c r="BH1806" s="120"/>
    </row>
    <row r="1807" spans="33:60">
      <c r="AG1807" s="91"/>
      <c r="AH1807" s="120"/>
      <c r="AI1807" s="120"/>
      <c r="AJ1807" s="120"/>
      <c r="AK1807" s="120"/>
      <c r="AL1807" s="120"/>
      <c r="AM1807" s="120"/>
      <c r="AN1807" s="120"/>
      <c r="AO1807" s="120"/>
      <c r="AP1807" s="120"/>
      <c r="AQ1807" s="120"/>
      <c r="AR1807" s="120"/>
      <c r="AS1807" s="120"/>
      <c r="AT1807" s="120"/>
      <c r="AU1807" s="120"/>
      <c r="AV1807" s="120"/>
      <c r="AW1807" s="120"/>
      <c r="AX1807" s="120"/>
      <c r="AY1807" s="120"/>
      <c r="AZ1807" s="120"/>
      <c r="BA1807" s="120"/>
      <c r="BB1807" s="120"/>
      <c r="BC1807" s="120"/>
      <c r="BD1807" s="120"/>
      <c r="BE1807" s="120"/>
      <c r="BF1807" s="120"/>
      <c r="BG1807" s="120"/>
      <c r="BH1807" s="120"/>
    </row>
    <row r="1808" spans="33:60">
      <c r="AG1808" s="91"/>
      <c r="AH1808" s="120"/>
      <c r="AI1808" s="120"/>
      <c r="AJ1808" s="120"/>
      <c r="AK1808" s="120"/>
      <c r="AL1808" s="120"/>
      <c r="AM1808" s="120"/>
      <c r="AN1808" s="120"/>
      <c r="AO1808" s="120"/>
      <c r="AP1808" s="120"/>
      <c r="AQ1808" s="120"/>
      <c r="AR1808" s="120"/>
      <c r="AS1808" s="120"/>
      <c r="AT1808" s="120"/>
      <c r="AU1808" s="120"/>
      <c r="AV1808" s="120"/>
      <c r="AW1808" s="120"/>
      <c r="AX1808" s="120"/>
      <c r="AY1808" s="120"/>
      <c r="AZ1808" s="120"/>
      <c r="BA1808" s="120"/>
      <c r="BB1808" s="120"/>
      <c r="BC1808" s="120"/>
      <c r="BD1808" s="120"/>
      <c r="BE1808" s="120"/>
      <c r="BF1808" s="120"/>
      <c r="BG1808" s="120"/>
      <c r="BH1808" s="120"/>
    </row>
    <row r="1809" spans="33:60">
      <c r="AG1809" s="91"/>
      <c r="AH1809" s="120"/>
      <c r="AI1809" s="120"/>
      <c r="AJ1809" s="120"/>
      <c r="AK1809" s="120"/>
      <c r="AL1809" s="120"/>
      <c r="AM1809" s="120"/>
      <c r="AN1809" s="120"/>
      <c r="AO1809" s="120"/>
      <c r="AP1809" s="120"/>
      <c r="AQ1809" s="120"/>
      <c r="AR1809" s="120"/>
      <c r="AS1809" s="120"/>
      <c r="AT1809" s="120"/>
      <c r="AU1809" s="120"/>
      <c r="AV1809" s="120"/>
      <c r="AW1809" s="120"/>
      <c r="AX1809" s="120"/>
      <c r="AY1809" s="120"/>
      <c r="AZ1809" s="120"/>
      <c r="BA1809" s="120"/>
      <c r="BB1809" s="120"/>
      <c r="BC1809" s="120"/>
      <c r="BD1809" s="120"/>
      <c r="BE1809" s="120"/>
      <c r="BF1809" s="120"/>
      <c r="BG1809" s="120"/>
      <c r="BH1809" s="120"/>
    </row>
    <row r="1810" spans="33:60">
      <c r="AG1810" s="91"/>
      <c r="AH1810" s="120"/>
      <c r="AI1810" s="120"/>
      <c r="AJ1810" s="120"/>
      <c r="AK1810" s="120"/>
      <c r="AL1810" s="120"/>
      <c r="AM1810" s="120"/>
      <c r="AN1810" s="120"/>
      <c r="AO1810" s="120"/>
      <c r="AP1810" s="120"/>
      <c r="AQ1810" s="120"/>
      <c r="AR1810" s="120"/>
      <c r="AS1810" s="120"/>
      <c r="AT1810" s="120"/>
      <c r="AU1810" s="120"/>
      <c r="AV1810" s="120"/>
      <c r="AW1810" s="120"/>
      <c r="AX1810" s="120"/>
      <c r="AY1810" s="120"/>
      <c r="AZ1810" s="120"/>
      <c r="BA1810" s="120"/>
      <c r="BB1810" s="120"/>
      <c r="BC1810" s="120"/>
      <c r="BD1810" s="120"/>
      <c r="BE1810" s="120"/>
      <c r="BF1810" s="120"/>
      <c r="BG1810" s="120"/>
      <c r="BH1810" s="120"/>
    </row>
    <row r="1811" spans="33:60">
      <c r="AG1811" s="91"/>
      <c r="AH1811" s="120"/>
      <c r="AI1811" s="120"/>
      <c r="AJ1811" s="120"/>
      <c r="AK1811" s="120"/>
      <c r="AL1811" s="120"/>
      <c r="AM1811" s="120"/>
      <c r="AN1811" s="120"/>
      <c r="AO1811" s="120"/>
      <c r="AP1811" s="120"/>
      <c r="AQ1811" s="120"/>
      <c r="AR1811" s="120"/>
      <c r="AS1811" s="120"/>
      <c r="AT1811" s="120"/>
      <c r="AU1811" s="120"/>
      <c r="AV1811" s="120"/>
      <c r="AW1811" s="120"/>
      <c r="AX1811" s="120"/>
      <c r="AY1811" s="120"/>
      <c r="AZ1811" s="120"/>
      <c r="BA1811" s="120"/>
      <c r="BB1811" s="120"/>
      <c r="BC1811" s="120"/>
      <c r="BD1811" s="120"/>
      <c r="BE1811" s="120"/>
      <c r="BF1811" s="120"/>
      <c r="BG1811" s="120"/>
      <c r="BH1811" s="120"/>
    </row>
    <row r="1812" spans="33:60">
      <c r="AG1812" s="91"/>
      <c r="AH1812" s="120"/>
      <c r="AI1812" s="120"/>
      <c r="AJ1812" s="120"/>
      <c r="AK1812" s="120"/>
      <c r="AL1812" s="120"/>
      <c r="AM1812" s="120"/>
      <c r="AN1812" s="120"/>
      <c r="AO1812" s="120"/>
      <c r="AP1812" s="120"/>
      <c r="AQ1812" s="120"/>
      <c r="AR1812" s="120"/>
      <c r="AS1812" s="120"/>
      <c r="AT1812" s="120"/>
      <c r="AU1812" s="120"/>
      <c r="AV1812" s="120"/>
      <c r="AW1812" s="120"/>
      <c r="AX1812" s="120"/>
      <c r="AY1812" s="120"/>
      <c r="AZ1812" s="120"/>
      <c r="BA1812" s="120"/>
      <c r="BB1812" s="120"/>
      <c r="BC1812" s="120"/>
      <c r="BD1812" s="120"/>
      <c r="BE1812" s="120"/>
      <c r="BF1812" s="120"/>
      <c r="BG1812" s="120"/>
      <c r="BH1812" s="120"/>
    </row>
    <row r="1813" spans="33:60">
      <c r="AG1813" s="91"/>
      <c r="AH1813" s="120"/>
      <c r="AI1813" s="120"/>
      <c r="AJ1813" s="120"/>
      <c r="AK1813" s="120"/>
      <c r="AL1813" s="120"/>
      <c r="AM1813" s="120"/>
      <c r="AN1813" s="120"/>
      <c r="AO1813" s="120"/>
      <c r="AP1813" s="120"/>
      <c r="AQ1813" s="120"/>
      <c r="AR1813" s="120"/>
      <c r="AS1813" s="120"/>
      <c r="AT1813" s="120"/>
      <c r="AU1813" s="120"/>
      <c r="AV1813" s="120"/>
      <c r="AW1813" s="120"/>
      <c r="AX1813" s="120"/>
      <c r="AY1813" s="120"/>
      <c r="AZ1813" s="120"/>
      <c r="BA1813" s="120"/>
      <c r="BB1813" s="120"/>
      <c r="BC1813" s="120"/>
      <c r="BD1813" s="120"/>
      <c r="BE1813" s="120"/>
      <c r="BF1813" s="120"/>
      <c r="BG1813" s="120"/>
      <c r="BH1813" s="120"/>
    </row>
    <row r="1814" spans="33:60">
      <c r="AG1814" s="91"/>
      <c r="AH1814" s="120"/>
      <c r="AI1814" s="120"/>
      <c r="AJ1814" s="120"/>
      <c r="AK1814" s="120"/>
      <c r="AL1814" s="120"/>
      <c r="AM1814" s="120"/>
      <c r="AN1814" s="120"/>
      <c r="AO1814" s="120"/>
      <c r="AP1814" s="120"/>
      <c r="AQ1814" s="120"/>
      <c r="AR1814" s="120"/>
      <c r="AS1814" s="120"/>
      <c r="AT1814" s="120"/>
      <c r="AU1814" s="120"/>
      <c r="AV1814" s="120"/>
      <c r="AW1814" s="120"/>
      <c r="AX1814" s="120"/>
      <c r="AY1814" s="120"/>
      <c r="AZ1814" s="120"/>
      <c r="BA1814" s="120"/>
      <c r="BB1814" s="120"/>
      <c r="BC1814" s="120"/>
      <c r="BD1814" s="120"/>
      <c r="BE1814" s="120"/>
      <c r="BF1814" s="120"/>
      <c r="BG1814" s="120"/>
      <c r="BH1814" s="120"/>
    </row>
    <row r="1815" spans="33:60">
      <c r="AG1815" s="91"/>
      <c r="AH1815" s="120"/>
      <c r="AI1815" s="120"/>
      <c r="AJ1815" s="120"/>
      <c r="AK1815" s="120"/>
      <c r="AL1815" s="120"/>
      <c r="AM1815" s="120"/>
      <c r="AN1815" s="120"/>
      <c r="AO1815" s="120"/>
      <c r="AP1815" s="120"/>
      <c r="AQ1815" s="120"/>
      <c r="AR1815" s="120"/>
      <c r="AS1815" s="120"/>
      <c r="AT1815" s="120"/>
      <c r="AU1815" s="120"/>
      <c r="AV1815" s="120"/>
      <c r="AW1815" s="120"/>
      <c r="AX1815" s="120"/>
      <c r="AY1815" s="120"/>
      <c r="AZ1815" s="120"/>
      <c r="BA1815" s="120"/>
      <c r="BB1815" s="120"/>
      <c r="BC1815" s="120"/>
      <c r="BD1815" s="120"/>
      <c r="BE1815" s="120"/>
      <c r="BF1815" s="120"/>
      <c r="BG1815" s="120"/>
      <c r="BH1815" s="120"/>
    </row>
    <row r="1816" spans="33:60">
      <c r="AG1816" s="91"/>
      <c r="AH1816" s="120"/>
      <c r="AI1816" s="120"/>
      <c r="AJ1816" s="120"/>
      <c r="AK1816" s="120"/>
      <c r="AL1816" s="120"/>
      <c r="AM1816" s="120"/>
      <c r="AN1816" s="120"/>
      <c r="AO1816" s="120"/>
      <c r="AP1816" s="120"/>
      <c r="AQ1816" s="120"/>
      <c r="AR1816" s="120"/>
      <c r="AS1816" s="120"/>
      <c r="AT1816" s="120"/>
      <c r="AU1816" s="120"/>
      <c r="AV1816" s="120"/>
      <c r="AW1816" s="120"/>
      <c r="AX1816" s="120"/>
      <c r="AY1816" s="120"/>
      <c r="AZ1816" s="120"/>
      <c r="BA1816" s="120"/>
      <c r="BB1816" s="120"/>
      <c r="BC1816" s="120"/>
      <c r="BD1816" s="120"/>
      <c r="BE1816" s="120"/>
      <c r="BF1816" s="120"/>
      <c r="BG1816" s="120"/>
      <c r="BH1816" s="120"/>
    </row>
    <row r="1817" spans="33:60">
      <c r="AG1817" s="91"/>
      <c r="AH1817" s="120"/>
      <c r="AI1817" s="120"/>
      <c r="AJ1817" s="120"/>
      <c r="AK1817" s="120"/>
      <c r="AL1817" s="120"/>
      <c r="AM1817" s="120"/>
      <c r="AN1817" s="120"/>
      <c r="AO1817" s="120"/>
      <c r="AP1817" s="120"/>
      <c r="AQ1817" s="120"/>
      <c r="AR1817" s="120"/>
      <c r="AS1817" s="120"/>
      <c r="AT1817" s="120"/>
      <c r="AU1817" s="120"/>
      <c r="AV1817" s="120"/>
      <c r="AW1817" s="120"/>
      <c r="AX1817" s="120"/>
      <c r="AY1817" s="120"/>
      <c r="AZ1817" s="120"/>
      <c r="BA1817" s="120"/>
      <c r="BB1817" s="120"/>
      <c r="BC1817" s="120"/>
      <c r="BD1817" s="120"/>
      <c r="BE1817" s="120"/>
      <c r="BF1817" s="120"/>
      <c r="BG1817" s="120"/>
      <c r="BH1817" s="120"/>
    </row>
    <row r="1818" spans="33:60">
      <c r="AG1818" s="91"/>
      <c r="AH1818" s="120"/>
      <c r="AI1818" s="120"/>
      <c r="AJ1818" s="120"/>
      <c r="AK1818" s="120"/>
      <c r="AL1818" s="120"/>
      <c r="AM1818" s="120"/>
      <c r="AN1818" s="120"/>
      <c r="AO1818" s="120"/>
      <c r="AP1818" s="120"/>
      <c r="AQ1818" s="120"/>
      <c r="AR1818" s="120"/>
      <c r="AS1818" s="120"/>
      <c r="AT1818" s="120"/>
      <c r="AU1818" s="120"/>
      <c r="AV1818" s="120"/>
      <c r="AW1818" s="120"/>
      <c r="AX1818" s="120"/>
      <c r="AY1818" s="120"/>
      <c r="AZ1818" s="120"/>
      <c r="BA1818" s="120"/>
      <c r="BB1818" s="120"/>
      <c r="BC1818" s="120"/>
      <c r="BD1818" s="120"/>
      <c r="BE1818" s="120"/>
      <c r="BF1818" s="120"/>
      <c r="BG1818" s="120"/>
      <c r="BH1818" s="120"/>
    </row>
    <row r="1819" spans="33:60">
      <c r="AG1819" s="91"/>
      <c r="AH1819" s="120"/>
      <c r="AI1819" s="120"/>
      <c r="AJ1819" s="120"/>
      <c r="AK1819" s="120"/>
      <c r="AL1819" s="120"/>
      <c r="AM1819" s="120"/>
      <c r="AN1819" s="120"/>
      <c r="AO1819" s="120"/>
      <c r="AP1819" s="120"/>
      <c r="AQ1819" s="120"/>
      <c r="AR1819" s="120"/>
      <c r="AS1819" s="120"/>
      <c r="AT1819" s="120"/>
      <c r="AU1819" s="120"/>
      <c r="AV1819" s="120"/>
      <c r="AW1819" s="120"/>
      <c r="AX1819" s="120"/>
      <c r="AY1819" s="120"/>
      <c r="AZ1819" s="120"/>
      <c r="BA1819" s="120"/>
      <c r="BB1819" s="120"/>
      <c r="BC1819" s="120"/>
      <c r="BD1819" s="120"/>
      <c r="BE1819" s="120"/>
      <c r="BF1819" s="120"/>
      <c r="BG1819" s="120"/>
      <c r="BH1819" s="120"/>
    </row>
    <row r="1820" spans="33:60">
      <c r="AG1820" s="91"/>
      <c r="AH1820" s="120"/>
      <c r="AI1820" s="120"/>
      <c r="AJ1820" s="120"/>
      <c r="AK1820" s="120"/>
      <c r="AL1820" s="120"/>
      <c r="AM1820" s="120"/>
      <c r="AN1820" s="120"/>
      <c r="AO1820" s="120"/>
      <c r="AP1820" s="120"/>
      <c r="AQ1820" s="120"/>
      <c r="AR1820" s="120"/>
      <c r="AS1820" s="120"/>
      <c r="AT1820" s="120"/>
      <c r="AU1820" s="120"/>
      <c r="AV1820" s="120"/>
      <c r="AW1820" s="120"/>
      <c r="AX1820" s="120"/>
      <c r="AY1820" s="120"/>
      <c r="AZ1820" s="120"/>
      <c r="BA1820" s="120"/>
      <c r="BB1820" s="120"/>
      <c r="BC1820" s="120"/>
      <c r="BD1820" s="120"/>
      <c r="BE1820" s="120"/>
      <c r="BF1820" s="120"/>
      <c r="BG1820" s="120"/>
      <c r="BH1820" s="120"/>
    </row>
    <row r="1821" spans="33:60">
      <c r="AG1821" s="91"/>
      <c r="AH1821" s="120"/>
      <c r="AI1821" s="120"/>
      <c r="AJ1821" s="120"/>
      <c r="AK1821" s="120"/>
      <c r="AL1821" s="120"/>
      <c r="AM1821" s="120"/>
      <c r="AN1821" s="120"/>
      <c r="AO1821" s="120"/>
      <c r="AP1821" s="120"/>
      <c r="AQ1821" s="120"/>
      <c r="AR1821" s="120"/>
      <c r="AS1821" s="120"/>
      <c r="AT1821" s="120"/>
      <c r="AU1821" s="120"/>
      <c r="AV1821" s="120"/>
      <c r="AW1821" s="120"/>
      <c r="AX1821" s="120"/>
      <c r="AY1821" s="120"/>
      <c r="AZ1821" s="120"/>
      <c r="BA1821" s="120"/>
      <c r="BB1821" s="120"/>
      <c r="BC1821" s="120"/>
      <c r="BD1821" s="120"/>
      <c r="BE1821" s="120"/>
      <c r="BF1821" s="120"/>
      <c r="BG1821" s="120"/>
      <c r="BH1821" s="120"/>
    </row>
    <row r="1822" spans="33:60">
      <c r="AG1822" s="91"/>
      <c r="AH1822" s="120"/>
      <c r="AI1822" s="120"/>
      <c r="AJ1822" s="120"/>
      <c r="AK1822" s="120"/>
      <c r="AL1822" s="120"/>
      <c r="AM1822" s="120"/>
      <c r="AN1822" s="120"/>
      <c r="AO1822" s="120"/>
      <c r="AP1822" s="120"/>
      <c r="AQ1822" s="120"/>
      <c r="AR1822" s="120"/>
      <c r="AS1822" s="120"/>
      <c r="AT1822" s="120"/>
      <c r="AU1822" s="120"/>
      <c r="AV1822" s="120"/>
      <c r="AW1822" s="120"/>
      <c r="AX1822" s="120"/>
      <c r="AY1822" s="120"/>
      <c r="AZ1822" s="120"/>
      <c r="BA1822" s="120"/>
      <c r="BB1822" s="120"/>
      <c r="BC1822" s="120"/>
      <c r="BD1822" s="120"/>
      <c r="BE1822" s="120"/>
      <c r="BF1822" s="120"/>
      <c r="BG1822" s="120"/>
      <c r="BH1822" s="120"/>
    </row>
    <row r="1823" spans="33:60">
      <c r="AG1823" s="91"/>
      <c r="AH1823" s="120"/>
      <c r="AI1823" s="120"/>
      <c r="AJ1823" s="120"/>
      <c r="AK1823" s="120"/>
      <c r="AL1823" s="120"/>
      <c r="AM1823" s="120"/>
      <c r="AN1823" s="120"/>
      <c r="AO1823" s="120"/>
      <c r="AP1823" s="120"/>
      <c r="AQ1823" s="120"/>
      <c r="AR1823" s="120"/>
      <c r="AS1823" s="120"/>
      <c r="AT1823" s="120"/>
      <c r="AU1823" s="120"/>
      <c r="AV1823" s="120"/>
      <c r="AW1823" s="120"/>
      <c r="AX1823" s="120"/>
      <c r="AY1823" s="120"/>
      <c r="AZ1823" s="120"/>
      <c r="BA1823" s="120"/>
      <c r="BB1823" s="120"/>
      <c r="BC1823" s="120"/>
      <c r="BD1823" s="120"/>
      <c r="BE1823" s="120"/>
      <c r="BF1823" s="120"/>
      <c r="BG1823" s="120"/>
      <c r="BH1823" s="120"/>
    </row>
    <row r="1824" spans="33:60">
      <c r="AG1824" s="91"/>
      <c r="AH1824" s="120"/>
      <c r="AI1824" s="120"/>
      <c r="AJ1824" s="120"/>
      <c r="AK1824" s="120"/>
      <c r="AL1824" s="120"/>
      <c r="AM1824" s="120"/>
      <c r="AN1824" s="120"/>
      <c r="AO1824" s="120"/>
      <c r="AP1824" s="120"/>
      <c r="AQ1824" s="120"/>
      <c r="AR1824" s="120"/>
      <c r="AS1824" s="120"/>
      <c r="AT1824" s="120"/>
      <c r="AU1824" s="120"/>
      <c r="AV1824" s="120"/>
      <c r="AW1824" s="120"/>
      <c r="AX1824" s="120"/>
      <c r="AY1824" s="120"/>
      <c r="AZ1824" s="120"/>
      <c r="BA1824" s="120"/>
      <c r="BB1824" s="120"/>
      <c r="BC1824" s="120"/>
      <c r="BD1824" s="120"/>
      <c r="BE1824" s="120"/>
      <c r="BF1824" s="120"/>
      <c r="BG1824" s="120"/>
      <c r="BH1824" s="120"/>
    </row>
    <row r="1825" spans="33:60">
      <c r="AG1825" s="91"/>
      <c r="AH1825" s="120"/>
      <c r="AI1825" s="120"/>
      <c r="AJ1825" s="120"/>
      <c r="AK1825" s="120"/>
      <c r="AL1825" s="120"/>
      <c r="AM1825" s="120"/>
      <c r="AN1825" s="120"/>
      <c r="AO1825" s="120"/>
      <c r="AP1825" s="120"/>
      <c r="AQ1825" s="120"/>
      <c r="AR1825" s="120"/>
      <c r="AS1825" s="120"/>
      <c r="AT1825" s="120"/>
      <c r="AU1825" s="120"/>
      <c r="AV1825" s="120"/>
      <c r="AW1825" s="120"/>
      <c r="AX1825" s="120"/>
      <c r="AY1825" s="120"/>
      <c r="AZ1825" s="120"/>
      <c r="BA1825" s="120"/>
      <c r="BB1825" s="120"/>
      <c r="BC1825" s="120"/>
      <c r="BD1825" s="120"/>
      <c r="BE1825" s="120"/>
      <c r="BF1825" s="120"/>
      <c r="BG1825" s="120"/>
      <c r="BH1825" s="120"/>
    </row>
    <row r="1826" spans="33:60">
      <c r="AG1826" s="91"/>
      <c r="AH1826" s="120"/>
      <c r="AI1826" s="120"/>
      <c r="AJ1826" s="120"/>
      <c r="AK1826" s="120"/>
      <c r="AL1826" s="120"/>
      <c r="AM1826" s="120"/>
      <c r="AN1826" s="120"/>
      <c r="AO1826" s="120"/>
      <c r="AP1826" s="120"/>
      <c r="AQ1826" s="120"/>
      <c r="AR1826" s="120"/>
      <c r="AS1826" s="120"/>
      <c r="AT1826" s="120"/>
      <c r="AU1826" s="120"/>
      <c r="AV1826" s="120"/>
      <c r="AW1826" s="120"/>
      <c r="AX1826" s="120"/>
      <c r="AY1826" s="120"/>
      <c r="AZ1826" s="120"/>
      <c r="BA1826" s="120"/>
      <c r="BB1826" s="120"/>
      <c r="BC1826" s="120"/>
      <c r="BD1826" s="120"/>
      <c r="BE1826" s="120"/>
      <c r="BF1826" s="120"/>
      <c r="BG1826" s="120"/>
      <c r="BH1826" s="120"/>
    </row>
    <row r="1827" spans="33:60">
      <c r="AG1827" s="91"/>
      <c r="AH1827" s="120"/>
      <c r="AI1827" s="120"/>
      <c r="AJ1827" s="120"/>
      <c r="AK1827" s="120"/>
      <c r="AL1827" s="120"/>
      <c r="AM1827" s="120"/>
      <c r="AN1827" s="120"/>
      <c r="AO1827" s="120"/>
      <c r="AP1827" s="120"/>
      <c r="AQ1827" s="120"/>
      <c r="AR1827" s="120"/>
      <c r="AS1827" s="120"/>
      <c r="AT1827" s="120"/>
      <c r="AU1827" s="120"/>
      <c r="AV1827" s="120"/>
      <c r="AW1827" s="120"/>
      <c r="AX1827" s="120"/>
      <c r="AY1827" s="120"/>
      <c r="AZ1827" s="120"/>
      <c r="BA1827" s="120"/>
      <c r="BB1827" s="120"/>
      <c r="BC1827" s="120"/>
      <c r="BD1827" s="120"/>
      <c r="BE1827" s="120"/>
      <c r="BF1827" s="120"/>
      <c r="BG1827" s="120"/>
      <c r="BH1827" s="120"/>
    </row>
    <row r="1828" spans="33:60">
      <c r="AG1828" s="91"/>
      <c r="AH1828" s="120"/>
      <c r="AI1828" s="120"/>
      <c r="AJ1828" s="120"/>
      <c r="AK1828" s="120"/>
      <c r="AL1828" s="120"/>
      <c r="AM1828" s="120"/>
      <c r="AN1828" s="120"/>
      <c r="AO1828" s="120"/>
      <c r="AP1828" s="120"/>
      <c r="AQ1828" s="120"/>
      <c r="AR1828" s="120"/>
      <c r="AS1828" s="120"/>
      <c r="AT1828" s="120"/>
      <c r="AU1828" s="120"/>
      <c r="AV1828" s="120"/>
      <c r="AW1828" s="120"/>
      <c r="AX1828" s="120"/>
      <c r="AY1828" s="120"/>
      <c r="AZ1828" s="120"/>
      <c r="BA1828" s="120"/>
      <c r="BB1828" s="120"/>
      <c r="BC1828" s="120"/>
      <c r="BD1828" s="120"/>
      <c r="BE1828" s="120"/>
      <c r="BF1828" s="120"/>
      <c r="BG1828" s="120"/>
      <c r="BH1828" s="120"/>
    </row>
    <row r="1829" spans="33:60">
      <c r="AG1829" s="91"/>
      <c r="AH1829" s="120"/>
      <c r="AI1829" s="120"/>
      <c r="AJ1829" s="120"/>
      <c r="AK1829" s="120"/>
      <c r="AL1829" s="120"/>
      <c r="AM1829" s="120"/>
      <c r="AN1829" s="120"/>
      <c r="AO1829" s="120"/>
      <c r="AP1829" s="120"/>
      <c r="AQ1829" s="120"/>
      <c r="AR1829" s="120"/>
      <c r="AS1829" s="120"/>
      <c r="AT1829" s="120"/>
      <c r="AU1829" s="120"/>
      <c r="AV1829" s="120"/>
      <c r="AW1829" s="120"/>
      <c r="AX1829" s="120"/>
      <c r="AY1829" s="120"/>
      <c r="AZ1829" s="120"/>
      <c r="BA1829" s="120"/>
      <c r="BB1829" s="120"/>
      <c r="BC1829" s="120"/>
      <c r="BD1829" s="120"/>
      <c r="BE1829" s="120"/>
      <c r="BF1829" s="120"/>
      <c r="BG1829" s="120"/>
      <c r="BH1829" s="120"/>
    </row>
    <row r="1830" spans="33:60">
      <c r="AG1830" s="91"/>
      <c r="AH1830" s="120"/>
      <c r="AI1830" s="120"/>
      <c r="AJ1830" s="120"/>
      <c r="AK1830" s="120"/>
      <c r="AL1830" s="120"/>
      <c r="AM1830" s="120"/>
      <c r="AN1830" s="120"/>
      <c r="AO1830" s="120"/>
      <c r="AP1830" s="120"/>
      <c r="AQ1830" s="120"/>
      <c r="AR1830" s="120"/>
      <c r="AS1830" s="120"/>
      <c r="AT1830" s="120"/>
      <c r="AU1830" s="120"/>
      <c r="AV1830" s="120"/>
      <c r="AW1830" s="120"/>
      <c r="AX1830" s="120"/>
      <c r="AY1830" s="120"/>
      <c r="AZ1830" s="120"/>
      <c r="BA1830" s="120"/>
      <c r="BB1830" s="120"/>
      <c r="BC1830" s="120"/>
      <c r="BD1830" s="120"/>
      <c r="BE1830" s="120"/>
      <c r="BF1830" s="120"/>
      <c r="BG1830" s="120"/>
      <c r="BH1830" s="120"/>
    </row>
    <row r="1831" spans="33:60">
      <c r="AG1831" s="91"/>
      <c r="AH1831" s="120"/>
      <c r="AI1831" s="120"/>
      <c r="AJ1831" s="120"/>
      <c r="AK1831" s="120"/>
      <c r="AL1831" s="120"/>
      <c r="AM1831" s="120"/>
      <c r="AN1831" s="120"/>
      <c r="AO1831" s="120"/>
      <c r="AP1831" s="120"/>
      <c r="AQ1831" s="120"/>
      <c r="AR1831" s="120"/>
      <c r="AS1831" s="120"/>
      <c r="AT1831" s="120"/>
      <c r="AU1831" s="120"/>
      <c r="AV1831" s="120"/>
      <c r="AW1831" s="120"/>
      <c r="AX1831" s="120"/>
      <c r="AY1831" s="120"/>
      <c r="AZ1831" s="120"/>
      <c r="BA1831" s="120"/>
      <c r="BB1831" s="120"/>
      <c r="BC1831" s="120"/>
      <c r="BD1831" s="120"/>
      <c r="BE1831" s="120"/>
      <c r="BF1831" s="120"/>
      <c r="BG1831" s="120"/>
      <c r="BH1831" s="120"/>
    </row>
    <row r="1832" spans="33:60">
      <c r="AG1832" s="91"/>
      <c r="AH1832" s="120"/>
      <c r="AI1832" s="120"/>
      <c r="AJ1832" s="120"/>
      <c r="AK1832" s="120"/>
      <c r="AL1832" s="120"/>
      <c r="AM1832" s="120"/>
      <c r="AN1832" s="120"/>
      <c r="AO1832" s="120"/>
      <c r="AP1832" s="120"/>
      <c r="AQ1832" s="120"/>
      <c r="AR1832" s="120"/>
      <c r="AS1832" s="120"/>
      <c r="AT1832" s="120"/>
      <c r="AU1832" s="120"/>
      <c r="AV1832" s="120"/>
      <c r="AW1832" s="120"/>
      <c r="AX1832" s="120"/>
      <c r="AY1832" s="120"/>
      <c r="AZ1832" s="120"/>
      <c r="BA1832" s="120"/>
      <c r="BB1832" s="120"/>
      <c r="BC1832" s="120"/>
      <c r="BD1832" s="120"/>
      <c r="BE1832" s="120"/>
      <c r="BF1832" s="120"/>
      <c r="BG1832" s="120"/>
      <c r="BH1832" s="120"/>
    </row>
    <row r="1833" spans="33:60">
      <c r="AG1833" s="91"/>
      <c r="AH1833" s="120"/>
      <c r="AI1833" s="120"/>
      <c r="AJ1833" s="120"/>
      <c r="AK1833" s="120"/>
      <c r="AL1833" s="120"/>
      <c r="AM1833" s="120"/>
      <c r="AN1833" s="120"/>
      <c r="AO1833" s="120"/>
      <c r="AP1833" s="120"/>
      <c r="AQ1833" s="120"/>
      <c r="AR1833" s="120"/>
      <c r="AS1833" s="120"/>
      <c r="AT1833" s="120"/>
      <c r="AU1833" s="120"/>
      <c r="AV1833" s="120"/>
      <c r="AW1833" s="120"/>
      <c r="AX1833" s="120"/>
      <c r="AY1833" s="120"/>
      <c r="AZ1833" s="120"/>
      <c r="BA1833" s="120"/>
      <c r="BB1833" s="120"/>
      <c r="BC1833" s="120"/>
      <c r="BD1833" s="120"/>
      <c r="BE1833" s="120"/>
      <c r="BF1833" s="120"/>
      <c r="BG1833" s="120"/>
      <c r="BH1833" s="120"/>
    </row>
    <row r="1834" spans="33:60">
      <c r="AG1834" s="91"/>
      <c r="AH1834" s="120"/>
      <c r="AI1834" s="120"/>
      <c r="AJ1834" s="120"/>
      <c r="AK1834" s="120"/>
      <c r="AL1834" s="120"/>
      <c r="AM1834" s="120"/>
      <c r="AN1834" s="120"/>
      <c r="AO1834" s="120"/>
      <c r="AP1834" s="120"/>
      <c r="AQ1834" s="120"/>
      <c r="AR1834" s="120"/>
      <c r="AS1834" s="120"/>
      <c r="AT1834" s="120"/>
      <c r="AU1834" s="120"/>
      <c r="AV1834" s="120"/>
      <c r="AW1834" s="120"/>
      <c r="AX1834" s="120"/>
      <c r="AY1834" s="120"/>
      <c r="AZ1834" s="120"/>
      <c r="BA1834" s="120"/>
      <c r="BB1834" s="120"/>
      <c r="BC1834" s="120"/>
      <c r="BD1834" s="120"/>
      <c r="BE1834" s="120"/>
      <c r="BF1834" s="120"/>
      <c r="BG1834" s="120"/>
      <c r="BH1834" s="120"/>
    </row>
    <row r="1835" spans="33:60">
      <c r="AG1835" s="91"/>
      <c r="AH1835" s="120"/>
      <c r="AI1835" s="120"/>
      <c r="AJ1835" s="120"/>
      <c r="AK1835" s="120"/>
      <c r="AL1835" s="120"/>
      <c r="AM1835" s="120"/>
      <c r="AN1835" s="120"/>
      <c r="AO1835" s="120"/>
      <c r="AP1835" s="120"/>
      <c r="AQ1835" s="120"/>
      <c r="AR1835" s="120"/>
      <c r="AS1835" s="120"/>
      <c r="AT1835" s="120"/>
      <c r="AU1835" s="120"/>
      <c r="AV1835" s="120"/>
      <c r="AW1835" s="120"/>
      <c r="AX1835" s="120"/>
      <c r="AY1835" s="120"/>
      <c r="AZ1835" s="120"/>
      <c r="BA1835" s="120"/>
      <c r="BB1835" s="120"/>
      <c r="BC1835" s="120"/>
      <c r="BD1835" s="120"/>
      <c r="BE1835" s="120"/>
      <c r="BF1835" s="120"/>
      <c r="BG1835" s="120"/>
      <c r="BH1835" s="120"/>
    </row>
    <row r="1836" spans="33:60">
      <c r="AG1836" s="91"/>
      <c r="AH1836" s="120"/>
      <c r="AI1836" s="120"/>
      <c r="AJ1836" s="120"/>
      <c r="AK1836" s="120"/>
      <c r="AL1836" s="120"/>
      <c r="AM1836" s="120"/>
      <c r="AN1836" s="120"/>
      <c r="AO1836" s="120"/>
      <c r="AP1836" s="120"/>
      <c r="AQ1836" s="120"/>
      <c r="AR1836" s="120"/>
      <c r="AS1836" s="120"/>
      <c r="AT1836" s="120"/>
      <c r="AU1836" s="120"/>
      <c r="AV1836" s="120"/>
      <c r="AW1836" s="120"/>
      <c r="AX1836" s="120"/>
      <c r="AY1836" s="120"/>
      <c r="AZ1836" s="120"/>
      <c r="BA1836" s="120"/>
      <c r="BB1836" s="120"/>
      <c r="BC1836" s="120"/>
      <c r="BD1836" s="120"/>
      <c r="BE1836" s="120"/>
      <c r="BF1836" s="120"/>
      <c r="BG1836" s="120"/>
      <c r="BH1836" s="120"/>
    </row>
    <row r="1837" spans="33:60">
      <c r="AG1837" s="91"/>
      <c r="AH1837" s="120"/>
      <c r="AI1837" s="120"/>
      <c r="AJ1837" s="120"/>
      <c r="AK1837" s="120"/>
      <c r="AL1837" s="120"/>
      <c r="AM1837" s="120"/>
      <c r="AN1837" s="120"/>
      <c r="AO1837" s="120"/>
      <c r="AP1837" s="120"/>
      <c r="AQ1837" s="120"/>
      <c r="AR1837" s="120"/>
      <c r="AS1837" s="120"/>
      <c r="AT1837" s="120"/>
      <c r="AU1837" s="120"/>
      <c r="AV1837" s="120"/>
      <c r="AW1837" s="120"/>
      <c r="AX1837" s="120"/>
      <c r="AY1837" s="120"/>
      <c r="AZ1837" s="120"/>
      <c r="BA1837" s="120"/>
      <c r="BB1837" s="120"/>
      <c r="BC1837" s="120"/>
      <c r="BD1837" s="120"/>
      <c r="BE1837" s="120"/>
      <c r="BF1837" s="120"/>
      <c r="BG1837" s="120"/>
      <c r="BH1837" s="120"/>
    </row>
    <row r="1838" spans="33:60">
      <c r="AG1838" s="91"/>
      <c r="AH1838" s="120"/>
      <c r="AI1838" s="120"/>
      <c r="AJ1838" s="120"/>
      <c r="AK1838" s="120"/>
      <c r="AL1838" s="120"/>
      <c r="AM1838" s="120"/>
      <c r="AN1838" s="120"/>
      <c r="AO1838" s="120"/>
      <c r="AP1838" s="120"/>
      <c r="AQ1838" s="120"/>
      <c r="AR1838" s="120"/>
      <c r="AS1838" s="120"/>
      <c r="AT1838" s="120"/>
      <c r="AU1838" s="120"/>
      <c r="AV1838" s="120"/>
      <c r="AW1838" s="120"/>
      <c r="AX1838" s="120"/>
      <c r="AY1838" s="120"/>
      <c r="AZ1838" s="120"/>
      <c r="BA1838" s="120"/>
      <c r="BB1838" s="120"/>
      <c r="BC1838" s="120"/>
      <c r="BD1838" s="120"/>
      <c r="BE1838" s="120"/>
      <c r="BF1838" s="120"/>
      <c r="BG1838" s="120"/>
      <c r="BH1838" s="120"/>
    </row>
    <row r="1839" spans="33:60">
      <c r="AG1839" s="91"/>
      <c r="AH1839" s="120"/>
      <c r="AI1839" s="120"/>
      <c r="AJ1839" s="120"/>
      <c r="AK1839" s="120"/>
      <c r="AL1839" s="120"/>
      <c r="AM1839" s="120"/>
      <c r="AN1839" s="120"/>
      <c r="AO1839" s="120"/>
      <c r="AP1839" s="120"/>
      <c r="AQ1839" s="120"/>
      <c r="AR1839" s="120"/>
      <c r="AS1839" s="120"/>
      <c r="AT1839" s="120"/>
      <c r="AU1839" s="120"/>
      <c r="AV1839" s="120"/>
      <c r="AW1839" s="120"/>
      <c r="AX1839" s="120"/>
      <c r="AY1839" s="120"/>
      <c r="AZ1839" s="120"/>
      <c r="BA1839" s="120"/>
      <c r="BB1839" s="120"/>
      <c r="BC1839" s="120"/>
      <c r="BD1839" s="120"/>
      <c r="BE1839" s="120"/>
      <c r="BF1839" s="120"/>
      <c r="BG1839" s="120"/>
      <c r="BH1839" s="120"/>
    </row>
    <row r="1840" spans="33:60">
      <c r="AG1840" s="91"/>
      <c r="AH1840" s="120"/>
      <c r="AI1840" s="120"/>
      <c r="AJ1840" s="120"/>
      <c r="AK1840" s="120"/>
      <c r="AL1840" s="120"/>
      <c r="AM1840" s="120"/>
      <c r="AN1840" s="120"/>
      <c r="AO1840" s="120"/>
      <c r="AP1840" s="120"/>
      <c r="AQ1840" s="120"/>
      <c r="AR1840" s="120"/>
      <c r="AS1840" s="120"/>
      <c r="AT1840" s="120"/>
      <c r="AU1840" s="120"/>
      <c r="AV1840" s="120"/>
      <c r="AW1840" s="120"/>
      <c r="AX1840" s="120"/>
      <c r="AY1840" s="120"/>
      <c r="AZ1840" s="120"/>
      <c r="BA1840" s="120"/>
      <c r="BB1840" s="120"/>
      <c r="BC1840" s="120"/>
      <c r="BD1840" s="120"/>
      <c r="BE1840" s="120"/>
      <c r="BF1840" s="120"/>
      <c r="BG1840" s="120"/>
      <c r="BH1840" s="120"/>
    </row>
    <row r="1841" spans="33:60">
      <c r="AG1841" s="91"/>
      <c r="AH1841" s="120"/>
      <c r="AI1841" s="120"/>
      <c r="AJ1841" s="120"/>
      <c r="AK1841" s="120"/>
      <c r="AL1841" s="120"/>
      <c r="AM1841" s="120"/>
      <c r="AN1841" s="120"/>
      <c r="AO1841" s="120"/>
      <c r="AP1841" s="120"/>
      <c r="AQ1841" s="120"/>
      <c r="AR1841" s="120"/>
      <c r="AS1841" s="120"/>
      <c r="AT1841" s="120"/>
      <c r="AU1841" s="120"/>
      <c r="AV1841" s="120"/>
      <c r="AW1841" s="120"/>
      <c r="AX1841" s="120"/>
      <c r="AY1841" s="120"/>
      <c r="AZ1841" s="120"/>
      <c r="BA1841" s="120"/>
      <c r="BB1841" s="120"/>
      <c r="BC1841" s="120"/>
      <c r="BD1841" s="120"/>
      <c r="BE1841" s="120"/>
      <c r="BF1841" s="120"/>
      <c r="BG1841" s="120"/>
      <c r="BH1841" s="120"/>
    </row>
    <row r="1842" spans="33:60">
      <c r="AG1842" s="91"/>
      <c r="AH1842" s="120"/>
      <c r="AI1842" s="120"/>
      <c r="AJ1842" s="120"/>
      <c r="AK1842" s="120"/>
      <c r="AL1842" s="120"/>
      <c r="AM1842" s="120"/>
      <c r="AN1842" s="120"/>
      <c r="AO1842" s="120"/>
      <c r="AP1842" s="120"/>
      <c r="AQ1842" s="120"/>
      <c r="AR1842" s="120"/>
      <c r="AS1842" s="120"/>
      <c r="AT1842" s="120"/>
      <c r="AU1842" s="120"/>
      <c r="AV1842" s="120"/>
      <c r="AW1842" s="120"/>
      <c r="AX1842" s="120"/>
      <c r="AY1842" s="120"/>
      <c r="AZ1842" s="120"/>
      <c r="BA1842" s="120"/>
      <c r="BB1842" s="120"/>
      <c r="BC1842" s="120"/>
      <c r="BD1842" s="120"/>
      <c r="BE1842" s="120"/>
      <c r="BF1842" s="120"/>
      <c r="BG1842" s="120"/>
      <c r="BH1842" s="120"/>
    </row>
    <row r="1843" spans="33:60">
      <c r="AG1843" s="91"/>
      <c r="AH1843" s="120"/>
      <c r="AI1843" s="120"/>
      <c r="AJ1843" s="120"/>
      <c r="AK1843" s="120"/>
      <c r="AL1843" s="120"/>
      <c r="AM1843" s="120"/>
      <c r="AN1843" s="120"/>
      <c r="AO1843" s="120"/>
      <c r="AP1843" s="120"/>
      <c r="AQ1843" s="120"/>
      <c r="AR1843" s="120"/>
      <c r="AS1843" s="120"/>
      <c r="AT1843" s="120"/>
      <c r="AU1843" s="120"/>
      <c r="AV1843" s="120"/>
      <c r="AW1843" s="120"/>
      <c r="AX1843" s="120"/>
      <c r="AY1843" s="120"/>
      <c r="AZ1843" s="120"/>
      <c r="BA1843" s="120"/>
      <c r="BB1843" s="120"/>
      <c r="BC1843" s="120"/>
      <c r="BD1843" s="120"/>
      <c r="BE1843" s="120"/>
      <c r="BF1843" s="120"/>
      <c r="BG1843" s="120"/>
      <c r="BH1843" s="120"/>
    </row>
    <row r="1844" spans="33:60">
      <c r="AG1844" s="91"/>
      <c r="AH1844" s="120"/>
      <c r="AI1844" s="120"/>
      <c r="AJ1844" s="120"/>
      <c r="AK1844" s="120"/>
      <c r="AL1844" s="120"/>
      <c r="AM1844" s="120"/>
      <c r="AN1844" s="120"/>
      <c r="AO1844" s="120"/>
      <c r="AP1844" s="120"/>
      <c r="AQ1844" s="120"/>
      <c r="AR1844" s="120"/>
      <c r="AS1844" s="120"/>
      <c r="AT1844" s="120"/>
      <c r="AU1844" s="120"/>
      <c r="AV1844" s="120"/>
      <c r="AW1844" s="120"/>
      <c r="AX1844" s="120"/>
      <c r="AY1844" s="120"/>
      <c r="AZ1844" s="120"/>
      <c r="BA1844" s="120"/>
      <c r="BB1844" s="120"/>
      <c r="BC1844" s="120"/>
      <c r="BD1844" s="120"/>
      <c r="BE1844" s="120"/>
      <c r="BF1844" s="120"/>
      <c r="BG1844" s="120"/>
      <c r="BH1844" s="120"/>
    </row>
    <row r="1845" spans="33:60">
      <c r="AG1845" s="91"/>
      <c r="AH1845" s="120"/>
      <c r="AI1845" s="120"/>
      <c r="AJ1845" s="120"/>
      <c r="AK1845" s="120"/>
      <c r="AL1845" s="120"/>
      <c r="AM1845" s="120"/>
      <c r="AN1845" s="120"/>
      <c r="AO1845" s="120"/>
      <c r="AP1845" s="120"/>
      <c r="AQ1845" s="120"/>
      <c r="AR1845" s="120"/>
      <c r="AS1845" s="120"/>
      <c r="AT1845" s="120"/>
      <c r="AU1845" s="120"/>
      <c r="AV1845" s="120"/>
      <c r="AW1845" s="120"/>
      <c r="AX1845" s="120"/>
      <c r="AY1845" s="120"/>
      <c r="AZ1845" s="120"/>
      <c r="BA1845" s="120"/>
      <c r="BB1845" s="120"/>
      <c r="BC1845" s="120"/>
      <c r="BD1845" s="120"/>
      <c r="BE1845" s="120"/>
      <c r="BF1845" s="120"/>
      <c r="BG1845" s="120"/>
      <c r="BH1845" s="120"/>
    </row>
    <row r="1846" spans="33:60">
      <c r="AG1846" s="91"/>
      <c r="AH1846" s="120"/>
      <c r="AI1846" s="120"/>
      <c r="AJ1846" s="120"/>
      <c r="AK1846" s="120"/>
      <c r="AL1846" s="120"/>
      <c r="AM1846" s="120"/>
      <c r="AN1846" s="120"/>
      <c r="AO1846" s="120"/>
      <c r="AP1846" s="120"/>
      <c r="AQ1846" s="120"/>
      <c r="AR1846" s="120"/>
      <c r="AS1846" s="120"/>
      <c r="AT1846" s="120"/>
      <c r="AU1846" s="120"/>
      <c r="AV1846" s="120"/>
      <c r="AW1846" s="120"/>
      <c r="AX1846" s="120"/>
      <c r="AY1846" s="120"/>
      <c r="AZ1846" s="120"/>
      <c r="BA1846" s="120"/>
      <c r="BB1846" s="120"/>
      <c r="BC1846" s="120"/>
      <c r="BD1846" s="120"/>
      <c r="BE1846" s="120"/>
      <c r="BF1846" s="120"/>
      <c r="BG1846" s="120"/>
      <c r="BH1846" s="120"/>
    </row>
    <row r="1847" spans="33:60">
      <c r="AG1847" s="91"/>
      <c r="AH1847" s="120"/>
      <c r="AI1847" s="120"/>
      <c r="AJ1847" s="120"/>
      <c r="AK1847" s="120"/>
      <c r="AL1847" s="120"/>
      <c r="AM1847" s="120"/>
      <c r="AN1847" s="120"/>
      <c r="AO1847" s="120"/>
      <c r="AP1847" s="120"/>
      <c r="AQ1847" s="120"/>
      <c r="AR1847" s="120"/>
      <c r="AS1847" s="120"/>
      <c r="AT1847" s="120"/>
      <c r="AU1847" s="120"/>
      <c r="AV1847" s="120"/>
      <c r="AW1847" s="120"/>
      <c r="AX1847" s="120"/>
      <c r="AY1847" s="120"/>
      <c r="AZ1847" s="120"/>
      <c r="BA1847" s="120"/>
      <c r="BB1847" s="120"/>
      <c r="BC1847" s="120"/>
      <c r="BD1847" s="120"/>
      <c r="BE1847" s="120"/>
      <c r="BF1847" s="120"/>
      <c r="BG1847" s="120"/>
      <c r="BH1847" s="120"/>
    </row>
    <row r="1848" spans="33:60">
      <c r="AG1848" s="91"/>
      <c r="AH1848" s="120"/>
      <c r="AI1848" s="120"/>
      <c r="AJ1848" s="120"/>
      <c r="AK1848" s="120"/>
      <c r="AL1848" s="120"/>
      <c r="AM1848" s="120"/>
      <c r="AN1848" s="120"/>
      <c r="AO1848" s="120"/>
      <c r="AP1848" s="120"/>
      <c r="AQ1848" s="120"/>
      <c r="AR1848" s="120"/>
      <c r="AS1848" s="120"/>
      <c r="AT1848" s="120"/>
      <c r="AU1848" s="120"/>
      <c r="AV1848" s="120"/>
      <c r="AW1848" s="120"/>
      <c r="AX1848" s="120"/>
      <c r="AY1848" s="120"/>
      <c r="AZ1848" s="120"/>
      <c r="BA1848" s="120"/>
      <c r="BB1848" s="120"/>
      <c r="BC1848" s="120"/>
      <c r="BD1848" s="120"/>
      <c r="BE1848" s="120"/>
      <c r="BF1848" s="120"/>
      <c r="BG1848" s="120"/>
      <c r="BH1848" s="120"/>
    </row>
    <row r="1849" spans="33:60">
      <c r="AG1849" s="91"/>
      <c r="AH1849" s="120"/>
      <c r="AI1849" s="120"/>
      <c r="AJ1849" s="120"/>
      <c r="AK1849" s="120"/>
      <c r="AL1849" s="120"/>
      <c r="AM1849" s="120"/>
      <c r="AN1849" s="120"/>
      <c r="AO1849" s="120"/>
      <c r="AP1849" s="120"/>
      <c r="AQ1849" s="120"/>
      <c r="AR1849" s="120"/>
      <c r="AS1849" s="120"/>
      <c r="AT1849" s="120"/>
      <c r="AU1849" s="120"/>
      <c r="AV1849" s="120"/>
      <c r="AW1849" s="120"/>
      <c r="AX1849" s="120"/>
      <c r="AY1849" s="120"/>
      <c r="AZ1849" s="120"/>
      <c r="BA1849" s="120"/>
      <c r="BB1849" s="120"/>
      <c r="BC1849" s="120"/>
      <c r="BD1849" s="120"/>
      <c r="BE1849" s="120"/>
      <c r="BF1849" s="120"/>
      <c r="BG1849" s="120"/>
      <c r="BH1849" s="120"/>
    </row>
    <row r="1850" spans="33:60">
      <c r="AG1850" s="91"/>
      <c r="AH1850" s="120"/>
      <c r="AI1850" s="120"/>
      <c r="AJ1850" s="120"/>
      <c r="AK1850" s="120"/>
      <c r="AL1850" s="120"/>
      <c r="AM1850" s="120"/>
      <c r="AN1850" s="120"/>
      <c r="AO1850" s="120"/>
      <c r="AP1850" s="120"/>
      <c r="AQ1850" s="120"/>
      <c r="AR1850" s="120"/>
      <c r="AS1850" s="120"/>
      <c r="AT1850" s="120"/>
      <c r="AU1850" s="120"/>
      <c r="AV1850" s="120"/>
      <c r="AW1850" s="120"/>
      <c r="AX1850" s="120"/>
      <c r="AY1850" s="120"/>
      <c r="AZ1850" s="120"/>
      <c r="BA1850" s="120"/>
      <c r="BB1850" s="120"/>
      <c r="BC1850" s="120"/>
      <c r="BD1850" s="120"/>
      <c r="BE1850" s="120"/>
      <c r="BF1850" s="120"/>
      <c r="BG1850" s="120"/>
      <c r="BH1850" s="120"/>
    </row>
    <row r="1851" spans="33:60">
      <c r="AG1851" s="91"/>
      <c r="AH1851" s="120"/>
      <c r="AI1851" s="120"/>
      <c r="AJ1851" s="120"/>
      <c r="AK1851" s="120"/>
      <c r="AL1851" s="120"/>
      <c r="AM1851" s="120"/>
      <c r="AN1851" s="120"/>
      <c r="AO1851" s="120"/>
      <c r="AP1851" s="120"/>
      <c r="AQ1851" s="120"/>
      <c r="AR1851" s="120"/>
      <c r="AS1851" s="120"/>
      <c r="AT1851" s="120"/>
      <c r="AU1851" s="120"/>
      <c r="AV1851" s="120"/>
      <c r="AW1851" s="120"/>
      <c r="AX1851" s="120"/>
      <c r="AY1851" s="120"/>
      <c r="AZ1851" s="120"/>
      <c r="BA1851" s="120"/>
      <c r="BB1851" s="120"/>
      <c r="BC1851" s="120"/>
      <c r="BD1851" s="120"/>
      <c r="BE1851" s="120"/>
      <c r="BF1851" s="120"/>
      <c r="BG1851" s="120"/>
      <c r="BH1851" s="120"/>
    </row>
    <row r="1852" spans="33:60">
      <c r="AG1852" s="91"/>
      <c r="AH1852" s="120"/>
      <c r="AI1852" s="120"/>
      <c r="AJ1852" s="120"/>
      <c r="AK1852" s="120"/>
      <c r="AL1852" s="120"/>
      <c r="AM1852" s="120"/>
      <c r="AN1852" s="120"/>
      <c r="AO1852" s="120"/>
      <c r="AP1852" s="120"/>
      <c r="AQ1852" s="120"/>
      <c r="AR1852" s="120"/>
      <c r="AS1852" s="120"/>
      <c r="AT1852" s="120"/>
      <c r="AU1852" s="120"/>
      <c r="AV1852" s="120"/>
      <c r="AW1852" s="120"/>
      <c r="AX1852" s="120"/>
      <c r="AY1852" s="120"/>
      <c r="AZ1852" s="120"/>
      <c r="BA1852" s="120"/>
      <c r="BB1852" s="120"/>
      <c r="BC1852" s="120"/>
      <c r="BD1852" s="120"/>
      <c r="BE1852" s="120"/>
      <c r="BF1852" s="120"/>
      <c r="BG1852" s="120"/>
      <c r="BH1852" s="120"/>
    </row>
    <row r="1853" spans="33:60">
      <c r="AG1853" s="91"/>
      <c r="AH1853" s="120"/>
      <c r="AI1853" s="120"/>
      <c r="AJ1853" s="120"/>
      <c r="AK1853" s="120"/>
      <c r="AL1853" s="120"/>
      <c r="AM1853" s="120"/>
      <c r="AN1853" s="120"/>
      <c r="AO1853" s="120"/>
      <c r="AP1853" s="120"/>
      <c r="AQ1853" s="120"/>
      <c r="AR1853" s="120"/>
      <c r="AS1853" s="120"/>
      <c r="AT1853" s="120"/>
      <c r="AU1853" s="120"/>
      <c r="AV1853" s="120"/>
      <c r="AW1853" s="120"/>
      <c r="AX1853" s="120"/>
      <c r="AY1853" s="120"/>
      <c r="AZ1853" s="120"/>
      <c r="BA1853" s="120"/>
      <c r="BB1853" s="120"/>
      <c r="BC1853" s="120"/>
      <c r="BD1853" s="120"/>
      <c r="BE1853" s="120"/>
      <c r="BF1853" s="120"/>
      <c r="BG1853" s="120"/>
      <c r="BH1853" s="120"/>
    </row>
    <row r="1854" spans="33:60">
      <c r="AG1854" s="91"/>
      <c r="AH1854" s="120"/>
      <c r="AI1854" s="120"/>
      <c r="AJ1854" s="120"/>
      <c r="AK1854" s="120"/>
      <c r="AL1854" s="120"/>
      <c r="AM1854" s="120"/>
      <c r="AN1854" s="120"/>
      <c r="AO1854" s="120"/>
      <c r="AP1854" s="120"/>
      <c r="AQ1854" s="120"/>
      <c r="AR1854" s="120"/>
      <c r="AS1854" s="120"/>
      <c r="AT1854" s="120"/>
      <c r="AU1854" s="120"/>
      <c r="AV1854" s="120"/>
      <c r="AW1854" s="120"/>
      <c r="AX1854" s="120"/>
      <c r="AY1854" s="120"/>
      <c r="AZ1854" s="120"/>
      <c r="BA1854" s="120"/>
      <c r="BB1854" s="120"/>
      <c r="BC1854" s="120"/>
      <c r="BD1854" s="120"/>
      <c r="BE1854" s="120"/>
      <c r="BF1854" s="120"/>
      <c r="BG1854" s="120"/>
      <c r="BH1854" s="120"/>
    </row>
    <row r="1855" spans="33:60">
      <c r="AG1855" s="91"/>
      <c r="AH1855" s="120"/>
      <c r="AI1855" s="120"/>
      <c r="AJ1855" s="120"/>
      <c r="AK1855" s="120"/>
      <c r="AL1855" s="120"/>
      <c r="AM1855" s="120"/>
      <c r="AN1855" s="120"/>
      <c r="AO1855" s="120"/>
      <c r="AP1855" s="120"/>
      <c r="AQ1855" s="120"/>
      <c r="AR1855" s="120"/>
      <c r="AS1855" s="120"/>
      <c r="AT1855" s="120"/>
      <c r="AU1855" s="120"/>
      <c r="AV1855" s="120"/>
      <c r="AW1855" s="120"/>
      <c r="AX1855" s="120"/>
      <c r="AY1855" s="120"/>
      <c r="AZ1855" s="120"/>
      <c r="BA1855" s="120"/>
      <c r="BB1855" s="120"/>
      <c r="BC1855" s="120"/>
      <c r="BD1855" s="120"/>
      <c r="BE1855" s="120"/>
      <c r="BF1855" s="120"/>
      <c r="BG1855" s="120"/>
      <c r="BH1855" s="120"/>
    </row>
    <row r="1856" spans="33:60">
      <c r="AG1856" s="91"/>
      <c r="AH1856" s="120"/>
      <c r="AI1856" s="120"/>
      <c r="AJ1856" s="120"/>
      <c r="AK1856" s="120"/>
      <c r="AL1856" s="120"/>
      <c r="AM1856" s="120"/>
      <c r="AN1856" s="120"/>
      <c r="AO1856" s="120"/>
      <c r="AP1856" s="120"/>
      <c r="AQ1856" s="120"/>
      <c r="AR1856" s="120"/>
      <c r="AS1856" s="120"/>
      <c r="AT1856" s="120"/>
      <c r="AU1856" s="120"/>
      <c r="AV1856" s="120"/>
      <c r="AW1856" s="120"/>
      <c r="AX1856" s="120"/>
      <c r="AY1856" s="120"/>
      <c r="AZ1856" s="120"/>
      <c r="BA1856" s="120"/>
      <c r="BB1856" s="120"/>
      <c r="BC1856" s="120"/>
      <c r="BD1856" s="120"/>
      <c r="BE1856" s="120"/>
      <c r="BF1856" s="120"/>
      <c r="BG1856" s="120"/>
      <c r="BH1856" s="120"/>
    </row>
    <row r="1857" spans="33:60">
      <c r="AG1857" s="91"/>
      <c r="AH1857" s="120"/>
      <c r="AI1857" s="120"/>
      <c r="AJ1857" s="120"/>
      <c r="AK1857" s="120"/>
      <c r="AL1857" s="120"/>
      <c r="AM1857" s="120"/>
      <c r="AN1857" s="120"/>
      <c r="AO1857" s="120"/>
      <c r="AP1857" s="120"/>
      <c r="AQ1857" s="120"/>
      <c r="AR1857" s="120"/>
      <c r="AS1857" s="120"/>
      <c r="AT1857" s="120"/>
      <c r="AU1857" s="120"/>
      <c r="AV1857" s="120"/>
      <c r="AW1857" s="120"/>
      <c r="AX1857" s="120"/>
      <c r="AY1857" s="120"/>
      <c r="AZ1857" s="120"/>
      <c r="BA1857" s="120"/>
      <c r="BB1857" s="120"/>
      <c r="BC1857" s="120"/>
      <c r="BD1857" s="120"/>
      <c r="BE1857" s="120"/>
      <c r="BF1857" s="120"/>
      <c r="BG1857" s="120"/>
      <c r="BH1857" s="120"/>
    </row>
    <row r="1858" spans="33:60">
      <c r="AG1858" s="91"/>
      <c r="AH1858" s="120"/>
      <c r="AI1858" s="120"/>
      <c r="AJ1858" s="120"/>
      <c r="AK1858" s="120"/>
      <c r="AL1858" s="120"/>
      <c r="AM1858" s="120"/>
      <c r="AN1858" s="120"/>
      <c r="AO1858" s="120"/>
      <c r="AP1858" s="120"/>
      <c r="AQ1858" s="120"/>
      <c r="AR1858" s="120"/>
      <c r="AS1858" s="120"/>
      <c r="AT1858" s="120"/>
      <c r="AU1858" s="120"/>
      <c r="AV1858" s="120"/>
      <c r="AW1858" s="120"/>
      <c r="AX1858" s="120"/>
      <c r="AY1858" s="120"/>
      <c r="AZ1858" s="120"/>
      <c r="BA1858" s="120"/>
      <c r="BB1858" s="120"/>
      <c r="BC1858" s="120"/>
      <c r="BD1858" s="120"/>
      <c r="BE1858" s="120"/>
      <c r="BF1858" s="120"/>
      <c r="BG1858" s="120"/>
      <c r="BH1858" s="120"/>
    </row>
    <row r="1859" spans="33:60">
      <c r="AG1859" s="91"/>
      <c r="AH1859" s="120"/>
      <c r="AI1859" s="120"/>
      <c r="AJ1859" s="120"/>
      <c r="AK1859" s="120"/>
      <c r="AL1859" s="120"/>
      <c r="AM1859" s="120"/>
      <c r="AN1859" s="120"/>
      <c r="AO1859" s="120"/>
      <c r="AP1859" s="120"/>
      <c r="AQ1859" s="120"/>
      <c r="AR1859" s="120"/>
      <c r="AS1859" s="120"/>
      <c r="AT1859" s="120"/>
      <c r="AU1859" s="120"/>
      <c r="AV1859" s="120"/>
      <c r="AW1859" s="120"/>
      <c r="AX1859" s="120"/>
      <c r="AY1859" s="120"/>
      <c r="AZ1859" s="120"/>
      <c r="BA1859" s="120"/>
      <c r="BB1859" s="120"/>
      <c r="BC1859" s="120"/>
      <c r="BD1859" s="120"/>
      <c r="BE1859" s="120"/>
      <c r="BF1859" s="120"/>
      <c r="BG1859" s="120"/>
      <c r="BH1859" s="120"/>
    </row>
    <row r="1860" spans="33:60">
      <c r="AG1860" s="91"/>
      <c r="AH1860" s="120"/>
      <c r="AI1860" s="120"/>
      <c r="AJ1860" s="120"/>
      <c r="AK1860" s="120"/>
      <c r="AL1860" s="120"/>
      <c r="AM1860" s="120"/>
      <c r="AN1860" s="120"/>
      <c r="AO1860" s="120"/>
      <c r="AP1860" s="120"/>
      <c r="AQ1860" s="120"/>
      <c r="AR1860" s="120"/>
      <c r="AS1860" s="120"/>
      <c r="AT1860" s="120"/>
      <c r="AU1860" s="120"/>
      <c r="AV1860" s="120"/>
      <c r="AW1860" s="120"/>
      <c r="AX1860" s="120"/>
      <c r="AY1860" s="120"/>
      <c r="AZ1860" s="120"/>
      <c r="BA1860" s="120"/>
      <c r="BB1860" s="120"/>
      <c r="BC1860" s="120"/>
      <c r="BD1860" s="120"/>
      <c r="BE1860" s="120"/>
      <c r="BF1860" s="120"/>
      <c r="BG1860" s="120"/>
      <c r="BH1860" s="120"/>
    </row>
    <row r="1861" spans="33:60">
      <c r="AG1861" s="91"/>
      <c r="AH1861" s="120"/>
      <c r="AI1861" s="120"/>
      <c r="AJ1861" s="120"/>
      <c r="AK1861" s="120"/>
      <c r="AL1861" s="120"/>
      <c r="AM1861" s="120"/>
      <c r="AN1861" s="120"/>
      <c r="AO1861" s="120"/>
      <c r="AP1861" s="120"/>
      <c r="AQ1861" s="120"/>
      <c r="AR1861" s="120"/>
      <c r="AS1861" s="120"/>
      <c r="AT1861" s="120"/>
      <c r="AU1861" s="120"/>
      <c r="AV1861" s="120"/>
      <c r="AW1861" s="120"/>
      <c r="AX1861" s="120"/>
      <c r="AY1861" s="120"/>
      <c r="AZ1861" s="120"/>
      <c r="BA1861" s="120"/>
      <c r="BB1861" s="120"/>
      <c r="BC1861" s="120"/>
      <c r="BD1861" s="120"/>
      <c r="BE1861" s="120"/>
      <c r="BF1861" s="120"/>
      <c r="BG1861" s="120"/>
      <c r="BH1861" s="120"/>
    </row>
    <row r="1862" spans="33:60">
      <c r="AG1862" s="91"/>
      <c r="AH1862" s="120"/>
      <c r="AI1862" s="120"/>
      <c r="AJ1862" s="120"/>
      <c r="AK1862" s="120"/>
      <c r="AL1862" s="120"/>
      <c r="AM1862" s="120"/>
      <c r="AN1862" s="120"/>
      <c r="AO1862" s="120"/>
      <c r="AP1862" s="120"/>
      <c r="AQ1862" s="120"/>
      <c r="AR1862" s="120"/>
      <c r="AS1862" s="120"/>
      <c r="AT1862" s="120"/>
      <c r="AU1862" s="120"/>
      <c r="AV1862" s="120"/>
      <c r="AW1862" s="120"/>
      <c r="AX1862" s="120"/>
      <c r="AY1862" s="120"/>
      <c r="AZ1862" s="120"/>
      <c r="BA1862" s="120"/>
      <c r="BB1862" s="120"/>
      <c r="BC1862" s="120"/>
      <c r="BD1862" s="120"/>
      <c r="BE1862" s="120"/>
      <c r="BF1862" s="120"/>
      <c r="BG1862" s="120"/>
      <c r="BH1862" s="120"/>
    </row>
    <row r="1863" spans="33:60">
      <c r="AG1863" s="91"/>
      <c r="AH1863" s="120"/>
      <c r="AI1863" s="120"/>
      <c r="AJ1863" s="120"/>
      <c r="AK1863" s="120"/>
      <c r="AL1863" s="120"/>
      <c r="AM1863" s="120"/>
      <c r="AN1863" s="120"/>
      <c r="AO1863" s="120"/>
      <c r="AP1863" s="120"/>
      <c r="AQ1863" s="120"/>
      <c r="AR1863" s="120"/>
      <c r="AS1863" s="120"/>
      <c r="AT1863" s="120"/>
      <c r="AU1863" s="120"/>
      <c r="AV1863" s="120"/>
      <c r="AW1863" s="120"/>
      <c r="AX1863" s="120"/>
      <c r="AY1863" s="120"/>
      <c r="AZ1863" s="120"/>
      <c r="BA1863" s="120"/>
      <c r="BB1863" s="120"/>
      <c r="BC1863" s="120"/>
      <c r="BD1863" s="120"/>
      <c r="BE1863" s="120"/>
      <c r="BF1863" s="120"/>
      <c r="BG1863" s="120"/>
      <c r="BH1863" s="120"/>
    </row>
    <row r="1864" spans="33:60">
      <c r="AG1864" s="91"/>
      <c r="AH1864" s="120"/>
      <c r="AI1864" s="120"/>
      <c r="AJ1864" s="120"/>
      <c r="AK1864" s="120"/>
      <c r="AL1864" s="120"/>
      <c r="AM1864" s="120"/>
      <c r="AN1864" s="120"/>
      <c r="AO1864" s="120"/>
      <c r="AP1864" s="120"/>
      <c r="AQ1864" s="120"/>
      <c r="AR1864" s="120"/>
      <c r="AS1864" s="120"/>
      <c r="AT1864" s="120"/>
      <c r="AU1864" s="120"/>
      <c r="AV1864" s="120"/>
      <c r="AW1864" s="120"/>
      <c r="AX1864" s="120"/>
      <c r="AY1864" s="120"/>
      <c r="AZ1864" s="120"/>
      <c r="BA1864" s="120"/>
      <c r="BB1864" s="120"/>
      <c r="BC1864" s="120"/>
      <c r="BD1864" s="120"/>
      <c r="BE1864" s="120"/>
      <c r="BF1864" s="120"/>
      <c r="BG1864" s="120"/>
      <c r="BH1864" s="120"/>
    </row>
    <row r="1865" spans="33:60">
      <c r="AG1865" s="91"/>
      <c r="AH1865" s="120"/>
      <c r="AI1865" s="120"/>
      <c r="AJ1865" s="120"/>
      <c r="AK1865" s="120"/>
      <c r="AL1865" s="120"/>
      <c r="AM1865" s="120"/>
      <c r="AN1865" s="120"/>
      <c r="AO1865" s="120"/>
      <c r="AP1865" s="120"/>
      <c r="AQ1865" s="120"/>
      <c r="AR1865" s="120"/>
      <c r="AS1865" s="120"/>
      <c r="AT1865" s="120"/>
      <c r="AU1865" s="120"/>
      <c r="AV1865" s="120"/>
      <c r="AW1865" s="120"/>
      <c r="AX1865" s="120"/>
      <c r="AY1865" s="120"/>
      <c r="AZ1865" s="120"/>
      <c r="BA1865" s="120"/>
      <c r="BB1865" s="120"/>
      <c r="BC1865" s="120"/>
      <c r="BD1865" s="120"/>
      <c r="BE1865" s="120"/>
      <c r="BF1865" s="120"/>
      <c r="BG1865" s="120"/>
      <c r="BH1865" s="120"/>
    </row>
    <row r="1866" spans="33:60">
      <c r="AG1866" s="91"/>
      <c r="AH1866" s="120"/>
      <c r="AI1866" s="120"/>
      <c r="AJ1866" s="120"/>
      <c r="AK1866" s="120"/>
      <c r="AL1866" s="120"/>
      <c r="AM1866" s="120"/>
      <c r="AN1866" s="120"/>
      <c r="AO1866" s="120"/>
      <c r="AP1866" s="120"/>
      <c r="AQ1866" s="120"/>
      <c r="AR1866" s="120"/>
      <c r="AS1866" s="120"/>
      <c r="AT1866" s="120"/>
      <c r="AU1866" s="120"/>
      <c r="AV1866" s="120"/>
      <c r="AW1866" s="120"/>
      <c r="AX1866" s="120"/>
      <c r="AY1866" s="120"/>
      <c r="AZ1866" s="120"/>
      <c r="BA1866" s="120"/>
      <c r="BB1866" s="120"/>
      <c r="BC1866" s="120"/>
      <c r="BD1866" s="120"/>
      <c r="BE1866" s="120"/>
      <c r="BF1866" s="120"/>
      <c r="BG1866" s="120"/>
      <c r="BH1866" s="120"/>
    </row>
    <row r="1867" spans="33:60">
      <c r="AG1867" s="91"/>
      <c r="AH1867" s="120"/>
      <c r="AI1867" s="120"/>
      <c r="AJ1867" s="120"/>
      <c r="AK1867" s="120"/>
      <c r="AL1867" s="120"/>
      <c r="AM1867" s="120"/>
      <c r="AN1867" s="120"/>
      <c r="AO1867" s="120"/>
      <c r="AP1867" s="120"/>
      <c r="AQ1867" s="120"/>
      <c r="AR1867" s="120"/>
      <c r="AS1867" s="120"/>
      <c r="AT1867" s="120"/>
      <c r="AU1867" s="120"/>
      <c r="AV1867" s="120"/>
      <c r="AW1867" s="120"/>
      <c r="AX1867" s="120"/>
      <c r="AY1867" s="120"/>
      <c r="AZ1867" s="120"/>
      <c r="BA1867" s="120"/>
      <c r="BB1867" s="120"/>
      <c r="BC1867" s="120"/>
      <c r="BD1867" s="120"/>
      <c r="BE1867" s="120"/>
      <c r="BF1867" s="120"/>
      <c r="BG1867" s="120"/>
      <c r="BH1867" s="120"/>
    </row>
    <row r="1868" spans="33:60">
      <c r="AG1868" s="91"/>
      <c r="AH1868" s="120"/>
      <c r="AI1868" s="120"/>
      <c r="AJ1868" s="120"/>
      <c r="AK1868" s="120"/>
      <c r="AL1868" s="120"/>
      <c r="AM1868" s="120"/>
      <c r="AN1868" s="120"/>
      <c r="AO1868" s="120"/>
      <c r="AP1868" s="120"/>
      <c r="AQ1868" s="120"/>
      <c r="AR1868" s="120"/>
      <c r="AS1868" s="120"/>
      <c r="AT1868" s="120"/>
      <c r="AU1868" s="120"/>
      <c r="AV1868" s="120"/>
      <c r="AW1868" s="120"/>
      <c r="AX1868" s="120"/>
      <c r="AY1868" s="120"/>
      <c r="AZ1868" s="120"/>
      <c r="BA1868" s="120"/>
      <c r="BB1868" s="120"/>
      <c r="BC1868" s="120"/>
      <c r="BD1868" s="120"/>
      <c r="BE1868" s="120"/>
      <c r="BF1868" s="120"/>
      <c r="BG1868" s="120"/>
      <c r="BH1868" s="120"/>
    </row>
    <row r="1869" spans="33:60">
      <c r="AG1869" s="91"/>
      <c r="AH1869" s="120"/>
      <c r="AI1869" s="120"/>
      <c r="AJ1869" s="120"/>
      <c r="AK1869" s="120"/>
      <c r="AL1869" s="120"/>
      <c r="AM1869" s="120"/>
      <c r="AN1869" s="120"/>
      <c r="AO1869" s="120"/>
      <c r="AP1869" s="120"/>
      <c r="AQ1869" s="120"/>
      <c r="AR1869" s="120"/>
      <c r="AS1869" s="120"/>
      <c r="AT1869" s="120"/>
      <c r="AU1869" s="120"/>
      <c r="AV1869" s="120"/>
      <c r="AW1869" s="120"/>
      <c r="AX1869" s="120"/>
      <c r="AY1869" s="120"/>
      <c r="AZ1869" s="120"/>
      <c r="BA1869" s="120"/>
      <c r="BB1869" s="120"/>
      <c r="BC1869" s="120"/>
      <c r="BD1869" s="120"/>
      <c r="BE1869" s="120"/>
      <c r="BF1869" s="120"/>
      <c r="BG1869" s="120"/>
      <c r="BH1869" s="120"/>
    </row>
    <row r="1870" spans="33:60">
      <c r="AG1870" s="91"/>
      <c r="AH1870" s="120"/>
      <c r="AI1870" s="120"/>
      <c r="AJ1870" s="120"/>
      <c r="AK1870" s="120"/>
      <c r="AL1870" s="120"/>
      <c r="AM1870" s="120"/>
      <c r="AN1870" s="120"/>
      <c r="AO1870" s="120"/>
      <c r="AP1870" s="120"/>
      <c r="AQ1870" s="120"/>
      <c r="AR1870" s="120"/>
      <c r="AS1870" s="120"/>
      <c r="AT1870" s="120"/>
      <c r="AU1870" s="120"/>
      <c r="AV1870" s="120"/>
      <c r="AW1870" s="120"/>
      <c r="AX1870" s="120"/>
      <c r="AY1870" s="120"/>
      <c r="AZ1870" s="120"/>
      <c r="BA1870" s="120"/>
      <c r="BB1870" s="120"/>
      <c r="BC1870" s="120"/>
      <c r="BD1870" s="120"/>
      <c r="BE1870" s="120"/>
      <c r="BF1870" s="120"/>
      <c r="BG1870" s="120"/>
      <c r="BH1870" s="120"/>
    </row>
    <row r="1871" spans="33:60">
      <c r="AG1871" s="91"/>
      <c r="AH1871" s="120"/>
      <c r="AI1871" s="120"/>
      <c r="AJ1871" s="120"/>
      <c r="AK1871" s="120"/>
      <c r="AL1871" s="120"/>
      <c r="AM1871" s="120"/>
      <c r="AN1871" s="120"/>
      <c r="AO1871" s="120"/>
      <c r="AP1871" s="120"/>
      <c r="AQ1871" s="120"/>
      <c r="AR1871" s="120"/>
      <c r="AS1871" s="120"/>
      <c r="AT1871" s="120"/>
      <c r="AU1871" s="120"/>
      <c r="AV1871" s="120"/>
      <c r="AW1871" s="120"/>
      <c r="AX1871" s="120"/>
      <c r="AY1871" s="120"/>
      <c r="AZ1871" s="120"/>
      <c r="BA1871" s="120"/>
      <c r="BB1871" s="120"/>
      <c r="BC1871" s="120"/>
      <c r="BD1871" s="120"/>
      <c r="BE1871" s="120"/>
      <c r="BF1871" s="120"/>
      <c r="BG1871" s="120"/>
      <c r="BH1871" s="120"/>
    </row>
    <row r="1872" spans="33:60">
      <c r="AG1872" s="91"/>
      <c r="AH1872" s="120"/>
      <c r="AI1872" s="120"/>
      <c r="AJ1872" s="120"/>
      <c r="AK1872" s="120"/>
      <c r="AL1872" s="120"/>
      <c r="AM1872" s="120"/>
      <c r="AN1872" s="120"/>
      <c r="AO1872" s="120"/>
      <c r="AP1872" s="120"/>
      <c r="AQ1872" s="120"/>
      <c r="AR1872" s="120"/>
      <c r="AS1872" s="120"/>
      <c r="AT1872" s="120"/>
      <c r="AU1872" s="120"/>
      <c r="AV1872" s="120"/>
      <c r="AW1872" s="120"/>
      <c r="AX1872" s="120"/>
      <c r="AY1872" s="120"/>
      <c r="AZ1872" s="120"/>
      <c r="BA1872" s="120"/>
      <c r="BB1872" s="120"/>
      <c r="BC1872" s="120"/>
      <c r="BD1872" s="120"/>
      <c r="BE1872" s="120"/>
      <c r="BF1872" s="120"/>
      <c r="BG1872" s="120"/>
      <c r="BH1872" s="120"/>
    </row>
    <row r="1873" spans="33:60">
      <c r="AG1873" s="91"/>
      <c r="AH1873" s="120"/>
      <c r="AI1873" s="120"/>
      <c r="AJ1873" s="120"/>
      <c r="AK1873" s="120"/>
      <c r="AL1873" s="120"/>
      <c r="AM1873" s="120"/>
      <c r="AN1873" s="120"/>
      <c r="AO1873" s="120"/>
      <c r="AP1873" s="120"/>
      <c r="AQ1873" s="120"/>
      <c r="AR1873" s="120"/>
      <c r="AS1873" s="120"/>
      <c r="AT1873" s="120"/>
      <c r="AU1873" s="120"/>
      <c r="AV1873" s="120"/>
      <c r="AW1873" s="120"/>
      <c r="AX1873" s="120"/>
      <c r="AY1873" s="120"/>
      <c r="AZ1873" s="120"/>
      <c r="BA1873" s="120"/>
      <c r="BB1873" s="120"/>
      <c r="BC1873" s="120"/>
      <c r="BD1873" s="120"/>
      <c r="BE1873" s="120"/>
      <c r="BF1873" s="120"/>
      <c r="BG1873" s="120"/>
      <c r="BH1873" s="120"/>
    </row>
    <row r="1874" spans="33:60">
      <c r="AG1874" s="91"/>
      <c r="AH1874" s="120"/>
      <c r="AI1874" s="120"/>
      <c r="AJ1874" s="120"/>
      <c r="AK1874" s="120"/>
      <c r="AL1874" s="120"/>
      <c r="AM1874" s="120"/>
      <c r="AN1874" s="120"/>
      <c r="AO1874" s="120"/>
      <c r="AP1874" s="120"/>
      <c r="AQ1874" s="120"/>
      <c r="AR1874" s="120"/>
      <c r="AS1874" s="120"/>
      <c r="AT1874" s="120"/>
      <c r="AU1874" s="120"/>
      <c r="AV1874" s="120"/>
      <c r="AW1874" s="120"/>
      <c r="AX1874" s="120"/>
      <c r="AY1874" s="120"/>
      <c r="AZ1874" s="120"/>
      <c r="BA1874" s="120"/>
      <c r="BB1874" s="120"/>
      <c r="BC1874" s="120"/>
      <c r="BD1874" s="120"/>
      <c r="BE1874" s="120"/>
      <c r="BF1874" s="120"/>
      <c r="BG1874" s="120"/>
      <c r="BH1874" s="120"/>
    </row>
    <row r="1875" spans="33:60">
      <c r="AG1875" s="91"/>
      <c r="AH1875" s="120"/>
      <c r="AI1875" s="120"/>
      <c r="AJ1875" s="120"/>
      <c r="AK1875" s="120"/>
      <c r="AL1875" s="120"/>
      <c r="AM1875" s="120"/>
      <c r="AN1875" s="120"/>
      <c r="AO1875" s="120"/>
      <c r="AP1875" s="120"/>
      <c r="AQ1875" s="120"/>
      <c r="AR1875" s="120"/>
      <c r="AS1875" s="120"/>
      <c r="AT1875" s="120"/>
      <c r="AU1875" s="120"/>
      <c r="AV1875" s="120"/>
      <c r="AW1875" s="120"/>
      <c r="AX1875" s="120"/>
      <c r="AY1875" s="120"/>
      <c r="AZ1875" s="120"/>
      <c r="BA1875" s="120"/>
      <c r="BB1875" s="120"/>
      <c r="BC1875" s="120"/>
      <c r="BD1875" s="120"/>
      <c r="BE1875" s="120"/>
      <c r="BF1875" s="120"/>
      <c r="BG1875" s="120"/>
      <c r="BH1875" s="120"/>
    </row>
    <row r="1876" spans="33:60">
      <c r="AG1876" s="91"/>
      <c r="AH1876" s="120"/>
      <c r="AI1876" s="120"/>
      <c r="AJ1876" s="120"/>
      <c r="AK1876" s="120"/>
      <c r="AL1876" s="120"/>
      <c r="AM1876" s="120"/>
      <c r="AN1876" s="120"/>
      <c r="AO1876" s="120"/>
      <c r="AP1876" s="120"/>
      <c r="AQ1876" s="120"/>
      <c r="AR1876" s="120"/>
      <c r="AS1876" s="120"/>
      <c r="AT1876" s="120"/>
      <c r="AU1876" s="120"/>
      <c r="AV1876" s="120"/>
      <c r="AW1876" s="120"/>
      <c r="AX1876" s="120"/>
      <c r="AY1876" s="120"/>
      <c r="AZ1876" s="120"/>
      <c r="BA1876" s="120"/>
      <c r="BB1876" s="120"/>
      <c r="BC1876" s="120"/>
      <c r="BD1876" s="120"/>
      <c r="BE1876" s="120"/>
      <c r="BF1876" s="120"/>
      <c r="BG1876" s="120"/>
      <c r="BH1876" s="120"/>
    </row>
    <row r="1877" spans="33:60">
      <c r="AG1877" s="91"/>
      <c r="AH1877" s="120"/>
      <c r="AI1877" s="120"/>
      <c r="AJ1877" s="120"/>
      <c r="AK1877" s="120"/>
      <c r="AL1877" s="120"/>
      <c r="AM1877" s="120"/>
      <c r="AN1877" s="120"/>
      <c r="AO1877" s="120"/>
      <c r="AP1877" s="120"/>
      <c r="AQ1877" s="120"/>
      <c r="AR1877" s="120"/>
      <c r="AS1877" s="120"/>
      <c r="AT1877" s="120"/>
      <c r="AU1877" s="120"/>
      <c r="AV1877" s="120"/>
      <c r="AW1877" s="120"/>
      <c r="AX1877" s="120"/>
      <c r="AY1877" s="120"/>
      <c r="AZ1877" s="120"/>
      <c r="BA1877" s="120"/>
      <c r="BB1877" s="120"/>
      <c r="BC1877" s="120"/>
      <c r="BD1877" s="120"/>
      <c r="BE1877" s="120"/>
      <c r="BF1877" s="120"/>
      <c r="BG1877" s="120"/>
      <c r="BH1877" s="120"/>
    </row>
    <row r="1878" spans="33:60">
      <c r="AG1878" s="91"/>
      <c r="AH1878" s="120"/>
      <c r="AI1878" s="120"/>
      <c r="AJ1878" s="120"/>
      <c r="AK1878" s="120"/>
      <c r="AL1878" s="120"/>
      <c r="AM1878" s="120"/>
      <c r="AN1878" s="120"/>
      <c r="AO1878" s="120"/>
      <c r="AP1878" s="120"/>
      <c r="AQ1878" s="120"/>
      <c r="AR1878" s="120"/>
      <c r="AS1878" s="120"/>
      <c r="AT1878" s="120"/>
      <c r="AU1878" s="120"/>
      <c r="AV1878" s="120"/>
      <c r="AW1878" s="120"/>
      <c r="AX1878" s="120"/>
      <c r="AY1878" s="120"/>
      <c r="AZ1878" s="120"/>
      <c r="BA1878" s="120"/>
      <c r="BB1878" s="120"/>
      <c r="BC1878" s="120"/>
      <c r="BD1878" s="120"/>
      <c r="BE1878" s="120"/>
      <c r="BF1878" s="120"/>
      <c r="BG1878" s="120"/>
      <c r="BH1878" s="120"/>
    </row>
    <row r="1879" spans="33:60">
      <c r="AG1879" s="91"/>
      <c r="AH1879" s="120"/>
      <c r="AI1879" s="120"/>
      <c r="AJ1879" s="120"/>
      <c r="AK1879" s="120"/>
      <c r="AL1879" s="120"/>
      <c r="AM1879" s="120"/>
      <c r="AN1879" s="120"/>
      <c r="AO1879" s="120"/>
      <c r="AP1879" s="120"/>
      <c r="AQ1879" s="120"/>
      <c r="AR1879" s="120"/>
      <c r="AS1879" s="120"/>
      <c r="AT1879" s="120"/>
      <c r="AU1879" s="120"/>
      <c r="AV1879" s="120"/>
      <c r="AW1879" s="120"/>
      <c r="AX1879" s="120"/>
      <c r="AY1879" s="120"/>
      <c r="AZ1879" s="120"/>
      <c r="BA1879" s="120"/>
      <c r="BB1879" s="120"/>
      <c r="BC1879" s="120"/>
      <c r="BD1879" s="120"/>
      <c r="BE1879" s="120"/>
      <c r="BF1879" s="120"/>
      <c r="BG1879" s="120"/>
      <c r="BH1879" s="120"/>
    </row>
    <row r="1880" spans="33:60">
      <c r="AG1880" s="91"/>
      <c r="AH1880" s="120"/>
      <c r="AI1880" s="120"/>
      <c r="AJ1880" s="120"/>
      <c r="AK1880" s="120"/>
      <c r="AL1880" s="120"/>
      <c r="AM1880" s="120"/>
      <c r="AN1880" s="120"/>
      <c r="AO1880" s="120"/>
      <c r="AP1880" s="120"/>
      <c r="AQ1880" s="120"/>
      <c r="AR1880" s="120"/>
      <c r="AS1880" s="120"/>
      <c r="AT1880" s="120"/>
      <c r="AU1880" s="120"/>
      <c r="AV1880" s="120"/>
      <c r="AW1880" s="120"/>
      <c r="AX1880" s="120"/>
      <c r="AY1880" s="120"/>
      <c r="AZ1880" s="120"/>
      <c r="BA1880" s="120"/>
      <c r="BB1880" s="120"/>
      <c r="BC1880" s="120"/>
      <c r="BD1880" s="120"/>
      <c r="BE1880" s="120"/>
      <c r="BF1880" s="120"/>
      <c r="BG1880" s="120"/>
      <c r="BH1880" s="120"/>
    </row>
    <row r="1881" spans="33:60">
      <c r="AG1881" s="91"/>
      <c r="AH1881" s="120"/>
      <c r="AI1881" s="120"/>
      <c r="AJ1881" s="120"/>
      <c r="AK1881" s="120"/>
      <c r="AL1881" s="120"/>
      <c r="AM1881" s="120"/>
      <c r="AN1881" s="120"/>
      <c r="AO1881" s="120"/>
      <c r="AP1881" s="120"/>
      <c r="AQ1881" s="120"/>
      <c r="AR1881" s="120"/>
      <c r="AS1881" s="120"/>
      <c r="AT1881" s="120"/>
      <c r="AU1881" s="120"/>
      <c r="AV1881" s="120"/>
      <c r="AW1881" s="120"/>
      <c r="AX1881" s="120"/>
      <c r="AY1881" s="120"/>
      <c r="AZ1881" s="120"/>
      <c r="BA1881" s="120"/>
      <c r="BB1881" s="120"/>
      <c r="BC1881" s="120"/>
      <c r="BD1881" s="120"/>
      <c r="BE1881" s="120"/>
      <c r="BF1881" s="120"/>
      <c r="BG1881" s="120"/>
      <c r="BH1881" s="120"/>
    </row>
    <row r="1882" spans="33:60">
      <c r="AG1882" s="91"/>
      <c r="AH1882" s="120"/>
      <c r="AI1882" s="120"/>
      <c r="AJ1882" s="120"/>
      <c r="AK1882" s="120"/>
      <c r="AL1882" s="120"/>
      <c r="AM1882" s="120"/>
      <c r="AN1882" s="120"/>
      <c r="AO1882" s="120"/>
      <c r="AP1882" s="120"/>
      <c r="AQ1882" s="120"/>
      <c r="AR1882" s="120"/>
      <c r="AS1882" s="120"/>
      <c r="AT1882" s="120"/>
      <c r="AU1882" s="120"/>
      <c r="AV1882" s="120"/>
      <c r="AW1882" s="120"/>
      <c r="AX1882" s="120"/>
      <c r="AY1882" s="120"/>
      <c r="AZ1882" s="120"/>
      <c r="BA1882" s="120"/>
      <c r="BB1882" s="120"/>
      <c r="BC1882" s="120"/>
      <c r="BD1882" s="120"/>
      <c r="BE1882" s="120"/>
      <c r="BF1882" s="120"/>
      <c r="BG1882" s="120"/>
      <c r="BH1882" s="120"/>
    </row>
    <row r="1883" spans="33:60">
      <c r="AG1883" s="91"/>
      <c r="AH1883" s="120"/>
      <c r="AI1883" s="120"/>
      <c r="AJ1883" s="120"/>
      <c r="AK1883" s="120"/>
      <c r="AL1883" s="120"/>
      <c r="AM1883" s="120"/>
      <c r="AN1883" s="120"/>
      <c r="AO1883" s="120"/>
      <c r="AP1883" s="120"/>
      <c r="AQ1883" s="120"/>
      <c r="AR1883" s="120"/>
      <c r="AS1883" s="120"/>
      <c r="AT1883" s="120"/>
      <c r="AU1883" s="120"/>
      <c r="AV1883" s="120"/>
      <c r="AW1883" s="120"/>
      <c r="AX1883" s="120"/>
      <c r="AY1883" s="120"/>
      <c r="AZ1883" s="120"/>
      <c r="BA1883" s="120"/>
      <c r="BB1883" s="120"/>
      <c r="BC1883" s="120"/>
      <c r="BD1883" s="120"/>
      <c r="BE1883" s="120"/>
      <c r="BF1883" s="120"/>
      <c r="BG1883" s="120"/>
      <c r="BH1883" s="120"/>
    </row>
    <row r="1884" spans="33:60">
      <c r="AG1884" s="91"/>
      <c r="AH1884" s="120"/>
      <c r="AI1884" s="120"/>
      <c r="AJ1884" s="120"/>
      <c r="AK1884" s="120"/>
      <c r="AL1884" s="120"/>
      <c r="AM1884" s="120"/>
      <c r="AN1884" s="120"/>
      <c r="AO1884" s="120"/>
      <c r="AP1884" s="120"/>
      <c r="AQ1884" s="120"/>
      <c r="AR1884" s="120"/>
      <c r="AS1884" s="120"/>
      <c r="AT1884" s="120"/>
      <c r="AU1884" s="120"/>
      <c r="AV1884" s="120"/>
      <c r="AW1884" s="120"/>
      <c r="AX1884" s="120"/>
      <c r="AY1884" s="120"/>
      <c r="AZ1884" s="120"/>
      <c r="BA1884" s="120"/>
      <c r="BB1884" s="120"/>
      <c r="BC1884" s="120"/>
      <c r="BD1884" s="120"/>
      <c r="BE1884" s="120"/>
      <c r="BF1884" s="120"/>
      <c r="BG1884" s="120"/>
      <c r="BH1884" s="120"/>
    </row>
    <row r="1885" spans="33:60">
      <c r="AG1885" s="91"/>
      <c r="AH1885" s="120"/>
      <c r="AI1885" s="120"/>
      <c r="AJ1885" s="120"/>
      <c r="AK1885" s="120"/>
      <c r="AL1885" s="120"/>
      <c r="AM1885" s="120"/>
      <c r="AN1885" s="120"/>
      <c r="AO1885" s="120"/>
      <c r="AP1885" s="120"/>
      <c r="AQ1885" s="120"/>
      <c r="AR1885" s="120"/>
      <c r="AS1885" s="120"/>
      <c r="AT1885" s="120"/>
      <c r="AU1885" s="120"/>
      <c r="AV1885" s="120"/>
      <c r="AW1885" s="120"/>
      <c r="AX1885" s="120"/>
      <c r="AY1885" s="120"/>
      <c r="AZ1885" s="120"/>
      <c r="BA1885" s="120"/>
      <c r="BB1885" s="120"/>
      <c r="BC1885" s="120"/>
      <c r="BD1885" s="120"/>
      <c r="BE1885" s="120"/>
      <c r="BF1885" s="120"/>
      <c r="BG1885" s="120"/>
      <c r="BH1885" s="120"/>
    </row>
    <row r="1886" spans="33:60">
      <c r="AG1886" s="91"/>
      <c r="AH1886" s="120"/>
      <c r="AI1886" s="120"/>
      <c r="AJ1886" s="120"/>
      <c r="AK1886" s="120"/>
      <c r="AL1886" s="120"/>
      <c r="AM1886" s="120"/>
      <c r="AN1886" s="120"/>
      <c r="AO1886" s="120"/>
      <c r="AP1886" s="120"/>
      <c r="AQ1886" s="120"/>
      <c r="AR1886" s="120"/>
      <c r="AS1886" s="120"/>
      <c r="AT1886" s="120"/>
      <c r="AU1886" s="120"/>
      <c r="AV1886" s="120"/>
      <c r="AW1886" s="120"/>
      <c r="AX1886" s="120"/>
      <c r="AY1886" s="120"/>
      <c r="AZ1886" s="120"/>
      <c r="BA1886" s="120"/>
      <c r="BB1886" s="120"/>
      <c r="BC1886" s="120"/>
      <c r="BD1886" s="120"/>
      <c r="BE1886" s="120"/>
      <c r="BF1886" s="120"/>
      <c r="BG1886" s="120"/>
      <c r="BH1886" s="120"/>
    </row>
    <row r="1887" spans="33:60">
      <c r="AG1887" s="91"/>
      <c r="AH1887" s="120"/>
      <c r="AI1887" s="120"/>
      <c r="AJ1887" s="120"/>
      <c r="AK1887" s="120"/>
      <c r="AL1887" s="120"/>
      <c r="AM1887" s="120"/>
      <c r="AN1887" s="120"/>
      <c r="AO1887" s="120"/>
      <c r="AP1887" s="120"/>
      <c r="AQ1887" s="120"/>
      <c r="AR1887" s="120"/>
      <c r="AS1887" s="120"/>
      <c r="AT1887" s="120"/>
      <c r="AU1887" s="120"/>
      <c r="AV1887" s="120"/>
      <c r="AW1887" s="120"/>
      <c r="AX1887" s="120"/>
      <c r="AY1887" s="120"/>
      <c r="AZ1887" s="120"/>
      <c r="BA1887" s="120"/>
      <c r="BB1887" s="120"/>
      <c r="BC1887" s="120"/>
      <c r="BD1887" s="120"/>
      <c r="BE1887" s="120"/>
      <c r="BF1887" s="120"/>
      <c r="BG1887" s="120"/>
      <c r="BH1887" s="120"/>
    </row>
    <row r="1888" spans="33:60">
      <c r="AG1888" s="91"/>
      <c r="AH1888" s="120"/>
      <c r="AI1888" s="120"/>
      <c r="AJ1888" s="120"/>
      <c r="AK1888" s="120"/>
      <c r="AL1888" s="120"/>
      <c r="AM1888" s="120"/>
      <c r="AN1888" s="120"/>
      <c r="AO1888" s="120"/>
      <c r="AP1888" s="120"/>
      <c r="AQ1888" s="120"/>
      <c r="AR1888" s="120"/>
      <c r="AS1888" s="120"/>
      <c r="AT1888" s="120"/>
      <c r="AU1888" s="120"/>
      <c r="AV1888" s="120"/>
      <c r="AW1888" s="120"/>
      <c r="AX1888" s="120"/>
      <c r="AY1888" s="120"/>
      <c r="AZ1888" s="120"/>
      <c r="BA1888" s="120"/>
      <c r="BB1888" s="120"/>
      <c r="BC1888" s="120"/>
      <c r="BD1888" s="120"/>
      <c r="BE1888" s="120"/>
      <c r="BF1888" s="120"/>
      <c r="BG1888" s="120"/>
      <c r="BH1888" s="120"/>
    </row>
    <row r="1889" spans="33:60">
      <c r="AG1889" s="91"/>
      <c r="AH1889" s="120"/>
      <c r="AI1889" s="120"/>
      <c r="AJ1889" s="120"/>
      <c r="AK1889" s="120"/>
      <c r="AL1889" s="120"/>
      <c r="AM1889" s="120"/>
      <c r="AN1889" s="120"/>
      <c r="AO1889" s="120"/>
      <c r="AP1889" s="120"/>
      <c r="AQ1889" s="120"/>
      <c r="AR1889" s="120"/>
      <c r="AS1889" s="120"/>
      <c r="AT1889" s="120"/>
      <c r="AU1889" s="120"/>
      <c r="AV1889" s="120"/>
      <c r="AW1889" s="120"/>
      <c r="AX1889" s="120"/>
      <c r="AY1889" s="120"/>
      <c r="AZ1889" s="120"/>
      <c r="BA1889" s="120"/>
      <c r="BB1889" s="120"/>
      <c r="BC1889" s="120"/>
      <c r="BD1889" s="120"/>
      <c r="BE1889" s="120"/>
      <c r="BF1889" s="120"/>
      <c r="BG1889" s="120"/>
      <c r="BH1889" s="120"/>
    </row>
    <row r="1890" spans="33:60">
      <c r="AG1890" s="91"/>
      <c r="AH1890" s="120"/>
      <c r="AI1890" s="120"/>
      <c r="AJ1890" s="120"/>
      <c r="AK1890" s="120"/>
      <c r="AL1890" s="120"/>
      <c r="AM1890" s="120"/>
      <c r="AN1890" s="120"/>
      <c r="AO1890" s="120"/>
      <c r="AP1890" s="120"/>
      <c r="AQ1890" s="120"/>
      <c r="AR1890" s="120"/>
      <c r="AS1890" s="120"/>
      <c r="AT1890" s="120"/>
      <c r="AU1890" s="120"/>
      <c r="AV1890" s="120"/>
      <c r="AW1890" s="120"/>
      <c r="AX1890" s="120"/>
      <c r="AY1890" s="120"/>
      <c r="AZ1890" s="120"/>
      <c r="BA1890" s="120"/>
      <c r="BB1890" s="120"/>
      <c r="BC1890" s="120"/>
      <c r="BD1890" s="120"/>
      <c r="BE1890" s="120"/>
      <c r="BF1890" s="120"/>
      <c r="BG1890" s="120"/>
      <c r="BH1890" s="120"/>
    </row>
    <row r="1891" spans="33:60">
      <c r="AG1891" s="91"/>
      <c r="AH1891" s="120"/>
      <c r="AI1891" s="120"/>
      <c r="AJ1891" s="120"/>
      <c r="AK1891" s="120"/>
      <c r="AL1891" s="120"/>
      <c r="AM1891" s="120"/>
      <c r="AN1891" s="120"/>
      <c r="AO1891" s="120"/>
      <c r="AP1891" s="120"/>
      <c r="AQ1891" s="120"/>
      <c r="AR1891" s="120"/>
      <c r="AS1891" s="120"/>
      <c r="AT1891" s="120"/>
      <c r="AU1891" s="120"/>
      <c r="AV1891" s="120"/>
      <c r="AW1891" s="120"/>
      <c r="AX1891" s="120"/>
      <c r="AY1891" s="120"/>
      <c r="AZ1891" s="120"/>
      <c r="BA1891" s="120"/>
      <c r="BB1891" s="120"/>
      <c r="BC1891" s="120"/>
      <c r="BD1891" s="120"/>
      <c r="BE1891" s="120"/>
      <c r="BF1891" s="120"/>
      <c r="BG1891" s="120"/>
      <c r="BH1891" s="120"/>
    </row>
    <row r="1892" spans="33:60">
      <c r="AG1892" s="91"/>
      <c r="AH1892" s="120"/>
      <c r="AI1892" s="120"/>
      <c r="AJ1892" s="120"/>
      <c r="AK1892" s="120"/>
      <c r="AL1892" s="120"/>
      <c r="AM1892" s="120"/>
      <c r="AN1892" s="120"/>
      <c r="AO1892" s="120"/>
      <c r="AP1892" s="120"/>
      <c r="AQ1892" s="120"/>
      <c r="AR1892" s="120"/>
      <c r="AS1892" s="120"/>
      <c r="AT1892" s="120"/>
      <c r="AU1892" s="120"/>
      <c r="AV1892" s="120"/>
      <c r="AW1892" s="120"/>
      <c r="AX1892" s="120"/>
      <c r="AY1892" s="120"/>
      <c r="AZ1892" s="120"/>
      <c r="BA1892" s="120"/>
      <c r="BB1892" s="120"/>
      <c r="BC1892" s="120"/>
      <c r="BD1892" s="120"/>
      <c r="BE1892" s="120"/>
      <c r="BF1892" s="120"/>
      <c r="BG1892" s="120"/>
      <c r="BH1892" s="120"/>
    </row>
    <row r="1893" spans="33:60">
      <c r="AG1893" s="91"/>
      <c r="AH1893" s="120"/>
      <c r="AI1893" s="120"/>
      <c r="AJ1893" s="120"/>
      <c r="AK1893" s="120"/>
      <c r="AL1893" s="120"/>
      <c r="AM1893" s="120"/>
      <c r="AN1893" s="120"/>
      <c r="AO1893" s="120"/>
      <c r="AP1893" s="120"/>
      <c r="AQ1893" s="120"/>
      <c r="AR1893" s="120"/>
      <c r="AS1893" s="120"/>
      <c r="AT1893" s="120"/>
      <c r="AU1893" s="120"/>
      <c r="AV1893" s="120"/>
      <c r="AW1893" s="120"/>
      <c r="AX1893" s="120"/>
      <c r="AY1893" s="120"/>
      <c r="AZ1893" s="120"/>
      <c r="BA1893" s="120"/>
      <c r="BB1893" s="120"/>
      <c r="BC1893" s="120"/>
      <c r="BD1893" s="120"/>
      <c r="BE1893" s="120"/>
      <c r="BF1893" s="120"/>
      <c r="BG1893" s="120"/>
      <c r="BH1893" s="120"/>
    </row>
    <row r="1894" spans="33:60">
      <c r="AG1894" s="91"/>
      <c r="AH1894" s="120"/>
      <c r="AI1894" s="120"/>
      <c r="AJ1894" s="120"/>
      <c r="AK1894" s="120"/>
      <c r="AL1894" s="120"/>
      <c r="AM1894" s="120"/>
      <c r="AN1894" s="120"/>
      <c r="AO1894" s="120"/>
      <c r="AP1894" s="120"/>
      <c r="AQ1894" s="120"/>
      <c r="AR1894" s="120"/>
      <c r="AS1894" s="120"/>
      <c r="AT1894" s="120"/>
      <c r="AU1894" s="120"/>
      <c r="AV1894" s="120"/>
      <c r="AW1894" s="120"/>
      <c r="AX1894" s="120"/>
      <c r="AY1894" s="120"/>
      <c r="AZ1894" s="120"/>
      <c r="BA1894" s="120"/>
      <c r="BB1894" s="120"/>
      <c r="BC1894" s="120"/>
      <c r="BD1894" s="120"/>
      <c r="BE1894" s="120"/>
      <c r="BF1894" s="120"/>
      <c r="BG1894" s="120"/>
      <c r="BH1894" s="120"/>
    </row>
    <row r="1895" spans="33:60">
      <c r="AG1895" s="91"/>
      <c r="AH1895" s="120"/>
      <c r="AI1895" s="120"/>
      <c r="AJ1895" s="120"/>
      <c r="AK1895" s="120"/>
      <c r="AL1895" s="120"/>
      <c r="AM1895" s="120"/>
      <c r="AN1895" s="120"/>
      <c r="AO1895" s="120"/>
      <c r="AP1895" s="120"/>
      <c r="AQ1895" s="120"/>
      <c r="AR1895" s="120"/>
      <c r="AS1895" s="120"/>
      <c r="AT1895" s="120"/>
      <c r="AU1895" s="120"/>
      <c r="AV1895" s="120"/>
      <c r="AW1895" s="120"/>
      <c r="AX1895" s="120"/>
      <c r="AY1895" s="120"/>
      <c r="AZ1895" s="120"/>
      <c r="BA1895" s="120"/>
      <c r="BB1895" s="120"/>
      <c r="BC1895" s="120"/>
      <c r="BD1895" s="120"/>
      <c r="BE1895" s="120"/>
      <c r="BF1895" s="120"/>
      <c r="BG1895" s="120"/>
      <c r="BH1895" s="120"/>
    </row>
    <row r="1896" spans="33:60">
      <c r="AG1896" s="91"/>
      <c r="AH1896" s="120"/>
      <c r="AI1896" s="120"/>
      <c r="AJ1896" s="120"/>
      <c r="AK1896" s="120"/>
      <c r="AL1896" s="120"/>
      <c r="AM1896" s="120"/>
      <c r="AN1896" s="120"/>
      <c r="AO1896" s="120"/>
      <c r="AP1896" s="120"/>
      <c r="AQ1896" s="120"/>
      <c r="AR1896" s="120"/>
      <c r="AS1896" s="120"/>
      <c r="AT1896" s="120"/>
      <c r="AU1896" s="120"/>
      <c r="AV1896" s="120"/>
      <c r="AW1896" s="120"/>
      <c r="AX1896" s="120"/>
      <c r="AY1896" s="120"/>
      <c r="AZ1896" s="120"/>
      <c r="BA1896" s="120"/>
      <c r="BB1896" s="120"/>
      <c r="BC1896" s="120"/>
      <c r="BD1896" s="120"/>
      <c r="BE1896" s="120"/>
      <c r="BF1896" s="120"/>
      <c r="BG1896" s="120"/>
      <c r="BH1896" s="120"/>
    </row>
    <row r="1897" spans="33:60">
      <c r="AG1897" s="91"/>
      <c r="AH1897" s="120"/>
      <c r="AI1897" s="120"/>
      <c r="AJ1897" s="120"/>
      <c r="AK1897" s="120"/>
      <c r="AL1897" s="120"/>
      <c r="AM1897" s="120"/>
      <c r="AN1897" s="120"/>
      <c r="AO1897" s="120"/>
      <c r="AP1897" s="120"/>
      <c r="AQ1897" s="120"/>
      <c r="AR1897" s="120"/>
      <c r="AS1897" s="120"/>
      <c r="AT1897" s="120"/>
      <c r="AU1897" s="120"/>
      <c r="AV1897" s="120"/>
      <c r="AW1897" s="120"/>
      <c r="AX1897" s="120"/>
      <c r="AY1897" s="120"/>
      <c r="AZ1897" s="120"/>
      <c r="BA1897" s="120"/>
      <c r="BB1897" s="120"/>
      <c r="BC1897" s="120"/>
      <c r="BD1897" s="120"/>
      <c r="BE1897" s="120"/>
      <c r="BF1897" s="120"/>
      <c r="BG1897" s="120"/>
      <c r="BH1897" s="120"/>
    </row>
    <row r="1898" spans="33:60">
      <c r="AG1898" s="91"/>
      <c r="AH1898" s="120"/>
      <c r="AI1898" s="120"/>
      <c r="AJ1898" s="120"/>
      <c r="AK1898" s="120"/>
      <c r="AL1898" s="120"/>
      <c r="AM1898" s="120"/>
      <c r="AN1898" s="120"/>
      <c r="AO1898" s="120"/>
      <c r="AP1898" s="120"/>
      <c r="AQ1898" s="120"/>
      <c r="AR1898" s="120"/>
      <c r="AS1898" s="120"/>
      <c r="AT1898" s="120"/>
      <c r="AU1898" s="120"/>
      <c r="AV1898" s="120"/>
      <c r="AW1898" s="120"/>
      <c r="AX1898" s="120"/>
      <c r="AY1898" s="120"/>
      <c r="AZ1898" s="120"/>
      <c r="BA1898" s="120"/>
      <c r="BB1898" s="120"/>
      <c r="BC1898" s="120"/>
      <c r="BD1898" s="120"/>
      <c r="BE1898" s="120"/>
      <c r="BF1898" s="120"/>
      <c r="BG1898" s="120"/>
      <c r="BH1898" s="120"/>
    </row>
    <row r="1899" spans="33:60">
      <c r="AG1899" s="91"/>
      <c r="AH1899" s="120"/>
      <c r="AI1899" s="120"/>
      <c r="AJ1899" s="120"/>
      <c r="AK1899" s="120"/>
      <c r="AL1899" s="120"/>
      <c r="AM1899" s="120"/>
      <c r="AN1899" s="120"/>
      <c r="AO1899" s="120"/>
      <c r="AP1899" s="120"/>
      <c r="AQ1899" s="120"/>
      <c r="AR1899" s="120"/>
      <c r="AS1899" s="120"/>
      <c r="AT1899" s="120"/>
      <c r="AU1899" s="120"/>
      <c r="AV1899" s="120"/>
      <c r="AW1899" s="120"/>
      <c r="AX1899" s="120"/>
      <c r="AY1899" s="120"/>
      <c r="AZ1899" s="120"/>
      <c r="BA1899" s="120"/>
      <c r="BB1899" s="120"/>
      <c r="BC1899" s="120"/>
      <c r="BD1899" s="120"/>
      <c r="BE1899" s="120"/>
      <c r="BF1899" s="120"/>
      <c r="BG1899" s="120"/>
      <c r="BH1899" s="120"/>
    </row>
    <row r="1900" spans="33:60">
      <c r="AG1900" s="91"/>
      <c r="AH1900" s="120"/>
      <c r="AI1900" s="120"/>
      <c r="AJ1900" s="120"/>
      <c r="AK1900" s="120"/>
      <c r="AL1900" s="120"/>
      <c r="AM1900" s="120"/>
      <c r="AN1900" s="120"/>
      <c r="AO1900" s="120"/>
      <c r="AP1900" s="120"/>
      <c r="AQ1900" s="120"/>
      <c r="AR1900" s="120"/>
      <c r="AS1900" s="120"/>
      <c r="AT1900" s="120"/>
      <c r="AU1900" s="120"/>
      <c r="AV1900" s="120"/>
      <c r="AW1900" s="120"/>
      <c r="AX1900" s="120"/>
      <c r="AY1900" s="120"/>
      <c r="AZ1900" s="120"/>
      <c r="BA1900" s="120"/>
      <c r="BB1900" s="120"/>
      <c r="BC1900" s="120"/>
      <c r="BD1900" s="120"/>
      <c r="BE1900" s="120"/>
      <c r="BF1900" s="120"/>
      <c r="BG1900" s="120"/>
      <c r="BH1900" s="120"/>
    </row>
    <row r="1901" spans="33:60">
      <c r="AG1901" s="91"/>
      <c r="AH1901" s="120"/>
      <c r="AI1901" s="120"/>
      <c r="AJ1901" s="120"/>
      <c r="AK1901" s="120"/>
      <c r="AL1901" s="120"/>
      <c r="AM1901" s="120"/>
      <c r="AN1901" s="120"/>
      <c r="AO1901" s="120"/>
      <c r="AP1901" s="120"/>
      <c r="AQ1901" s="120"/>
      <c r="AR1901" s="120"/>
      <c r="AS1901" s="120"/>
      <c r="AT1901" s="120"/>
      <c r="AU1901" s="120"/>
      <c r="AV1901" s="120"/>
      <c r="AW1901" s="120"/>
      <c r="AX1901" s="120"/>
      <c r="AY1901" s="120"/>
      <c r="AZ1901" s="120"/>
      <c r="BA1901" s="120"/>
      <c r="BB1901" s="120"/>
      <c r="BC1901" s="120"/>
      <c r="BD1901" s="120"/>
      <c r="BE1901" s="120"/>
      <c r="BF1901" s="120"/>
      <c r="BG1901" s="120"/>
      <c r="BH1901" s="120"/>
    </row>
    <row r="1902" spans="33:60">
      <c r="AG1902" s="91"/>
      <c r="AH1902" s="120"/>
      <c r="AI1902" s="120"/>
      <c r="AJ1902" s="120"/>
      <c r="AK1902" s="120"/>
      <c r="AL1902" s="120"/>
      <c r="AM1902" s="120"/>
      <c r="AN1902" s="120"/>
      <c r="AO1902" s="120"/>
      <c r="AP1902" s="120"/>
      <c r="AQ1902" s="120"/>
      <c r="AR1902" s="120"/>
      <c r="AS1902" s="120"/>
      <c r="AT1902" s="120"/>
      <c r="AU1902" s="120"/>
      <c r="AV1902" s="120"/>
      <c r="AW1902" s="120"/>
      <c r="AX1902" s="120"/>
      <c r="AY1902" s="120"/>
      <c r="AZ1902" s="120"/>
      <c r="BA1902" s="120"/>
      <c r="BB1902" s="120"/>
      <c r="BC1902" s="120"/>
      <c r="BD1902" s="120"/>
      <c r="BE1902" s="120"/>
      <c r="BF1902" s="120"/>
      <c r="BG1902" s="120"/>
      <c r="BH1902" s="120"/>
    </row>
    <row r="1903" spans="33:60">
      <c r="AG1903" s="91"/>
      <c r="AH1903" s="120"/>
      <c r="AI1903" s="120"/>
      <c r="AJ1903" s="120"/>
      <c r="AK1903" s="120"/>
      <c r="AL1903" s="120"/>
      <c r="AM1903" s="120"/>
      <c r="AN1903" s="120"/>
      <c r="AO1903" s="120"/>
      <c r="AP1903" s="120"/>
      <c r="AQ1903" s="120"/>
      <c r="AR1903" s="120"/>
      <c r="AS1903" s="120"/>
      <c r="AT1903" s="120"/>
      <c r="AU1903" s="120"/>
      <c r="AV1903" s="120"/>
      <c r="AW1903" s="120"/>
      <c r="AX1903" s="120"/>
      <c r="AY1903" s="120"/>
      <c r="AZ1903" s="120"/>
      <c r="BA1903" s="120"/>
      <c r="BB1903" s="120"/>
      <c r="BC1903" s="120"/>
      <c r="BD1903" s="120"/>
      <c r="BE1903" s="120"/>
      <c r="BF1903" s="120"/>
      <c r="BG1903" s="120"/>
      <c r="BH1903" s="120"/>
    </row>
    <row r="1904" spans="33:60">
      <c r="AG1904" s="91"/>
      <c r="AH1904" s="120"/>
      <c r="AI1904" s="120"/>
      <c r="AJ1904" s="120"/>
      <c r="AK1904" s="120"/>
      <c r="AL1904" s="120"/>
      <c r="AM1904" s="120"/>
      <c r="AN1904" s="120"/>
      <c r="AO1904" s="120"/>
      <c r="AP1904" s="120"/>
      <c r="AQ1904" s="120"/>
      <c r="AR1904" s="120"/>
      <c r="AS1904" s="120"/>
      <c r="AT1904" s="120"/>
      <c r="AU1904" s="120"/>
      <c r="AV1904" s="120"/>
      <c r="AW1904" s="120"/>
      <c r="AX1904" s="120"/>
      <c r="AY1904" s="120"/>
      <c r="AZ1904" s="120"/>
      <c r="BA1904" s="120"/>
      <c r="BB1904" s="120"/>
      <c r="BC1904" s="120"/>
      <c r="BD1904" s="120"/>
      <c r="BE1904" s="120"/>
      <c r="BF1904" s="120"/>
      <c r="BG1904" s="120"/>
      <c r="BH1904" s="120"/>
    </row>
    <row r="1905" spans="33:60">
      <c r="AG1905" s="91"/>
      <c r="AH1905" s="120"/>
      <c r="AI1905" s="120"/>
      <c r="AJ1905" s="120"/>
      <c r="AK1905" s="120"/>
      <c r="AL1905" s="120"/>
      <c r="AM1905" s="120"/>
      <c r="AN1905" s="120"/>
      <c r="AO1905" s="120"/>
      <c r="AP1905" s="120"/>
      <c r="AQ1905" s="120"/>
      <c r="AR1905" s="120"/>
      <c r="AS1905" s="120"/>
      <c r="AT1905" s="120"/>
      <c r="AU1905" s="120"/>
      <c r="AV1905" s="120"/>
      <c r="AW1905" s="120"/>
      <c r="AX1905" s="120"/>
      <c r="AY1905" s="120"/>
      <c r="AZ1905" s="120"/>
      <c r="BA1905" s="120"/>
      <c r="BB1905" s="120"/>
      <c r="BC1905" s="120"/>
      <c r="BD1905" s="120"/>
      <c r="BE1905" s="120"/>
      <c r="BF1905" s="120"/>
      <c r="BG1905" s="120"/>
      <c r="BH1905" s="120"/>
    </row>
    <row r="1906" spans="33:60">
      <c r="AG1906" s="91"/>
      <c r="AH1906" s="120"/>
      <c r="AI1906" s="120"/>
      <c r="AJ1906" s="120"/>
      <c r="AK1906" s="120"/>
      <c r="AL1906" s="120"/>
      <c r="AM1906" s="120"/>
      <c r="AN1906" s="120"/>
      <c r="AO1906" s="120"/>
      <c r="AP1906" s="120"/>
      <c r="AQ1906" s="120"/>
      <c r="AR1906" s="120"/>
      <c r="AS1906" s="120"/>
      <c r="AT1906" s="120"/>
      <c r="AU1906" s="120"/>
      <c r="AV1906" s="120"/>
      <c r="AW1906" s="120"/>
      <c r="AX1906" s="120"/>
      <c r="AY1906" s="120"/>
      <c r="AZ1906" s="120"/>
      <c r="BA1906" s="120"/>
      <c r="BB1906" s="120"/>
      <c r="BC1906" s="120"/>
      <c r="BD1906" s="120"/>
      <c r="BE1906" s="120"/>
      <c r="BF1906" s="120"/>
      <c r="BG1906" s="120"/>
      <c r="BH1906" s="120"/>
    </row>
    <row r="1907" spans="33:60">
      <c r="AG1907" s="91"/>
      <c r="AH1907" s="120"/>
      <c r="AI1907" s="120"/>
      <c r="AJ1907" s="120"/>
      <c r="AK1907" s="120"/>
      <c r="AL1907" s="120"/>
      <c r="AM1907" s="120"/>
      <c r="AN1907" s="120"/>
      <c r="AO1907" s="120"/>
      <c r="AP1907" s="120"/>
      <c r="AQ1907" s="120"/>
      <c r="AR1907" s="120"/>
      <c r="AS1907" s="120"/>
      <c r="AT1907" s="120"/>
      <c r="AU1907" s="120"/>
      <c r="AV1907" s="120"/>
      <c r="AW1907" s="120"/>
      <c r="AX1907" s="120"/>
      <c r="AY1907" s="120"/>
      <c r="AZ1907" s="120"/>
      <c r="BA1907" s="120"/>
      <c r="BB1907" s="120"/>
      <c r="BC1907" s="120"/>
      <c r="BD1907" s="120"/>
      <c r="BE1907" s="120"/>
      <c r="BF1907" s="120"/>
      <c r="BG1907" s="120"/>
      <c r="BH1907" s="120"/>
    </row>
    <row r="1908" spans="33:60">
      <c r="AG1908" s="91"/>
      <c r="AH1908" s="120"/>
      <c r="AI1908" s="120"/>
      <c r="AJ1908" s="120"/>
      <c r="AK1908" s="120"/>
      <c r="AL1908" s="120"/>
      <c r="AM1908" s="120"/>
      <c r="AN1908" s="120"/>
      <c r="AO1908" s="120"/>
      <c r="AP1908" s="120"/>
      <c r="AQ1908" s="120"/>
      <c r="AR1908" s="120"/>
      <c r="AS1908" s="120"/>
      <c r="AT1908" s="120"/>
      <c r="AU1908" s="120"/>
      <c r="AV1908" s="120"/>
      <c r="AW1908" s="120"/>
      <c r="AX1908" s="120"/>
      <c r="AY1908" s="120"/>
      <c r="AZ1908" s="120"/>
      <c r="BA1908" s="120"/>
      <c r="BB1908" s="120"/>
      <c r="BC1908" s="120"/>
      <c r="BD1908" s="120"/>
      <c r="BE1908" s="120"/>
      <c r="BF1908" s="120"/>
      <c r="BG1908" s="120"/>
      <c r="BH1908" s="120"/>
    </row>
    <row r="1909" spans="33:60">
      <c r="AG1909" s="91"/>
      <c r="AH1909" s="120"/>
      <c r="AI1909" s="120"/>
      <c r="AJ1909" s="120"/>
      <c r="AK1909" s="120"/>
      <c r="AL1909" s="120"/>
      <c r="AM1909" s="120"/>
      <c r="AN1909" s="120"/>
      <c r="AO1909" s="120"/>
      <c r="AP1909" s="120"/>
      <c r="AQ1909" s="120"/>
      <c r="AR1909" s="120"/>
      <c r="AS1909" s="120"/>
      <c r="AT1909" s="120"/>
      <c r="AU1909" s="120"/>
      <c r="AV1909" s="120"/>
      <c r="AW1909" s="120"/>
      <c r="AX1909" s="120"/>
      <c r="AY1909" s="120"/>
      <c r="AZ1909" s="120"/>
      <c r="BA1909" s="120"/>
      <c r="BB1909" s="120"/>
      <c r="BC1909" s="120"/>
      <c r="BD1909" s="120"/>
      <c r="BE1909" s="120"/>
      <c r="BF1909" s="120"/>
      <c r="BG1909" s="120"/>
      <c r="BH1909" s="120"/>
    </row>
    <row r="1910" spans="33:60">
      <c r="AG1910" s="91"/>
      <c r="AH1910" s="120"/>
      <c r="AI1910" s="120"/>
      <c r="AJ1910" s="120"/>
      <c r="AK1910" s="120"/>
      <c r="AL1910" s="120"/>
      <c r="AM1910" s="120"/>
      <c r="AN1910" s="120"/>
      <c r="AO1910" s="120"/>
      <c r="AP1910" s="120"/>
      <c r="AQ1910" s="120"/>
      <c r="AR1910" s="120"/>
      <c r="AS1910" s="120"/>
      <c r="AT1910" s="120"/>
      <c r="AU1910" s="120"/>
      <c r="AV1910" s="120"/>
      <c r="AW1910" s="120"/>
      <c r="AX1910" s="120"/>
      <c r="AY1910" s="120"/>
      <c r="AZ1910" s="120"/>
      <c r="BA1910" s="120"/>
      <c r="BB1910" s="120"/>
      <c r="BC1910" s="120"/>
      <c r="BD1910" s="120"/>
      <c r="BE1910" s="120"/>
      <c r="BF1910" s="120"/>
      <c r="BG1910" s="120"/>
      <c r="BH1910" s="120"/>
    </row>
    <row r="1911" spans="33:60">
      <c r="AG1911" s="91"/>
      <c r="AH1911" s="120"/>
      <c r="AI1911" s="120"/>
      <c r="AJ1911" s="120"/>
      <c r="AK1911" s="120"/>
      <c r="AL1911" s="120"/>
      <c r="AM1911" s="120"/>
      <c r="AN1911" s="120"/>
      <c r="AO1911" s="120"/>
      <c r="AP1911" s="120"/>
      <c r="AQ1911" s="120"/>
      <c r="AR1911" s="120"/>
      <c r="AS1911" s="120"/>
      <c r="AT1911" s="120"/>
      <c r="AU1911" s="120"/>
      <c r="AV1911" s="120"/>
      <c r="AW1911" s="120"/>
      <c r="AX1911" s="120"/>
      <c r="AY1911" s="120"/>
      <c r="AZ1911" s="120"/>
      <c r="BA1911" s="120"/>
      <c r="BB1911" s="120"/>
      <c r="BC1911" s="120"/>
      <c r="BD1911" s="120"/>
      <c r="BE1911" s="120"/>
      <c r="BF1911" s="120"/>
      <c r="BG1911" s="120"/>
      <c r="BH1911" s="120"/>
    </row>
    <row r="1912" spans="33:60">
      <c r="AG1912" s="91"/>
      <c r="AH1912" s="120"/>
      <c r="AI1912" s="120"/>
      <c r="AJ1912" s="120"/>
      <c r="AK1912" s="120"/>
      <c r="AL1912" s="120"/>
      <c r="AM1912" s="120"/>
      <c r="AN1912" s="120"/>
      <c r="AO1912" s="120"/>
      <c r="AP1912" s="120"/>
      <c r="AQ1912" s="120"/>
      <c r="AR1912" s="120"/>
      <c r="AS1912" s="120"/>
      <c r="AT1912" s="120"/>
      <c r="AU1912" s="120"/>
      <c r="AV1912" s="120"/>
      <c r="AW1912" s="120"/>
      <c r="AX1912" s="120"/>
      <c r="AY1912" s="120"/>
      <c r="AZ1912" s="120"/>
      <c r="BA1912" s="120"/>
      <c r="BB1912" s="120"/>
      <c r="BC1912" s="120"/>
      <c r="BD1912" s="120"/>
      <c r="BE1912" s="120"/>
      <c r="BF1912" s="120"/>
      <c r="BG1912" s="120"/>
      <c r="BH1912" s="120"/>
    </row>
    <row r="1913" spans="33:60">
      <c r="AG1913" s="91"/>
      <c r="AH1913" s="120"/>
      <c r="AI1913" s="120"/>
      <c r="AJ1913" s="120"/>
      <c r="AK1913" s="120"/>
      <c r="AL1913" s="120"/>
      <c r="AM1913" s="120"/>
      <c r="AN1913" s="120"/>
      <c r="AO1913" s="120"/>
      <c r="AP1913" s="120"/>
      <c r="AQ1913" s="120"/>
      <c r="AR1913" s="120"/>
      <c r="AS1913" s="120"/>
      <c r="AT1913" s="120"/>
      <c r="AU1913" s="120"/>
      <c r="AV1913" s="120"/>
      <c r="AW1913" s="120"/>
      <c r="AX1913" s="120"/>
      <c r="AY1913" s="120"/>
      <c r="AZ1913" s="120"/>
      <c r="BA1913" s="120"/>
      <c r="BB1913" s="120"/>
      <c r="BC1913" s="120"/>
      <c r="BD1913" s="120"/>
      <c r="BE1913" s="120"/>
      <c r="BF1913" s="120"/>
      <c r="BG1913" s="120"/>
      <c r="BH1913" s="120"/>
    </row>
    <row r="1914" spans="33:60">
      <c r="AG1914" s="91"/>
      <c r="AH1914" s="120"/>
      <c r="AI1914" s="120"/>
      <c r="AJ1914" s="120"/>
      <c r="AK1914" s="120"/>
      <c r="AL1914" s="120"/>
      <c r="AM1914" s="120"/>
      <c r="AN1914" s="120"/>
      <c r="AO1914" s="120"/>
      <c r="AP1914" s="120"/>
      <c r="AQ1914" s="120"/>
      <c r="AR1914" s="120"/>
      <c r="AS1914" s="120"/>
      <c r="AT1914" s="120"/>
      <c r="AU1914" s="120"/>
      <c r="AV1914" s="120"/>
      <c r="AW1914" s="120"/>
      <c r="AX1914" s="120"/>
      <c r="AY1914" s="120"/>
      <c r="AZ1914" s="120"/>
      <c r="BA1914" s="120"/>
      <c r="BB1914" s="120"/>
      <c r="BC1914" s="120"/>
      <c r="BD1914" s="120"/>
      <c r="BE1914" s="120"/>
      <c r="BF1914" s="120"/>
      <c r="BG1914" s="120"/>
      <c r="BH1914" s="120"/>
    </row>
    <row r="1915" spans="33:60">
      <c r="AG1915" s="91"/>
      <c r="AH1915" s="120"/>
      <c r="AI1915" s="120"/>
      <c r="AJ1915" s="120"/>
      <c r="AK1915" s="120"/>
      <c r="AL1915" s="120"/>
      <c r="AM1915" s="120"/>
      <c r="AN1915" s="120"/>
      <c r="AO1915" s="120"/>
      <c r="AP1915" s="120"/>
      <c r="AQ1915" s="120"/>
      <c r="AR1915" s="120"/>
      <c r="AS1915" s="120"/>
      <c r="AT1915" s="120"/>
      <c r="AU1915" s="120"/>
      <c r="AV1915" s="120"/>
      <c r="AW1915" s="120"/>
      <c r="AX1915" s="120"/>
      <c r="AY1915" s="120"/>
      <c r="AZ1915" s="120"/>
      <c r="BA1915" s="120"/>
      <c r="BB1915" s="120"/>
      <c r="BC1915" s="120"/>
      <c r="BD1915" s="120"/>
      <c r="BE1915" s="120"/>
      <c r="BF1915" s="120"/>
      <c r="BG1915" s="120"/>
      <c r="BH1915" s="120"/>
    </row>
    <row r="1916" spans="33:60">
      <c r="AG1916" s="91"/>
      <c r="AH1916" s="120"/>
      <c r="AI1916" s="120"/>
      <c r="AJ1916" s="120"/>
      <c r="AK1916" s="120"/>
      <c r="AL1916" s="120"/>
      <c r="AM1916" s="120"/>
      <c r="AN1916" s="120"/>
      <c r="AO1916" s="120"/>
      <c r="AP1916" s="120"/>
      <c r="AQ1916" s="120"/>
      <c r="AR1916" s="120"/>
      <c r="AS1916" s="120"/>
      <c r="AT1916" s="120"/>
      <c r="AU1916" s="120"/>
      <c r="AV1916" s="120"/>
      <c r="AW1916" s="120"/>
      <c r="AX1916" s="120"/>
      <c r="AY1916" s="120"/>
      <c r="AZ1916" s="120"/>
      <c r="BA1916" s="120"/>
      <c r="BB1916" s="120"/>
      <c r="BC1916" s="120"/>
      <c r="BD1916" s="120"/>
      <c r="BE1916" s="120"/>
      <c r="BF1916" s="120"/>
      <c r="BG1916" s="120"/>
      <c r="BH1916" s="120"/>
    </row>
    <row r="1917" spans="33:60">
      <c r="AG1917" s="91"/>
      <c r="AH1917" s="120"/>
      <c r="AI1917" s="120"/>
      <c r="AJ1917" s="120"/>
      <c r="AK1917" s="120"/>
      <c r="AL1917" s="120"/>
      <c r="AM1917" s="120"/>
      <c r="AN1917" s="120"/>
      <c r="AO1917" s="120"/>
      <c r="AP1917" s="120"/>
      <c r="AQ1917" s="120"/>
      <c r="AR1917" s="120"/>
      <c r="AS1917" s="120"/>
      <c r="AT1917" s="120"/>
      <c r="AU1917" s="120"/>
      <c r="AV1917" s="120"/>
      <c r="AW1917" s="120"/>
      <c r="AX1917" s="120"/>
      <c r="AY1917" s="120"/>
      <c r="AZ1917" s="120"/>
      <c r="BA1917" s="120"/>
      <c r="BB1917" s="120"/>
      <c r="BC1917" s="120"/>
      <c r="BD1917" s="120"/>
      <c r="BE1917" s="120"/>
      <c r="BF1917" s="120"/>
      <c r="BG1917" s="120"/>
      <c r="BH1917" s="120"/>
    </row>
    <row r="1918" spans="33:60">
      <c r="AG1918" s="91"/>
      <c r="AH1918" s="120"/>
      <c r="AI1918" s="120"/>
      <c r="AJ1918" s="120"/>
      <c r="AK1918" s="120"/>
      <c r="AL1918" s="120"/>
      <c r="AM1918" s="120"/>
      <c r="AN1918" s="120"/>
      <c r="AO1918" s="120"/>
      <c r="AP1918" s="120"/>
      <c r="AQ1918" s="120"/>
      <c r="AR1918" s="120"/>
      <c r="AS1918" s="120"/>
      <c r="AT1918" s="120"/>
      <c r="AU1918" s="120"/>
      <c r="AV1918" s="120"/>
      <c r="AW1918" s="120"/>
      <c r="AX1918" s="120"/>
      <c r="AY1918" s="120"/>
      <c r="AZ1918" s="120"/>
      <c r="BA1918" s="120"/>
      <c r="BB1918" s="120"/>
      <c r="BC1918" s="120"/>
      <c r="BD1918" s="120"/>
      <c r="BE1918" s="120"/>
      <c r="BF1918" s="120"/>
      <c r="BG1918" s="120"/>
      <c r="BH1918" s="120"/>
    </row>
    <row r="1919" spans="33:60">
      <c r="AG1919" s="91"/>
      <c r="AH1919" s="120"/>
      <c r="AI1919" s="120"/>
      <c r="AJ1919" s="120"/>
      <c r="AK1919" s="120"/>
      <c r="AL1919" s="120"/>
      <c r="AM1919" s="120"/>
      <c r="AN1919" s="120"/>
      <c r="AO1919" s="120"/>
      <c r="AP1919" s="120"/>
      <c r="AQ1919" s="120"/>
      <c r="AR1919" s="120"/>
      <c r="AS1919" s="120"/>
      <c r="AT1919" s="120"/>
      <c r="AU1919" s="120"/>
      <c r="AV1919" s="120"/>
      <c r="AW1919" s="120"/>
      <c r="AX1919" s="120"/>
      <c r="AY1919" s="120"/>
      <c r="AZ1919" s="120"/>
      <c r="BA1919" s="120"/>
      <c r="BB1919" s="120"/>
      <c r="BC1919" s="120"/>
      <c r="BD1919" s="120"/>
      <c r="BE1919" s="120"/>
      <c r="BF1919" s="120"/>
      <c r="BG1919" s="120"/>
      <c r="BH1919" s="120"/>
    </row>
    <row r="1920" spans="33:60">
      <c r="AG1920" s="91"/>
      <c r="AH1920" s="120"/>
      <c r="AI1920" s="120"/>
      <c r="AJ1920" s="120"/>
      <c r="AK1920" s="120"/>
      <c r="AL1920" s="120"/>
      <c r="AM1920" s="120"/>
      <c r="AN1920" s="120"/>
      <c r="AO1920" s="120"/>
      <c r="AP1920" s="120"/>
      <c r="AQ1920" s="120"/>
      <c r="AR1920" s="120"/>
      <c r="AS1920" s="120"/>
      <c r="AT1920" s="120"/>
      <c r="AU1920" s="120"/>
      <c r="AV1920" s="120"/>
      <c r="AW1920" s="120"/>
      <c r="AX1920" s="120"/>
      <c r="AY1920" s="120"/>
      <c r="AZ1920" s="120"/>
      <c r="BA1920" s="120"/>
      <c r="BB1920" s="120"/>
      <c r="BC1920" s="120"/>
      <c r="BD1920" s="120"/>
      <c r="BE1920" s="120"/>
      <c r="BF1920" s="120"/>
      <c r="BG1920" s="120"/>
      <c r="BH1920" s="120"/>
    </row>
    <row r="1921" spans="33:60">
      <c r="AG1921" s="91"/>
      <c r="AH1921" s="120"/>
      <c r="AI1921" s="120"/>
      <c r="AJ1921" s="120"/>
      <c r="AK1921" s="120"/>
      <c r="AL1921" s="120"/>
      <c r="AM1921" s="120"/>
      <c r="AN1921" s="120"/>
      <c r="AO1921" s="120"/>
      <c r="AP1921" s="120"/>
      <c r="AQ1921" s="120"/>
      <c r="AR1921" s="120"/>
      <c r="AS1921" s="120"/>
      <c r="AT1921" s="120"/>
      <c r="AU1921" s="120"/>
      <c r="AV1921" s="120"/>
      <c r="AW1921" s="120"/>
      <c r="AX1921" s="120"/>
      <c r="AY1921" s="120"/>
      <c r="AZ1921" s="120"/>
      <c r="BA1921" s="120"/>
      <c r="BB1921" s="120"/>
      <c r="BC1921" s="120"/>
      <c r="BD1921" s="120"/>
      <c r="BE1921" s="120"/>
      <c r="BF1921" s="120"/>
      <c r="BG1921" s="120"/>
      <c r="BH1921" s="120"/>
    </row>
    <row r="1922" spans="33:60">
      <c r="AG1922" s="91"/>
      <c r="AH1922" s="120"/>
      <c r="AI1922" s="120"/>
      <c r="AJ1922" s="120"/>
      <c r="AK1922" s="120"/>
      <c r="AL1922" s="120"/>
      <c r="AM1922" s="120"/>
      <c r="AN1922" s="120"/>
      <c r="AO1922" s="120"/>
      <c r="AP1922" s="120"/>
      <c r="AQ1922" s="120"/>
      <c r="AR1922" s="120"/>
      <c r="AS1922" s="120"/>
      <c r="AT1922" s="120"/>
      <c r="AU1922" s="120"/>
      <c r="AV1922" s="120"/>
      <c r="AW1922" s="120"/>
      <c r="AX1922" s="120"/>
      <c r="AY1922" s="120"/>
      <c r="AZ1922" s="120"/>
      <c r="BA1922" s="120"/>
      <c r="BB1922" s="120"/>
      <c r="BC1922" s="120"/>
      <c r="BD1922" s="120"/>
      <c r="BE1922" s="120"/>
      <c r="BF1922" s="120"/>
      <c r="BG1922" s="120"/>
      <c r="BH1922" s="120"/>
    </row>
    <row r="1923" spans="33:60">
      <c r="AG1923" s="91"/>
      <c r="AH1923" s="120"/>
      <c r="AI1923" s="120"/>
      <c r="AJ1923" s="120"/>
      <c r="AK1923" s="120"/>
      <c r="AL1923" s="120"/>
      <c r="AM1923" s="120"/>
      <c r="AN1923" s="120"/>
      <c r="AO1923" s="120"/>
      <c r="AP1923" s="120"/>
      <c r="AQ1923" s="120"/>
      <c r="AR1923" s="120"/>
      <c r="AS1923" s="120"/>
      <c r="AT1923" s="120"/>
      <c r="AU1923" s="120"/>
      <c r="AV1923" s="120"/>
      <c r="AW1923" s="120"/>
      <c r="AX1923" s="120"/>
      <c r="AY1923" s="120"/>
      <c r="AZ1923" s="120"/>
      <c r="BA1923" s="120"/>
      <c r="BB1923" s="120"/>
      <c r="BC1923" s="120"/>
      <c r="BD1923" s="120"/>
      <c r="BE1923" s="120"/>
      <c r="BF1923" s="120"/>
      <c r="BG1923" s="120"/>
      <c r="BH1923" s="120"/>
    </row>
  </sheetData>
  <protectedRanges>
    <protectedRange password="CEAC" sqref="C315:U316" name="範囲1"/>
  </protectedRanges>
  <mergeCells count="1231">
    <mergeCell ref="U4:V4"/>
    <mergeCell ref="X4:Y4"/>
    <mergeCell ref="AA4:AB4"/>
    <mergeCell ref="H6:AF6"/>
    <mergeCell ref="G7:AG7"/>
    <mergeCell ref="G8:V8"/>
    <mergeCell ref="X8:AF8"/>
    <mergeCell ref="I9:K9"/>
    <mergeCell ref="M9:P9"/>
    <mergeCell ref="Q9:AG9"/>
    <mergeCell ref="A12:F12"/>
    <mergeCell ref="G12:R12"/>
    <mergeCell ref="S12:X12"/>
    <mergeCell ref="Y12:AG12"/>
    <mergeCell ref="A13:F13"/>
    <mergeCell ref="G13:R13"/>
    <mergeCell ref="S13:X13"/>
    <mergeCell ref="Y13:AG13"/>
    <mergeCell ref="G18:L18"/>
    <mergeCell ref="M18:Q18"/>
    <mergeCell ref="S18:U18"/>
    <mergeCell ref="AE18:AF18"/>
    <mergeCell ref="G19:L19"/>
    <mergeCell ref="M19:Q19"/>
    <mergeCell ref="S19:U19"/>
    <mergeCell ref="AE19:AF19"/>
    <mergeCell ref="G20:J20"/>
    <mergeCell ref="K20:M20"/>
    <mergeCell ref="S20:AG20"/>
    <mergeCell ref="G21:L21"/>
    <mergeCell ref="M21:Q21"/>
    <mergeCell ref="S21:U21"/>
    <mergeCell ref="AE21:AF21"/>
    <mergeCell ref="G22:J22"/>
    <mergeCell ref="K22:M22"/>
    <mergeCell ref="S22:AG22"/>
    <mergeCell ref="Q55:X55"/>
    <mergeCell ref="Y55:Z55"/>
    <mergeCell ref="AF180:AG180"/>
    <mergeCell ref="O181:P181"/>
    <mergeCell ref="AF182:AG182"/>
    <mergeCell ref="O183:P183"/>
    <mergeCell ref="AF183:AG183"/>
    <mergeCell ref="AF184:AG184"/>
    <mergeCell ref="O185:P185"/>
    <mergeCell ref="AF185:AG185"/>
    <mergeCell ref="AF186:AG186"/>
    <mergeCell ref="O187:P187"/>
    <mergeCell ref="AF187:AG187"/>
    <mergeCell ref="AF188:AG188"/>
    <mergeCell ref="O189:P189"/>
    <mergeCell ref="AF191:AG191"/>
    <mergeCell ref="O192:P192"/>
    <mergeCell ref="O193:P193"/>
    <mergeCell ref="AF193:AG193"/>
    <mergeCell ref="O194:P194"/>
    <mergeCell ref="O195:P195"/>
    <mergeCell ref="AF195:AG195"/>
    <mergeCell ref="O196:P196"/>
    <mergeCell ref="O197:P197"/>
    <mergeCell ref="O198:P198"/>
    <mergeCell ref="O199:P199"/>
    <mergeCell ref="O200:P200"/>
    <mergeCell ref="O201:P201"/>
    <mergeCell ref="O202:P202"/>
    <mergeCell ref="O203:P203"/>
    <mergeCell ref="O204:P204"/>
    <mergeCell ref="O205:P205"/>
    <mergeCell ref="O206:P206"/>
    <mergeCell ref="O207:P207"/>
    <mergeCell ref="O208:P208"/>
    <mergeCell ref="O221:P221"/>
    <mergeCell ref="O222:P222"/>
    <mergeCell ref="O223:P223"/>
    <mergeCell ref="O224:P224"/>
    <mergeCell ref="O227:P227"/>
    <mergeCell ref="O228:P228"/>
    <mergeCell ref="O229:P229"/>
    <mergeCell ref="O230:P230"/>
    <mergeCell ref="O231:P231"/>
    <mergeCell ref="O232:P232"/>
    <mergeCell ref="A239:AE239"/>
    <mergeCell ref="A240:AE240"/>
    <mergeCell ref="A241:AE241"/>
    <mergeCell ref="N245:O245"/>
    <mergeCell ref="AD245:AE245"/>
    <mergeCell ref="AD246:AE246"/>
    <mergeCell ref="AD247:AE247"/>
    <mergeCell ref="N248:O248"/>
    <mergeCell ref="AD248:AE248"/>
    <mergeCell ref="N249:O249"/>
    <mergeCell ref="AD249:AE249"/>
    <mergeCell ref="N250:O250"/>
    <mergeCell ref="AD250:AE250"/>
    <mergeCell ref="N251:O251"/>
    <mergeCell ref="AD251:AE251"/>
    <mergeCell ref="N252:O252"/>
    <mergeCell ref="AD252:AE252"/>
    <mergeCell ref="N253:O253"/>
    <mergeCell ref="AD253:AE253"/>
    <mergeCell ref="N254:O254"/>
    <mergeCell ref="AD254:AE254"/>
    <mergeCell ref="N255:O255"/>
    <mergeCell ref="AD255:AE255"/>
    <mergeCell ref="N256:O256"/>
    <mergeCell ref="AD256:AE256"/>
    <mergeCell ref="N257:O257"/>
    <mergeCell ref="AD257:AE257"/>
    <mergeCell ref="N258:O258"/>
    <mergeCell ref="AD258:AE258"/>
    <mergeCell ref="N259:O259"/>
    <mergeCell ref="AD259:AE259"/>
    <mergeCell ref="N260:O260"/>
    <mergeCell ref="AD260:AE260"/>
    <mergeCell ref="N261:O261"/>
    <mergeCell ref="AD261:AE261"/>
    <mergeCell ref="N262:O262"/>
    <mergeCell ref="N263:O263"/>
    <mergeCell ref="N264:O264"/>
    <mergeCell ref="N265:O265"/>
    <mergeCell ref="N266:O266"/>
    <mergeCell ref="N267:O267"/>
    <mergeCell ref="N268:O268"/>
    <mergeCell ref="N269:O269"/>
    <mergeCell ref="N270:O270"/>
    <mergeCell ref="N271:O271"/>
    <mergeCell ref="N276:O276"/>
    <mergeCell ref="N277:O277"/>
    <mergeCell ref="N278:O278"/>
    <mergeCell ref="B300:AF300"/>
    <mergeCell ref="Y303:Z303"/>
    <mergeCell ref="C305:AD305"/>
    <mergeCell ref="G306:R306"/>
    <mergeCell ref="S306:AD306"/>
    <mergeCell ref="G307:J307"/>
    <mergeCell ref="K307:N307"/>
    <mergeCell ref="O307:R307"/>
    <mergeCell ref="S307:V307"/>
    <mergeCell ref="W307:Z307"/>
    <mergeCell ref="AA307:AD307"/>
    <mergeCell ref="V315:W315"/>
    <mergeCell ref="Y315:AB315"/>
    <mergeCell ref="AD315:AE315"/>
    <mergeCell ref="AI315:AJ315"/>
    <mergeCell ref="AN315:AT315"/>
    <mergeCell ref="V316:W316"/>
    <mergeCell ref="Y316:AB316"/>
    <mergeCell ref="AD316:AE316"/>
    <mergeCell ref="AI316:AJ316"/>
    <mergeCell ref="AN316:AT316"/>
    <mergeCell ref="V317:W317"/>
    <mergeCell ref="Y317:AB317"/>
    <mergeCell ref="AD317:AE317"/>
    <mergeCell ref="C320:E320"/>
    <mergeCell ref="F320:G320"/>
    <mergeCell ref="I320:J320"/>
    <mergeCell ref="L320:M320"/>
    <mergeCell ref="O320:P320"/>
    <mergeCell ref="R320:S320"/>
    <mergeCell ref="U320:V320"/>
    <mergeCell ref="X320:Y320"/>
    <mergeCell ref="AA320:AB320"/>
    <mergeCell ref="C321:E321"/>
    <mergeCell ref="F321:G321"/>
    <mergeCell ref="I321:J321"/>
    <mergeCell ref="L321:M321"/>
    <mergeCell ref="O321:P321"/>
    <mergeCell ref="R321:S321"/>
    <mergeCell ref="U321:V321"/>
    <mergeCell ref="X321:Y321"/>
    <mergeCell ref="AA321:AB321"/>
    <mergeCell ref="C322:E322"/>
    <mergeCell ref="F322:G322"/>
    <mergeCell ref="I322:J322"/>
    <mergeCell ref="L322:M322"/>
    <mergeCell ref="O322:P322"/>
    <mergeCell ref="R322:S322"/>
    <mergeCell ref="U322:V322"/>
    <mergeCell ref="X322:Y322"/>
    <mergeCell ref="AA322:AB322"/>
    <mergeCell ref="G325:U325"/>
    <mergeCell ref="G326:I326"/>
    <mergeCell ref="J326:L326"/>
    <mergeCell ref="M326:O326"/>
    <mergeCell ref="P326:R326"/>
    <mergeCell ref="S326:U326"/>
    <mergeCell ref="T331:AA331"/>
    <mergeCell ref="V380:Y380"/>
    <mergeCell ref="V381:W381"/>
    <mergeCell ref="X381:Y381"/>
    <mergeCell ref="V382:Y382"/>
    <mergeCell ref="V383:W383"/>
    <mergeCell ref="X383:Y383"/>
    <mergeCell ref="V384:Y384"/>
    <mergeCell ref="V385:W385"/>
    <mergeCell ref="X385:Y385"/>
    <mergeCell ref="V386:Y386"/>
    <mergeCell ref="V387:W387"/>
    <mergeCell ref="X387:Y387"/>
    <mergeCell ref="V388:Y388"/>
    <mergeCell ref="V389:W389"/>
    <mergeCell ref="X389:Y389"/>
    <mergeCell ref="V390:Y390"/>
    <mergeCell ref="V391:W391"/>
    <mergeCell ref="X391:Y391"/>
    <mergeCell ref="V392:Y392"/>
    <mergeCell ref="V393:W393"/>
    <mergeCell ref="X393:Y393"/>
    <mergeCell ref="V394:Y394"/>
    <mergeCell ref="V395:W395"/>
    <mergeCell ref="X395:Y395"/>
    <mergeCell ref="V396:Y396"/>
    <mergeCell ref="V397:W397"/>
    <mergeCell ref="X397:Y397"/>
    <mergeCell ref="V403:Y403"/>
    <mergeCell ref="V404:W404"/>
    <mergeCell ref="X404:Y404"/>
    <mergeCell ref="V405:Y405"/>
    <mergeCell ref="V406:W406"/>
    <mergeCell ref="X406:Y406"/>
    <mergeCell ref="V407:Y407"/>
    <mergeCell ref="V408:W408"/>
    <mergeCell ref="X408:Y408"/>
    <mergeCell ref="B412:C412"/>
    <mergeCell ref="M422:N422"/>
    <mergeCell ref="D429:F429"/>
    <mergeCell ref="M450:Q450"/>
    <mergeCell ref="M451:N451"/>
    <mergeCell ref="M452:Q452"/>
    <mergeCell ref="M453:N453"/>
    <mergeCell ref="M454:Q454"/>
    <mergeCell ref="M455:N455"/>
    <mergeCell ref="M456:Q456"/>
    <mergeCell ref="M457:N457"/>
    <mergeCell ref="C477:E477"/>
    <mergeCell ref="F477:J477"/>
    <mergeCell ref="K477:N477"/>
    <mergeCell ref="O477:R477"/>
    <mergeCell ref="S477:V477"/>
    <mergeCell ref="W477:AE477"/>
    <mergeCell ref="C478:E478"/>
    <mergeCell ref="F478:J478"/>
    <mergeCell ref="K478:N478"/>
    <mergeCell ref="O478:R478"/>
    <mergeCell ref="S478:V478"/>
    <mergeCell ref="W478:AE478"/>
    <mergeCell ref="C479:E479"/>
    <mergeCell ref="F479:J479"/>
    <mergeCell ref="K479:N479"/>
    <mergeCell ref="O479:R479"/>
    <mergeCell ref="S479:V479"/>
    <mergeCell ref="W479:AE479"/>
    <mergeCell ref="C480:E480"/>
    <mergeCell ref="F480:J480"/>
    <mergeCell ref="K480:N480"/>
    <mergeCell ref="O480:R480"/>
    <mergeCell ref="S480:V480"/>
    <mergeCell ref="W480:AE480"/>
    <mergeCell ref="C481:E481"/>
    <mergeCell ref="F481:J481"/>
    <mergeCell ref="K481:N481"/>
    <mergeCell ref="O481:R481"/>
    <mergeCell ref="S481:V481"/>
    <mergeCell ref="W481:AE481"/>
    <mergeCell ref="C484:E484"/>
    <mergeCell ref="F484:J484"/>
    <mergeCell ref="K484:N484"/>
    <mergeCell ref="O484:R484"/>
    <mergeCell ref="S484:V484"/>
    <mergeCell ref="W484:AE484"/>
    <mergeCell ref="C485:E485"/>
    <mergeCell ref="F485:J485"/>
    <mergeCell ref="K485:N485"/>
    <mergeCell ref="O485:R485"/>
    <mergeCell ref="S485:V485"/>
    <mergeCell ref="W485:AE485"/>
    <mergeCell ref="C486:E486"/>
    <mergeCell ref="F486:J486"/>
    <mergeCell ref="K486:N486"/>
    <mergeCell ref="O486:R486"/>
    <mergeCell ref="S486:V486"/>
    <mergeCell ref="W486:AE486"/>
    <mergeCell ref="C487:E487"/>
    <mergeCell ref="F487:J487"/>
    <mergeCell ref="K487:N487"/>
    <mergeCell ref="O487:R487"/>
    <mergeCell ref="S487:V487"/>
    <mergeCell ref="W487:AE487"/>
    <mergeCell ref="C488:E488"/>
    <mergeCell ref="F488:J488"/>
    <mergeCell ref="K488:N488"/>
    <mergeCell ref="O488:R488"/>
    <mergeCell ref="S488:V488"/>
    <mergeCell ref="W488:AE488"/>
    <mergeCell ref="C489:E489"/>
    <mergeCell ref="F489:J489"/>
    <mergeCell ref="K489:N489"/>
    <mergeCell ref="O489:R489"/>
    <mergeCell ref="S489:V489"/>
    <mergeCell ref="W489:AE489"/>
    <mergeCell ref="C494:J494"/>
    <mergeCell ref="K494:AE494"/>
    <mergeCell ref="D546:H546"/>
    <mergeCell ref="I546:K546"/>
    <mergeCell ref="N546:R546"/>
    <mergeCell ref="S546:U546"/>
    <mergeCell ref="D555:J555"/>
    <mergeCell ref="K555:N555"/>
    <mergeCell ref="R555:X555"/>
    <mergeCell ref="Y555:AB555"/>
    <mergeCell ref="H575:L575"/>
    <mergeCell ref="H576:I576"/>
    <mergeCell ref="H577:L577"/>
    <mergeCell ref="H578:I578"/>
    <mergeCell ref="AA582:AF582"/>
    <mergeCell ref="C586:F586"/>
    <mergeCell ref="G586:H586"/>
    <mergeCell ref="J586:K586"/>
    <mergeCell ref="M586:N586"/>
    <mergeCell ref="P586:Q586"/>
    <mergeCell ref="C587:F587"/>
    <mergeCell ref="G587:H587"/>
    <mergeCell ref="J587:K587"/>
    <mergeCell ref="M587:N587"/>
    <mergeCell ref="P587:Q587"/>
    <mergeCell ref="C588:F588"/>
    <mergeCell ref="G588:H588"/>
    <mergeCell ref="J588:K588"/>
    <mergeCell ref="M588:N588"/>
    <mergeCell ref="P588:Q588"/>
    <mergeCell ref="C592:F592"/>
    <mergeCell ref="G592:H592"/>
    <mergeCell ref="J592:M592"/>
    <mergeCell ref="N592:O592"/>
    <mergeCell ref="C593:F593"/>
    <mergeCell ref="G593:H593"/>
    <mergeCell ref="J593:M593"/>
    <mergeCell ref="N593:O593"/>
    <mergeCell ref="C594:F594"/>
    <mergeCell ref="G594:H594"/>
    <mergeCell ref="J594:M594"/>
    <mergeCell ref="N594:O594"/>
    <mergeCell ref="C601:F601"/>
    <mergeCell ref="G601:H601"/>
    <mergeCell ref="J601:M601"/>
    <mergeCell ref="N601:O601"/>
    <mergeCell ref="C602:F602"/>
    <mergeCell ref="G602:H602"/>
    <mergeCell ref="J602:M602"/>
    <mergeCell ref="N602:O602"/>
    <mergeCell ref="C603:F603"/>
    <mergeCell ref="G603:H603"/>
    <mergeCell ref="J603:M603"/>
    <mergeCell ref="N603:O603"/>
    <mergeCell ref="C607:J607"/>
    <mergeCell ref="K607:M607"/>
    <mergeCell ref="N607:Q607"/>
    <mergeCell ref="C608:J608"/>
    <mergeCell ref="K608:L608"/>
    <mergeCell ref="N608:P608"/>
    <mergeCell ref="C609:J609"/>
    <mergeCell ref="K609:L609"/>
    <mergeCell ref="N609:P609"/>
    <mergeCell ref="C610:J610"/>
    <mergeCell ref="K610:L610"/>
    <mergeCell ref="N610:P610"/>
    <mergeCell ref="C611:J611"/>
    <mergeCell ref="K611:L611"/>
    <mergeCell ref="N611:P611"/>
    <mergeCell ref="K613:L613"/>
    <mergeCell ref="L617:M617"/>
    <mergeCell ref="S617:T617"/>
    <mergeCell ref="M621:N621"/>
    <mergeCell ref="T625:W625"/>
    <mergeCell ref="D657:P657"/>
    <mergeCell ref="Q657:AC657"/>
    <mergeCell ref="H660:L660"/>
    <mergeCell ref="M660:N660"/>
    <mergeCell ref="O660:P660"/>
    <mergeCell ref="U660:Y660"/>
    <mergeCell ref="Z660:AA660"/>
    <mergeCell ref="AB660:AC660"/>
    <mergeCell ref="H661:L661"/>
    <mergeCell ref="M661:N661"/>
    <mergeCell ref="O661:P661"/>
    <mergeCell ref="U661:Y661"/>
    <mergeCell ref="Z661:AA661"/>
    <mergeCell ref="AB661:AC661"/>
    <mergeCell ref="H662:L662"/>
    <mergeCell ref="M662:N662"/>
    <mergeCell ref="O662:P662"/>
    <mergeCell ref="U662:Y662"/>
    <mergeCell ref="Z662:AA662"/>
    <mergeCell ref="AB662:AC662"/>
    <mergeCell ref="H663:L663"/>
    <mergeCell ref="M663:N663"/>
    <mergeCell ref="O663:P663"/>
    <mergeCell ref="U663:Y663"/>
    <mergeCell ref="Z663:AA663"/>
    <mergeCell ref="AB663:AC663"/>
    <mergeCell ref="I680:V680"/>
    <mergeCell ref="O699:P699"/>
    <mergeCell ref="R699:S699"/>
    <mergeCell ref="U699:V699"/>
    <mergeCell ref="X699:Y699"/>
    <mergeCell ref="AA699:AB699"/>
    <mergeCell ref="AD699:AE699"/>
    <mergeCell ref="D742:G742"/>
    <mergeCell ref="H742:O742"/>
    <mergeCell ref="P742:S742"/>
    <mergeCell ref="T742:AB742"/>
    <mergeCell ref="H756:I756"/>
    <mergeCell ref="Q771:S771"/>
    <mergeCell ref="M793:T793"/>
    <mergeCell ref="M798:P798"/>
    <mergeCell ref="T798:W798"/>
    <mergeCell ref="C805:F805"/>
    <mergeCell ref="G805:H805"/>
    <mergeCell ref="M805:O805"/>
    <mergeCell ref="P805:Q805"/>
    <mergeCell ref="C806:F806"/>
    <mergeCell ref="G806:H806"/>
    <mergeCell ref="M806:O806"/>
    <mergeCell ref="P806:Q806"/>
    <mergeCell ref="C807:F807"/>
    <mergeCell ref="T822:U822"/>
    <mergeCell ref="T823:U823"/>
    <mergeCell ref="T824:U824"/>
    <mergeCell ref="T825:U825"/>
    <mergeCell ref="C848:E848"/>
    <mergeCell ref="F848:G848"/>
    <mergeCell ref="H848:N848"/>
    <mergeCell ref="O848:AC848"/>
    <mergeCell ref="C849:E849"/>
    <mergeCell ref="F849:G849"/>
    <mergeCell ref="H849:N849"/>
    <mergeCell ref="C850:E850"/>
    <mergeCell ref="F850:G850"/>
    <mergeCell ref="H850:N850"/>
    <mergeCell ref="C851:E851"/>
    <mergeCell ref="F851:G851"/>
    <mergeCell ref="H851:N851"/>
    <mergeCell ref="C852:E852"/>
    <mergeCell ref="F852:G852"/>
    <mergeCell ref="H852:N852"/>
    <mergeCell ref="R859:S859"/>
    <mergeCell ref="U859:V859"/>
    <mergeCell ref="C860:Q860"/>
    <mergeCell ref="R860:S860"/>
    <mergeCell ref="U860:V860"/>
    <mergeCell ref="R862:S862"/>
    <mergeCell ref="U862:V862"/>
    <mergeCell ref="R865:S865"/>
    <mergeCell ref="U865:V865"/>
    <mergeCell ref="R866:S866"/>
    <mergeCell ref="U866:V866"/>
    <mergeCell ref="B869:X869"/>
    <mergeCell ref="C888:I888"/>
    <mergeCell ref="J888:Q888"/>
    <mergeCell ref="R888:W888"/>
    <mergeCell ref="C889:D889"/>
    <mergeCell ref="J889:Q889"/>
    <mergeCell ref="R889:W889"/>
    <mergeCell ref="C890:D890"/>
    <mergeCell ref="J890:Q890"/>
    <mergeCell ref="R890:W890"/>
    <mergeCell ref="C891:D891"/>
    <mergeCell ref="J891:Q891"/>
    <mergeCell ref="R891:W891"/>
    <mergeCell ref="P905:Q905"/>
    <mergeCell ref="I910:Q910"/>
    <mergeCell ref="I911:Q911"/>
    <mergeCell ref="K918:L918"/>
    <mergeCell ref="M926:W926"/>
    <mergeCell ref="G927:W927"/>
    <mergeCell ref="C943:E943"/>
    <mergeCell ref="F943:J943"/>
    <mergeCell ref="K943:W943"/>
    <mergeCell ref="O992:W992"/>
    <mergeCell ref="Q996:R996"/>
    <mergeCell ref="T996:U996"/>
    <mergeCell ref="O1021:P1021"/>
    <mergeCell ref="K1084:N1084"/>
    <mergeCell ref="R1084:V1084"/>
    <mergeCell ref="K1086:N1086"/>
    <mergeCell ref="R1086:V1086"/>
    <mergeCell ref="L1100:M1100"/>
    <mergeCell ref="I1111:J1111"/>
    <mergeCell ref="P1111:Q1111"/>
    <mergeCell ref="J1118:K1118"/>
    <mergeCell ref="Q1118:R1118"/>
    <mergeCell ref="J1120:K1120"/>
    <mergeCell ref="Q1120:R1120"/>
    <mergeCell ref="L1138:M1138"/>
    <mergeCell ref="U1138:V1138"/>
    <mergeCell ref="L1140:M1140"/>
    <mergeCell ref="U1140:V1140"/>
    <mergeCell ref="L1142:M1142"/>
    <mergeCell ref="U1142:V1142"/>
    <mergeCell ref="I1185:L1185"/>
    <mergeCell ref="P1185:T1185"/>
    <mergeCell ref="I1187:L1187"/>
    <mergeCell ref="P1187:T1187"/>
    <mergeCell ref="I1238:J1238"/>
    <mergeCell ref="R1238:S1238"/>
    <mergeCell ref="C1251:E1251"/>
    <mergeCell ref="F1251:J1251"/>
    <mergeCell ref="K1251:O1251"/>
    <mergeCell ref="P1251:W1251"/>
    <mergeCell ref="C1284:G1284"/>
    <mergeCell ref="H1284:K1284"/>
    <mergeCell ref="L1284:R1284"/>
    <mergeCell ref="X1313:AC1313"/>
    <mergeCell ref="P1317:Q1317"/>
    <mergeCell ref="R1319:T1319"/>
    <mergeCell ref="M1328:O1328"/>
    <mergeCell ref="Q1328:R1328"/>
    <mergeCell ref="T1328:U1328"/>
    <mergeCell ref="O1346:Q1346"/>
    <mergeCell ref="S1346:T1346"/>
    <mergeCell ref="V1346:W1346"/>
    <mergeCell ref="B1:AF2"/>
    <mergeCell ref="A6:F8"/>
    <mergeCell ref="A9:F11"/>
    <mergeCell ref="G10:AG11"/>
    <mergeCell ref="A14:F15"/>
    <mergeCell ref="G14:AG15"/>
    <mergeCell ref="A16:F17"/>
    <mergeCell ref="G16:R17"/>
    <mergeCell ref="S16:W17"/>
    <mergeCell ref="X16:Z17"/>
    <mergeCell ref="AA16:AA17"/>
    <mergeCell ref="AB16:AC17"/>
    <mergeCell ref="AD16:AD17"/>
    <mergeCell ref="AE16:AF17"/>
    <mergeCell ref="AG16:AG17"/>
    <mergeCell ref="A18:F22"/>
    <mergeCell ref="A23:F24"/>
    <mergeCell ref="G23:I24"/>
    <mergeCell ref="J23:R24"/>
    <mergeCell ref="S23:AG24"/>
    <mergeCell ref="A53:AG54"/>
    <mergeCell ref="A59:K60"/>
    <mergeCell ref="L59:V60"/>
    <mergeCell ref="W59:AG60"/>
    <mergeCell ref="A114:AG115"/>
    <mergeCell ref="A175:AG176"/>
    <mergeCell ref="A178:N179"/>
    <mergeCell ref="O178:P179"/>
    <mergeCell ref="R178:AE179"/>
    <mergeCell ref="AF178:AG179"/>
    <mergeCell ref="A236:AG237"/>
    <mergeCell ref="B243:B244"/>
    <mergeCell ref="C243:K244"/>
    <mergeCell ref="L243:L244"/>
    <mergeCell ref="M243:M244"/>
    <mergeCell ref="N243:O244"/>
    <mergeCell ref="R243:R244"/>
    <mergeCell ref="S243:AA244"/>
    <mergeCell ref="AB243:AB244"/>
    <mergeCell ref="AC243:AC244"/>
    <mergeCell ref="AD243:AE244"/>
    <mergeCell ref="B246:B247"/>
    <mergeCell ref="C246:K247"/>
    <mergeCell ref="L246:L247"/>
    <mergeCell ref="M246:M247"/>
    <mergeCell ref="N246:O247"/>
    <mergeCell ref="R262:R263"/>
    <mergeCell ref="S262:AA263"/>
    <mergeCell ref="AB262:AB263"/>
    <mergeCell ref="AC262:AC263"/>
    <mergeCell ref="AD262:AE263"/>
    <mergeCell ref="R264:R265"/>
    <mergeCell ref="S264:AA265"/>
    <mergeCell ref="AB264:AB265"/>
    <mergeCell ref="AC264:AC265"/>
    <mergeCell ref="AD264:AE265"/>
    <mergeCell ref="B272:B273"/>
    <mergeCell ref="C272:K273"/>
    <mergeCell ref="L272:L273"/>
    <mergeCell ref="M272:M273"/>
    <mergeCell ref="N272:O273"/>
    <mergeCell ref="B274:B275"/>
    <mergeCell ref="C274:K275"/>
    <mergeCell ref="L274:L275"/>
    <mergeCell ref="M274:M275"/>
    <mergeCell ref="N274:O275"/>
    <mergeCell ref="A297:X298"/>
    <mergeCell ref="Y297:AG298"/>
    <mergeCell ref="C306:F307"/>
    <mergeCell ref="D308:E309"/>
    <mergeCell ref="H308:I309"/>
    <mergeCell ref="L308:M309"/>
    <mergeCell ref="P308:Q309"/>
    <mergeCell ref="T308:U309"/>
    <mergeCell ref="X308:Y309"/>
    <mergeCell ref="AB308:AC309"/>
    <mergeCell ref="V313:W314"/>
    <mergeCell ref="Y313:AC314"/>
    <mergeCell ref="AD313:AF314"/>
    <mergeCell ref="C325:F326"/>
    <mergeCell ref="V325:X326"/>
    <mergeCell ref="Y325:AA326"/>
    <mergeCell ref="AB325:AD326"/>
    <mergeCell ref="C327:F328"/>
    <mergeCell ref="G327:H328"/>
    <mergeCell ref="J327:K328"/>
    <mergeCell ref="M327:N328"/>
    <mergeCell ref="P327:Q328"/>
    <mergeCell ref="S327:T328"/>
    <mergeCell ref="V327:W328"/>
    <mergeCell ref="Y327:Z328"/>
    <mergeCell ref="AB327:AC328"/>
    <mergeCell ref="C331:E334"/>
    <mergeCell ref="F331:G334"/>
    <mergeCell ref="H331:I334"/>
    <mergeCell ref="J331:K334"/>
    <mergeCell ref="L331:M334"/>
    <mergeCell ref="N331:O334"/>
    <mergeCell ref="P331:Q334"/>
    <mergeCell ref="R331:S334"/>
    <mergeCell ref="AB331:AC334"/>
    <mergeCell ref="AD331:AD334"/>
    <mergeCell ref="T332:U334"/>
    <mergeCell ref="V332:W334"/>
    <mergeCell ref="X332:Y334"/>
    <mergeCell ref="Z332:AA334"/>
    <mergeCell ref="C335:E336"/>
    <mergeCell ref="F335:G336"/>
    <mergeCell ref="H335:I336"/>
    <mergeCell ref="J335:K336"/>
    <mergeCell ref="L335:M336"/>
    <mergeCell ref="N335:O336"/>
    <mergeCell ref="P335:Q336"/>
    <mergeCell ref="R335:S336"/>
    <mergeCell ref="T335:U336"/>
    <mergeCell ref="V335:W336"/>
    <mergeCell ref="X335:Y336"/>
    <mergeCell ref="Z335:AA336"/>
    <mergeCell ref="AB335:AC336"/>
    <mergeCell ref="AD335:AD336"/>
    <mergeCell ref="C337:E338"/>
    <mergeCell ref="F337:G338"/>
    <mergeCell ref="H337:I338"/>
    <mergeCell ref="J337:K338"/>
    <mergeCell ref="L337:M338"/>
    <mergeCell ref="N337:O338"/>
    <mergeCell ref="P337:Q338"/>
    <mergeCell ref="R337:S338"/>
    <mergeCell ref="T337:U338"/>
    <mergeCell ref="V337:W338"/>
    <mergeCell ref="X337:Y338"/>
    <mergeCell ref="Z337:AA338"/>
    <mergeCell ref="AB337:AC338"/>
    <mergeCell ref="AD337:AD338"/>
    <mergeCell ref="C342:F343"/>
    <mergeCell ref="G342:H343"/>
    <mergeCell ref="C344:F345"/>
    <mergeCell ref="G344:H345"/>
    <mergeCell ref="O344:Q345"/>
    <mergeCell ref="R344:T345"/>
    <mergeCell ref="U344:X345"/>
    <mergeCell ref="Y344:AB345"/>
    <mergeCell ref="C346:F347"/>
    <mergeCell ref="G346:H347"/>
    <mergeCell ref="O346:Q347"/>
    <mergeCell ref="R346:S347"/>
    <mergeCell ref="U346:W347"/>
    <mergeCell ref="Y346:AA347"/>
    <mergeCell ref="C348:F349"/>
    <mergeCell ref="G348:H349"/>
    <mergeCell ref="O348:Q349"/>
    <mergeCell ref="R348:S349"/>
    <mergeCell ref="U348:W349"/>
    <mergeCell ref="Y348:AA349"/>
    <mergeCell ref="C350:F351"/>
    <mergeCell ref="G350:H351"/>
    <mergeCell ref="C352:F353"/>
    <mergeCell ref="G352:H353"/>
    <mergeCell ref="C354:F355"/>
    <mergeCell ref="G354:H355"/>
    <mergeCell ref="A357:X358"/>
    <mergeCell ref="Y357:AG358"/>
    <mergeCell ref="C363:P364"/>
    <mergeCell ref="Q363:T364"/>
    <mergeCell ref="U363:AA364"/>
    <mergeCell ref="AB363:AE364"/>
    <mergeCell ref="C365:P366"/>
    <mergeCell ref="Q365:T366"/>
    <mergeCell ref="U365:W366"/>
    <mergeCell ref="Y365:AA366"/>
    <mergeCell ref="AB365:AD366"/>
    <mergeCell ref="C367:P368"/>
    <mergeCell ref="Q367:T368"/>
    <mergeCell ref="U367:W368"/>
    <mergeCell ref="Y367:AA368"/>
    <mergeCell ref="AB367:AD368"/>
    <mergeCell ref="C369:P370"/>
    <mergeCell ref="Q369:T370"/>
    <mergeCell ref="U369:W370"/>
    <mergeCell ref="Y369:AA370"/>
    <mergeCell ref="AB369:AD370"/>
    <mergeCell ref="C371:P372"/>
    <mergeCell ref="Q371:T372"/>
    <mergeCell ref="U371:W372"/>
    <mergeCell ref="Y371:AA372"/>
    <mergeCell ref="AB371:AD372"/>
    <mergeCell ref="B378:H379"/>
    <mergeCell ref="I378:Q379"/>
    <mergeCell ref="R378:S379"/>
    <mergeCell ref="T378:U379"/>
    <mergeCell ref="V378:AA379"/>
    <mergeCell ref="AB378:AF379"/>
    <mergeCell ref="C380:H381"/>
    <mergeCell ref="I380:J381"/>
    <mergeCell ref="L380:M381"/>
    <mergeCell ref="O380:P381"/>
    <mergeCell ref="R380:R381"/>
    <mergeCell ref="T380:T381"/>
    <mergeCell ref="C382:H383"/>
    <mergeCell ref="I382:J383"/>
    <mergeCell ref="L382:M383"/>
    <mergeCell ref="O382:P383"/>
    <mergeCell ref="R382:R383"/>
    <mergeCell ref="T382:T383"/>
    <mergeCell ref="C384:H385"/>
    <mergeCell ref="I384:J385"/>
    <mergeCell ref="L384:M385"/>
    <mergeCell ref="O384:P385"/>
    <mergeCell ref="R384:R385"/>
    <mergeCell ref="T384:T385"/>
    <mergeCell ref="C386:H387"/>
    <mergeCell ref="I386:J387"/>
    <mergeCell ref="L386:M387"/>
    <mergeCell ref="O386:P387"/>
    <mergeCell ref="R386:R387"/>
    <mergeCell ref="T386:T387"/>
    <mergeCell ref="C388:H389"/>
    <mergeCell ref="I388:J389"/>
    <mergeCell ref="L388:M389"/>
    <mergeCell ref="O388:P389"/>
    <mergeCell ref="R388:R389"/>
    <mergeCell ref="T388:T389"/>
    <mergeCell ref="C390:H391"/>
    <mergeCell ref="I390:J391"/>
    <mergeCell ref="L390:M391"/>
    <mergeCell ref="O390:P391"/>
    <mergeCell ref="R390:R391"/>
    <mergeCell ref="T390:T391"/>
    <mergeCell ref="B392:B397"/>
    <mergeCell ref="C392:H393"/>
    <mergeCell ref="I392:J393"/>
    <mergeCell ref="L392:M393"/>
    <mergeCell ref="O392:P393"/>
    <mergeCell ref="R392:R393"/>
    <mergeCell ref="T392:T393"/>
    <mergeCell ref="AB392:AF393"/>
    <mergeCell ref="C394:H395"/>
    <mergeCell ref="I394:J395"/>
    <mergeCell ref="L394:M395"/>
    <mergeCell ref="O394:P395"/>
    <mergeCell ref="R394:R395"/>
    <mergeCell ref="T394:T395"/>
    <mergeCell ref="AB394:AF395"/>
    <mergeCell ref="C396:H397"/>
    <mergeCell ref="I396:J397"/>
    <mergeCell ref="L396:M397"/>
    <mergeCell ref="O396:P397"/>
    <mergeCell ref="R396:R397"/>
    <mergeCell ref="T396:T397"/>
    <mergeCell ref="AB396:AF397"/>
    <mergeCell ref="B401:H402"/>
    <mergeCell ref="I401:Q402"/>
    <mergeCell ref="R401:S402"/>
    <mergeCell ref="T401:U402"/>
    <mergeCell ref="V401:AA402"/>
    <mergeCell ref="AB401:AF402"/>
    <mergeCell ref="B403:H404"/>
    <mergeCell ref="I403:J404"/>
    <mergeCell ref="L403:M404"/>
    <mergeCell ref="O403:P404"/>
    <mergeCell ref="R403:R404"/>
    <mergeCell ref="T403:T404"/>
    <mergeCell ref="AB403:AF404"/>
    <mergeCell ref="B405:H406"/>
    <mergeCell ref="I405:J406"/>
    <mergeCell ref="L405:M406"/>
    <mergeCell ref="O405:P406"/>
    <mergeCell ref="R405:R406"/>
    <mergeCell ref="T405:T406"/>
    <mergeCell ref="AB405:AF406"/>
    <mergeCell ref="B407:H408"/>
    <mergeCell ref="I407:J408"/>
    <mergeCell ref="L407:M408"/>
    <mergeCell ref="O407:P408"/>
    <mergeCell ref="R407:R408"/>
    <mergeCell ref="T407:T408"/>
    <mergeCell ref="AB407:AF408"/>
    <mergeCell ref="B413:C414"/>
    <mergeCell ref="D413:D414"/>
    <mergeCell ref="E413:E414"/>
    <mergeCell ref="F413:F414"/>
    <mergeCell ref="G413:G414"/>
    <mergeCell ref="H413:H414"/>
    <mergeCell ref="I413:I414"/>
    <mergeCell ref="J413:J414"/>
    <mergeCell ref="K413:K414"/>
    <mergeCell ref="L413:L414"/>
    <mergeCell ref="M413:M414"/>
    <mergeCell ref="N413:N414"/>
    <mergeCell ref="O413:O414"/>
    <mergeCell ref="P413:P414"/>
    <mergeCell ref="S413:U414"/>
    <mergeCell ref="C419:H420"/>
    <mergeCell ref="I419:N420"/>
    <mergeCell ref="C421:G422"/>
    <mergeCell ref="I421:L422"/>
    <mergeCell ref="Q421:S422"/>
    <mergeCell ref="A424:X425"/>
    <mergeCell ref="Y424:AG425"/>
    <mergeCell ref="G428:I429"/>
    <mergeCell ref="K428:K429"/>
    <mergeCell ref="N428:P429"/>
    <mergeCell ref="C432:X433"/>
    <mergeCell ref="Y432:AG436"/>
    <mergeCell ref="D435:X436"/>
    <mergeCell ref="D439:X441"/>
    <mergeCell ref="C448:G449"/>
    <mergeCell ref="H448:L449"/>
    <mergeCell ref="M448:Q449"/>
    <mergeCell ref="R448:AE449"/>
    <mergeCell ref="C450:G451"/>
    <mergeCell ref="H450:L451"/>
    <mergeCell ref="R450:AE451"/>
    <mergeCell ref="C452:G453"/>
    <mergeCell ref="H452:L453"/>
    <mergeCell ref="R452:AE453"/>
    <mergeCell ref="C454:G455"/>
    <mergeCell ref="H454:L455"/>
    <mergeCell ref="R454:AE455"/>
    <mergeCell ref="C456:G457"/>
    <mergeCell ref="H456:L457"/>
    <mergeCell ref="R456:AE457"/>
    <mergeCell ref="C461:W463"/>
    <mergeCell ref="B465:X466"/>
    <mergeCell ref="C467:W469"/>
    <mergeCell ref="A472:X473"/>
    <mergeCell ref="Y472:AG473"/>
    <mergeCell ref="C495:J496"/>
    <mergeCell ref="K495:AE496"/>
    <mergeCell ref="Y498:AG501"/>
    <mergeCell ref="C512:G516"/>
    <mergeCell ref="H512:AE516"/>
    <mergeCell ref="C517:G519"/>
    <mergeCell ref="H517:AE519"/>
    <mergeCell ref="C520:G522"/>
    <mergeCell ref="H520:AE522"/>
    <mergeCell ref="C525:W527"/>
    <mergeCell ref="Y525:AG527"/>
    <mergeCell ref="C530:W532"/>
    <mergeCell ref="Y530:AG532"/>
    <mergeCell ref="A535:X536"/>
    <mergeCell ref="Y535:AG536"/>
    <mergeCell ref="Y539:AG541"/>
    <mergeCell ref="D547:H548"/>
    <mergeCell ref="I547:K548"/>
    <mergeCell ref="N547:R548"/>
    <mergeCell ref="S547:U548"/>
    <mergeCell ref="D549:H550"/>
    <mergeCell ref="I549:K550"/>
    <mergeCell ref="N549:R550"/>
    <mergeCell ref="S549:U550"/>
    <mergeCell ref="C556:C557"/>
    <mergeCell ref="D556:J557"/>
    <mergeCell ref="K556:N557"/>
    <mergeCell ref="Q556:Q557"/>
    <mergeCell ref="R556:X557"/>
    <mergeCell ref="Y556:AB557"/>
    <mergeCell ref="C558:C559"/>
    <mergeCell ref="D558:J559"/>
    <mergeCell ref="K558:N559"/>
    <mergeCell ref="Q558:Q559"/>
    <mergeCell ref="R558:X559"/>
    <mergeCell ref="Y558:AB559"/>
    <mergeCell ref="C560:C561"/>
    <mergeCell ref="D560:J561"/>
    <mergeCell ref="K560:N561"/>
    <mergeCell ref="Q560:Q561"/>
    <mergeCell ref="R560:X561"/>
    <mergeCell ref="Y560:AB561"/>
    <mergeCell ref="C562:C563"/>
    <mergeCell ref="D562:J563"/>
    <mergeCell ref="K562:N563"/>
    <mergeCell ref="Q562:Q563"/>
    <mergeCell ref="R562:X563"/>
    <mergeCell ref="Y562:AB563"/>
    <mergeCell ref="C564:C565"/>
    <mergeCell ref="D564:J565"/>
    <mergeCell ref="K564:N565"/>
    <mergeCell ref="Q564:Q565"/>
    <mergeCell ref="R564:X565"/>
    <mergeCell ref="Y564:AB565"/>
    <mergeCell ref="C566:C567"/>
    <mergeCell ref="D566:J567"/>
    <mergeCell ref="K566:N567"/>
    <mergeCell ref="Q566:Q567"/>
    <mergeCell ref="R566:X567"/>
    <mergeCell ref="Y566:AB567"/>
    <mergeCell ref="C568:C569"/>
    <mergeCell ref="D568:J569"/>
    <mergeCell ref="K568:N569"/>
    <mergeCell ref="Q568:Q569"/>
    <mergeCell ref="R568:X569"/>
    <mergeCell ref="Y568:AB569"/>
    <mergeCell ref="C573:G574"/>
    <mergeCell ref="H573:L574"/>
    <mergeCell ref="M573:Q574"/>
    <mergeCell ref="R573:AB574"/>
    <mergeCell ref="AC573:AE574"/>
    <mergeCell ref="C575:G576"/>
    <mergeCell ref="M575:Q576"/>
    <mergeCell ref="R575:AB576"/>
    <mergeCell ref="AC575:AE576"/>
    <mergeCell ref="C577:G578"/>
    <mergeCell ref="M577:Q578"/>
    <mergeCell ref="R577:AB578"/>
    <mergeCell ref="AC577:AE578"/>
    <mergeCell ref="Y586:AG588"/>
    <mergeCell ref="A596:X597"/>
    <mergeCell ref="Y596:AG597"/>
    <mergeCell ref="Y606:AG611"/>
    <mergeCell ref="B619:X620"/>
    <mergeCell ref="Y627:AG632"/>
    <mergeCell ref="C628:X629"/>
    <mergeCell ref="B635:X636"/>
    <mergeCell ref="Y635:AG638"/>
    <mergeCell ref="C640:X641"/>
    <mergeCell ref="C643:X644"/>
    <mergeCell ref="C645:V647"/>
    <mergeCell ref="A649:X650"/>
    <mergeCell ref="Y649:AG650"/>
    <mergeCell ref="Y653:AG654"/>
    <mergeCell ref="B657:C659"/>
    <mergeCell ref="D658:G659"/>
    <mergeCell ref="H658:L659"/>
    <mergeCell ref="M658:N659"/>
    <mergeCell ref="O658:P659"/>
    <mergeCell ref="Q658:T659"/>
    <mergeCell ref="U658:Y659"/>
    <mergeCell ref="Z658:AA659"/>
    <mergeCell ref="AB658:AC659"/>
    <mergeCell ref="B660:C661"/>
    <mergeCell ref="B662:C663"/>
    <mergeCell ref="Y665:AG669"/>
    <mergeCell ref="D666:W667"/>
    <mergeCell ref="D670:W671"/>
    <mergeCell ref="Y672:AG676"/>
    <mergeCell ref="Y685:AG686"/>
    <mergeCell ref="D690:G691"/>
    <mergeCell ref="H690:J691"/>
    <mergeCell ref="K690:N691"/>
    <mergeCell ref="O690:S691"/>
    <mergeCell ref="T690:V691"/>
    <mergeCell ref="W690:AB691"/>
    <mergeCell ref="D692:G693"/>
    <mergeCell ref="H692:J693"/>
    <mergeCell ref="K692:N693"/>
    <mergeCell ref="O692:S693"/>
    <mergeCell ref="T692:V693"/>
    <mergeCell ref="W692:AB693"/>
    <mergeCell ref="D694:G695"/>
    <mergeCell ref="H694:J695"/>
    <mergeCell ref="K694:N695"/>
    <mergeCell ref="O694:S695"/>
    <mergeCell ref="T694:V695"/>
    <mergeCell ref="W694:AB695"/>
    <mergeCell ref="D696:G697"/>
    <mergeCell ref="H696:J697"/>
    <mergeCell ref="K696:N697"/>
    <mergeCell ref="O696:S697"/>
    <mergeCell ref="T696:V697"/>
    <mergeCell ref="W696:AB697"/>
    <mergeCell ref="A701:X702"/>
    <mergeCell ref="Y701:AG702"/>
    <mergeCell ref="B705:X706"/>
    <mergeCell ref="B709:X710"/>
    <mergeCell ref="B713:X714"/>
    <mergeCell ref="Y721:AG726"/>
    <mergeCell ref="C722:X723"/>
    <mergeCell ref="C726:X727"/>
    <mergeCell ref="C730:X731"/>
    <mergeCell ref="C734:X735"/>
    <mergeCell ref="B738:X739"/>
    <mergeCell ref="D743:G744"/>
    <mergeCell ref="H743:O744"/>
    <mergeCell ref="P743:S744"/>
    <mergeCell ref="T743:AB744"/>
    <mergeCell ref="D745:G746"/>
    <mergeCell ref="H745:O746"/>
    <mergeCell ref="P745:S746"/>
    <mergeCell ref="T745:AB746"/>
    <mergeCell ref="D747:G748"/>
    <mergeCell ref="H747:O748"/>
    <mergeCell ref="P747:S748"/>
    <mergeCell ref="T747:AB748"/>
    <mergeCell ref="P756:W757"/>
    <mergeCell ref="A762:X763"/>
    <mergeCell ref="Y762:AG763"/>
    <mergeCell ref="B765:X766"/>
    <mergeCell ref="C767:W769"/>
    <mergeCell ref="C777:X778"/>
    <mergeCell ref="Y781:AG784"/>
    <mergeCell ref="Y789:AG793"/>
    <mergeCell ref="C791:X792"/>
    <mergeCell ref="A812:X813"/>
    <mergeCell ref="Y812:AG813"/>
    <mergeCell ref="Y816:AG818"/>
    <mergeCell ref="G826:R828"/>
    <mergeCell ref="E834:V835"/>
    <mergeCell ref="B845:X846"/>
    <mergeCell ref="Y854:AG856"/>
    <mergeCell ref="B857:X858"/>
    <mergeCell ref="C861:Q862"/>
    <mergeCell ref="C863:Q865"/>
    <mergeCell ref="Y865:AG869"/>
    <mergeCell ref="C866:Q868"/>
    <mergeCell ref="C871:X872"/>
    <mergeCell ref="Y871:AG874"/>
    <mergeCell ref="H873:W874"/>
    <mergeCell ref="Y875:AG878"/>
    <mergeCell ref="H876:W877"/>
    <mergeCell ref="A879:X880"/>
    <mergeCell ref="Y879:AG880"/>
    <mergeCell ref="B884:X885"/>
    <mergeCell ref="Y885:AG888"/>
    <mergeCell ref="C894:W895"/>
    <mergeCell ref="Y920:AG923"/>
    <mergeCell ref="B929:X931"/>
    <mergeCell ref="D934:W936"/>
    <mergeCell ref="A938:X939"/>
    <mergeCell ref="Y938:AG939"/>
    <mergeCell ref="B940:X941"/>
    <mergeCell ref="C944:E945"/>
    <mergeCell ref="F944:J945"/>
    <mergeCell ref="K944:W945"/>
    <mergeCell ref="C946:E947"/>
    <mergeCell ref="F946:J947"/>
    <mergeCell ref="K946:W947"/>
    <mergeCell ref="Y951:AG954"/>
    <mergeCell ref="D964:W967"/>
    <mergeCell ref="B969:X970"/>
    <mergeCell ref="Y970:AG975"/>
    <mergeCell ref="C971:W974"/>
    <mergeCell ref="B977:X978"/>
    <mergeCell ref="A998:X999"/>
    <mergeCell ref="Y998:AG999"/>
    <mergeCell ref="C1002:X1003"/>
    <mergeCell ref="C1004:H1005"/>
    <mergeCell ref="I1004:K1005"/>
    <mergeCell ref="L1004:O1005"/>
    <mergeCell ref="P1004:AA1005"/>
    <mergeCell ref="C1006:H1007"/>
    <mergeCell ref="I1006:K1007"/>
    <mergeCell ref="L1006:O1007"/>
    <mergeCell ref="P1006:AA1007"/>
    <mergeCell ref="C1008:H1009"/>
    <mergeCell ref="I1008:K1009"/>
    <mergeCell ref="L1008:O1009"/>
    <mergeCell ref="P1008:AA1009"/>
    <mergeCell ref="C1010:H1011"/>
    <mergeCell ref="I1010:K1011"/>
    <mergeCell ref="L1010:O1011"/>
    <mergeCell ref="P1010:AA1011"/>
    <mergeCell ref="C1012:H1013"/>
    <mergeCell ref="I1012:K1013"/>
    <mergeCell ref="L1012:O1013"/>
    <mergeCell ref="P1012:AA1013"/>
    <mergeCell ref="C1014:H1015"/>
    <mergeCell ref="I1014:K1015"/>
    <mergeCell ref="L1014:O1015"/>
    <mergeCell ref="P1014:AA1015"/>
    <mergeCell ref="C1016:H1017"/>
    <mergeCell ref="I1016:K1017"/>
    <mergeCell ref="L1016:O1017"/>
    <mergeCell ref="P1016:AA1017"/>
    <mergeCell ref="C1026:W1028"/>
    <mergeCell ref="Y1030:AG1033"/>
    <mergeCell ref="C1031:W1033"/>
    <mergeCell ref="C1036:W1038"/>
    <mergeCell ref="A1040:X1041"/>
    <mergeCell ref="Y1040:AG1041"/>
    <mergeCell ref="C1045:G1046"/>
    <mergeCell ref="H1045:M1046"/>
    <mergeCell ref="N1045:P1046"/>
    <mergeCell ref="Q1045:S1046"/>
    <mergeCell ref="T1045:V1046"/>
    <mergeCell ref="C1047:G1048"/>
    <mergeCell ref="H1047:M1048"/>
    <mergeCell ref="N1047:P1048"/>
    <mergeCell ref="Q1047:S1048"/>
    <mergeCell ref="T1047:V1048"/>
    <mergeCell ref="C1049:G1050"/>
    <mergeCell ref="H1049:M1050"/>
    <mergeCell ref="N1049:P1050"/>
    <mergeCell ref="Q1049:S1050"/>
    <mergeCell ref="T1049:V1050"/>
    <mergeCell ref="C1051:G1052"/>
    <mergeCell ref="H1051:M1052"/>
    <mergeCell ref="N1051:P1052"/>
    <mergeCell ref="Q1051:S1052"/>
    <mergeCell ref="T1051:V1052"/>
    <mergeCell ref="C1055:G1056"/>
    <mergeCell ref="H1055:L1056"/>
    <mergeCell ref="M1055:Q1056"/>
    <mergeCell ref="C1057:F1058"/>
    <mergeCell ref="H1057:K1058"/>
    <mergeCell ref="M1057:P1058"/>
    <mergeCell ref="Y1059:AG1062"/>
    <mergeCell ref="C1061:W1064"/>
    <mergeCell ref="Y1067:AG1071"/>
    <mergeCell ref="Y1090:AG1095"/>
    <mergeCell ref="G1093:U1094"/>
    <mergeCell ref="A1097:X1098"/>
    <mergeCell ref="Y1097:AG1098"/>
    <mergeCell ref="Y1102:AG1107"/>
    <mergeCell ref="D1103:V1104"/>
    <mergeCell ref="C1109:X1110"/>
    <mergeCell ref="B1134:X1135"/>
    <mergeCell ref="C1144:X1145"/>
    <mergeCell ref="F1148:W1150"/>
    <mergeCell ref="F1153:W1155"/>
    <mergeCell ref="A1157:X1158"/>
    <mergeCell ref="Y1157:AG1158"/>
    <mergeCell ref="B1162:X1163"/>
    <mergeCell ref="C1164:W1167"/>
    <mergeCell ref="B1171:X1172"/>
    <mergeCell ref="C1175:X1177"/>
    <mergeCell ref="C1179:X1180"/>
    <mergeCell ref="B1189:X1191"/>
    <mergeCell ref="B1193:X1195"/>
    <mergeCell ref="C1198:X1200"/>
    <mergeCell ref="B1202:X1205"/>
    <mergeCell ref="A1208:X1209"/>
    <mergeCell ref="Y1208:AG1209"/>
    <mergeCell ref="G1225:J1226"/>
    <mergeCell ref="C1252:E1253"/>
    <mergeCell ref="F1252:G1253"/>
    <mergeCell ref="H1252:H1253"/>
    <mergeCell ref="I1252:J1253"/>
    <mergeCell ref="K1252:L1253"/>
    <mergeCell ref="M1252:M1253"/>
    <mergeCell ref="N1252:O1253"/>
    <mergeCell ref="P1252:W1253"/>
    <mergeCell ref="C1254:E1255"/>
    <mergeCell ref="F1254:G1255"/>
    <mergeCell ref="H1254:H1255"/>
    <mergeCell ref="I1254:J1255"/>
    <mergeCell ref="K1254:L1255"/>
    <mergeCell ref="M1254:M1255"/>
    <mergeCell ref="N1254:O1255"/>
    <mergeCell ref="P1254:W1255"/>
    <mergeCell ref="C1256:E1257"/>
    <mergeCell ref="F1256:G1257"/>
    <mergeCell ref="H1256:H1257"/>
    <mergeCell ref="I1256:J1257"/>
    <mergeCell ref="K1256:L1257"/>
    <mergeCell ref="M1256:M1257"/>
    <mergeCell ref="N1256:O1257"/>
    <mergeCell ref="P1256:W1257"/>
    <mergeCell ref="Y1256:AG1257"/>
    <mergeCell ref="Y1259:AG1262"/>
    <mergeCell ref="C1260:X1261"/>
    <mergeCell ref="B1263:X1264"/>
    <mergeCell ref="C1265:W1267"/>
    <mergeCell ref="A1269:X1270"/>
    <mergeCell ref="Y1269:AG1270"/>
    <mergeCell ref="C1273:W1275"/>
    <mergeCell ref="C1278:W1280"/>
    <mergeCell ref="C1285:G1286"/>
    <mergeCell ref="H1285:K1286"/>
    <mergeCell ref="L1285:R1286"/>
    <mergeCell ref="B1292:X1293"/>
    <mergeCell ref="B1296:X1297"/>
    <mergeCell ref="B1299:X1301"/>
    <mergeCell ref="C1306:J1307"/>
    <mergeCell ref="K1306:AC1307"/>
    <mergeCell ref="C1308:J1309"/>
    <mergeCell ref="K1308:AC1309"/>
    <mergeCell ref="C1310:J1311"/>
    <mergeCell ref="C1312:J1313"/>
    <mergeCell ref="C1314:J1315"/>
    <mergeCell ref="C1316:J1317"/>
    <mergeCell ref="C1318:J1319"/>
    <mergeCell ref="C1320:J1321"/>
    <mergeCell ref="K1320:AC1321"/>
    <mergeCell ref="A1323:X1324"/>
    <mergeCell ref="Y1323:AG1324"/>
    <mergeCell ref="D1333:W1336"/>
    <mergeCell ref="D1339:W1342"/>
    <mergeCell ref="D1351:W1354"/>
    <mergeCell ref="D1357:W1360"/>
    <mergeCell ref="A62:K83"/>
    <mergeCell ref="L62:V83"/>
    <mergeCell ref="W62:AG83"/>
    <mergeCell ref="A85:K106"/>
    <mergeCell ref="L85:V106"/>
    <mergeCell ref="W85:AG106"/>
    <mergeCell ref="A118:AG139"/>
    <mergeCell ref="A141:AG162"/>
    <mergeCell ref="B380:B391"/>
    <mergeCell ref="AB380:AF391"/>
    <mergeCell ref="Y412:AG418"/>
    <mergeCell ref="Y462:AG469"/>
    <mergeCell ref="C503:G511"/>
    <mergeCell ref="H503:AE511"/>
    <mergeCell ref="Y705:AG717"/>
    <mergeCell ref="Y750:AG761"/>
    <mergeCell ref="Y771:AG778"/>
    <mergeCell ref="Y831:AG837"/>
    <mergeCell ref="Y895:AG903"/>
    <mergeCell ref="C1067:W1073"/>
    <mergeCell ref="Y1077:AG1088"/>
    <mergeCell ref="Y1111:AG1126"/>
    <mergeCell ref="Y1128:AG1141"/>
    <mergeCell ref="Y1145:AG1155"/>
    <mergeCell ref="Y1164:AG1193"/>
    <mergeCell ref="Y1195:AG1205"/>
    <mergeCell ref="Y1210:AG1228"/>
    <mergeCell ref="Y1230:AG1253"/>
    <mergeCell ref="Y1272:AG1293"/>
    <mergeCell ref="Y1294:AG1301"/>
  </mergeCells>
  <phoneticPr fontId="1"/>
  <dataValidations count="7">
    <dataValidation type="list" allowBlank="1" showDropDown="0" showInputMessage="1" showErrorMessage="1" sqref="T898 P898 T886 P886 P882 T882 Q1206:Q1207 U1206:U1207 P901 T901 M905 T905 P915 T915 E918 P918 C922:C927 P932 T932 P951 T951 Q979 U979 Q982 U982 Q985 U985 Q989 U989 E992 H992 Q1019 U1019 Q1023 U1023 Q1080 U1080 C1091:C1092 J1091:J1092 Q1091:Q1092 I1100 Q1100 Q1107 U1107 Q1114 U1114 Q1122 U1122 Q1125 U1125 Q1128 U1128 C1130 M1130 Q1146 U1146 I1173 Q1173 U1173 Q1178 U1178 Q1181 U1181 Q1192 U1192 Q1196 U1196 Q1201 U1201 Q1212 U1212 Q1214 U1214 Q1216 U1216 Q1219 U1219 H1223 M1223 R1223 L1225 P1225 U1225 Q1228 U1228 R1230 U1230 D1236 H1236 M1236 Q1236 Q1241 U1241 Q1243 U1243 Q1245 U1245 Q1248 U1248 Q1259 U1259 Q1262 U1262 Q1288 U1288 Q1290 U1290 Q1294 U1294 Q1298 U1298 Q1302 U1302 K1311 K1313 K1315 K1317 K1319 Q1311 Q1313 Q1315 U1317 V1319 Q1330 U1330 Q1348 U1348 B866:B868 AA330 S330 AA342 S342 P630 P540 P543 T543 T540 C582 G582 K582 O582 T582 K615 O615 S615 T630 P632 T632 P638 T638 P642 T642 P673 T673 P676 T676 Q678 U678 P682 P684 P686 T682 T684 T686 P707 T707 P711 T711 P715 T715 P718 T718 P724 T724 P728 T728 P732 T732 P736 T736 P740 T740 P750 T750 P753 T753 L771 U771 P775 T775 P779 T779 D782 J782 Q782 Q784 U784 D787 H787 L787 F793 V793 P796 T796 P801 T801 P810 T810 P818 T818 P831 T831 P838 T838 P841 T841 O849:O852 S849:S852 W849:W852 AA849:AA852 P855 T855 S437 O437 S442 O442 T499 P499 B860:B861 B863 T870 P870 V303 L303 AB264:AC264 L276:L277 M276:M278 AB245:AC262 L245:M246 L274:M274 L248:M272">
      <formula1>"○"</formula1>
    </dataValidation>
    <dataValidation type="list" allowBlank="1" showDropDown="0" showInputMessage="1" showErrorMessage="1" sqref="H578 H576 M457 M453 M451 M455">
      <formula1>$AI$448:$AI$451</formula1>
    </dataValidation>
    <dataValidation type="list" allowBlank="1" showDropDown="0" showInputMessage="1" showErrorMessage="1" sqref="T1051 T1047 T1049 T822:T825 F849:F852 AC577 Y556:AB569 K556:N569 AC575 AF575:AF576">
      <formula1>$AI$552:$AI$554</formula1>
    </dataValidation>
    <dataValidation type="list" allowBlank="1" showDropDown="0" showInputMessage="1" showErrorMessage="1" sqref="X699:Y699 O699:P699">
      <formula1>$AI$695:$AI$697</formula1>
    </dataValidation>
    <dataValidation type="list" allowBlank="1" showDropDown="0" showInputMessage="1" showErrorMessage="1" sqref="P805:Q805 G805:H806">
      <formula1>$AI$802:$AI$804</formula1>
    </dataValidation>
    <dataValidation type="list" allowBlank="1" showDropDown="0" showInputMessage="1" showErrorMessage="1" sqref="O1021:P1021 P806:Q806">
      <formula1>$AI$802:$AI$806</formula1>
    </dataValidation>
    <dataValidation type="list" allowBlank="1" showDropDown="0" showInputMessage="1" showErrorMessage="1" sqref="K613:L613">
      <formula1>"選択,年,月,週"</formula1>
    </dataValidation>
  </dataValidations>
  <printOptions horizontalCentered="1"/>
  <pageMargins left="0.59055118110236227" right="0.59055118110236227" top="0.59055118110236227" bottom="0.59055118110236227" header="0.51181102362204722" footer="0.51181102362204722"/>
  <pageSetup paperSize="9" scale="93" fitToWidth="1" fitToHeight="1" orientation="portrait" usePrinterDefaults="1" cellComments="asDisplayed" r:id="rId1"/>
  <headerFooter scaleWithDoc="0">
    <oddFooter>&amp;C- &amp;P -</oddFooter>
  </headerFooter>
  <rowBreaks count="23" manualBreakCount="23">
    <brk id="52" max="32" man="1"/>
    <brk id="113" max="32" man="1"/>
    <brk id="174" max="32" man="1"/>
    <brk id="235" max="32" man="1"/>
    <brk id="296" max="32" man="1"/>
    <brk id="356" max="32" man="1"/>
    <brk id="423" max="32" man="1"/>
    <brk id="471" max="32" man="1"/>
    <brk id="534" max="32" man="1"/>
    <brk id="595" max="32" man="1"/>
    <brk id="648" max="32" man="1"/>
    <brk id="700" max="32" man="1"/>
    <brk id="761" max="32" man="1"/>
    <brk id="811" max="32" man="1"/>
    <brk id="878" max="32" man="1"/>
    <brk id="937" max="32" man="1"/>
    <brk id="997" max="32" man="1"/>
    <brk id="1039" max="32" man="1"/>
    <brk id="1096" max="32" man="1"/>
    <brk id="1156" max="32" man="1"/>
    <brk id="1207" max="32" man="1"/>
    <brk id="1268" max="32" man="1"/>
    <brk id="1322" max="32"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1:AQ4206"/>
  <sheetViews>
    <sheetView tabSelected="1" view="pageBreakPreview" topLeftCell="A211" zoomScale="85" zoomScaleSheetLayoutView="85" workbookViewId="0">
      <selection activeCell="Y249" sqref="Y249"/>
    </sheetView>
  </sheetViews>
  <sheetFormatPr defaultRowHeight="13.2"/>
  <cols>
    <col min="1" max="1" width="2.75" style="560" customWidth="1"/>
    <col min="2" max="27" width="2.75" style="4" customWidth="1"/>
    <col min="28" max="32" width="2.88671875" style="4" customWidth="1"/>
    <col min="33" max="33" width="2.75" style="504" customWidth="1"/>
    <col min="34" max="41" width="2.75" style="4" hidden="1" customWidth="1"/>
    <col min="42" max="59" width="2.75" style="4" customWidth="1"/>
    <col min="60" max="16384" width="9" style="4" customWidth="1"/>
  </cols>
  <sheetData>
    <row r="1" spans="1:33" ht="15" customHeight="1">
      <c r="A1" s="47" t="s">
        <v>1009</v>
      </c>
      <c r="B1" s="47"/>
      <c r="C1" s="47"/>
      <c r="D1" s="47"/>
      <c r="E1" s="47"/>
      <c r="F1" s="47"/>
      <c r="G1" s="47"/>
      <c r="H1" s="47"/>
      <c r="I1" s="47"/>
      <c r="J1" s="47"/>
      <c r="K1" s="47"/>
      <c r="L1" s="47"/>
      <c r="M1" s="47"/>
      <c r="N1" s="47"/>
      <c r="O1" s="47"/>
      <c r="P1" s="47"/>
      <c r="Q1" s="47"/>
      <c r="R1" s="47"/>
      <c r="S1" s="47"/>
      <c r="T1" s="47"/>
      <c r="U1" s="47"/>
      <c r="V1" s="47"/>
      <c r="W1" s="47"/>
      <c r="X1" s="47"/>
      <c r="Y1" s="124" t="s">
        <v>245</v>
      </c>
      <c r="Z1" s="124"/>
      <c r="AA1" s="124"/>
      <c r="AB1" s="124"/>
      <c r="AC1" s="124"/>
      <c r="AD1" s="124"/>
      <c r="AE1" s="124"/>
      <c r="AF1" s="124"/>
      <c r="AG1" s="124"/>
    </row>
    <row r="2" spans="1:33" ht="15" customHeight="1">
      <c r="A2" s="47"/>
      <c r="B2" s="47"/>
      <c r="C2" s="47"/>
      <c r="D2" s="47"/>
      <c r="E2" s="47"/>
      <c r="F2" s="47"/>
      <c r="G2" s="47"/>
      <c r="H2" s="47"/>
      <c r="I2" s="47"/>
      <c r="J2" s="47"/>
      <c r="K2" s="47"/>
      <c r="L2" s="47"/>
      <c r="M2" s="47"/>
      <c r="N2" s="47"/>
      <c r="O2" s="47"/>
      <c r="P2" s="47"/>
      <c r="Q2" s="47"/>
      <c r="R2" s="47"/>
      <c r="S2" s="47"/>
      <c r="T2" s="47"/>
      <c r="U2" s="47"/>
      <c r="V2" s="47"/>
      <c r="W2" s="47"/>
      <c r="X2" s="47"/>
      <c r="Y2" s="124"/>
      <c r="Z2" s="124"/>
      <c r="AA2" s="124"/>
      <c r="AB2" s="124"/>
      <c r="AC2" s="124"/>
      <c r="AD2" s="124"/>
      <c r="AE2" s="124"/>
      <c r="AF2" s="124"/>
      <c r="AG2" s="124"/>
    </row>
    <row r="3" spans="1:33" ht="15" customHeight="1">
      <c r="A3" s="59">
        <v>18</v>
      </c>
      <c r="B3" s="562" t="s">
        <v>90</v>
      </c>
      <c r="C3" s="91"/>
      <c r="D3" s="91"/>
      <c r="E3" s="91"/>
      <c r="F3" s="91"/>
      <c r="G3" s="91"/>
      <c r="H3" s="91"/>
      <c r="I3" s="91"/>
      <c r="J3" s="91"/>
      <c r="K3" s="91"/>
      <c r="L3" s="91"/>
      <c r="M3" s="91"/>
      <c r="N3" s="91"/>
      <c r="O3" s="91"/>
      <c r="P3" s="91"/>
      <c r="Q3" s="91"/>
      <c r="R3" s="91"/>
      <c r="S3" s="91"/>
      <c r="T3" s="91"/>
      <c r="U3" s="91"/>
      <c r="V3" s="91"/>
      <c r="W3" s="91"/>
      <c r="X3" s="91"/>
      <c r="Y3" s="37"/>
      <c r="Z3" s="91"/>
      <c r="AA3" s="91"/>
      <c r="AB3" s="91"/>
      <c r="AC3" s="91"/>
      <c r="AD3" s="91"/>
      <c r="AE3" s="91"/>
      <c r="AF3" s="91"/>
      <c r="AG3" s="3"/>
    </row>
    <row r="4" spans="1:33" ht="15" customHeight="1">
      <c r="A4" s="1"/>
      <c r="B4" s="91" t="s">
        <v>766</v>
      </c>
      <c r="C4" s="91"/>
      <c r="D4" s="91"/>
      <c r="E4" s="91"/>
      <c r="F4" s="91"/>
      <c r="G4" s="91"/>
      <c r="H4" s="91"/>
      <c r="I4" s="91"/>
      <c r="J4" s="91"/>
      <c r="K4" s="91"/>
      <c r="L4" s="91"/>
      <c r="M4" s="91"/>
      <c r="N4" s="91"/>
      <c r="O4" s="91"/>
      <c r="P4" s="91"/>
      <c r="Q4" s="91"/>
      <c r="R4" s="91"/>
      <c r="S4" s="91"/>
      <c r="T4" s="91"/>
      <c r="U4" s="91"/>
      <c r="V4" s="91"/>
      <c r="W4" s="91"/>
      <c r="X4" s="91"/>
      <c r="Y4" s="420" t="s">
        <v>1287</v>
      </c>
      <c r="Z4" s="436"/>
      <c r="AA4" s="436"/>
      <c r="AB4" s="436"/>
      <c r="AC4" s="436"/>
      <c r="AD4" s="436"/>
      <c r="AE4" s="436"/>
      <c r="AF4" s="436"/>
      <c r="AG4" s="544"/>
    </row>
    <row r="5" spans="1:33" ht="15" customHeight="1">
      <c r="A5" s="1"/>
      <c r="B5" s="66"/>
      <c r="C5" s="469"/>
      <c r="D5" s="464"/>
      <c r="E5" s="464"/>
      <c r="F5" s="464"/>
      <c r="G5" s="464"/>
      <c r="H5" s="464"/>
      <c r="I5" s="464"/>
      <c r="J5" s="464"/>
      <c r="K5" s="464"/>
      <c r="L5" s="464"/>
      <c r="M5" s="464"/>
      <c r="N5" s="464"/>
      <c r="O5" s="464"/>
      <c r="P5" s="464"/>
      <c r="Q5" s="464"/>
      <c r="R5" s="464"/>
      <c r="S5" s="464"/>
      <c r="T5" s="464"/>
      <c r="U5" s="464"/>
      <c r="V5" s="444"/>
      <c r="W5" s="91"/>
      <c r="X5" s="91"/>
      <c r="Y5" s="420"/>
      <c r="Z5" s="436"/>
      <c r="AA5" s="436"/>
      <c r="AB5" s="436"/>
      <c r="AC5" s="436"/>
      <c r="AD5" s="436"/>
      <c r="AE5" s="436"/>
      <c r="AF5" s="436"/>
      <c r="AG5" s="544"/>
    </row>
    <row r="6" spans="1:33" ht="15" customHeight="1">
      <c r="A6" s="1"/>
      <c r="B6" s="91"/>
      <c r="C6" s="471"/>
      <c r="D6" s="364"/>
      <c r="E6" s="364"/>
      <c r="F6" s="364"/>
      <c r="G6" s="364"/>
      <c r="H6" s="364"/>
      <c r="I6" s="364"/>
      <c r="J6" s="364"/>
      <c r="K6" s="364"/>
      <c r="L6" s="364"/>
      <c r="M6" s="364"/>
      <c r="N6" s="364"/>
      <c r="O6" s="364"/>
      <c r="P6" s="364"/>
      <c r="Q6" s="364"/>
      <c r="R6" s="364"/>
      <c r="S6" s="364"/>
      <c r="T6" s="364"/>
      <c r="U6" s="364"/>
      <c r="V6" s="500"/>
      <c r="W6" s="91"/>
      <c r="X6" s="91"/>
      <c r="Y6" s="420"/>
      <c r="Z6" s="436"/>
      <c r="AA6" s="436"/>
      <c r="AB6" s="436"/>
      <c r="AC6" s="436"/>
      <c r="AD6" s="436"/>
      <c r="AE6" s="436"/>
      <c r="AF6" s="436"/>
      <c r="AG6" s="544"/>
    </row>
    <row r="7" spans="1:33" ht="15" customHeight="1">
      <c r="A7" s="1"/>
      <c r="B7" s="91"/>
      <c r="C7" s="91"/>
      <c r="D7" s="91"/>
      <c r="E7" s="91"/>
      <c r="F7" s="91"/>
      <c r="G7" s="91"/>
      <c r="H7" s="91"/>
      <c r="I7" s="91"/>
      <c r="J7" s="91"/>
      <c r="K7" s="91"/>
      <c r="L7" s="91"/>
      <c r="M7" s="91"/>
      <c r="N7" s="91"/>
      <c r="O7" s="91"/>
      <c r="P7" s="91"/>
      <c r="Q7" s="91"/>
      <c r="R7" s="91"/>
      <c r="S7" s="91"/>
      <c r="T7" s="91"/>
      <c r="U7" s="91"/>
      <c r="V7" s="91"/>
      <c r="W7" s="91"/>
      <c r="X7" s="91"/>
      <c r="Y7" s="420"/>
      <c r="Z7" s="436"/>
      <c r="AA7" s="436"/>
      <c r="AB7" s="436"/>
      <c r="AC7" s="436"/>
      <c r="AD7" s="436"/>
      <c r="AE7" s="436"/>
      <c r="AF7" s="436"/>
      <c r="AG7" s="544"/>
    </row>
    <row r="8" spans="1:33" ht="15" customHeight="1">
      <c r="A8" s="1"/>
      <c r="B8" s="91"/>
      <c r="C8" s="91" t="s">
        <v>69</v>
      </c>
      <c r="D8" s="91"/>
      <c r="E8" s="91"/>
      <c r="F8" s="91"/>
      <c r="G8" s="91"/>
      <c r="H8" s="91"/>
      <c r="I8" s="91"/>
      <c r="J8" s="91"/>
      <c r="K8" s="91"/>
      <c r="L8" s="91"/>
      <c r="M8" s="91"/>
      <c r="N8" s="91"/>
      <c r="O8" s="91"/>
      <c r="P8" s="91"/>
      <c r="Q8" s="91"/>
      <c r="R8" s="91"/>
      <c r="S8" s="91"/>
      <c r="T8" s="91"/>
      <c r="U8" s="91"/>
      <c r="V8" s="91"/>
      <c r="W8" s="91"/>
      <c r="X8" s="91"/>
      <c r="Y8" s="420"/>
      <c r="Z8" s="436"/>
      <c r="AA8" s="436"/>
      <c r="AB8" s="436"/>
      <c r="AC8" s="436"/>
      <c r="AD8" s="436"/>
      <c r="AE8" s="436"/>
      <c r="AF8" s="436"/>
      <c r="AG8" s="544"/>
    </row>
    <row r="9" spans="1:33" ht="15" customHeight="1">
      <c r="A9" s="1"/>
      <c r="B9" s="91"/>
      <c r="C9" s="125"/>
      <c r="D9" s="91" t="s">
        <v>362</v>
      </c>
      <c r="E9" s="91"/>
      <c r="F9" s="91"/>
      <c r="G9" s="91"/>
      <c r="H9" s="91" t="s">
        <v>337</v>
      </c>
      <c r="I9" s="91"/>
      <c r="J9" s="320"/>
      <c r="K9" s="352"/>
      <c r="L9" s="91" t="s">
        <v>983</v>
      </c>
      <c r="M9" s="91"/>
      <c r="N9" s="91"/>
      <c r="O9" s="125"/>
      <c r="P9" s="91" t="s">
        <v>436</v>
      </c>
      <c r="Q9" s="91"/>
      <c r="R9" s="91"/>
      <c r="S9" s="91" t="s">
        <v>337</v>
      </c>
      <c r="T9" s="91"/>
      <c r="U9" s="320"/>
      <c r="V9" s="352"/>
      <c r="W9" s="91" t="s">
        <v>983</v>
      </c>
      <c r="X9" s="91"/>
      <c r="Y9" s="420"/>
      <c r="Z9" s="436"/>
      <c r="AA9" s="436"/>
      <c r="AB9" s="436"/>
      <c r="AC9" s="436"/>
      <c r="AD9" s="436"/>
      <c r="AE9" s="436"/>
      <c r="AF9" s="436"/>
      <c r="AG9" s="544"/>
    </row>
    <row r="10" spans="1:33" ht="15" customHeight="1">
      <c r="A10" s="1"/>
      <c r="B10" s="563"/>
      <c r="C10" s="91"/>
      <c r="D10" s="91"/>
      <c r="E10" s="91"/>
      <c r="F10" s="91"/>
      <c r="G10" s="91"/>
      <c r="H10" s="91"/>
      <c r="I10" s="91"/>
      <c r="J10" s="91"/>
      <c r="K10" s="91"/>
      <c r="L10" s="91"/>
      <c r="M10" s="91"/>
      <c r="N10" s="91"/>
      <c r="O10" s="91"/>
      <c r="P10" s="91"/>
      <c r="Q10" s="91"/>
      <c r="R10" s="91"/>
      <c r="S10" s="91"/>
      <c r="T10" s="91"/>
      <c r="U10" s="91"/>
      <c r="V10" s="91"/>
      <c r="W10" s="91"/>
      <c r="X10" s="91"/>
      <c r="Y10" s="764" t="s">
        <v>1315</v>
      </c>
      <c r="Z10" s="783"/>
      <c r="AA10" s="783"/>
      <c r="AB10" s="783"/>
      <c r="AC10" s="783"/>
      <c r="AD10" s="783"/>
      <c r="AE10" s="783"/>
      <c r="AF10" s="783"/>
      <c r="AG10" s="805"/>
    </row>
    <row r="11" spans="1:33" ht="15" customHeight="1">
      <c r="A11" s="1"/>
      <c r="B11" s="91" t="s">
        <v>619</v>
      </c>
      <c r="C11" s="91"/>
      <c r="D11" s="91"/>
      <c r="E11" s="91"/>
      <c r="F11" s="91"/>
      <c r="G11" s="91"/>
      <c r="H11" s="91"/>
      <c r="I11" s="91"/>
      <c r="J11" s="91"/>
      <c r="K11" s="91"/>
      <c r="L11" s="91"/>
      <c r="M11" s="91"/>
      <c r="N11" s="125"/>
      <c r="O11" s="66" t="s">
        <v>825</v>
      </c>
      <c r="P11" s="255"/>
      <c r="Q11" s="255"/>
      <c r="R11" s="125"/>
      <c r="S11" s="66" t="s">
        <v>100</v>
      </c>
      <c r="T11" s="91"/>
      <c r="U11" s="91"/>
      <c r="V11" s="91"/>
      <c r="W11" s="91"/>
      <c r="X11" s="91"/>
      <c r="Y11" s="764"/>
      <c r="Z11" s="783"/>
      <c r="AA11" s="783"/>
      <c r="AB11" s="783"/>
      <c r="AC11" s="783"/>
      <c r="AD11" s="783"/>
      <c r="AE11" s="783"/>
      <c r="AF11" s="783"/>
      <c r="AG11" s="805"/>
    </row>
    <row r="12" spans="1:33" ht="15" customHeight="1">
      <c r="A12" s="1"/>
      <c r="B12" s="91"/>
      <c r="C12" s="91"/>
      <c r="D12" s="91"/>
      <c r="E12" s="91"/>
      <c r="F12" s="91"/>
      <c r="G12" s="91"/>
      <c r="H12" s="91"/>
      <c r="I12" s="91"/>
      <c r="J12" s="91"/>
      <c r="K12" s="91"/>
      <c r="L12" s="91"/>
      <c r="M12" s="91"/>
      <c r="N12" s="91"/>
      <c r="O12" s="91"/>
      <c r="P12" s="91"/>
      <c r="Q12" s="91"/>
      <c r="R12" s="91"/>
      <c r="S12" s="91"/>
      <c r="T12" s="91"/>
      <c r="U12" s="91"/>
      <c r="V12" s="91"/>
      <c r="W12" s="91"/>
      <c r="X12" s="91"/>
      <c r="Y12" s="764"/>
      <c r="Z12" s="783"/>
      <c r="AA12" s="783"/>
      <c r="AB12" s="783"/>
      <c r="AC12" s="783"/>
      <c r="AD12" s="783"/>
      <c r="AE12" s="783"/>
      <c r="AF12" s="783"/>
      <c r="AG12" s="805"/>
    </row>
    <row r="13" spans="1:33" ht="15" customHeight="1">
      <c r="A13" s="1"/>
      <c r="B13" s="66"/>
      <c r="C13" s="91" t="s">
        <v>1257</v>
      </c>
      <c r="D13" s="91"/>
      <c r="E13" s="91"/>
      <c r="F13" s="91"/>
      <c r="G13" s="91"/>
      <c r="H13" s="91"/>
      <c r="I13" s="91"/>
      <c r="J13" s="91"/>
      <c r="K13" s="91"/>
      <c r="L13" s="91"/>
      <c r="M13" s="91"/>
      <c r="N13" s="91"/>
      <c r="O13" s="91"/>
      <c r="P13" s="91"/>
      <c r="Q13" s="91"/>
      <c r="R13" s="91"/>
      <c r="S13" s="91"/>
      <c r="T13" s="91"/>
      <c r="U13" s="91"/>
      <c r="V13" s="91"/>
      <c r="W13" s="91"/>
      <c r="X13" s="91"/>
      <c r="Y13" s="764"/>
      <c r="Z13" s="783"/>
      <c r="AA13" s="783"/>
      <c r="AB13" s="783"/>
      <c r="AC13" s="783"/>
      <c r="AD13" s="783"/>
      <c r="AE13" s="783"/>
      <c r="AF13" s="783"/>
      <c r="AG13" s="805"/>
    </row>
    <row r="14" spans="1:33" ht="15" customHeight="1">
      <c r="A14" s="1"/>
      <c r="B14" s="91"/>
      <c r="C14" s="91"/>
      <c r="D14" s="469"/>
      <c r="E14" s="464"/>
      <c r="F14" s="464"/>
      <c r="G14" s="464"/>
      <c r="H14" s="464"/>
      <c r="I14" s="464"/>
      <c r="J14" s="464"/>
      <c r="K14" s="464"/>
      <c r="L14" s="464"/>
      <c r="M14" s="464"/>
      <c r="N14" s="464"/>
      <c r="O14" s="464"/>
      <c r="P14" s="464"/>
      <c r="Q14" s="464"/>
      <c r="R14" s="464"/>
      <c r="S14" s="464"/>
      <c r="T14" s="464"/>
      <c r="U14" s="464"/>
      <c r="V14" s="464"/>
      <c r="W14" s="444"/>
      <c r="X14" s="91"/>
      <c r="Y14" s="764"/>
      <c r="Z14" s="783"/>
      <c r="AA14" s="783"/>
      <c r="AB14" s="783"/>
      <c r="AC14" s="783"/>
      <c r="AD14" s="783"/>
      <c r="AE14" s="783"/>
      <c r="AF14" s="783"/>
      <c r="AG14" s="805"/>
    </row>
    <row r="15" spans="1:33" ht="15" customHeight="1">
      <c r="A15" s="1"/>
      <c r="B15" s="91"/>
      <c r="C15" s="91"/>
      <c r="D15" s="471"/>
      <c r="E15" s="364"/>
      <c r="F15" s="364"/>
      <c r="G15" s="364"/>
      <c r="H15" s="364"/>
      <c r="I15" s="364"/>
      <c r="J15" s="364"/>
      <c r="K15" s="364"/>
      <c r="L15" s="364"/>
      <c r="M15" s="364"/>
      <c r="N15" s="364"/>
      <c r="O15" s="364"/>
      <c r="P15" s="364"/>
      <c r="Q15" s="364"/>
      <c r="R15" s="364"/>
      <c r="S15" s="364"/>
      <c r="T15" s="364"/>
      <c r="U15" s="364"/>
      <c r="V15" s="364"/>
      <c r="W15" s="500"/>
      <c r="X15" s="91"/>
      <c r="Y15" s="764"/>
      <c r="Z15" s="783"/>
      <c r="AA15" s="783"/>
      <c r="AB15" s="783"/>
      <c r="AC15" s="783"/>
      <c r="AD15" s="783"/>
      <c r="AE15" s="783"/>
      <c r="AF15" s="783"/>
      <c r="AG15" s="805"/>
    </row>
    <row r="16" spans="1:33" ht="15" customHeight="1">
      <c r="A16" s="1"/>
      <c r="B16" s="91"/>
      <c r="C16" s="91"/>
      <c r="D16" s="91"/>
      <c r="E16" s="91"/>
      <c r="F16" s="91"/>
      <c r="G16" s="91"/>
      <c r="H16" s="91"/>
      <c r="I16" s="91"/>
      <c r="J16" s="91"/>
      <c r="K16" s="91"/>
      <c r="L16" s="91"/>
      <c r="M16" s="91"/>
      <c r="N16" s="91"/>
      <c r="O16" s="91"/>
      <c r="P16" s="91"/>
      <c r="Q16" s="91"/>
      <c r="R16" s="91"/>
      <c r="S16" s="91"/>
      <c r="T16" s="91"/>
      <c r="U16" s="91"/>
      <c r="V16" s="91"/>
      <c r="W16" s="91"/>
      <c r="X16" s="91"/>
      <c r="Y16" s="764"/>
      <c r="Z16" s="783"/>
      <c r="AA16" s="783"/>
      <c r="AB16" s="783"/>
      <c r="AC16" s="783"/>
      <c r="AD16" s="783"/>
      <c r="AE16" s="783"/>
      <c r="AF16" s="783"/>
      <c r="AG16" s="805"/>
    </row>
    <row r="17" spans="1:33" ht="15" customHeight="1">
      <c r="A17" s="1"/>
      <c r="B17" s="66"/>
      <c r="C17" s="91" t="s">
        <v>860</v>
      </c>
      <c r="D17" s="91"/>
      <c r="E17" s="91"/>
      <c r="F17" s="91"/>
      <c r="G17" s="91"/>
      <c r="H17" s="91"/>
      <c r="I17" s="91"/>
      <c r="J17" s="91"/>
      <c r="K17" s="91"/>
      <c r="L17" s="91"/>
      <c r="M17" s="91"/>
      <c r="N17" s="91"/>
      <c r="O17" s="125"/>
      <c r="P17" s="66" t="s">
        <v>538</v>
      </c>
      <c r="Q17" s="255"/>
      <c r="R17" s="255"/>
      <c r="S17" s="125"/>
      <c r="T17" s="66" t="s">
        <v>573</v>
      </c>
      <c r="U17" s="91"/>
      <c r="V17" s="91"/>
      <c r="W17" s="91"/>
      <c r="X17" s="91"/>
      <c r="Y17" s="764"/>
      <c r="Z17" s="783"/>
      <c r="AA17" s="783"/>
      <c r="AB17" s="783"/>
      <c r="AC17" s="783"/>
      <c r="AD17" s="783"/>
      <c r="AE17" s="783"/>
      <c r="AF17" s="783"/>
      <c r="AG17" s="805"/>
    </row>
    <row r="18" spans="1:33" ht="15" customHeight="1">
      <c r="A18" s="1"/>
      <c r="B18" s="91"/>
      <c r="C18" s="91"/>
      <c r="D18" s="91"/>
      <c r="E18" s="91"/>
      <c r="F18" s="91"/>
      <c r="G18" s="665"/>
      <c r="H18" s="665"/>
      <c r="I18" s="665"/>
      <c r="J18" s="665"/>
      <c r="K18" s="665"/>
      <c r="L18" s="665"/>
      <c r="M18" s="91"/>
      <c r="N18" s="91"/>
      <c r="O18" s="91"/>
      <c r="P18" s="91"/>
      <c r="Q18" s="91"/>
      <c r="R18" s="91"/>
      <c r="S18" s="91"/>
      <c r="T18" s="91"/>
      <c r="U18" s="91"/>
      <c r="V18" s="91"/>
      <c r="W18" s="91"/>
      <c r="X18" s="91"/>
      <c r="Y18" s="764"/>
      <c r="Z18" s="783"/>
      <c r="AA18" s="783"/>
      <c r="AB18" s="783"/>
      <c r="AC18" s="783"/>
      <c r="AD18" s="783"/>
      <c r="AE18" s="783"/>
      <c r="AF18" s="783"/>
      <c r="AG18" s="805"/>
    </row>
    <row r="19" spans="1:33" ht="15" customHeight="1">
      <c r="A19" s="1"/>
      <c r="B19" s="123" t="s">
        <v>530</v>
      </c>
      <c r="C19" s="123"/>
      <c r="D19" s="123"/>
      <c r="E19" s="123"/>
      <c r="F19" s="123"/>
      <c r="G19" s="123"/>
      <c r="H19" s="123"/>
      <c r="I19" s="123"/>
      <c r="J19" s="123"/>
      <c r="K19" s="123"/>
      <c r="L19" s="123"/>
      <c r="M19" s="123"/>
      <c r="N19" s="123"/>
      <c r="O19" s="123"/>
      <c r="P19" s="123"/>
      <c r="Q19" s="123"/>
      <c r="R19" s="123"/>
      <c r="S19" s="123"/>
      <c r="T19" s="123"/>
      <c r="U19" s="123"/>
      <c r="V19" s="123"/>
      <c r="W19" s="123"/>
      <c r="X19" s="538"/>
      <c r="Y19" s="764"/>
      <c r="Z19" s="783"/>
      <c r="AA19" s="783"/>
      <c r="AB19" s="783"/>
      <c r="AC19" s="783"/>
      <c r="AD19" s="783"/>
      <c r="AE19" s="783"/>
      <c r="AF19" s="783"/>
      <c r="AG19" s="805"/>
    </row>
    <row r="20" spans="1:33" ht="15" customHeight="1">
      <c r="A20" s="1"/>
      <c r="B20" s="123"/>
      <c r="C20" s="123"/>
      <c r="D20" s="123"/>
      <c r="E20" s="123"/>
      <c r="F20" s="123"/>
      <c r="G20" s="123"/>
      <c r="H20" s="123"/>
      <c r="I20" s="123"/>
      <c r="J20" s="123"/>
      <c r="K20" s="123"/>
      <c r="L20" s="123"/>
      <c r="M20" s="123"/>
      <c r="N20" s="123"/>
      <c r="O20" s="123"/>
      <c r="P20" s="123"/>
      <c r="Q20" s="123"/>
      <c r="R20" s="123"/>
      <c r="S20" s="123"/>
      <c r="T20" s="123"/>
      <c r="U20" s="123"/>
      <c r="V20" s="123"/>
      <c r="W20" s="123"/>
      <c r="X20" s="538"/>
      <c r="Y20" s="764"/>
      <c r="Z20" s="783"/>
      <c r="AA20" s="783"/>
      <c r="AB20" s="783"/>
      <c r="AC20" s="783"/>
      <c r="AD20" s="783"/>
      <c r="AE20" s="783"/>
      <c r="AF20" s="783"/>
      <c r="AG20" s="805"/>
    </row>
    <row r="21" spans="1:33" ht="15" customHeight="1">
      <c r="A21" s="1"/>
      <c r="B21" s="123"/>
      <c r="C21" s="123"/>
      <c r="D21" s="123"/>
      <c r="E21" s="123"/>
      <c r="F21" s="123"/>
      <c r="G21" s="123"/>
      <c r="H21" s="123"/>
      <c r="I21" s="123"/>
      <c r="J21" s="123"/>
      <c r="K21" s="123"/>
      <c r="L21" s="123"/>
      <c r="M21" s="123"/>
      <c r="N21" s="123"/>
      <c r="O21" s="123"/>
      <c r="P21" s="125"/>
      <c r="Q21" s="66" t="s">
        <v>825</v>
      </c>
      <c r="R21" s="91"/>
      <c r="S21" s="91"/>
      <c r="T21" s="91"/>
      <c r="U21" s="125"/>
      <c r="V21" s="66" t="s">
        <v>100</v>
      </c>
      <c r="W21" s="123"/>
      <c r="X21" s="538"/>
      <c r="Y21" s="765" t="s">
        <v>48</v>
      </c>
      <c r="Z21" s="777"/>
      <c r="AA21" s="777"/>
      <c r="AB21" s="777"/>
      <c r="AC21" s="777"/>
      <c r="AD21" s="777"/>
      <c r="AE21" s="777"/>
      <c r="AF21" s="777"/>
      <c r="AG21" s="806"/>
    </row>
    <row r="22" spans="1:33" ht="15" customHeight="1">
      <c r="A22" s="1"/>
      <c r="B22" s="91" t="s">
        <v>984</v>
      </c>
      <c r="C22" s="91"/>
      <c r="D22" s="91"/>
      <c r="E22" s="91"/>
      <c r="F22" s="91"/>
      <c r="G22" s="91"/>
      <c r="H22" s="91"/>
      <c r="I22" s="91"/>
      <c r="J22" s="91"/>
      <c r="K22" s="91"/>
      <c r="L22" s="91"/>
      <c r="M22" s="91"/>
      <c r="N22" s="125"/>
      <c r="O22" s="66" t="s">
        <v>825</v>
      </c>
      <c r="P22" s="255"/>
      <c r="Q22" s="255"/>
      <c r="R22" s="125"/>
      <c r="S22" s="66" t="s">
        <v>100</v>
      </c>
      <c r="T22" s="91"/>
      <c r="U22" s="91"/>
      <c r="V22" s="91"/>
      <c r="W22" s="91"/>
      <c r="X22" s="275"/>
      <c r="Y22" s="765"/>
      <c r="Z22" s="777"/>
      <c r="AA22" s="777"/>
      <c r="AB22" s="777"/>
      <c r="AC22" s="777"/>
      <c r="AD22" s="777"/>
      <c r="AE22" s="777"/>
      <c r="AF22" s="777"/>
      <c r="AG22" s="806"/>
    </row>
    <row r="23" spans="1:33" ht="15" customHeight="1">
      <c r="A23" s="1"/>
      <c r="B23" s="91"/>
      <c r="C23" s="91"/>
      <c r="D23" s="91"/>
      <c r="E23" s="91"/>
      <c r="F23" s="91"/>
      <c r="G23" s="91"/>
      <c r="H23" s="91"/>
      <c r="I23" s="91"/>
      <c r="J23" s="91"/>
      <c r="K23" s="91"/>
      <c r="L23" s="91"/>
      <c r="M23" s="91"/>
      <c r="N23" s="91"/>
      <c r="O23" s="91"/>
      <c r="P23" s="91"/>
      <c r="Q23" s="91"/>
      <c r="R23" s="91"/>
      <c r="S23" s="91"/>
      <c r="T23" s="91"/>
      <c r="U23" s="91"/>
      <c r="V23" s="91"/>
      <c r="W23" s="91"/>
      <c r="X23" s="91"/>
      <c r="Y23" s="765"/>
      <c r="Z23" s="777"/>
      <c r="AA23" s="777"/>
      <c r="AB23" s="777"/>
      <c r="AC23" s="777"/>
      <c r="AD23" s="777"/>
      <c r="AE23" s="777"/>
      <c r="AF23" s="777"/>
      <c r="AG23" s="806"/>
    </row>
    <row r="24" spans="1:33" ht="15" customHeight="1">
      <c r="A24" s="1"/>
      <c r="B24" s="91" t="s">
        <v>174</v>
      </c>
      <c r="C24" s="91"/>
      <c r="D24" s="91"/>
      <c r="E24" s="91"/>
      <c r="F24" s="91"/>
      <c r="G24" s="91"/>
      <c r="H24" s="91"/>
      <c r="I24" s="91"/>
      <c r="J24" s="91"/>
      <c r="K24" s="91"/>
      <c r="L24" s="91"/>
      <c r="M24" s="91"/>
      <c r="N24" s="2"/>
      <c r="O24" s="125"/>
      <c r="P24" s="66" t="s">
        <v>825</v>
      </c>
      <c r="Q24" s="255"/>
      <c r="R24" s="255"/>
      <c r="S24" s="125"/>
      <c r="T24" s="66" t="s">
        <v>100</v>
      </c>
      <c r="U24" s="91"/>
      <c r="V24" s="91"/>
      <c r="W24" s="91"/>
      <c r="X24" s="91"/>
      <c r="Y24" s="50"/>
    </row>
    <row r="25" spans="1:33" ht="15" customHeight="1">
      <c r="A25" s="1"/>
      <c r="B25" s="91"/>
      <c r="C25" s="91"/>
      <c r="D25" s="91"/>
      <c r="E25" s="91"/>
      <c r="F25" s="91"/>
      <c r="G25" s="91"/>
      <c r="H25" s="91"/>
      <c r="I25" s="91"/>
      <c r="J25" s="91"/>
      <c r="K25" s="91"/>
      <c r="L25" s="91"/>
      <c r="M25" s="91"/>
      <c r="N25" s="91"/>
      <c r="O25" s="91"/>
      <c r="P25" s="91"/>
      <c r="Q25" s="91"/>
      <c r="R25" s="91"/>
      <c r="S25" s="91"/>
      <c r="T25" s="91"/>
      <c r="U25" s="91"/>
      <c r="V25" s="91"/>
      <c r="W25" s="91"/>
      <c r="X25" s="91"/>
      <c r="Y25" s="50"/>
    </row>
    <row r="26" spans="1:33" ht="15" customHeight="1">
      <c r="A26" s="1"/>
      <c r="B26" s="91" t="s">
        <v>985</v>
      </c>
      <c r="C26" s="91"/>
      <c r="D26" s="91"/>
      <c r="E26" s="91"/>
      <c r="F26" s="91"/>
      <c r="G26" s="91"/>
      <c r="H26" s="91"/>
      <c r="I26" s="91"/>
      <c r="J26" s="91"/>
      <c r="K26" s="91"/>
      <c r="L26" s="91"/>
      <c r="M26" s="91"/>
      <c r="N26" s="91"/>
      <c r="O26" s="91"/>
      <c r="P26" s="91"/>
      <c r="Q26" s="91"/>
      <c r="R26" s="91"/>
      <c r="S26" s="91"/>
      <c r="T26" s="91"/>
      <c r="U26" s="91"/>
      <c r="V26" s="91"/>
      <c r="W26" s="91"/>
      <c r="X26" s="91"/>
      <c r="Y26" s="50"/>
    </row>
    <row r="27" spans="1:33" ht="15" customHeight="1">
      <c r="A27" s="1"/>
      <c r="B27" s="91"/>
      <c r="C27" s="589"/>
      <c r="D27" s="621"/>
      <c r="E27" s="621"/>
      <c r="F27" s="621"/>
      <c r="G27" s="621"/>
      <c r="H27" s="621"/>
      <c r="I27" s="621"/>
      <c r="J27" s="621"/>
      <c r="K27" s="621"/>
      <c r="L27" s="621"/>
      <c r="M27" s="621"/>
      <c r="N27" s="621"/>
      <c r="O27" s="621"/>
      <c r="P27" s="621"/>
      <c r="Q27" s="621"/>
      <c r="R27" s="621"/>
      <c r="S27" s="621"/>
      <c r="T27" s="621"/>
      <c r="U27" s="621"/>
      <c r="V27" s="621"/>
      <c r="W27" s="754"/>
      <c r="X27" s="91"/>
      <c r="Y27" s="37"/>
      <c r="Z27" s="91"/>
      <c r="AA27" s="91"/>
      <c r="AB27" s="91"/>
      <c r="AC27" s="91"/>
      <c r="AD27" s="91"/>
      <c r="AE27" s="91"/>
      <c r="AF27" s="91"/>
      <c r="AG27" s="3"/>
    </row>
    <row r="28" spans="1:33" ht="15" customHeight="1">
      <c r="A28" s="1"/>
      <c r="B28" s="91"/>
      <c r="C28" s="590"/>
      <c r="D28" s="622"/>
      <c r="E28" s="622"/>
      <c r="F28" s="622"/>
      <c r="G28" s="622"/>
      <c r="H28" s="622"/>
      <c r="I28" s="622"/>
      <c r="J28" s="622"/>
      <c r="K28" s="622"/>
      <c r="L28" s="622"/>
      <c r="M28" s="622"/>
      <c r="N28" s="622"/>
      <c r="O28" s="622"/>
      <c r="P28" s="622"/>
      <c r="Q28" s="622"/>
      <c r="R28" s="622"/>
      <c r="S28" s="622"/>
      <c r="T28" s="622"/>
      <c r="U28" s="622"/>
      <c r="V28" s="622"/>
      <c r="W28" s="755"/>
      <c r="X28" s="91"/>
      <c r="Y28" s="37"/>
      <c r="Z28" s="91"/>
      <c r="AA28" s="91"/>
      <c r="AB28" s="91"/>
      <c r="AC28" s="91"/>
      <c r="AD28" s="91"/>
      <c r="AE28" s="91"/>
      <c r="AF28" s="91"/>
      <c r="AG28" s="3"/>
    </row>
    <row r="29" spans="1:33" ht="15" customHeight="1">
      <c r="A29" s="1"/>
      <c r="B29" s="91"/>
      <c r="C29" s="591"/>
      <c r="D29" s="623"/>
      <c r="E29" s="623"/>
      <c r="F29" s="623"/>
      <c r="G29" s="623"/>
      <c r="H29" s="623"/>
      <c r="I29" s="623"/>
      <c r="J29" s="623"/>
      <c r="K29" s="623"/>
      <c r="L29" s="623"/>
      <c r="M29" s="623"/>
      <c r="N29" s="623"/>
      <c r="O29" s="623"/>
      <c r="P29" s="623"/>
      <c r="Q29" s="623"/>
      <c r="R29" s="623"/>
      <c r="S29" s="623"/>
      <c r="T29" s="623"/>
      <c r="U29" s="623"/>
      <c r="V29" s="623"/>
      <c r="W29" s="756"/>
      <c r="X29" s="91"/>
      <c r="Y29" s="37"/>
      <c r="Z29" s="91"/>
      <c r="AA29" s="91"/>
      <c r="AB29" s="91"/>
      <c r="AC29" s="91"/>
      <c r="AD29" s="91"/>
      <c r="AE29" s="91"/>
      <c r="AF29" s="91"/>
      <c r="AG29" s="3"/>
    </row>
    <row r="30" spans="1:33" ht="15" customHeight="1">
      <c r="A30" s="1"/>
      <c r="B30" s="91"/>
      <c r="C30" s="91"/>
      <c r="D30" s="91"/>
      <c r="E30" s="91"/>
      <c r="F30" s="91"/>
      <c r="G30" s="91"/>
      <c r="H30" s="91"/>
      <c r="I30" s="91"/>
      <c r="J30" s="91"/>
      <c r="K30" s="91"/>
      <c r="L30" s="91"/>
      <c r="M30" s="91"/>
      <c r="N30" s="91"/>
      <c r="O30" s="91"/>
      <c r="P30" s="91"/>
      <c r="Q30" s="91"/>
      <c r="R30" s="91"/>
      <c r="S30" s="91"/>
      <c r="T30" s="91"/>
      <c r="U30" s="91"/>
      <c r="V30" s="91"/>
      <c r="W30" s="91"/>
      <c r="X30" s="91"/>
      <c r="Y30" s="37"/>
      <c r="Z30" s="91"/>
      <c r="AA30" s="91"/>
      <c r="AB30" s="91"/>
      <c r="AC30" s="91"/>
      <c r="AD30" s="91"/>
      <c r="AE30" s="91"/>
      <c r="AF30" s="91"/>
      <c r="AG30" s="3"/>
    </row>
    <row r="31" spans="1:33" ht="15" customHeight="1">
      <c r="A31" s="1"/>
      <c r="B31" s="91" t="s">
        <v>367</v>
      </c>
      <c r="C31" s="91"/>
      <c r="D31" s="91"/>
      <c r="E31" s="91"/>
      <c r="F31" s="91"/>
      <c r="G31" s="91"/>
      <c r="H31" s="91"/>
      <c r="I31" s="91"/>
      <c r="J31" s="91"/>
      <c r="K31" s="91"/>
      <c r="L31" s="91"/>
      <c r="M31" s="91"/>
      <c r="N31" s="91"/>
      <c r="O31" s="91"/>
      <c r="P31" s="91"/>
      <c r="Q31" s="91"/>
      <c r="R31" s="91"/>
      <c r="S31" s="91"/>
      <c r="T31" s="91"/>
      <c r="U31" s="91"/>
      <c r="V31" s="91"/>
      <c r="W31" s="91"/>
      <c r="X31" s="91"/>
      <c r="Y31" s="37"/>
      <c r="Z31" s="91"/>
      <c r="AA31" s="91"/>
      <c r="AB31" s="91"/>
      <c r="AC31" s="91"/>
      <c r="AD31" s="91"/>
      <c r="AE31" s="91"/>
      <c r="AF31" s="91"/>
      <c r="AG31" s="3"/>
    </row>
    <row r="32" spans="1:33" ht="15" customHeight="1">
      <c r="A32" s="1"/>
      <c r="B32" s="91"/>
      <c r="C32" s="592"/>
      <c r="D32" s="624"/>
      <c r="E32" s="624"/>
      <c r="F32" s="624"/>
      <c r="G32" s="666"/>
      <c r="H32" s="593" t="s">
        <v>277</v>
      </c>
      <c r="I32" s="625"/>
      <c r="J32" s="625"/>
      <c r="K32" s="625"/>
      <c r="L32" s="667"/>
      <c r="M32" s="593" t="s">
        <v>380</v>
      </c>
      <c r="N32" s="625"/>
      <c r="O32" s="625"/>
      <c r="P32" s="625"/>
      <c r="Q32" s="667"/>
      <c r="R32" s="593" t="s">
        <v>84</v>
      </c>
      <c r="S32" s="625"/>
      <c r="T32" s="625"/>
      <c r="U32" s="625"/>
      <c r="V32" s="667"/>
      <c r="W32" s="593" t="s">
        <v>382</v>
      </c>
      <c r="X32" s="625"/>
      <c r="Y32" s="625"/>
      <c r="Z32" s="625"/>
      <c r="AA32" s="667"/>
      <c r="AB32" s="790" t="s">
        <v>268</v>
      </c>
      <c r="AD32" s="91"/>
      <c r="AE32" s="91"/>
      <c r="AF32" s="91"/>
      <c r="AG32" s="3"/>
    </row>
    <row r="33" spans="1:33" ht="15" customHeight="1">
      <c r="A33" s="1"/>
      <c r="B33" s="91"/>
      <c r="C33" s="593" t="s">
        <v>379</v>
      </c>
      <c r="D33" s="625"/>
      <c r="E33" s="625"/>
      <c r="F33" s="625"/>
      <c r="G33" s="667"/>
      <c r="H33" s="686"/>
      <c r="I33" s="693"/>
      <c r="J33" s="693"/>
      <c r="K33" s="693"/>
      <c r="L33" s="704"/>
      <c r="M33" s="686"/>
      <c r="N33" s="693"/>
      <c r="O33" s="693"/>
      <c r="P33" s="693"/>
      <c r="Q33" s="704"/>
      <c r="R33" s="686"/>
      <c r="S33" s="693"/>
      <c r="T33" s="693"/>
      <c r="U33" s="693"/>
      <c r="V33" s="704"/>
      <c r="W33" s="686"/>
      <c r="X33" s="693"/>
      <c r="Y33" s="693"/>
      <c r="Z33" s="693"/>
      <c r="AA33" s="704"/>
      <c r="AB33" s="91"/>
      <c r="AC33" s="91"/>
      <c r="AD33" s="91"/>
      <c r="AE33" s="91"/>
      <c r="AF33" s="91"/>
      <c r="AG33" s="3"/>
    </row>
    <row r="34" spans="1:33" ht="15" customHeight="1">
      <c r="A34" s="1"/>
      <c r="B34" s="91"/>
      <c r="C34" s="594" t="s">
        <v>986</v>
      </c>
      <c r="D34" s="626"/>
      <c r="E34" s="626"/>
      <c r="F34" s="626"/>
      <c r="G34" s="668"/>
      <c r="H34" s="686"/>
      <c r="I34" s="693"/>
      <c r="J34" s="693"/>
      <c r="K34" s="693"/>
      <c r="L34" s="704"/>
      <c r="M34" s="686"/>
      <c r="N34" s="693"/>
      <c r="O34" s="693"/>
      <c r="P34" s="693"/>
      <c r="Q34" s="704"/>
      <c r="R34" s="686"/>
      <c r="S34" s="693"/>
      <c r="T34" s="693"/>
      <c r="U34" s="693"/>
      <c r="V34" s="704"/>
      <c r="W34" s="686"/>
      <c r="X34" s="693"/>
      <c r="Y34" s="693"/>
      <c r="Z34" s="693"/>
      <c r="AA34" s="704"/>
      <c r="AB34" s="91"/>
      <c r="AC34" s="91"/>
      <c r="AD34" s="91"/>
      <c r="AE34" s="91"/>
      <c r="AF34" s="91"/>
      <c r="AG34" s="3"/>
    </row>
    <row r="35" spans="1:33" ht="15" customHeight="1">
      <c r="A35" s="1"/>
      <c r="B35" s="91"/>
      <c r="C35" s="91"/>
      <c r="D35" s="91"/>
      <c r="E35" s="91"/>
      <c r="F35" s="91"/>
      <c r="G35" s="91"/>
      <c r="H35" s="91"/>
      <c r="I35" s="91"/>
      <c r="J35" s="91"/>
      <c r="K35" s="91"/>
      <c r="L35" s="91"/>
      <c r="M35" s="91"/>
      <c r="N35" s="91"/>
      <c r="O35" s="91"/>
      <c r="P35" s="91"/>
      <c r="Q35" s="91"/>
      <c r="R35" s="91"/>
      <c r="S35" s="91"/>
      <c r="T35" s="91"/>
      <c r="U35" s="91"/>
      <c r="V35" s="91"/>
      <c r="W35" s="91"/>
      <c r="X35" s="91"/>
      <c r="Y35" s="91"/>
      <c r="Z35" s="91"/>
      <c r="AA35" s="91"/>
      <c r="AB35" s="91"/>
      <c r="AC35" s="91"/>
      <c r="AD35" s="91"/>
      <c r="AE35" s="91"/>
      <c r="AF35" s="91"/>
      <c r="AG35" s="3"/>
    </row>
    <row r="36" spans="1:33" ht="15" customHeight="1">
      <c r="A36" s="1"/>
      <c r="B36" s="91" t="s">
        <v>649</v>
      </c>
      <c r="C36" s="91"/>
      <c r="D36" s="91"/>
      <c r="E36" s="91"/>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1"/>
      <c r="AG36" s="3"/>
    </row>
    <row r="37" spans="1:33" ht="15" customHeight="1">
      <c r="A37" s="1"/>
      <c r="B37" s="91"/>
      <c r="C37" s="582"/>
      <c r="D37" s="582"/>
      <c r="E37" s="582"/>
      <c r="F37" s="582"/>
      <c r="G37" s="301" t="s">
        <v>179</v>
      </c>
      <c r="H37" s="301"/>
      <c r="I37" s="301"/>
      <c r="J37" s="271" t="s">
        <v>979</v>
      </c>
      <c r="K37" s="271"/>
      <c r="L37" s="271"/>
      <c r="M37" s="557" t="s">
        <v>987</v>
      </c>
      <c r="N37" s="557"/>
      <c r="O37" s="557"/>
      <c r="P37" s="557"/>
      <c r="Q37" s="557"/>
      <c r="R37" s="557"/>
      <c r="S37" s="557"/>
      <c r="T37" s="557"/>
      <c r="U37" s="588"/>
      <c r="V37" s="568" t="s">
        <v>670</v>
      </c>
      <c r="W37" s="349"/>
      <c r="X37" s="349"/>
      <c r="Y37" s="349"/>
      <c r="Z37" s="349"/>
      <c r="AA37" s="349"/>
      <c r="AB37" s="349"/>
      <c r="AC37" s="301" t="s">
        <v>265</v>
      </c>
      <c r="AD37" s="301"/>
      <c r="AE37" s="301"/>
      <c r="AF37" s="301"/>
      <c r="AG37" s="3"/>
    </row>
    <row r="38" spans="1:33" ht="15" customHeight="1">
      <c r="A38" s="1"/>
      <c r="B38" s="91"/>
      <c r="C38" s="582"/>
      <c r="D38" s="582"/>
      <c r="E38" s="582"/>
      <c r="F38" s="582"/>
      <c r="G38" s="301"/>
      <c r="H38" s="301"/>
      <c r="I38" s="301"/>
      <c r="J38" s="271"/>
      <c r="K38" s="271"/>
      <c r="L38" s="271"/>
      <c r="M38" s="557" t="s">
        <v>736</v>
      </c>
      <c r="N38" s="557"/>
      <c r="O38" s="557"/>
      <c r="P38" s="557" t="s">
        <v>52</v>
      </c>
      <c r="Q38" s="557"/>
      <c r="R38" s="557"/>
      <c r="S38" s="557" t="s">
        <v>344</v>
      </c>
      <c r="T38" s="557"/>
      <c r="U38" s="588"/>
      <c r="V38" s="333"/>
      <c r="W38" s="350"/>
      <c r="X38" s="350"/>
      <c r="Y38" s="350"/>
      <c r="Z38" s="350"/>
      <c r="AA38" s="350"/>
      <c r="AB38" s="350"/>
      <c r="AC38" s="301"/>
      <c r="AD38" s="301"/>
      <c r="AE38" s="301"/>
      <c r="AF38" s="301"/>
      <c r="AG38" s="3"/>
    </row>
    <row r="39" spans="1:33" ht="15" customHeight="1">
      <c r="A39" s="1"/>
      <c r="B39" s="91"/>
      <c r="C39" s="571" t="s">
        <v>44</v>
      </c>
      <c r="D39" s="571"/>
      <c r="E39" s="124" t="s">
        <v>683</v>
      </c>
      <c r="F39" s="124"/>
      <c r="G39" s="272"/>
      <c r="H39" s="272"/>
      <c r="I39" s="272"/>
      <c r="J39" s="272"/>
      <c r="K39" s="272"/>
      <c r="L39" s="272"/>
      <c r="M39" s="272"/>
      <c r="N39" s="272"/>
      <c r="O39" s="272"/>
      <c r="P39" s="272"/>
      <c r="Q39" s="272"/>
      <c r="R39" s="272"/>
      <c r="S39" s="272"/>
      <c r="T39" s="272"/>
      <c r="U39" s="320"/>
      <c r="V39" s="469"/>
      <c r="W39" s="464"/>
      <c r="X39" s="502" t="s">
        <v>988</v>
      </c>
      <c r="Y39" s="766"/>
      <c r="Z39" s="766"/>
      <c r="AA39" s="502" t="s">
        <v>990</v>
      </c>
      <c r="AB39" s="91"/>
      <c r="AC39" s="469"/>
      <c r="AD39" s="464"/>
      <c r="AE39" s="464"/>
      <c r="AF39" s="503"/>
      <c r="AG39" s="3"/>
    </row>
    <row r="40" spans="1:33" ht="15" customHeight="1">
      <c r="A40" s="1"/>
      <c r="B40" s="91"/>
      <c r="C40" s="571"/>
      <c r="D40" s="571"/>
      <c r="E40" s="124"/>
      <c r="F40" s="124"/>
      <c r="G40" s="272"/>
      <c r="H40" s="272"/>
      <c r="I40" s="272"/>
      <c r="J40" s="272"/>
      <c r="K40" s="272"/>
      <c r="L40" s="272"/>
      <c r="M40" s="272"/>
      <c r="N40" s="272"/>
      <c r="O40" s="272"/>
      <c r="P40" s="272"/>
      <c r="Q40" s="272"/>
      <c r="R40" s="272"/>
      <c r="S40" s="272"/>
      <c r="T40" s="272"/>
      <c r="U40" s="320"/>
      <c r="V40" s="61" t="s">
        <v>22</v>
      </c>
      <c r="W40" s="364"/>
      <c r="X40" s="364"/>
      <c r="Y40" s="739" t="s">
        <v>988</v>
      </c>
      <c r="Z40" s="784"/>
      <c r="AA40" s="784"/>
      <c r="AB40" s="739" t="s">
        <v>990</v>
      </c>
      <c r="AC40" s="471"/>
      <c r="AD40" s="364"/>
      <c r="AE40" s="364"/>
      <c r="AF40" s="515" t="s">
        <v>303</v>
      </c>
      <c r="AG40" s="3"/>
    </row>
    <row r="41" spans="1:33" ht="15" customHeight="1">
      <c r="A41" s="1"/>
      <c r="B41" s="91"/>
      <c r="C41" s="571"/>
      <c r="D41" s="571"/>
      <c r="E41" s="124" t="s">
        <v>269</v>
      </c>
      <c r="F41" s="124"/>
      <c r="G41" s="272"/>
      <c r="H41" s="272"/>
      <c r="I41" s="272"/>
      <c r="J41" s="272"/>
      <c r="K41" s="272"/>
      <c r="L41" s="272"/>
      <c r="M41" s="272"/>
      <c r="N41" s="272"/>
      <c r="O41" s="272"/>
      <c r="P41" s="272"/>
      <c r="Q41" s="272"/>
      <c r="R41" s="272"/>
      <c r="S41" s="272"/>
      <c r="T41" s="272"/>
      <c r="U41" s="272"/>
      <c r="V41" s="469"/>
      <c r="W41" s="464"/>
      <c r="X41" s="502" t="s">
        <v>988</v>
      </c>
      <c r="Y41" s="766"/>
      <c r="Z41" s="766"/>
      <c r="AA41" s="502" t="s">
        <v>990</v>
      </c>
      <c r="AB41" s="91"/>
      <c r="AC41" s="469"/>
      <c r="AD41" s="464"/>
      <c r="AE41" s="464"/>
      <c r="AF41" s="503"/>
      <c r="AG41" s="3"/>
    </row>
    <row r="42" spans="1:33" ht="15" customHeight="1">
      <c r="A42" s="1"/>
      <c r="B42" s="91"/>
      <c r="C42" s="571"/>
      <c r="D42" s="571"/>
      <c r="E42" s="124"/>
      <c r="F42" s="124"/>
      <c r="G42" s="272"/>
      <c r="H42" s="272"/>
      <c r="I42" s="272"/>
      <c r="J42" s="272"/>
      <c r="K42" s="272"/>
      <c r="L42" s="272"/>
      <c r="M42" s="272"/>
      <c r="N42" s="272"/>
      <c r="O42" s="272"/>
      <c r="P42" s="272"/>
      <c r="Q42" s="272"/>
      <c r="R42" s="272"/>
      <c r="S42" s="272"/>
      <c r="T42" s="272"/>
      <c r="U42" s="272"/>
      <c r="V42" s="61" t="s">
        <v>22</v>
      </c>
      <c r="W42" s="364"/>
      <c r="X42" s="364"/>
      <c r="Y42" s="739" t="s">
        <v>988</v>
      </c>
      <c r="Z42" s="784"/>
      <c r="AA42" s="784"/>
      <c r="AB42" s="739" t="s">
        <v>990</v>
      </c>
      <c r="AC42" s="471"/>
      <c r="AD42" s="364"/>
      <c r="AE42" s="364"/>
      <c r="AF42" s="515" t="s">
        <v>303</v>
      </c>
      <c r="AG42" s="3"/>
    </row>
    <row r="43" spans="1:33" ht="15" customHeight="1">
      <c r="A43" s="1"/>
      <c r="B43" s="91"/>
      <c r="C43" s="595" t="s">
        <v>352</v>
      </c>
      <c r="D43" s="595"/>
      <c r="E43" s="124" t="s">
        <v>683</v>
      </c>
      <c r="F43" s="124"/>
      <c r="G43" s="272"/>
      <c r="H43" s="272"/>
      <c r="I43" s="272"/>
      <c r="J43" s="272"/>
      <c r="K43" s="272"/>
      <c r="L43" s="272"/>
      <c r="M43" s="272"/>
      <c r="N43" s="272"/>
      <c r="O43" s="272"/>
      <c r="P43" s="272"/>
      <c r="Q43" s="272"/>
      <c r="R43" s="272"/>
      <c r="S43" s="272"/>
      <c r="T43" s="272"/>
      <c r="U43" s="272"/>
      <c r="V43" s="469"/>
      <c r="W43" s="464"/>
      <c r="X43" s="502" t="s">
        <v>988</v>
      </c>
      <c r="Y43" s="766"/>
      <c r="Z43" s="766"/>
      <c r="AA43" s="502" t="s">
        <v>990</v>
      </c>
      <c r="AB43" s="91"/>
      <c r="AC43" s="469"/>
      <c r="AD43" s="464"/>
      <c r="AE43" s="464"/>
      <c r="AF43" s="503"/>
      <c r="AG43" s="3"/>
    </row>
    <row r="44" spans="1:33" ht="15" customHeight="1">
      <c r="A44" s="1"/>
      <c r="B44" s="91"/>
      <c r="C44" s="595"/>
      <c r="D44" s="595"/>
      <c r="E44" s="124"/>
      <c r="F44" s="124"/>
      <c r="G44" s="272"/>
      <c r="H44" s="272"/>
      <c r="I44" s="272"/>
      <c r="J44" s="272"/>
      <c r="K44" s="272"/>
      <c r="L44" s="272"/>
      <c r="M44" s="272"/>
      <c r="N44" s="272"/>
      <c r="O44" s="272"/>
      <c r="P44" s="272"/>
      <c r="Q44" s="272"/>
      <c r="R44" s="272"/>
      <c r="S44" s="272"/>
      <c r="T44" s="272"/>
      <c r="U44" s="272"/>
      <c r="V44" s="61" t="s">
        <v>22</v>
      </c>
      <c r="W44" s="364"/>
      <c r="X44" s="364"/>
      <c r="Y44" s="739" t="s">
        <v>988</v>
      </c>
      <c r="Z44" s="784"/>
      <c r="AA44" s="784"/>
      <c r="AB44" s="739" t="s">
        <v>990</v>
      </c>
      <c r="AC44" s="471"/>
      <c r="AD44" s="364"/>
      <c r="AE44" s="364"/>
      <c r="AF44" s="515" t="s">
        <v>303</v>
      </c>
      <c r="AG44" s="3"/>
    </row>
    <row r="45" spans="1:33" ht="15" customHeight="1">
      <c r="A45" s="1"/>
      <c r="B45" s="91"/>
      <c r="C45" s="595"/>
      <c r="D45" s="595"/>
      <c r="E45" s="124" t="s">
        <v>269</v>
      </c>
      <c r="F45" s="124"/>
      <c r="G45" s="272"/>
      <c r="H45" s="272"/>
      <c r="I45" s="272"/>
      <c r="J45" s="272"/>
      <c r="K45" s="272"/>
      <c r="L45" s="272"/>
      <c r="M45" s="272"/>
      <c r="N45" s="272"/>
      <c r="O45" s="272"/>
      <c r="P45" s="272"/>
      <c r="Q45" s="272"/>
      <c r="R45" s="272"/>
      <c r="S45" s="272"/>
      <c r="T45" s="272"/>
      <c r="U45" s="272"/>
      <c r="V45" s="469"/>
      <c r="W45" s="464"/>
      <c r="X45" s="502" t="s">
        <v>988</v>
      </c>
      <c r="Y45" s="766"/>
      <c r="Z45" s="766"/>
      <c r="AA45" s="502" t="s">
        <v>990</v>
      </c>
      <c r="AB45" s="91"/>
      <c r="AC45" s="469"/>
      <c r="AD45" s="464"/>
      <c r="AE45" s="464"/>
      <c r="AF45" s="503"/>
      <c r="AG45" s="3"/>
    </row>
    <row r="46" spans="1:33" ht="15" customHeight="1">
      <c r="A46" s="1"/>
      <c r="B46" s="91"/>
      <c r="C46" s="595"/>
      <c r="D46" s="595"/>
      <c r="E46" s="124"/>
      <c r="F46" s="124"/>
      <c r="G46" s="272"/>
      <c r="H46" s="272"/>
      <c r="I46" s="272"/>
      <c r="J46" s="272"/>
      <c r="K46" s="272"/>
      <c r="L46" s="272"/>
      <c r="M46" s="272"/>
      <c r="N46" s="272"/>
      <c r="O46" s="272"/>
      <c r="P46" s="272"/>
      <c r="Q46" s="272"/>
      <c r="R46" s="272"/>
      <c r="S46" s="272"/>
      <c r="T46" s="272"/>
      <c r="U46" s="272"/>
      <c r="V46" s="61" t="s">
        <v>22</v>
      </c>
      <c r="W46" s="364"/>
      <c r="X46" s="364"/>
      <c r="Y46" s="739" t="s">
        <v>988</v>
      </c>
      <c r="Z46" s="784"/>
      <c r="AA46" s="784"/>
      <c r="AB46" s="739" t="s">
        <v>990</v>
      </c>
      <c r="AC46" s="471"/>
      <c r="AD46" s="364"/>
      <c r="AE46" s="364"/>
      <c r="AF46" s="515" t="s">
        <v>303</v>
      </c>
      <c r="AG46" s="3"/>
    </row>
    <row r="47" spans="1:33" ht="15" customHeight="1">
      <c r="A47" s="1"/>
      <c r="B47" s="2"/>
      <c r="C47" s="595" t="s">
        <v>17</v>
      </c>
      <c r="D47" s="595"/>
      <c r="E47" s="124" t="s">
        <v>683</v>
      </c>
      <c r="F47" s="124"/>
      <c r="G47" s="272"/>
      <c r="H47" s="272"/>
      <c r="I47" s="272"/>
      <c r="J47" s="272"/>
      <c r="K47" s="272"/>
      <c r="L47" s="272"/>
      <c r="M47" s="272"/>
      <c r="N47" s="272"/>
      <c r="O47" s="272"/>
      <c r="P47" s="272"/>
      <c r="Q47" s="272"/>
      <c r="R47" s="272"/>
      <c r="S47" s="272"/>
      <c r="T47" s="272"/>
      <c r="U47" s="272"/>
      <c r="V47" s="469"/>
      <c r="W47" s="464"/>
      <c r="X47" s="502" t="s">
        <v>988</v>
      </c>
      <c r="Y47" s="766"/>
      <c r="Z47" s="766"/>
      <c r="AA47" s="502" t="s">
        <v>990</v>
      </c>
      <c r="AB47" s="91"/>
      <c r="AC47" s="469"/>
      <c r="AD47" s="464"/>
      <c r="AE47" s="464"/>
      <c r="AF47" s="503"/>
      <c r="AG47" s="3"/>
    </row>
    <row r="48" spans="1:33" ht="15" customHeight="1">
      <c r="A48" s="1"/>
      <c r="B48" s="2"/>
      <c r="C48" s="595"/>
      <c r="D48" s="595"/>
      <c r="E48" s="124"/>
      <c r="F48" s="124"/>
      <c r="G48" s="272"/>
      <c r="H48" s="272"/>
      <c r="I48" s="272"/>
      <c r="J48" s="272"/>
      <c r="K48" s="272"/>
      <c r="L48" s="272"/>
      <c r="M48" s="272"/>
      <c r="N48" s="272"/>
      <c r="O48" s="272"/>
      <c r="P48" s="272"/>
      <c r="Q48" s="272"/>
      <c r="R48" s="272"/>
      <c r="S48" s="272"/>
      <c r="T48" s="272"/>
      <c r="U48" s="272"/>
      <c r="V48" s="61" t="s">
        <v>22</v>
      </c>
      <c r="W48" s="364"/>
      <c r="X48" s="364"/>
      <c r="Y48" s="739" t="s">
        <v>988</v>
      </c>
      <c r="Z48" s="784"/>
      <c r="AA48" s="784"/>
      <c r="AB48" s="739" t="s">
        <v>990</v>
      </c>
      <c r="AC48" s="471"/>
      <c r="AD48" s="364"/>
      <c r="AE48" s="364"/>
      <c r="AF48" s="515" t="s">
        <v>303</v>
      </c>
      <c r="AG48" s="3"/>
    </row>
    <row r="49" spans="1:33" ht="15" customHeight="1">
      <c r="A49" s="1"/>
      <c r="B49" s="2"/>
      <c r="C49" s="595"/>
      <c r="D49" s="595"/>
      <c r="E49" s="124" t="s">
        <v>269</v>
      </c>
      <c r="F49" s="124"/>
      <c r="G49" s="272"/>
      <c r="H49" s="272"/>
      <c r="I49" s="272"/>
      <c r="J49" s="272"/>
      <c r="K49" s="272"/>
      <c r="L49" s="272"/>
      <c r="M49" s="272"/>
      <c r="N49" s="272"/>
      <c r="O49" s="272"/>
      <c r="P49" s="272"/>
      <c r="Q49" s="272"/>
      <c r="R49" s="272"/>
      <c r="S49" s="272"/>
      <c r="T49" s="272"/>
      <c r="U49" s="272"/>
      <c r="V49" s="469"/>
      <c r="W49" s="464"/>
      <c r="X49" s="502" t="s">
        <v>988</v>
      </c>
      <c r="Y49" s="766"/>
      <c r="Z49" s="766"/>
      <c r="AA49" s="502" t="s">
        <v>990</v>
      </c>
      <c r="AB49" s="91"/>
      <c r="AC49" s="469"/>
      <c r="AD49" s="464"/>
      <c r="AE49" s="464"/>
      <c r="AF49" s="503"/>
      <c r="AG49" s="3"/>
    </row>
    <row r="50" spans="1:33" ht="15" customHeight="1">
      <c r="A50" s="1"/>
      <c r="B50" s="2"/>
      <c r="C50" s="595"/>
      <c r="D50" s="595"/>
      <c r="E50" s="124"/>
      <c r="F50" s="124"/>
      <c r="G50" s="272"/>
      <c r="H50" s="272"/>
      <c r="I50" s="272"/>
      <c r="J50" s="272"/>
      <c r="K50" s="272"/>
      <c r="L50" s="272"/>
      <c r="M50" s="272"/>
      <c r="N50" s="272"/>
      <c r="O50" s="272"/>
      <c r="P50" s="272"/>
      <c r="Q50" s="272"/>
      <c r="R50" s="272"/>
      <c r="S50" s="272"/>
      <c r="T50" s="272"/>
      <c r="U50" s="272"/>
      <c r="V50" s="61" t="s">
        <v>22</v>
      </c>
      <c r="W50" s="364"/>
      <c r="X50" s="364"/>
      <c r="Y50" s="739" t="s">
        <v>988</v>
      </c>
      <c r="Z50" s="784"/>
      <c r="AA50" s="784"/>
      <c r="AB50" s="739" t="s">
        <v>990</v>
      </c>
      <c r="AC50" s="471"/>
      <c r="AD50" s="364"/>
      <c r="AE50" s="364"/>
      <c r="AF50" s="515" t="s">
        <v>303</v>
      </c>
      <c r="AG50" s="3"/>
    </row>
    <row r="51" spans="1:33" ht="15" customHeight="1">
      <c r="A51" s="17"/>
      <c r="B51" s="76"/>
      <c r="C51" s="76"/>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515"/>
    </row>
    <row r="52" spans="1:33" ht="15" customHeight="1">
      <c r="A52" s="47" t="s">
        <v>1009</v>
      </c>
      <c r="B52" s="47"/>
      <c r="C52" s="47"/>
      <c r="D52" s="47"/>
      <c r="E52" s="47"/>
      <c r="F52" s="47"/>
      <c r="G52" s="47"/>
      <c r="H52" s="47"/>
      <c r="I52" s="47"/>
      <c r="J52" s="47"/>
      <c r="K52" s="47"/>
      <c r="L52" s="47"/>
      <c r="M52" s="47"/>
      <c r="N52" s="47"/>
      <c r="O52" s="47"/>
      <c r="P52" s="47"/>
      <c r="Q52" s="47"/>
      <c r="R52" s="47"/>
      <c r="S52" s="47"/>
      <c r="T52" s="47"/>
      <c r="U52" s="47"/>
      <c r="V52" s="47"/>
      <c r="W52" s="47"/>
      <c r="X52" s="47"/>
      <c r="Y52" s="124" t="s">
        <v>245</v>
      </c>
      <c r="Z52" s="124"/>
      <c r="AA52" s="124"/>
      <c r="AB52" s="124"/>
      <c r="AC52" s="124"/>
      <c r="AD52" s="124"/>
      <c r="AE52" s="124"/>
      <c r="AF52" s="124"/>
      <c r="AG52" s="124"/>
    </row>
    <row r="53" spans="1:33" ht="15"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124"/>
      <c r="Z53" s="124"/>
      <c r="AA53" s="124"/>
      <c r="AB53" s="124"/>
      <c r="AC53" s="124"/>
      <c r="AD53" s="124"/>
      <c r="AE53" s="124"/>
      <c r="AF53" s="124"/>
      <c r="AG53" s="124"/>
    </row>
    <row r="54" spans="1:33" ht="15" customHeight="1">
      <c r="A54" s="1"/>
      <c r="B54" s="91"/>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3"/>
    </row>
    <row r="55" spans="1:33" ht="15" customHeight="1">
      <c r="A55" s="1"/>
      <c r="B55" s="91"/>
      <c r="C55" s="64" t="s">
        <v>869</v>
      </c>
      <c r="D55" s="91"/>
      <c r="E55" s="91"/>
      <c r="F55" s="91"/>
      <c r="G55" s="91"/>
      <c r="H55" s="91"/>
      <c r="I55" s="91"/>
      <c r="J55" s="91"/>
      <c r="K55" s="91"/>
      <c r="L55" s="91"/>
      <c r="M55" s="91"/>
      <c r="N55" s="91"/>
      <c r="O55" s="91"/>
      <c r="P55" s="91"/>
      <c r="Q55" s="91"/>
      <c r="R55" s="91"/>
      <c r="S55" s="91"/>
      <c r="T55" s="91"/>
      <c r="U55" s="91"/>
      <c r="V55" s="91"/>
      <c r="W55" s="91"/>
      <c r="X55" s="91"/>
      <c r="Y55" s="91"/>
      <c r="Z55" s="91"/>
      <c r="AA55" s="91"/>
      <c r="AB55" s="91"/>
      <c r="AC55" s="91"/>
      <c r="AD55" s="91"/>
      <c r="AE55" s="91"/>
      <c r="AF55" s="91"/>
      <c r="AG55" s="3"/>
    </row>
    <row r="56" spans="1:33" ht="15" customHeight="1">
      <c r="A56" s="1"/>
      <c r="B56" s="91"/>
      <c r="C56" s="91"/>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3"/>
    </row>
    <row r="57" spans="1:33" ht="15" customHeight="1">
      <c r="A57" s="1"/>
      <c r="B57" s="411"/>
      <c r="C57" s="411"/>
      <c r="D57" s="627" t="s">
        <v>313</v>
      </c>
      <c r="E57" s="627"/>
      <c r="F57" s="344" t="s">
        <v>242</v>
      </c>
      <c r="G57" s="669"/>
      <c r="H57" s="669"/>
      <c r="I57" s="669"/>
      <c r="J57" s="669"/>
      <c r="K57" s="669"/>
      <c r="L57" s="669"/>
      <c r="M57" s="669"/>
      <c r="N57" s="669"/>
      <c r="O57" s="669"/>
      <c r="P57" s="720"/>
      <c r="Q57" s="720"/>
      <c r="R57" s="669"/>
      <c r="S57" s="669"/>
      <c r="T57" s="669"/>
      <c r="U57" s="669"/>
      <c r="V57" s="669"/>
      <c r="W57" s="669"/>
      <c r="X57" s="669"/>
      <c r="Y57" s="669"/>
      <c r="Z57" s="669"/>
      <c r="AA57" s="669"/>
      <c r="AB57" s="669"/>
      <c r="AC57" s="669"/>
      <c r="AD57" s="798"/>
      <c r="AE57" s="91"/>
      <c r="AF57" s="91"/>
      <c r="AG57" s="3"/>
    </row>
    <row r="58" spans="1:33" ht="15" customHeight="1">
      <c r="A58" s="1"/>
      <c r="B58" s="411"/>
      <c r="C58" s="411"/>
      <c r="D58" s="627"/>
      <c r="E58" s="627"/>
      <c r="F58" s="647">
        <v>0</v>
      </c>
      <c r="G58" s="670">
        <v>1</v>
      </c>
      <c r="H58" s="670">
        <v>2</v>
      </c>
      <c r="I58" s="670">
        <v>3</v>
      </c>
      <c r="J58" s="670">
        <v>4</v>
      </c>
      <c r="K58" s="670">
        <v>5</v>
      </c>
      <c r="L58" s="670">
        <v>6</v>
      </c>
      <c r="M58" s="670">
        <v>7</v>
      </c>
      <c r="N58" s="670">
        <v>8</v>
      </c>
      <c r="O58" s="669">
        <v>9</v>
      </c>
      <c r="P58" s="721">
        <v>10</v>
      </c>
      <c r="Q58" s="721">
        <v>11</v>
      </c>
      <c r="R58" s="670">
        <v>12</v>
      </c>
      <c r="S58" s="670">
        <v>13</v>
      </c>
      <c r="T58" s="670">
        <v>14</v>
      </c>
      <c r="U58" s="670">
        <v>15</v>
      </c>
      <c r="V58" s="670">
        <v>16</v>
      </c>
      <c r="W58" s="670">
        <v>17</v>
      </c>
      <c r="X58" s="670">
        <v>18</v>
      </c>
      <c r="Y58" s="670">
        <v>19</v>
      </c>
      <c r="Z58" s="670">
        <v>20</v>
      </c>
      <c r="AA58" s="670">
        <v>21</v>
      </c>
      <c r="AB58" s="670">
        <v>22</v>
      </c>
      <c r="AC58" s="670">
        <v>23</v>
      </c>
      <c r="AD58" s="798">
        <v>24</v>
      </c>
      <c r="AE58" s="91"/>
      <c r="AF58" s="91"/>
      <c r="AG58" s="3"/>
    </row>
    <row r="59" spans="1:33" ht="15" customHeight="1">
      <c r="A59" s="1"/>
      <c r="B59" s="564"/>
      <c r="C59" s="564"/>
      <c r="D59" s="628" t="s">
        <v>991</v>
      </c>
      <c r="E59" s="628"/>
      <c r="F59" s="648"/>
      <c r="G59" s="671"/>
      <c r="H59" s="671"/>
      <c r="I59" s="671"/>
      <c r="J59" s="671"/>
      <c r="K59" s="671"/>
      <c r="L59" s="671"/>
      <c r="M59" s="671"/>
      <c r="N59" s="671"/>
      <c r="O59" s="671"/>
      <c r="P59" s="671"/>
      <c r="Q59" s="729"/>
      <c r="R59" s="671"/>
      <c r="S59" s="671"/>
      <c r="T59" s="671"/>
      <c r="U59" s="671"/>
      <c r="V59" s="671"/>
      <c r="W59" s="671"/>
      <c r="X59" s="671"/>
      <c r="Y59" s="671"/>
      <c r="Z59" s="671"/>
      <c r="AA59" s="671"/>
      <c r="AB59" s="671"/>
      <c r="AC59" s="671"/>
      <c r="AD59" s="444"/>
      <c r="AE59" s="91"/>
      <c r="AF59" s="91"/>
      <c r="AG59" s="3"/>
    </row>
    <row r="60" spans="1:33" ht="15" customHeight="1">
      <c r="A60" s="1"/>
      <c r="B60" s="564"/>
      <c r="C60" s="564"/>
      <c r="D60" s="628"/>
      <c r="E60" s="628"/>
      <c r="F60" s="649"/>
      <c r="G60" s="672"/>
      <c r="H60" s="672"/>
      <c r="I60" s="672"/>
      <c r="J60" s="672"/>
      <c r="K60" s="672"/>
      <c r="L60" s="672"/>
      <c r="M60" s="672"/>
      <c r="N60" s="672"/>
      <c r="O60" s="672"/>
      <c r="P60" s="672"/>
      <c r="Q60" s="730"/>
      <c r="R60" s="672"/>
      <c r="S60" s="672"/>
      <c r="T60" s="672"/>
      <c r="U60" s="672"/>
      <c r="V60" s="672"/>
      <c r="W60" s="672"/>
      <c r="X60" s="672"/>
      <c r="Y60" s="672"/>
      <c r="Z60" s="672"/>
      <c r="AA60" s="672"/>
      <c r="AB60" s="672"/>
      <c r="AC60" s="672"/>
      <c r="AD60" s="499"/>
      <c r="AE60" s="91"/>
      <c r="AF60" s="91"/>
      <c r="AG60" s="3"/>
    </row>
    <row r="61" spans="1:33" ht="15" customHeight="1">
      <c r="A61" s="1"/>
      <c r="B61" s="564"/>
      <c r="C61" s="564"/>
      <c r="D61" s="628"/>
      <c r="E61" s="628"/>
      <c r="F61" s="650"/>
      <c r="G61" s="673"/>
      <c r="H61" s="673"/>
      <c r="I61" s="673"/>
      <c r="J61" s="673"/>
      <c r="K61" s="673"/>
      <c r="L61" s="673"/>
      <c r="M61" s="673"/>
      <c r="N61" s="673"/>
      <c r="O61" s="673"/>
      <c r="P61" s="673"/>
      <c r="Q61" s="731"/>
      <c r="R61" s="673"/>
      <c r="S61" s="673"/>
      <c r="T61" s="673"/>
      <c r="U61" s="673"/>
      <c r="V61" s="673"/>
      <c r="W61" s="673"/>
      <c r="X61" s="673"/>
      <c r="Y61" s="673"/>
      <c r="Z61" s="673"/>
      <c r="AA61" s="673"/>
      <c r="AB61" s="673"/>
      <c r="AC61" s="673"/>
      <c r="AD61" s="500"/>
      <c r="AE61" s="91"/>
      <c r="AF61" s="91"/>
      <c r="AG61" s="3"/>
    </row>
    <row r="62" spans="1:33" ht="15" customHeight="1">
      <c r="A62" s="1"/>
      <c r="B62" s="564"/>
      <c r="C62" s="564"/>
      <c r="D62" s="628" t="s">
        <v>992</v>
      </c>
      <c r="E62" s="628"/>
      <c r="F62" s="648"/>
      <c r="G62" s="671"/>
      <c r="H62" s="671"/>
      <c r="I62" s="671"/>
      <c r="J62" s="671"/>
      <c r="K62" s="671"/>
      <c r="L62" s="671"/>
      <c r="M62" s="671"/>
      <c r="N62" s="671"/>
      <c r="O62" s="671"/>
      <c r="P62" s="671"/>
      <c r="Q62" s="729"/>
      <c r="R62" s="671"/>
      <c r="S62" s="671"/>
      <c r="T62" s="671"/>
      <c r="U62" s="671"/>
      <c r="V62" s="671"/>
      <c r="W62" s="671"/>
      <c r="X62" s="671"/>
      <c r="Y62" s="671"/>
      <c r="Z62" s="671"/>
      <c r="AA62" s="671"/>
      <c r="AB62" s="671"/>
      <c r="AC62" s="671"/>
      <c r="AD62" s="444"/>
      <c r="AE62" s="91"/>
      <c r="AF62" s="91"/>
      <c r="AG62" s="3"/>
    </row>
    <row r="63" spans="1:33" ht="15" customHeight="1">
      <c r="A63" s="1"/>
      <c r="B63" s="564"/>
      <c r="C63" s="564"/>
      <c r="D63" s="628"/>
      <c r="E63" s="628"/>
      <c r="F63" s="649"/>
      <c r="G63" s="672"/>
      <c r="H63" s="672"/>
      <c r="I63" s="672"/>
      <c r="J63" s="672"/>
      <c r="K63" s="672"/>
      <c r="L63" s="672"/>
      <c r="M63" s="672"/>
      <c r="N63" s="672"/>
      <c r="O63" s="672"/>
      <c r="P63" s="672"/>
      <c r="Q63" s="730"/>
      <c r="R63" s="672"/>
      <c r="S63" s="672"/>
      <c r="T63" s="672"/>
      <c r="U63" s="672"/>
      <c r="V63" s="672"/>
      <c r="W63" s="672"/>
      <c r="X63" s="672"/>
      <c r="Y63" s="672"/>
      <c r="Z63" s="672"/>
      <c r="AA63" s="672"/>
      <c r="AB63" s="672"/>
      <c r="AC63" s="672"/>
      <c r="AD63" s="499"/>
      <c r="AE63" s="91"/>
      <c r="AF63" s="91"/>
      <c r="AG63" s="3"/>
    </row>
    <row r="64" spans="1:33" ht="15" customHeight="1">
      <c r="A64" s="1"/>
      <c r="B64" s="564"/>
      <c r="C64" s="564"/>
      <c r="D64" s="628"/>
      <c r="E64" s="628"/>
      <c r="F64" s="650"/>
      <c r="G64" s="673"/>
      <c r="H64" s="673"/>
      <c r="I64" s="673"/>
      <c r="J64" s="673"/>
      <c r="K64" s="673"/>
      <c r="L64" s="673"/>
      <c r="M64" s="673"/>
      <c r="N64" s="673"/>
      <c r="O64" s="673"/>
      <c r="P64" s="673"/>
      <c r="Q64" s="731"/>
      <c r="R64" s="673"/>
      <c r="S64" s="673"/>
      <c r="T64" s="673"/>
      <c r="U64" s="673"/>
      <c r="V64" s="673"/>
      <c r="W64" s="673"/>
      <c r="X64" s="673"/>
      <c r="Y64" s="673"/>
      <c r="Z64" s="673"/>
      <c r="AA64" s="673"/>
      <c r="AB64" s="673"/>
      <c r="AC64" s="673"/>
      <c r="AD64" s="500"/>
      <c r="AE64" s="91"/>
      <c r="AF64" s="91"/>
      <c r="AG64" s="3"/>
    </row>
    <row r="65" spans="1:33" ht="15" customHeight="1">
      <c r="A65" s="1"/>
      <c r="B65" s="564"/>
      <c r="C65" s="564"/>
      <c r="D65" s="628" t="s">
        <v>330</v>
      </c>
      <c r="E65" s="628"/>
      <c r="F65" s="648"/>
      <c r="G65" s="671"/>
      <c r="H65" s="671"/>
      <c r="I65" s="671"/>
      <c r="J65" s="671"/>
      <c r="K65" s="671"/>
      <c r="L65" s="671"/>
      <c r="M65" s="671"/>
      <c r="N65" s="671"/>
      <c r="O65" s="671"/>
      <c r="P65" s="671"/>
      <c r="Q65" s="729"/>
      <c r="R65" s="671"/>
      <c r="S65" s="671"/>
      <c r="T65" s="671"/>
      <c r="U65" s="671"/>
      <c r="V65" s="671"/>
      <c r="W65" s="671"/>
      <c r="X65" s="671"/>
      <c r="Y65" s="671"/>
      <c r="Z65" s="671"/>
      <c r="AA65" s="671"/>
      <c r="AB65" s="671"/>
      <c r="AC65" s="671"/>
      <c r="AD65" s="444"/>
      <c r="AE65" s="91"/>
      <c r="AF65" s="91"/>
      <c r="AG65" s="3"/>
    </row>
    <row r="66" spans="1:33" ht="15" customHeight="1">
      <c r="A66" s="1"/>
      <c r="B66" s="564"/>
      <c r="C66" s="564"/>
      <c r="D66" s="628"/>
      <c r="E66" s="628"/>
      <c r="F66" s="649"/>
      <c r="G66" s="672"/>
      <c r="H66" s="672"/>
      <c r="I66" s="672"/>
      <c r="J66" s="672"/>
      <c r="K66" s="672"/>
      <c r="L66" s="672"/>
      <c r="M66" s="672"/>
      <c r="N66" s="672"/>
      <c r="O66" s="672"/>
      <c r="P66" s="672"/>
      <c r="Q66" s="730"/>
      <c r="R66" s="672"/>
      <c r="S66" s="672"/>
      <c r="T66" s="672"/>
      <c r="U66" s="672"/>
      <c r="V66" s="672"/>
      <c r="W66" s="672"/>
      <c r="X66" s="672"/>
      <c r="Y66" s="672"/>
      <c r="Z66" s="672"/>
      <c r="AA66" s="672"/>
      <c r="AB66" s="672"/>
      <c r="AC66" s="672"/>
      <c r="AD66" s="499"/>
      <c r="AE66" s="91"/>
      <c r="AF66" s="91"/>
      <c r="AG66" s="3"/>
    </row>
    <row r="67" spans="1:33" ht="15" customHeight="1">
      <c r="A67" s="1"/>
      <c r="B67" s="564"/>
      <c r="C67" s="564"/>
      <c r="D67" s="628"/>
      <c r="E67" s="628"/>
      <c r="F67" s="650"/>
      <c r="G67" s="673"/>
      <c r="H67" s="673"/>
      <c r="I67" s="673"/>
      <c r="J67" s="673"/>
      <c r="K67" s="673"/>
      <c r="L67" s="673"/>
      <c r="M67" s="673"/>
      <c r="N67" s="673"/>
      <c r="O67" s="673"/>
      <c r="P67" s="673"/>
      <c r="Q67" s="731"/>
      <c r="R67" s="673"/>
      <c r="S67" s="673"/>
      <c r="T67" s="673"/>
      <c r="U67" s="673"/>
      <c r="V67" s="673"/>
      <c r="W67" s="673"/>
      <c r="X67" s="673"/>
      <c r="Y67" s="673"/>
      <c r="Z67" s="673"/>
      <c r="AA67" s="673"/>
      <c r="AB67" s="673"/>
      <c r="AC67" s="673"/>
      <c r="AD67" s="500"/>
      <c r="AE67" s="91"/>
      <c r="AF67" s="91"/>
      <c r="AG67" s="3"/>
    </row>
    <row r="68" spans="1:33" ht="15" customHeight="1">
      <c r="A68" s="1"/>
      <c r="B68" s="564"/>
      <c r="C68" s="564"/>
      <c r="D68" s="628"/>
      <c r="E68" s="628"/>
      <c r="F68" s="648"/>
      <c r="G68" s="671"/>
      <c r="H68" s="671"/>
      <c r="I68" s="671"/>
      <c r="J68" s="671"/>
      <c r="K68" s="671"/>
      <c r="L68" s="671"/>
      <c r="M68" s="671"/>
      <c r="N68" s="671"/>
      <c r="O68" s="671"/>
      <c r="P68" s="671"/>
      <c r="Q68" s="729"/>
      <c r="R68" s="671"/>
      <c r="S68" s="671"/>
      <c r="T68" s="671"/>
      <c r="U68" s="671"/>
      <c r="V68" s="671"/>
      <c r="W68" s="671"/>
      <c r="X68" s="671"/>
      <c r="Y68" s="671"/>
      <c r="Z68" s="671"/>
      <c r="AA68" s="671"/>
      <c r="AB68" s="671"/>
      <c r="AC68" s="671"/>
      <c r="AD68" s="444"/>
      <c r="AE68" s="91"/>
      <c r="AF68" s="91"/>
      <c r="AG68" s="3"/>
    </row>
    <row r="69" spans="1:33" ht="15" customHeight="1">
      <c r="A69" s="1"/>
      <c r="B69" s="564"/>
      <c r="C69" s="564"/>
      <c r="D69" s="628"/>
      <c r="E69" s="628"/>
      <c r="F69" s="649"/>
      <c r="G69" s="672"/>
      <c r="H69" s="672"/>
      <c r="I69" s="672"/>
      <c r="J69" s="672"/>
      <c r="K69" s="672"/>
      <c r="L69" s="672"/>
      <c r="M69" s="672"/>
      <c r="N69" s="672"/>
      <c r="O69" s="672"/>
      <c r="P69" s="672"/>
      <c r="Q69" s="730"/>
      <c r="R69" s="672"/>
      <c r="S69" s="672"/>
      <c r="T69" s="672"/>
      <c r="U69" s="672"/>
      <c r="V69" s="672"/>
      <c r="W69" s="672"/>
      <c r="X69" s="672"/>
      <c r="Y69" s="672"/>
      <c r="Z69" s="672"/>
      <c r="AA69" s="672"/>
      <c r="AB69" s="672"/>
      <c r="AC69" s="672"/>
      <c r="AD69" s="499"/>
      <c r="AE69" s="91"/>
      <c r="AF69" s="91"/>
      <c r="AG69" s="3"/>
    </row>
    <row r="70" spans="1:33" ht="15" customHeight="1">
      <c r="A70" s="1"/>
      <c r="B70" s="564"/>
      <c r="C70" s="564"/>
      <c r="D70" s="628"/>
      <c r="E70" s="628"/>
      <c r="F70" s="650"/>
      <c r="G70" s="673"/>
      <c r="H70" s="673"/>
      <c r="I70" s="673"/>
      <c r="J70" s="673"/>
      <c r="K70" s="673"/>
      <c r="L70" s="673"/>
      <c r="M70" s="673"/>
      <c r="N70" s="673"/>
      <c r="O70" s="673"/>
      <c r="P70" s="673"/>
      <c r="Q70" s="731"/>
      <c r="R70" s="673"/>
      <c r="S70" s="673"/>
      <c r="T70" s="673"/>
      <c r="U70" s="673"/>
      <c r="V70" s="673"/>
      <c r="W70" s="673"/>
      <c r="X70" s="673"/>
      <c r="Y70" s="673"/>
      <c r="Z70" s="673"/>
      <c r="AA70" s="673"/>
      <c r="AB70" s="673"/>
      <c r="AC70" s="673"/>
      <c r="AD70" s="500"/>
      <c r="AE70" s="91"/>
      <c r="AF70" s="91"/>
      <c r="AG70" s="3"/>
    </row>
    <row r="71" spans="1:33" ht="15" customHeight="1">
      <c r="A71" s="1"/>
      <c r="B71" s="564"/>
      <c r="C71" s="564"/>
      <c r="D71" s="628" t="s">
        <v>768</v>
      </c>
      <c r="E71" s="628"/>
      <c r="F71" s="469"/>
      <c r="G71" s="464"/>
      <c r="H71" s="464"/>
      <c r="I71" s="464"/>
      <c r="J71" s="464"/>
      <c r="K71" s="464"/>
      <c r="L71" s="464"/>
      <c r="M71" s="464"/>
      <c r="N71" s="464"/>
      <c r="O71" s="464"/>
      <c r="P71" s="464"/>
      <c r="Q71" s="464"/>
      <c r="R71" s="464"/>
      <c r="S71" s="464"/>
      <c r="T71" s="464"/>
      <c r="U71" s="464"/>
      <c r="V71" s="464"/>
      <c r="W71" s="464"/>
      <c r="X71" s="464"/>
      <c r="Y71" s="464"/>
      <c r="Z71" s="464"/>
      <c r="AA71" s="464"/>
      <c r="AB71" s="464"/>
      <c r="AC71" s="464"/>
      <c r="AD71" s="444"/>
      <c r="AE71" s="91"/>
      <c r="AF71" s="91"/>
      <c r="AG71" s="3"/>
    </row>
    <row r="72" spans="1:33" ht="15" customHeight="1">
      <c r="A72" s="1"/>
      <c r="B72" s="564"/>
      <c r="C72" s="564"/>
      <c r="D72" s="628"/>
      <c r="E72" s="628"/>
      <c r="F72" s="470"/>
      <c r="G72" s="478"/>
      <c r="H72" s="478"/>
      <c r="I72" s="478"/>
      <c r="J72" s="478"/>
      <c r="K72" s="478"/>
      <c r="L72" s="478"/>
      <c r="M72" s="478"/>
      <c r="N72" s="478"/>
      <c r="O72" s="478"/>
      <c r="P72" s="478"/>
      <c r="Q72" s="478"/>
      <c r="R72" s="478"/>
      <c r="S72" s="478"/>
      <c r="T72" s="478"/>
      <c r="U72" s="478"/>
      <c r="V72" s="478"/>
      <c r="W72" s="478"/>
      <c r="X72" s="478"/>
      <c r="Y72" s="478"/>
      <c r="Z72" s="478"/>
      <c r="AA72" s="478"/>
      <c r="AB72" s="478"/>
      <c r="AC72" s="478"/>
      <c r="AD72" s="499"/>
      <c r="AE72" s="91"/>
      <c r="AF72" s="91"/>
      <c r="AG72" s="3"/>
    </row>
    <row r="73" spans="1:33" ht="15" customHeight="1">
      <c r="A73" s="1"/>
      <c r="B73" s="564"/>
      <c r="C73" s="564"/>
      <c r="D73" s="628"/>
      <c r="E73" s="628"/>
      <c r="F73" s="470"/>
      <c r="G73" s="478"/>
      <c r="H73" s="478"/>
      <c r="I73" s="478"/>
      <c r="J73" s="478"/>
      <c r="K73" s="478"/>
      <c r="L73" s="478"/>
      <c r="M73" s="478"/>
      <c r="N73" s="478"/>
      <c r="O73" s="478"/>
      <c r="P73" s="478"/>
      <c r="Q73" s="478"/>
      <c r="R73" s="478"/>
      <c r="S73" s="478"/>
      <c r="T73" s="478"/>
      <c r="U73" s="478"/>
      <c r="V73" s="478"/>
      <c r="W73" s="478"/>
      <c r="X73" s="478"/>
      <c r="Y73" s="478"/>
      <c r="Z73" s="478"/>
      <c r="AA73" s="478"/>
      <c r="AB73" s="478"/>
      <c r="AC73" s="478"/>
      <c r="AD73" s="499"/>
      <c r="AE73" s="91"/>
      <c r="AF73" s="91"/>
      <c r="AG73" s="3"/>
    </row>
    <row r="74" spans="1:33" ht="15" customHeight="1">
      <c r="A74" s="1"/>
      <c r="B74" s="564"/>
      <c r="C74" s="564"/>
      <c r="D74" s="628"/>
      <c r="E74" s="628"/>
      <c r="F74" s="470"/>
      <c r="G74" s="478"/>
      <c r="H74" s="478"/>
      <c r="I74" s="478"/>
      <c r="J74" s="478"/>
      <c r="K74" s="478"/>
      <c r="L74" s="478"/>
      <c r="M74" s="478"/>
      <c r="N74" s="478"/>
      <c r="O74" s="478"/>
      <c r="P74" s="478"/>
      <c r="Q74" s="478"/>
      <c r="R74" s="478"/>
      <c r="S74" s="478"/>
      <c r="T74" s="478"/>
      <c r="U74" s="478"/>
      <c r="V74" s="478"/>
      <c r="W74" s="478"/>
      <c r="X74" s="478"/>
      <c r="Y74" s="478"/>
      <c r="Z74" s="478"/>
      <c r="AA74" s="478"/>
      <c r="AB74" s="478"/>
      <c r="AC74" s="478"/>
      <c r="AD74" s="499"/>
      <c r="AE74" s="91"/>
      <c r="AF74" s="91"/>
      <c r="AG74" s="3"/>
    </row>
    <row r="75" spans="1:33" ht="15" customHeight="1">
      <c r="A75" s="1"/>
      <c r="B75" s="564"/>
      <c r="C75" s="564"/>
      <c r="D75" s="628"/>
      <c r="E75" s="628"/>
      <c r="F75" s="470"/>
      <c r="G75" s="478"/>
      <c r="H75" s="478"/>
      <c r="I75" s="478"/>
      <c r="J75" s="478"/>
      <c r="K75" s="478"/>
      <c r="L75" s="478"/>
      <c r="M75" s="478"/>
      <c r="N75" s="478"/>
      <c r="O75" s="478"/>
      <c r="P75" s="478"/>
      <c r="Q75" s="478"/>
      <c r="R75" s="478"/>
      <c r="S75" s="478"/>
      <c r="T75" s="478"/>
      <c r="U75" s="478"/>
      <c r="V75" s="478"/>
      <c r="W75" s="478"/>
      <c r="X75" s="478"/>
      <c r="Y75" s="478"/>
      <c r="Z75" s="478"/>
      <c r="AA75" s="478"/>
      <c r="AB75" s="478"/>
      <c r="AC75" s="478"/>
      <c r="AD75" s="499"/>
      <c r="AE75" s="91"/>
      <c r="AF75" s="91"/>
      <c r="AG75" s="3"/>
    </row>
    <row r="76" spans="1:33" ht="15" customHeight="1">
      <c r="A76" s="1"/>
      <c r="B76" s="564"/>
      <c r="C76" s="564"/>
      <c r="D76" s="628"/>
      <c r="E76" s="628"/>
      <c r="F76" s="471"/>
      <c r="G76" s="364"/>
      <c r="H76" s="364"/>
      <c r="I76" s="364"/>
      <c r="J76" s="364"/>
      <c r="K76" s="364"/>
      <c r="L76" s="364"/>
      <c r="M76" s="364"/>
      <c r="N76" s="364"/>
      <c r="O76" s="364"/>
      <c r="P76" s="364"/>
      <c r="Q76" s="364"/>
      <c r="R76" s="364"/>
      <c r="S76" s="364"/>
      <c r="T76" s="364"/>
      <c r="U76" s="364"/>
      <c r="V76" s="364"/>
      <c r="W76" s="364"/>
      <c r="X76" s="364"/>
      <c r="Y76" s="364"/>
      <c r="Z76" s="364"/>
      <c r="AA76" s="364"/>
      <c r="AB76" s="364"/>
      <c r="AC76" s="364"/>
      <c r="AD76" s="500"/>
      <c r="AE76" s="91"/>
      <c r="AF76" s="91"/>
      <c r="AG76" s="3"/>
    </row>
    <row r="77" spans="1:33" ht="15" customHeight="1">
      <c r="A77" s="1"/>
      <c r="B77" s="91"/>
      <c r="C77" s="91"/>
      <c r="D77" s="91"/>
      <c r="E77" s="91"/>
      <c r="F77" s="91"/>
      <c r="G77" s="91"/>
      <c r="H77" s="91"/>
      <c r="I77" s="91"/>
      <c r="J77" s="91"/>
      <c r="K77" s="91"/>
      <c r="L77" s="91"/>
      <c r="M77" s="91"/>
      <c r="N77" s="91"/>
      <c r="O77" s="91"/>
      <c r="P77" s="91"/>
      <c r="Q77" s="91"/>
      <c r="R77" s="91"/>
      <c r="S77" s="91"/>
      <c r="T77" s="91"/>
      <c r="U77" s="91"/>
      <c r="V77" s="91"/>
      <c r="W77" s="91"/>
      <c r="X77" s="91"/>
      <c r="Y77" s="91"/>
      <c r="Z77" s="91"/>
      <c r="AA77" s="91"/>
      <c r="AB77" s="91"/>
      <c r="AC77" s="91"/>
      <c r="AD77" s="91"/>
      <c r="AE77" s="91"/>
      <c r="AF77" s="91"/>
      <c r="AG77" s="3"/>
    </row>
    <row r="78" spans="1:33" ht="15" customHeight="1">
      <c r="A78" s="1"/>
      <c r="B78" s="91"/>
      <c r="C78" s="91"/>
      <c r="D78" s="91"/>
      <c r="E78" s="91"/>
      <c r="F78" s="91"/>
      <c r="G78" s="91"/>
      <c r="H78" s="91"/>
      <c r="I78" s="91"/>
      <c r="J78" s="91"/>
      <c r="K78" s="91"/>
      <c r="L78" s="91"/>
      <c r="M78" s="91"/>
      <c r="N78" s="91"/>
      <c r="O78" s="91"/>
      <c r="P78" s="91"/>
      <c r="Q78" s="91"/>
      <c r="R78" s="739"/>
      <c r="S78" s="91"/>
      <c r="T78" s="91"/>
      <c r="U78" s="91"/>
      <c r="V78" s="91"/>
      <c r="W78" s="91"/>
      <c r="X78" s="91"/>
      <c r="Y78" s="91"/>
      <c r="Z78" s="91"/>
      <c r="AA78" s="91"/>
      <c r="AB78" s="91"/>
      <c r="AC78" s="91"/>
      <c r="AD78" s="91"/>
      <c r="AE78" s="91"/>
      <c r="AF78" s="91"/>
      <c r="AG78" s="3"/>
    </row>
    <row r="79" spans="1:33" ht="15" customHeight="1">
      <c r="A79" s="1"/>
      <c r="B79" s="91"/>
      <c r="C79" s="64" t="s">
        <v>993</v>
      </c>
      <c r="D79" s="64"/>
      <c r="E79" s="64"/>
      <c r="F79" s="64"/>
      <c r="G79" s="64" t="s">
        <v>479</v>
      </c>
      <c r="H79" s="64"/>
      <c r="I79" s="64"/>
      <c r="J79" s="64"/>
      <c r="K79" s="64"/>
      <c r="L79" s="64"/>
      <c r="M79" s="64"/>
      <c r="N79" s="64"/>
      <c r="O79" s="64"/>
      <c r="P79" s="722"/>
      <c r="Q79" s="732"/>
      <c r="R79" s="91"/>
      <c r="S79" s="64" t="s">
        <v>264</v>
      </c>
      <c r="T79" s="91"/>
      <c r="U79" s="91"/>
      <c r="V79" s="91"/>
      <c r="W79" s="64"/>
      <c r="X79" s="758"/>
      <c r="Y79" s="758"/>
      <c r="Z79" s="64" t="s">
        <v>420</v>
      </c>
      <c r="AA79" s="64"/>
      <c r="AB79" s="64"/>
      <c r="AC79" s="64"/>
      <c r="AD79" s="64"/>
      <c r="AE79" s="91"/>
      <c r="AF79" s="91"/>
      <c r="AG79" s="3"/>
    </row>
    <row r="80" spans="1:33" ht="15" customHeight="1">
      <c r="A80" s="1"/>
      <c r="B80" s="91"/>
      <c r="C80" s="91"/>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91"/>
      <c r="AF80" s="91"/>
      <c r="AG80" s="3"/>
    </row>
    <row r="81" spans="1:33" ht="15" customHeight="1">
      <c r="A81" s="1"/>
      <c r="B81" s="91"/>
      <c r="C81" s="91"/>
      <c r="D81" s="629" t="s">
        <v>313</v>
      </c>
      <c r="E81" s="629"/>
      <c r="F81" s="588" t="s">
        <v>242</v>
      </c>
      <c r="G81" s="620"/>
      <c r="H81" s="620"/>
      <c r="I81" s="620"/>
      <c r="J81" s="620"/>
      <c r="K81" s="620"/>
      <c r="L81" s="620"/>
      <c r="M81" s="620"/>
      <c r="N81" s="620"/>
      <c r="O81" s="620"/>
      <c r="P81" s="723"/>
      <c r="Q81" s="723"/>
      <c r="R81" s="620"/>
      <c r="S81" s="620"/>
      <c r="T81" s="620"/>
      <c r="U81" s="620"/>
      <c r="V81" s="620"/>
      <c r="W81" s="620"/>
      <c r="X81" s="620"/>
      <c r="Y81" s="620"/>
      <c r="Z81" s="620"/>
      <c r="AA81" s="620"/>
      <c r="AB81" s="620"/>
      <c r="AC81" s="620"/>
      <c r="AD81" s="644"/>
      <c r="AE81" s="91"/>
      <c r="AF81" s="91"/>
      <c r="AG81" s="3"/>
    </row>
    <row r="82" spans="1:33" ht="15" customHeight="1">
      <c r="A82" s="1"/>
      <c r="B82" s="91"/>
      <c r="C82" s="91"/>
      <c r="D82" s="629"/>
      <c r="E82" s="629"/>
      <c r="F82" s="651">
        <v>0</v>
      </c>
      <c r="G82" s="674">
        <v>1</v>
      </c>
      <c r="H82" s="674">
        <v>2</v>
      </c>
      <c r="I82" s="674">
        <v>3</v>
      </c>
      <c r="J82" s="674">
        <v>4</v>
      </c>
      <c r="K82" s="674">
        <v>5</v>
      </c>
      <c r="L82" s="674">
        <v>6</v>
      </c>
      <c r="M82" s="674">
        <v>7</v>
      </c>
      <c r="N82" s="674">
        <v>8</v>
      </c>
      <c r="O82" s="620">
        <v>9</v>
      </c>
      <c r="P82" s="724">
        <v>10</v>
      </c>
      <c r="Q82" s="724">
        <v>11</v>
      </c>
      <c r="R82" s="674">
        <v>12</v>
      </c>
      <c r="S82" s="674">
        <v>13</v>
      </c>
      <c r="T82" s="674">
        <v>14</v>
      </c>
      <c r="U82" s="674">
        <v>15</v>
      </c>
      <c r="V82" s="674">
        <v>16</v>
      </c>
      <c r="W82" s="674">
        <v>17</v>
      </c>
      <c r="X82" s="674">
        <v>18</v>
      </c>
      <c r="Y82" s="674">
        <v>19</v>
      </c>
      <c r="Z82" s="674">
        <v>20</v>
      </c>
      <c r="AA82" s="674">
        <v>21</v>
      </c>
      <c r="AB82" s="674">
        <v>22</v>
      </c>
      <c r="AC82" s="674">
        <v>23</v>
      </c>
      <c r="AD82" s="644">
        <v>24</v>
      </c>
      <c r="AE82" s="91"/>
      <c r="AF82" s="91"/>
      <c r="AG82" s="3"/>
    </row>
    <row r="83" spans="1:33" ht="15" customHeight="1">
      <c r="A83" s="1"/>
      <c r="B83" s="91"/>
      <c r="C83" s="91"/>
      <c r="D83" s="618" t="s">
        <v>991</v>
      </c>
      <c r="E83" s="618"/>
      <c r="F83" s="652"/>
      <c r="G83" s="675"/>
      <c r="H83" s="675"/>
      <c r="I83" s="675"/>
      <c r="J83" s="675"/>
      <c r="K83" s="675"/>
      <c r="L83" s="675"/>
      <c r="M83" s="678"/>
      <c r="N83" s="678"/>
      <c r="O83" s="678"/>
      <c r="P83" s="678"/>
      <c r="Q83" s="733"/>
      <c r="R83" s="678"/>
      <c r="S83" s="678"/>
      <c r="T83" s="678"/>
      <c r="U83" s="678"/>
      <c r="V83" s="675"/>
      <c r="W83" s="675"/>
      <c r="X83" s="675"/>
      <c r="Y83" s="675"/>
      <c r="Z83" s="675"/>
      <c r="AA83" s="675"/>
      <c r="AB83" s="675"/>
      <c r="AC83" s="675"/>
      <c r="AD83" s="503"/>
      <c r="AE83" s="91"/>
      <c r="AF83" s="91"/>
      <c r="AG83" s="3"/>
    </row>
    <row r="84" spans="1:33" ht="15" customHeight="1">
      <c r="A84" s="1"/>
      <c r="B84" s="91"/>
      <c r="C84" s="91"/>
      <c r="D84" s="618"/>
      <c r="E84" s="618"/>
      <c r="F84" s="653"/>
      <c r="G84" s="676"/>
      <c r="H84" s="676"/>
      <c r="I84" s="676"/>
      <c r="J84" s="676"/>
      <c r="K84" s="676"/>
      <c r="L84" s="676" t="s">
        <v>425</v>
      </c>
      <c r="M84" s="676"/>
      <c r="N84" s="676"/>
      <c r="O84" s="676"/>
      <c r="P84" s="676"/>
      <c r="Q84" s="734"/>
      <c r="R84" s="676"/>
      <c r="S84" s="676"/>
      <c r="T84" s="676"/>
      <c r="U84" s="676"/>
      <c r="V84" s="676"/>
      <c r="W84" s="676"/>
      <c r="X84" s="676"/>
      <c r="Y84" s="676"/>
      <c r="Z84" s="676"/>
      <c r="AA84" s="676"/>
      <c r="AB84" s="676"/>
      <c r="AC84" s="676"/>
      <c r="AD84" s="3"/>
      <c r="AE84" s="91"/>
      <c r="AF84" s="91"/>
      <c r="AG84" s="3"/>
    </row>
    <row r="85" spans="1:33" ht="15" customHeight="1">
      <c r="A85" s="1"/>
      <c r="B85" s="91"/>
      <c r="C85" s="91"/>
      <c r="D85" s="618"/>
      <c r="E85" s="618"/>
      <c r="F85" s="654"/>
      <c r="G85" s="677"/>
      <c r="H85" s="677"/>
      <c r="I85" s="677"/>
      <c r="J85" s="677"/>
      <c r="K85" s="677"/>
      <c r="L85" s="677"/>
      <c r="M85" s="677"/>
      <c r="N85" s="677"/>
      <c r="O85" s="677"/>
      <c r="P85" s="677"/>
      <c r="Q85" s="735"/>
      <c r="R85" s="677"/>
      <c r="S85" s="677"/>
      <c r="T85" s="677"/>
      <c r="U85" s="677"/>
      <c r="V85" s="677"/>
      <c r="W85" s="677"/>
      <c r="X85" s="677"/>
      <c r="Y85" s="677"/>
      <c r="Z85" s="677"/>
      <c r="AA85" s="677"/>
      <c r="AB85" s="677"/>
      <c r="AC85" s="677"/>
      <c r="AD85" s="515"/>
      <c r="AE85" s="91"/>
      <c r="AF85" s="91"/>
      <c r="AG85" s="3"/>
    </row>
    <row r="86" spans="1:33" ht="15" customHeight="1">
      <c r="A86" s="1"/>
      <c r="B86" s="91"/>
      <c r="C86" s="91"/>
      <c r="D86" s="618" t="s">
        <v>992</v>
      </c>
      <c r="E86" s="618"/>
      <c r="F86" s="652"/>
      <c r="G86" s="675"/>
      <c r="H86" s="675"/>
      <c r="I86" s="675"/>
      <c r="J86" s="675"/>
      <c r="K86" s="675"/>
      <c r="L86" s="675"/>
      <c r="M86" s="675"/>
      <c r="N86" s="675"/>
      <c r="O86" s="675"/>
      <c r="P86" s="675"/>
      <c r="Q86" s="736"/>
      <c r="R86" s="675"/>
      <c r="S86" s="675"/>
      <c r="T86" s="675"/>
      <c r="U86" s="675"/>
      <c r="V86" s="675"/>
      <c r="W86" s="675"/>
      <c r="X86" s="675"/>
      <c r="Y86" s="675"/>
      <c r="Z86" s="675"/>
      <c r="AA86" s="675"/>
      <c r="AB86" s="675"/>
      <c r="AC86" s="675"/>
      <c r="AD86" s="503"/>
      <c r="AE86" s="91"/>
      <c r="AF86" s="91"/>
      <c r="AG86" s="3"/>
    </row>
    <row r="87" spans="1:33" ht="15" customHeight="1">
      <c r="A87" s="1"/>
      <c r="B87" s="91"/>
      <c r="C87" s="91"/>
      <c r="D87" s="618"/>
      <c r="E87" s="618"/>
      <c r="F87" s="653"/>
      <c r="G87" s="676"/>
      <c r="H87" s="676"/>
      <c r="I87" s="676"/>
      <c r="J87" s="676"/>
      <c r="K87" s="676"/>
      <c r="L87" s="676"/>
      <c r="M87" s="676"/>
      <c r="N87" s="676" t="s">
        <v>3</v>
      </c>
      <c r="O87" s="713"/>
      <c r="P87" s="713"/>
      <c r="Q87" s="737"/>
      <c r="R87" s="740"/>
      <c r="S87" s="713"/>
      <c r="T87" s="713"/>
      <c r="U87" s="713"/>
      <c r="V87" s="713"/>
      <c r="W87" s="713"/>
      <c r="X87" s="676"/>
      <c r="Y87" s="676"/>
      <c r="Z87" s="676"/>
      <c r="AA87" s="676"/>
      <c r="AB87" s="676"/>
      <c r="AC87" s="676"/>
      <c r="AD87" s="3"/>
      <c r="AE87" s="91"/>
      <c r="AF87" s="91"/>
      <c r="AG87" s="3"/>
    </row>
    <row r="88" spans="1:33" ht="15" customHeight="1">
      <c r="A88" s="1"/>
      <c r="B88" s="91"/>
      <c r="C88" s="91"/>
      <c r="D88" s="618"/>
      <c r="E88" s="618"/>
      <c r="F88" s="654"/>
      <c r="G88" s="677"/>
      <c r="H88" s="677"/>
      <c r="I88" s="677"/>
      <c r="J88" s="677"/>
      <c r="K88" s="677"/>
      <c r="L88" s="677"/>
      <c r="M88" s="677"/>
      <c r="N88" s="677"/>
      <c r="O88" s="677"/>
      <c r="P88" s="677"/>
      <c r="Q88" s="735"/>
      <c r="R88" s="677"/>
      <c r="S88" s="677"/>
      <c r="T88" s="677"/>
      <c r="U88" s="677"/>
      <c r="V88" s="677"/>
      <c r="W88" s="677"/>
      <c r="X88" s="677"/>
      <c r="Y88" s="677"/>
      <c r="Z88" s="677"/>
      <c r="AA88" s="677"/>
      <c r="AB88" s="677"/>
      <c r="AC88" s="677"/>
      <c r="AD88" s="515"/>
      <c r="AE88" s="91"/>
      <c r="AF88" s="91"/>
      <c r="AG88" s="3"/>
    </row>
    <row r="89" spans="1:33" ht="15" customHeight="1">
      <c r="A89" s="1"/>
      <c r="B89" s="91"/>
      <c r="C89" s="91"/>
      <c r="D89" s="618" t="s">
        <v>330</v>
      </c>
      <c r="E89" s="618"/>
      <c r="F89" s="652"/>
      <c r="G89" s="675"/>
      <c r="H89" s="675"/>
      <c r="I89" s="675"/>
      <c r="J89" s="675"/>
      <c r="K89" s="675"/>
      <c r="L89" s="675"/>
      <c r="M89" s="675"/>
      <c r="N89" s="675"/>
      <c r="O89" s="675"/>
      <c r="P89" s="675"/>
      <c r="Q89" s="736"/>
      <c r="R89" s="675"/>
      <c r="S89" s="675"/>
      <c r="T89" s="675"/>
      <c r="U89" s="675"/>
      <c r="V89" s="675"/>
      <c r="W89" s="675"/>
      <c r="X89" s="675"/>
      <c r="Y89" s="675"/>
      <c r="Z89" s="675"/>
      <c r="AA89" s="675"/>
      <c r="AB89" s="675"/>
      <c r="AC89" s="675"/>
      <c r="AD89" s="503"/>
      <c r="AE89" s="91"/>
      <c r="AF89" s="91"/>
      <c r="AG89" s="3"/>
    </row>
    <row r="90" spans="1:33" ht="15" customHeight="1">
      <c r="A90" s="1"/>
      <c r="B90" s="91"/>
      <c r="C90" s="91"/>
      <c r="D90" s="618"/>
      <c r="E90" s="618"/>
      <c r="F90" s="653"/>
      <c r="G90" s="676"/>
      <c r="H90" s="676"/>
      <c r="I90" s="676"/>
      <c r="J90" s="676"/>
      <c r="K90" s="676"/>
      <c r="L90" s="676"/>
      <c r="M90" s="676"/>
      <c r="N90" s="676"/>
      <c r="O90" s="676"/>
      <c r="P90" s="676"/>
      <c r="Q90" s="737" t="s">
        <v>425</v>
      </c>
      <c r="R90" s="713"/>
      <c r="S90" s="713"/>
      <c r="T90" s="713"/>
      <c r="U90" s="740"/>
      <c r="V90" s="713"/>
      <c r="W90" s="713"/>
      <c r="X90" s="713"/>
      <c r="Y90" s="713"/>
      <c r="Z90" s="676"/>
      <c r="AA90" s="676"/>
      <c r="AB90" s="676"/>
      <c r="AC90" s="676"/>
      <c r="AD90" s="3"/>
      <c r="AE90" s="91"/>
      <c r="AF90" s="91"/>
      <c r="AG90" s="3"/>
    </row>
    <row r="91" spans="1:33" ht="15" customHeight="1">
      <c r="A91" s="1"/>
      <c r="B91" s="91"/>
      <c r="C91" s="91"/>
      <c r="D91" s="618"/>
      <c r="E91" s="618"/>
      <c r="F91" s="654"/>
      <c r="G91" s="677"/>
      <c r="H91" s="677"/>
      <c r="I91" s="677"/>
      <c r="J91" s="677"/>
      <c r="K91" s="677"/>
      <c r="L91" s="677"/>
      <c r="M91" s="677"/>
      <c r="N91" s="677"/>
      <c r="O91" s="677"/>
      <c r="P91" s="677"/>
      <c r="Q91" s="735"/>
      <c r="R91" s="677"/>
      <c r="S91" s="677"/>
      <c r="T91" s="677"/>
      <c r="U91" s="677"/>
      <c r="V91" s="677"/>
      <c r="W91" s="677"/>
      <c r="X91" s="677"/>
      <c r="Y91" s="677"/>
      <c r="Z91" s="677"/>
      <c r="AA91" s="677"/>
      <c r="AB91" s="677"/>
      <c r="AC91" s="677"/>
      <c r="AD91" s="515"/>
      <c r="AE91" s="91"/>
      <c r="AF91" s="91"/>
      <c r="AG91" s="3"/>
    </row>
    <row r="92" spans="1:33" ht="15" customHeight="1">
      <c r="A92" s="1"/>
      <c r="B92" s="91"/>
      <c r="C92" s="91"/>
      <c r="D92" s="618" t="s">
        <v>683</v>
      </c>
      <c r="E92" s="618"/>
      <c r="F92" s="655"/>
      <c r="G92" s="678"/>
      <c r="H92" s="678"/>
      <c r="I92" s="678"/>
      <c r="J92" s="678"/>
      <c r="K92" s="678"/>
      <c r="L92" s="678"/>
      <c r="M92" s="678"/>
      <c r="N92" s="675"/>
      <c r="O92" s="675"/>
      <c r="P92" s="675"/>
      <c r="Q92" s="736"/>
      <c r="R92" s="675"/>
      <c r="S92" s="675"/>
      <c r="T92" s="675"/>
      <c r="U92" s="675"/>
      <c r="V92" s="675"/>
      <c r="W92" s="675"/>
      <c r="X92" s="675"/>
      <c r="Y92" s="675"/>
      <c r="Z92" s="675"/>
      <c r="AA92" s="675"/>
      <c r="AB92" s="675"/>
      <c r="AC92" s="675"/>
      <c r="AD92" s="503"/>
      <c r="AE92" s="91"/>
      <c r="AF92" s="91"/>
      <c r="AG92" s="3"/>
    </row>
    <row r="93" spans="1:33" ht="15" customHeight="1">
      <c r="A93" s="1"/>
      <c r="B93" s="91"/>
      <c r="C93" s="91"/>
      <c r="D93" s="618"/>
      <c r="E93" s="618"/>
      <c r="F93" s="656"/>
      <c r="G93" s="679"/>
      <c r="H93" s="679"/>
      <c r="I93" s="679"/>
      <c r="J93" s="679"/>
      <c r="K93" s="700"/>
      <c r="L93" s="700"/>
      <c r="M93" s="700"/>
      <c r="N93" s="676"/>
      <c r="O93" s="676"/>
      <c r="P93" s="676"/>
      <c r="Q93" s="738"/>
      <c r="R93" s="676"/>
      <c r="S93" s="676"/>
      <c r="T93" s="676"/>
      <c r="U93" s="676"/>
      <c r="V93" s="676"/>
      <c r="W93" s="676" t="s">
        <v>425</v>
      </c>
      <c r="X93" s="759"/>
      <c r="Y93" s="759"/>
      <c r="Z93" s="785"/>
      <c r="AA93" s="759"/>
      <c r="AB93" s="759"/>
      <c r="AC93" s="795"/>
      <c r="AD93" s="799"/>
      <c r="AE93" s="91"/>
      <c r="AF93" s="91"/>
      <c r="AG93" s="3"/>
    </row>
    <row r="94" spans="1:33" ht="15" customHeight="1">
      <c r="A94" s="1"/>
      <c r="B94" s="91"/>
      <c r="C94" s="91"/>
      <c r="D94" s="618"/>
      <c r="E94" s="618"/>
      <c r="F94" s="657"/>
      <c r="G94" s="680"/>
      <c r="H94" s="680"/>
      <c r="I94" s="680"/>
      <c r="J94" s="680"/>
      <c r="K94" s="677"/>
      <c r="L94" s="677"/>
      <c r="M94" s="677"/>
      <c r="N94" s="677"/>
      <c r="O94" s="677"/>
      <c r="P94" s="677"/>
      <c r="Q94" s="735"/>
      <c r="R94" s="677"/>
      <c r="S94" s="677"/>
      <c r="T94" s="677"/>
      <c r="U94" s="677"/>
      <c r="V94" s="677"/>
      <c r="W94" s="677"/>
      <c r="X94" s="677"/>
      <c r="Y94" s="677"/>
      <c r="Z94" s="677"/>
      <c r="AA94" s="788"/>
      <c r="AB94" s="677"/>
      <c r="AC94" s="680"/>
      <c r="AD94" s="800"/>
      <c r="AE94" s="91"/>
      <c r="AF94" s="91"/>
      <c r="AG94" s="3"/>
    </row>
    <row r="95" spans="1:33" ht="15" customHeight="1">
      <c r="A95" s="1"/>
      <c r="B95" s="91"/>
      <c r="C95" s="91"/>
      <c r="D95" s="618" t="s">
        <v>768</v>
      </c>
      <c r="E95" s="618"/>
      <c r="F95" s="578"/>
      <c r="G95" s="610"/>
      <c r="H95" s="610"/>
      <c r="I95" s="610"/>
      <c r="J95" s="610"/>
      <c r="K95" s="610"/>
      <c r="L95" s="571" t="s">
        <v>482</v>
      </c>
      <c r="M95" s="571" t="s">
        <v>698</v>
      </c>
      <c r="N95" s="610"/>
      <c r="O95" s="610"/>
      <c r="P95" s="610"/>
      <c r="Q95" s="610"/>
      <c r="R95" s="571" t="s">
        <v>293</v>
      </c>
      <c r="S95" s="610"/>
      <c r="T95" s="610"/>
      <c r="U95" s="610"/>
      <c r="V95" s="610"/>
      <c r="W95" s="610"/>
      <c r="X95" s="610"/>
      <c r="Y95" s="571" t="s">
        <v>834</v>
      </c>
      <c r="Z95" s="571" t="s">
        <v>239</v>
      </c>
      <c r="AA95" s="610"/>
      <c r="AB95" s="571" t="s">
        <v>296</v>
      </c>
      <c r="AC95" s="610"/>
      <c r="AD95" s="635"/>
      <c r="AE95" s="91"/>
      <c r="AF95" s="91"/>
      <c r="AG95" s="3"/>
    </row>
    <row r="96" spans="1:33" ht="15" customHeight="1">
      <c r="A96" s="1"/>
      <c r="B96" s="91"/>
      <c r="C96" s="91"/>
      <c r="D96" s="618"/>
      <c r="E96" s="618"/>
      <c r="F96" s="579"/>
      <c r="G96" s="611"/>
      <c r="H96" s="611"/>
      <c r="I96" s="611"/>
      <c r="J96" s="611"/>
      <c r="K96" s="611"/>
      <c r="L96" s="571"/>
      <c r="M96" s="571"/>
      <c r="N96" s="611"/>
      <c r="O96" s="611"/>
      <c r="P96" s="611"/>
      <c r="Q96" s="611"/>
      <c r="R96" s="571"/>
      <c r="S96" s="611"/>
      <c r="T96" s="611"/>
      <c r="U96" s="611"/>
      <c r="V96" s="611"/>
      <c r="W96" s="611"/>
      <c r="X96" s="611"/>
      <c r="Y96" s="571"/>
      <c r="Z96" s="571"/>
      <c r="AA96" s="611"/>
      <c r="AB96" s="571"/>
      <c r="AC96" s="611"/>
      <c r="AD96" s="636"/>
      <c r="AE96" s="91"/>
      <c r="AF96" s="91"/>
      <c r="AG96" s="3"/>
    </row>
    <row r="97" spans="1:33" ht="15" customHeight="1">
      <c r="A97" s="1"/>
      <c r="B97" s="91"/>
      <c r="C97" s="91"/>
      <c r="D97" s="618"/>
      <c r="E97" s="618"/>
      <c r="F97" s="579"/>
      <c r="G97" s="611"/>
      <c r="H97" s="611"/>
      <c r="I97" s="611"/>
      <c r="J97" s="611"/>
      <c r="K97" s="611"/>
      <c r="L97" s="571"/>
      <c r="M97" s="571"/>
      <c r="N97" s="611"/>
      <c r="O97" s="611"/>
      <c r="P97" s="611"/>
      <c r="Q97" s="611"/>
      <c r="R97" s="571"/>
      <c r="S97" s="611"/>
      <c r="T97" s="611"/>
      <c r="U97" s="611"/>
      <c r="V97" s="611"/>
      <c r="W97" s="611"/>
      <c r="X97" s="611"/>
      <c r="Y97" s="571"/>
      <c r="Z97" s="571"/>
      <c r="AA97" s="611"/>
      <c r="AB97" s="571"/>
      <c r="AC97" s="611"/>
      <c r="AD97" s="636"/>
      <c r="AE97" s="91"/>
      <c r="AF97" s="91"/>
      <c r="AG97" s="3"/>
    </row>
    <row r="98" spans="1:33" ht="15" customHeight="1">
      <c r="A98" s="1"/>
      <c r="B98" s="91"/>
      <c r="C98" s="91"/>
      <c r="D98" s="618"/>
      <c r="E98" s="618"/>
      <c r="F98" s="579"/>
      <c r="G98" s="611"/>
      <c r="H98" s="611"/>
      <c r="I98" s="611"/>
      <c r="J98" s="611"/>
      <c r="K98" s="611"/>
      <c r="L98" s="571"/>
      <c r="M98" s="571"/>
      <c r="N98" s="611"/>
      <c r="O98" s="611"/>
      <c r="P98" s="611"/>
      <c r="Q98" s="611"/>
      <c r="R98" s="571"/>
      <c r="S98" s="611"/>
      <c r="T98" s="611"/>
      <c r="U98" s="611"/>
      <c r="V98" s="611"/>
      <c r="W98" s="611"/>
      <c r="X98" s="611"/>
      <c r="Y98" s="571"/>
      <c r="Z98" s="571"/>
      <c r="AA98" s="611"/>
      <c r="AB98" s="571"/>
      <c r="AC98" s="611"/>
      <c r="AD98" s="636"/>
      <c r="AE98" s="91"/>
      <c r="AF98" s="91"/>
      <c r="AG98" s="3"/>
    </row>
    <row r="99" spans="1:33" ht="15" customHeight="1">
      <c r="A99" s="1"/>
      <c r="B99" s="91"/>
      <c r="C99" s="91"/>
      <c r="D99" s="618"/>
      <c r="E99" s="618"/>
      <c r="F99" s="579"/>
      <c r="G99" s="611"/>
      <c r="H99" s="611"/>
      <c r="I99" s="611"/>
      <c r="J99" s="611"/>
      <c r="K99" s="611"/>
      <c r="L99" s="571"/>
      <c r="M99" s="571"/>
      <c r="N99" s="611"/>
      <c r="O99" s="611"/>
      <c r="P99" s="611"/>
      <c r="Q99" s="611"/>
      <c r="R99" s="571"/>
      <c r="S99" s="611"/>
      <c r="T99" s="611"/>
      <c r="U99" s="611"/>
      <c r="V99" s="611"/>
      <c r="W99" s="611"/>
      <c r="X99" s="611"/>
      <c r="Y99" s="571"/>
      <c r="Z99" s="571"/>
      <c r="AA99" s="611"/>
      <c r="AB99" s="571"/>
      <c r="AC99" s="611"/>
      <c r="AD99" s="636"/>
      <c r="AE99" s="91"/>
      <c r="AF99" s="91"/>
      <c r="AG99" s="3"/>
    </row>
    <row r="100" spans="1:33" ht="15" customHeight="1">
      <c r="A100" s="1"/>
      <c r="B100" s="91"/>
      <c r="C100" s="91"/>
      <c r="D100" s="618"/>
      <c r="E100" s="618"/>
      <c r="F100" s="580"/>
      <c r="G100" s="612"/>
      <c r="H100" s="612"/>
      <c r="I100" s="612"/>
      <c r="J100" s="612"/>
      <c r="K100" s="612"/>
      <c r="L100" s="571"/>
      <c r="M100" s="571"/>
      <c r="N100" s="612"/>
      <c r="O100" s="612"/>
      <c r="P100" s="612"/>
      <c r="Q100" s="612"/>
      <c r="R100" s="571"/>
      <c r="S100" s="612"/>
      <c r="T100" s="612"/>
      <c r="U100" s="612"/>
      <c r="V100" s="612"/>
      <c r="W100" s="612"/>
      <c r="X100" s="612"/>
      <c r="Y100" s="571"/>
      <c r="Z100" s="571"/>
      <c r="AA100" s="612"/>
      <c r="AB100" s="571"/>
      <c r="AC100" s="612"/>
      <c r="AD100" s="637"/>
      <c r="AE100" s="91"/>
      <c r="AF100" s="91"/>
      <c r="AG100" s="3"/>
    </row>
    <row r="101" spans="1:33" ht="15" customHeight="1">
      <c r="A101" s="1"/>
      <c r="B101" s="91"/>
      <c r="C101" s="91"/>
      <c r="D101" s="564"/>
      <c r="E101" s="5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91"/>
      <c r="AF101" s="91"/>
      <c r="AG101" s="3"/>
    </row>
    <row r="102" spans="1:33" ht="15" customHeight="1">
      <c r="A102" s="1"/>
      <c r="B102" s="91"/>
      <c r="C102" s="91"/>
      <c r="D102" s="564"/>
      <c r="E102" s="5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91"/>
      <c r="AF102" s="91"/>
      <c r="AG102" s="3"/>
    </row>
    <row r="103" spans="1:33" ht="15" customHeight="1">
      <c r="A103" s="17"/>
      <c r="B103" s="76"/>
      <c r="C103" s="76"/>
      <c r="D103" s="630"/>
      <c r="E103" s="630"/>
      <c r="F103" s="658"/>
      <c r="G103" s="658"/>
      <c r="H103" s="658"/>
      <c r="I103" s="658"/>
      <c r="J103" s="658"/>
      <c r="K103" s="658"/>
      <c r="L103" s="658"/>
      <c r="M103" s="658"/>
      <c r="N103" s="658"/>
      <c r="O103" s="658"/>
      <c r="P103" s="658"/>
      <c r="Q103" s="658"/>
      <c r="R103" s="658"/>
      <c r="S103" s="658"/>
      <c r="T103" s="658"/>
      <c r="U103" s="658"/>
      <c r="V103" s="658"/>
      <c r="W103" s="658"/>
      <c r="X103" s="658"/>
      <c r="Y103" s="658"/>
      <c r="Z103" s="658"/>
      <c r="AA103" s="658"/>
      <c r="AB103" s="658"/>
      <c r="AC103" s="658"/>
      <c r="AD103" s="658"/>
      <c r="AE103" s="76"/>
      <c r="AF103" s="76"/>
      <c r="AG103" s="515"/>
    </row>
    <row r="104" spans="1:33" ht="15" customHeight="1">
      <c r="A104" s="47" t="s">
        <v>1009</v>
      </c>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124" t="s">
        <v>245</v>
      </c>
      <c r="Z104" s="124"/>
      <c r="AA104" s="124"/>
      <c r="AB104" s="124"/>
      <c r="AC104" s="124"/>
      <c r="AD104" s="124"/>
      <c r="AE104" s="124"/>
      <c r="AF104" s="124"/>
      <c r="AG104" s="124"/>
    </row>
    <row r="105" spans="1:33" ht="15" customHeight="1">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124"/>
      <c r="Z105" s="124"/>
      <c r="AA105" s="124"/>
      <c r="AB105" s="124"/>
      <c r="AC105" s="124"/>
      <c r="AD105" s="124"/>
      <c r="AE105" s="124"/>
      <c r="AF105" s="124"/>
      <c r="AG105" s="124"/>
    </row>
    <row r="106" spans="1:33" ht="15" customHeight="1">
      <c r="A106" s="1"/>
      <c r="B106" s="91" t="s">
        <v>995</v>
      </c>
      <c r="C106" s="91"/>
      <c r="D106" s="564"/>
      <c r="E106" s="564"/>
      <c r="F106" s="64"/>
      <c r="G106" s="64"/>
      <c r="H106" s="64"/>
      <c r="I106" s="64"/>
      <c r="J106" s="64"/>
      <c r="K106" s="64"/>
      <c r="L106" s="64"/>
      <c r="M106" s="64"/>
      <c r="N106" s="64"/>
      <c r="O106" s="64"/>
      <c r="P106" s="64"/>
      <c r="Q106" s="64"/>
      <c r="R106" s="64"/>
      <c r="S106" s="64"/>
      <c r="T106" s="64"/>
      <c r="U106" s="64"/>
      <c r="V106" s="64"/>
      <c r="W106" s="64"/>
      <c r="X106" s="64"/>
      <c r="Y106" s="64"/>
      <c r="Z106" s="64"/>
      <c r="AA106" s="64"/>
      <c r="AB106" s="64"/>
      <c r="AC106" s="64"/>
      <c r="AD106" s="64"/>
      <c r="AE106" s="91"/>
      <c r="AF106" s="91"/>
      <c r="AG106" s="3"/>
    </row>
    <row r="107" spans="1:33" ht="15" customHeight="1">
      <c r="A107" s="1"/>
      <c r="B107" s="91"/>
      <c r="C107" s="91" t="s">
        <v>854</v>
      </c>
      <c r="D107" s="564"/>
      <c r="E107" s="5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91"/>
      <c r="AF107" s="91"/>
      <c r="AG107" s="3"/>
    </row>
    <row r="108" spans="1:33" ht="15" customHeight="1">
      <c r="A108" s="1"/>
      <c r="B108" s="91"/>
      <c r="C108" s="596"/>
      <c r="D108" s="564"/>
      <c r="E108" s="564"/>
      <c r="F108" s="64"/>
      <c r="G108" s="64"/>
      <c r="H108" s="64"/>
      <c r="I108" s="64"/>
      <c r="J108" s="64"/>
      <c r="K108" s="64"/>
      <c r="L108" s="64"/>
      <c r="M108" s="64"/>
      <c r="N108" s="64"/>
      <c r="O108" s="64"/>
      <c r="P108" s="64"/>
      <c r="Q108" s="64"/>
      <c r="R108" s="64"/>
      <c r="S108" s="64"/>
      <c r="T108" s="2"/>
      <c r="U108" s="2"/>
      <c r="V108" s="64" t="s">
        <v>997</v>
      </c>
      <c r="W108" s="64"/>
      <c r="X108" s="760"/>
      <c r="Y108" s="767"/>
      <c r="Z108" s="64" t="s">
        <v>11</v>
      </c>
      <c r="AA108" s="789"/>
      <c r="AB108" s="64" t="s">
        <v>24</v>
      </c>
      <c r="AC108" s="789"/>
      <c r="AD108" s="64" t="s">
        <v>58</v>
      </c>
      <c r="AE108" s="64"/>
      <c r="AF108" s="64"/>
      <c r="AG108" s="3"/>
    </row>
    <row r="109" spans="1:33" ht="15" customHeight="1">
      <c r="A109" s="1"/>
      <c r="B109" s="91"/>
      <c r="C109" s="597"/>
      <c r="D109" s="502"/>
      <c r="E109" s="502"/>
      <c r="F109" s="502"/>
      <c r="G109" s="503"/>
      <c r="H109" s="572" t="s">
        <v>135</v>
      </c>
      <c r="I109" s="156" t="s">
        <v>998</v>
      </c>
      <c r="J109" s="171"/>
      <c r="K109" s="171"/>
      <c r="L109" s="171"/>
      <c r="M109" s="171"/>
      <c r="N109" s="171"/>
      <c r="O109" s="171"/>
      <c r="P109" s="171"/>
      <c r="Q109" s="171"/>
      <c r="R109" s="171"/>
      <c r="S109" s="171"/>
      <c r="T109" s="171"/>
      <c r="U109" s="238"/>
      <c r="V109" s="571" t="s">
        <v>341</v>
      </c>
      <c r="W109" s="571" t="s">
        <v>1089</v>
      </c>
      <c r="X109" s="571" t="s">
        <v>342</v>
      </c>
      <c r="Y109" s="571" t="s">
        <v>87</v>
      </c>
      <c r="Z109" s="571" t="s">
        <v>262</v>
      </c>
      <c r="AA109" s="572" t="s">
        <v>753</v>
      </c>
      <c r="AB109" s="748"/>
      <c r="AC109" s="572" t="s">
        <v>1251</v>
      </c>
      <c r="AD109" s="572" t="s">
        <v>395</v>
      </c>
      <c r="AE109" s="91"/>
      <c r="AF109" s="91"/>
      <c r="AG109" s="3"/>
    </row>
    <row r="110" spans="1:33" ht="15" customHeight="1">
      <c r="A110" s="1"/>
      <c r="B110" s="91"/>
      <c r="C110" s="37"/>
      <c r="D110" s="91"/>
      <c r="E110" s="91"/>
      <c r="F110" s="91"/>
      <c r="G110" s="3"/>
      <c r="H110" s="687"/>
      <c r="I110" s="572" t="s">
        <v>272</v>
      </c>
      <c r="J110" s="572" t="s">
        <v>423</v>
      </c>
      <c r="K110" s="578" t="s">
        <v>8</v>
      </c>
      <c r="L110" s="610"/>
      <c r="M110" s="635"/>
      <c r="N110" s="581" t="s">
        <v>651</v>
      </c>
      <c r="O110" s="714"/>
      <c r="P110" s="725"/>
      <c r="Q110" s="572" t="s">
        <v>899</v>
      </c>
      <c r="R110" s="572" t="s">
        <v>772</v>
      </c>
      <c r="S110" s="572" t="s">
        <v>867</v>
      </c>
      <c r="T110" s="572" t="s">
        <v>999</v>
      </c>
      <c r="U110" s="748"/>
      <c r="V110" s="571"/>
      <c r="W110" s="571"/>
      <c r="X110" s="571"/>
      <c r="Y110" s="571"/>
      <c r="Z110" s="571"/>
      <c r="AA110" s="687"/>
      <c r="AB110" s="749"/>
      <c r="AC110" s="687"/>
      <c r="AD110" s="687"/>
      <c r="AE110" s="91"/>
      <c r="AF110" s="91"/>
      <c r="AG110" s="3"/>
    </row>
    <row r="111" spans="1:33" ht="15" customHeight="1">
      <c r="A111" s="1"/>
      <c r="B111" s="91"/>
      <c r="C111" s="37"/>
      <c r="D111" s="91"/>
      <c r="E111" s="91"/>
      <c r="F111" s="91"/>
      <c r="G111" s="3"/>
      <c r="H111" s="687"/>
      <c r="I111" s="687"/>
      <c r="J111" s="687"/>
      <c r="K111" s="579"/>
      <c r="L111" s="611"/>
      <c r="M111" s="636"/>
      <c r="N111" s="711"/>
      <c r="O111" s="715"/>
      <c r="P111" s="726"/>
      <c r="Q111" s="687"/>
      <c r="R111" s="687"/>
      <c r="S111" s="687"/>
      <c r="T111" s="687"/>
      <c r="U111" s="749"/>
      <c r="V111" s="571"/>
      <c r="W111" s="571"/>
      <c r="X111" s="571"/>
      <c r="Y111" s="571"/>
      <c r="Z111" s="571"/>
      <c r="AA111" s="687"/>
      <c r="AB111" s="749"/>
      <c r="AC111" s="687"/>
      <c r="AD111" s="687"/>
      <c r="AE111" s="91"/>
      <c r="AF111" s="91"/>
      <c r="AG111" s="3"/>
    </row>
    <row r="112" spans="1:33" ht="15" customHeight="1">
      <c r="A112" s="1"/>
      <c r="B112" s="91"/>
      <c r="C112" s="37"/>
      <c r="D112" s="91"/>
      <c r="E112" s="91"/>
      <c r="F112" s="91"/>
      <c r="G112" s="3"/>
      <c r="H112" s="687"/>
      <c r="I112" s="687"/>
      <c r="J112" s="687"/>
      <c r="K112" s="580"/>
      <c r="L112" s="612"/>
      <c r="M112" s="637"/>
      <c r="N112" s="712"/>
      <c r="O112" s="716"/>
      <c r="P112" s="727"/>
      <c r="Q112" s="687"/>
      <c r="R112" s="687"/>
      <c r="S112" s="687"/>
      <c r="T112" s="687"/>
      <c r="U112" s="749"/>
      <c r="V112" s="571"/>
      <c r="W112" s="571"/>
      <c r="X112" s="571"/>
      <c r="Y112" s="571"/>
      <c r="Z112" s="571"/>
      <c r="AA112" s="687"/>
      <c r="AB112" s="749"/>
      <c r="AC112" s="687"/>
      <c r="AD112" s="687"/>
      <c r="AE112" s="91"/>
      <c r="AF112" s="91"/>
      <c r="AG112" s="3"/>
    </row>
    <row r="113" spans="1:33" ht="15" customHeight="1">
      <c r="A113" s="1"/>
      <c r="B113" s="91"/>
      <c r="C113" s="37"/>
      <c r="D113" s="91"/>
      <c r="E113" s="91"/>
      <c r="F113" s="91"/>
      <c r="G113" s="3"/>
      <c r="H113" s="687"/>
      <c r="I113" s="687"/>
      <c r="J113" s="687"/>
      <c r="K113" s="572" t="s">
        <v>44</v>
      </c>
      <c r="L113" s="572" t="s">
        <v>352</v>
      </c>
      <c r="M113" s="572" t="s">
        <v>17</v>
      </c>
      <c r="N113" s="572" t="s">
        <v>44</v>
      </c>
      <c r="O113" s="717" t="s">
        <v>352</v>
      </c>
      <c r="P113" s="572" t="s">
        <v>17</v>
      </c>
      <c r="Q113" s="687"/>
      <c r="R113" s="687"/>
      <c r="S113" s="687"/>
      <c r="T113" s="687"/>
      <c r="U113" s="749"/>
      <c r="V113" s="571"/>
      <c r="W113" s="571"/>
      <c r="X113" s="571"/>
      <c r="Y113" s="571"/>
      <c r="Z113" s="571"/>
      <c r="AA113" s="687"/>
      <c r="AB113" s="749"/>
      <c r="AC113" s="687"/>
      <c r="AD113" s="687"/>
      <c r="AE113" s="91"/>
      <c r="AF113" s="91"/>
      <c r="AG113" s="3"/>
    </row>
    <row r="114" spans="1:33" ht="15" customHeight="1">
      <c r="A114" s="1"/>
      <c r="B114" s="91"/>
      <c r="C114" s="37"/>
      <c r="D114" s="91"/>
      <c r="E114" s="91"/>
      <c r="F114" s="91"/>
      <c r="G114" s="3"/>
      <c r="H114" s="687"/>
      <c r="I114" s="687"/>
      <c r="J114" s="687"/>
      <c r="K114" s="687"/>
      <c r="L114" s="687"/>
      <c r="M114" s="687"/>
      <c r="N114" s="687"/>
      <c r="O114" s="718"/>
      <c r="P114" s="687"/>
      <c r="Q114" s="687"/>
      <c r="R114" s="687"/>
      <c r="S114" s="687"/>
      <c r="T114" s="687"/>
      <c r="U114" s="749"/>
      <c r="V114" s="571"/>
      <c r="W114" s="571"/>
      <c r="X114" s="571"/>
      <c r="Y114" s="571"/>
      <c r="Z114" s="571"/>
      <c r="AA114" s="687"/>
      <c r="AB114" s="749"/>
      <c r="AC114" s="687"/>
      <c r="AD114" s="687"/>
      <c r="AE114" s="91"/>
      <c r="AF114" s="91"/>
      <c r="AG114" s="3"/>
    </row>
    <row r="115" spans="1:33" ht="15" customHeight="1">
      <c r="A115" s="1"/>
      <c r="B115" s="91"/>
      <c r="C115" s="37"/>
      <c r="D115" s="91"/>
      <c r="E115" s="91"/>
      <c r="F115" s="91"/>
      <c r="G115" s="3"/>
      <c r="H115" s="687"/>
      <c r="I115" s="687"/>
      <c r="J115" s="687"/>
      <c r="K115" s="687"/>
      <c r="L115" s="687"/>
      <c r="M115" s="687"/>
      <c r="N115" s="687"/>
      <c r="O115" s="718"/>
      <c r="P115" s="687"/>
      <c r="Q115" s="687"/>
      <c r="R115" s="687"/>
      <c r="S115" s="687"/>
      <c r="T115" s="687"/>
      <c r="U115" s="749"/>
      <c r="V115" s="571"/>
      <c r="W115" s="571"/>
      <c r="X115" s="571"/>
      <c r="Y115" s="571"/>
      <c r="Z115" s="571"/>
      <c r="AA115" s="687"/>
      <c r="AB115" s="749"/>
      <c r="AC115" s="687"/>
      <c r="AD115" s="687"/>
      <c r="AE115" s="91"/>
      <c r="AF115" s="91"/>
      <c r="AG115" s="3"/>
    </row>
    <row r="116" spans="1:33" ht="15" customHeight="1">
      <c r="A116" s="1"/>
      <c r="B116" s="91"/>
      <c r="C116" s="37"/>
      <c r="D116" s="91"/>
      <c r="E116" s="91"/>
      <c r="F116" s="91"/>
      <c r="G116" s="3"/>
      <c r="H116" s="687"/>
      <c r="I116" s="687"/>
      <c r="J116" s="687"/>
      <c r="K116" s="687"/>
      <c r="L116" s="687"/>
      <c r="M116" s="687"/>
      <c r="N116" s="687"/>
      <c r="O116" s="718"/>
      <c r="P116" s="687"/>
      <c r="Q116" s="687"/>
      <c r="R116" s="687"/>
      <c r="S116" s="687"/>
      <c r="T116" s="687"/>
      <c r="U116" s="749"/>
      <c r="V116" s="571"/>
      <c r="W116" s="571"/>
      <c r="X116" s="571"/>
      <c r="Y116" s="571"/>
      <c r="Z116" s="571"/>
      <c r="AA116" s="687"/>
      <c r="AB116" s="749"/>
      <c r="AC116" s="687"/>
      <c r="AD116" s="687"/>
      <c r="AE116" s="91"/>
      <c r="AF116" s="91"/>
      <c r="AG116" s="3"/>
    </row>
    <row r="117" spans="1:33" ht="15" customHeight="1">
      <c r="A117" s="1"/>
      <c r="B117" s="91"/>
      <c r="C117" s="61"/>
      <c r="D117" s="76"/>
      <c r="E117" s="76"/>
      <c r="F117" s="76"/>
      <c r="G117" s="515"/>
      <c r="H117" s="688"/>
      <c r="I117" s="688"/>
      <c r="J117" s="688"/>
      <c r="K117" s="688"/>
      <c r="L117" s="688"/>
      <c r="M117" s="688"/>
      <c r="N117" s="688"/>
      <c r="O117" s="719"/>
      <c r="P117" s="688"/>
      <c r="Q117" s="688"/>
      <c r="R117" s="688"/>
      <c r="S117" s="688"/>
      <c r="T117" s="688"/>
      <c r="U117" s="750"/>
      <c r="V117" s="571"/>
      <c r="W117" s="571"/>
      <c r="X117" s="571"/>
      <c r="Y117" s="571"/>
      <c r="Z117" s="571"/>
      <c r="AA117" s="688"/>
      <c r="AB117" s="750"/>
      <c r="AC117" s="688"/>
      <c r="AD117" s="688"/>
      <c r="AE117" s="91"/>
      <c r="AF117" s="91"/>
      <c r="AG117" s="3"/>
    </row>
    <row r="118" spans="1:33" ht="15" customHeight="1">
      <c r="A118" s="1"/>
      <c r="B118" s="91"/>
      <c r="C118" s="10" t="s">
        <v>630</v>
      </c>
      <c r="D118" s="67"/>
      <c r="E118" s="67"/>
      <c r="F118" s="67"/>
      <c r="G118" s="176"/>
      <c r="H118" s="164">
        <v>1</v>
      </c>
      <c r="I118" s="694"/>
      <c r="J118" s="479" t="s">
        <v>1281</v>
      </c>
      <c r="K118" s="484"/>
      <c r="L118" s="484"/>
      <c r="M118" s="484"/>
      <c r="N118" s="484"/>
      <c r="O118" s="484"/>
      <c r="P118" s="490"/>
      <c r="Q118" s="694"/>
      <c r="R118" s="164">
        <v>1</v>
      </c>
      <c r="S118" s="164" t="str">
        <f>IF(P1からP24処遇関係!M18&gt;=30,"2",IF(P1からP24処遇関係!M18&lt;30,"1"))</f>
        <v>1</v>
      </c>
      <c r="T118" s="743" t="str">
        <f>IF(B184&gt;=10,"1",IF(B184&lt;10,"-"))</f>
        <v>-</v>
      </c>
      <c r="U118" s="692"/>
      <c r="V118" s="159" t="s">
        <v>1072</v>
      </c>
      <c r="W118" s="159"/>
      <c r="X118" s="159"/>
      <c r="Y118" s="159"/>
      <c r="Z118" s="159"/>
      <c r="AA118" s="694"/>
      <c r="AB118" s="692"/>
      <c r="AC118" s="164">
        <v>1</v>
      </c>
      <c r="AD118" s="694"/>
      <c r="AE118" s="91"/>
      <c r="AF118" s="91"/>
      <c r="AG118" s="3"/>
    </row>
    <row r="119" spans="1:33" ht="15" customHeight="1">
      <c r="A119" s="1"/>
      <c r="B119" s="91"/>
      <c r="C119" s="9"/>
      <c r="D119" s="69"/>
      <c r="E119" s="69"/>
      <c r="F119" s="69"/>
      <c r="G119" s="178"/>
      <c r="H119" s="689"/>
      <c r="I119" s="695"/>
      <c r="J119" s="480"/>
      <c r="K119" s="485"/>
      <c r="L119" s="485"/>
      <c r="M119" s="485"/>
      <c r="N119" s="485"/>
      <c r="O119" s="485"/>
      <c r="P119" s="491"/>
      <c r="Q119" s="695"/>
      <c r="R119" s="689"/>
      <c r="S119" s="689"/>
      <c r="T119" s="744"/>
      <c r="U119" s="445"/>
      <c r="V119" s="159"/>
      <c r="W119" s="159"/>
      <c r="X119" s="159"/>
      <c r="Y119" s="159"/>
      <c r="Z119" s="159"/>
      <c r="AA119" s="695"/>
      <c r="AB119" s="445"/>
      <c r="AC119" s="689"/>
      <c r="AD119" s="695"/>
      <c r="AE119" s="91"/>
      <c r="AF119" s="91"/>
      <c r="AG119" s="3"/>
    </row>
    <row r="120" spans="1:33" ht="15" customHeight="1">
      <c r="A120" s="1"/>
      <c r="B120" s="91"/>
      <c r="C120" s="10" t="s">
        <v>333</v>
      </c>
      <c r="D120" s="67"/>
      <c r="E120" s="67"/>
      <c r="F120" s="67"/>
      <c r="G120" s="176"/>
      <c r="H120" s="690">
        <f>P39職員調書!L55</f>
        <v>0</v>
      </c>
      <c r="I120" s="690">
        <f>P39職員調書!L56</f>
        <v>0</v>
      </c>
      <c r="J120" s="690">
        <f>P39職員調書!L57</f>
        <v>0</v>
      </c>
      <c r="K120" s="690">
        <f>P39職員調書!L58</f>
        <v>0</v>
      </c>
      <c r="L120" s="690">
        <f>P39職員調書!L60</f>
        <v>0</v>
      </c>
      <c r="M120" s="690">
        <f>P39職員調書!L59</f>
        <v>0</v>
      </c>
      <c r="N120" s="690">
        <f>P39職員調書!L61</f>
        <v>0</v>
      </c>
      <c r="O120" s="690">
        <f>P39職員調書!L63</f>
        <v>0</v>
      </c>
      <c r="P120" s="690">
        <f>P39職員調書!L62</f>
        <v>0</v>
      </c>
      <c r="Q120" s="690">
        <f>P39職員調書!L64</f>
        <v>0</v>
      </c>
      <c r="R120" s="690">
        <f>P39職員調書!L65</f>
        <v>0</v>
      </c>
      <c r="S120" s="690">
        <f>P39職員調書!L66</f>
        <v>0</v>
      </c>
      <c r="T120" s="690">
        <f>P39職員調書!L67</f>
        <v>0</v>
      </c>
      <c r="U120" s="692"/>
      <c r="V120" s="557">
        <f>P39職員調書!L68</f>
        <v>0</v>
      </c>
      <c r="W120" s="557">
        <f>P39職員調書!L69</f>
        <v>0</v>
      </c>
      <c r="X120" s="557">
        <f>P39職員調書!L70</f>
        <v>0</v>
      </c>
      <c r="Y120" s="557">
        <f>P39職員調書!L71</f>
        <v>0</v>
      </c>
      <c r="Z120" s="557">
        <f>P39職員調書!L72</f>
        <v>0</v>
      </c>
      <c r="AA120" s="690">
        <f>P39職員調書!L73</f>
        <v>0</v>
      </c>
      <c r="AB120" s="692"/>
      <c r="AC120" s="690">
        <f>P39職員調書!L74</f>
        <v>0</v>
      </c>
      <c r="AD120" s="690">
        <f>SUM(H120:AC121)</f>
        <v>0</v>
      </c>
      <c r="AE120" s="801" t="s">
        <v>1291</v>
      </c>
      <c r="AF120" s="801"/>
      <c r="AG120" s="807"/>
    </row>
    <row r="121" spans="1:33" ht="15" customHeight="1">
      <c r="A121" s="1"/>
      <c r="B121" s="91"/>
      <c r="C121" s="9"/>
      <c r="D121" s="69"/>
      <c r="E121" s="69"/>
      <c r="F121" s="69"/>
      <c r="G121" s="178"/>
      <c r="H121" s="691"/>
      <c r="I121" s="691"/>
      <c r="J121" s="691"/>
      <c r="K121" s="691"/>
      <c r="L121" s="691"/>
      <c r="M121" s="691"/>
      <c r="N121" s="691"/>
      <c r="O121" s="691"/>
      <c r="P121" s="691"/>
      <c r="Q121" s="691"/>
      <c r="R121" s="691"/>
      <c r="S121" s="691"/>
      <c r="T121" s="691"/>
      <c r="U121" s="445"/>
      <c r="V121" s="557"/>
      <c r="W121" s="557"/>
      <c r="X121" s="557"/>
      <c r="Y121" s="557"/>
      <c r="Z121" s="557"/>
      <c r="AA121" s="691"/>
      <c r="AB121" s="445"/>
      <c r="AC121" s="691"/>
      <c r="AD121" s="691"/>
      <c r="AE121" s="801"/>
      <c r="AF121" s="801"/>
      <c r="AG121" s="807"/>
    </row>
    <row r="122" spans="1:33" ht="15" customHeight="1">
      <c r="A122" s="1"/>
      <c r="B122" s="2"/>
      <c r="C122" s="598" t="s">
        <v>1145</v>
      </c>
      <c r="D122" s="631"/>
      <c r="E122" s="631"/>
      <c r="F122" s="631"/>
      <c r="G122" s="631"/>
      <c r="H122" s="557">
        <f>P39職員調書!K55</f>
        <v>0</v>
      </c>
      <c r="I122" s="557">
        <f>P39職員調書!K56</f>
        <v>0</v>
      </c>
      <c r="J122" s="557">
        <f>P39職員調書!K57</f>
        <v>0</v>
      </c>
      <c r="K122" s="557">
        <f>P39職員調書!K58</f>
        <v>0</v>
      </c>
      <c r="L122" s="2">
        <f>P39職員調書!K60</f>
        <v>0</v>
      </c>
      <c r="M122" s="557">
        <f>P39職員調書!K59</f>
        <v>0</v>
      </c>
      <c r="N122" s="557">
        <f>P39職員調書!K61</f>
        <v>0</v>
      </c>
      <c r="O122" s="557">
        <f>P39職員調書!K63</f>
        <v>0</v>
      </c>
      <c r="P122" s="557">
        <f>P39職員調書!K62</f>
        <v>0</v>
      </c>
      <c r="Q122" s="557">
        <f>P39職員調書!K64</f>
        <v>0</v>
      </c>
      <c r="R122" s="557">
        <f>P39職員調書!K65</f>
        <v>0</v>
      </c>
      <c r="S122" s="557">
        <f>P39職員調書!K66</f>
        <v>0</v>
      </c>
      <c r="T122" s="557">
        <f>P39職員調書!K67</f>
        <v>0</v>
      </c>
      <c r="U122" s="272"/>
      <c r="V122" s="557">
        <f>P39職員調書!K68</f>
        <v>0</v>
      </c>
      <c r="W122" s="557">
        <f>P39職員調書!K69</f>
        <v>0</v>
      </c>
      <c r="X122" s="557">
        <f>P39職員調書!K70</f>
        <v>0</v>
      </c>
      <c r="Y122" s="557">
        <f>P39職員調書!K71</f>
        <v>0</v>
      </c>
      <c r="Z122" s="557">
        <f>P39職員調書!K72</f>
        <v>0</v>
      </c>
      <c r="AA122" s="557">
        <f>P39職員調書!K73</f>
        <v>0</v>
      </c>
      <c r="AB122" s="272"/>
      <c r="AC122" s="557">
        <f>P39職員調書!K74</f>
        <v>0</v>
      </c>
      <c r="AD122" s="557">
        <f>SUM(H122:AC122)</f>
        <v>0</v>
      </c>
      <c r="AE122" s="801"/>
      <c r="AF122" s="801"/>
      <c r="AG122" s="807"/>
    </row>
    <row r="123" spans="1:33" ht="15" customHeight="1">
      <c r="A123" s="1"/>
      <c r="B123" s="91"/>
      <c r="C123" s="599" t="s">
        <v>1000</v>
      </c>
      <c r="D123" s="632"/>
      <c r="E123" s="632"/>
      <c r="F123" s="632"/>
      <c r="G123" s="681"/>
      <c r="H123" s="692"/>
      <c r="I123" s="692"/>
      <c r="J123" s="692"/>
      <c r="K123" s="692"/>
      <c r="L123" s="692"/>
      <c r="M123" s="692"/>
      <c r="N123" s="692"/>
      <c r="O123" s="692"/>
      <c r="P123" s="692"/>
      <c r="Q123" s="692"/>
      <c r="R123" s="692"/>
      <c r="S123" s="692"/>
      <c r="T123" s="692"/>
      <c r="U123" s="692"/>
      <c r="V123" s="272"/>
      <c r="W123" s="272"/>
      <c r="X123" s="272"/>
      <c r="Y123" s="272"/>
      <c r="Z123" s="272"/>
      <c r="AA123" s="692"/>
      <c r="AB123" s="692"/>
      <c r="AC123" s="692"/>
      <c r="AD123" s="690">
        <f>SUM(H123:AC124)</f>
        <v>0</v>
      </c>
      <c r="AE123" s="801"/>
      <c r="AF123" s="801"/>
      <c r="AG123" s="807"/>
    </row>
    <row r="124" spans="1:33" ht="15" customHeight="1">
      <c r="A124" s="1"/>
      <c r="B124" s="91"/>
      <c r="C124" s="600"/>
      <c r="D124" s="633"/>
      <c r="E124" s="633"/>
      <c r="F124" s="633"/>
      <c r="G124" s="682"/>
      <c r="H124" s="445"/>
      <c r="I124" s="445"/>
      <c r="J124" s="445"/>
      <c r="K124" s="445"/>
      <c r="L124" s="445"/>
      <c r="M124" s="445"/>
      <c r="N124" s="445"/>
      <c r="O124" s="445"/>
      <c r="P124" s="445"/>
      <c r="Q124" s="445"/>
      <c r="R124" s="445"/>
      <c r="S124" s="445"/>
      <c r="T124" s="445"/>
      <c r="U124" s="445"/>
      <c r="V124" s="272"/>
      <c r="W124" s="272"/>
      <c r="X124" s="272"/>
      <c r="Y124" s="272"/>
      <c r="Z124" s="272"/>
      <c r="AA124" s="445"/>
      <c r="AB124" s="445"/>
      <c r="AC124" s="445"/>
      <c r="AD124" s="691"/>
      <c r="AE124" s="801"/>
      <c r="AF124" s="801"/>
      <c r="AG124" s="807"/>
    </row>
    <row r="125" spans="1:33" ht="15" customHeight="1">
      <c r="A125" s="1"/>
      <c r="B125" s="91"/>
      <c r="C125" s="91"/>
      <c r="D125" s="91"/>
      <c r="E125" s="91"/>
      <c r="F125" s="91"/>
      <c r="G125" s="91"/>
      <c r="H125" s="91"/>
      <c r="I125" s="91"/>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3"/>
    </row>
    <row r="126" spans="1:33" ht="15" customHeight="1">
      <c r="A126" s="1"/>
      <c r="B126" s="91" t="s">
        <v>1275</v>
      </c>
      <c r="C126" s="91"/>
      <c r="D126" s="91"/>
      <c r="E126" s="91"/>
      <c r="F126" s="91"/>
      <c r="G126" s="91"/>
      <c r="H126" s="91"/>
      <c r="I126" s="91"/>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3"/>
    </row>
    <row r="127" spans="1:33" ht="15" customHeight="1">
      <c r="A127" s="1"/>
      <c r="B127" s="91"/>
      <c r="C127" s="601" t="s">
        <v>802</v>
      </c>
      <c r="D127" s="91"/>
      <c r="E127" s="91"/>
      <c r="F127" s="91"/>
      <c r="G127" s="91"/>
      <c r="H127" s="91"/>
      <c r="I127" s="91"/>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3"/>
    </row>
    <row r="128" spans="1:33" ht="15" customHeight="1">
      <c r="A128" s="1"/>
      <c r="B128" s="91"/>
      <c r="C128" s="2"/>
      <c r="D128" s="91"/>
      <c r="E128" s="91"/>
      <c r="F128" s="91"/>
      <c r="G128" s="91"/>
      <c r="H128" s="91"/>
      <c r="I128" s="91"/>
      <c r="J128" s="91"/>
      <c r="K128" s="91"/>
      <c r="L128" s="91"/>
      <c r="M128" s="91"/>
      <c r="N128" s="91"/>
      <c r="O128" s="91"/>
      <c r="P128" s="91"/>
      <c r="Q128" s="91"/>
      <c r="R128" s="91"/>
      <c r="S128" s="91"/>
      <c r="T128" s="64" t="s">
        <v>997</v>
      </c>
      <c r="U128" s="64"/>
      <c r="V128" s="93">
        <f>P1からP24処遇関係!U4</f>
        <v>0</v>
      </c>
      <c r="W128" s="64"/>
      <c r="X128" s="64" t="s">
        <v>11</v>
      </c>
      <c r="Y128" s="64">
        <f>P1からP24処遇関係!X4</f>
        <v>0</v>
      </c>
      <c r="Z128" s="64" t="s">
        <v>24</v>
      </c>
      <c r="AA128" s="64">
        <f>P1からP24処遇関係!AA4</f>
        <v>0</v>
      </c>
      <c r="AB128" s="64" t="s">
        <v>58</v>
      </c>
      <c r="AC128" s="64"/>
      <c r="AD128" s="64"/>
      <c r="AE128" s="91"/>
      <c r="AF128" s="91"/>
      <c r="AG128" s="3"/>
    </row>
    <row r="129" spans="1:33" ht="15" customHeight="1">
      <c r="A129" s="1"/>
      <c r="B129" s="91"/>
      <c r="C129" s="124" t="s">
        <v>1001</v>
      </c>
      <c r="D129" s="124"/>
      <c r="E129" s="124"/>
      <c r="F129" s="124" t="s">
        <v>904</v>
      </c>
      <c r="G129" s="124"/>
      <c r="H129" s="124"/>
      <c r="I129" s="124"/>
      <c r="J129" s="557"/>
      <c r="K129" s="557"/>
      <c r="L129" s="557"/>
      <c r="M129" s="557"/>
      <c r="N129" s="271" t="s">
        <v>440</v>
      </c>
      <c r="O129" s="271"/>
      <c r="P129" s="271"/>
      <c r="Q129" s="152" t="s">
        <v>623</v>
      </c>
      <c r="R129" s="152"/>
      <c r="S129" s="152"/>
      <c r="T129" s="301" t="s">
        <v>547</v>
      </c>
      <c r="U129" s="301"/>
      <c r="V129" s="752"/>
      <c r="W129" s="757" t="s">
        <v>876</v>
      </c>
      <c r="X129" s="757"/>
      <c r="Y129" s="757"/>
      <c r="Z129" s="786" t="s">
        <v>1005</v>
      </c>
      <c r="AA129" s="786"/>
      <c r="AB129" s="786"/>
      <c r="AC129" s="152" t="s">
        <v>395</v>
      </c>
      <c r="AD129" s="152"/>
      <c r="AE129" s="152"/>
      <c r="AF129" s="91"/>
      <c r="AG129" s="3"/>
    </row>
    <row r="130" spans="1:33" ht="15" customHeight="1">
      <c r="A130" s="1"/>
      <c r="B130" s="91"/>
      <c r="C130" s="124" t="s">
        <v>727</v>
      </c>
      <c r="D130" s="124"/>
      <c r="E130" s="124"/>
      <c r="F130" s="659" t="s">
        <v>537</v>
      </c>
      <c r="G130" s="683"/>
      <c r="H130" s="683"/>
      <c r="I130" s="696"/>
      <c r="J130" s="613" t="s">
        <v>694</v>
      </c>
      <c r="K130" s="613"/>
      <c r="L130" s="613"/>
      <c r="M130" s="613"/>
      <c r="N130" s="557">
        <f>P1からP24処遇関係!C317+P1からP24処遇関係!D317</f>
        <v>0</v>
      </c>
      <c r="O130" s="557"/>
      <c r="P130" s="557"/>
      <c r="Q130" s="557">
        <f>P1からP24処遇関係!E317</f>
        <v>0</v>
      </c>
      <c r="R130" s="557"/>
      <c r="S130" s="557"/>
      <c r="T130" s="557">
        <f>P1からP24処遇関係!F317+P1からP24処遇関係!G317+P1からP24処遇関係!H317</f>
        <v>0</v>
      </c>
      <c r="U130" s="557"/>
      <c r="V130" s="557"/>
      <c r="W130" s="557">
        <f>SUM(P1からP24処遇関係!G317:U317)</f>
        <v>0</v>
      </c>
      <c r="X130" s="557"/>
      <c r="Y130" s="557"/>
      <c r="Z130" s="557" t="s">
        <v>45</v>
      </c>
      <c r="AA130" s="557"/>
      <c r="AB130" s="557"/>
      <c r="AC130" s="557">
        <f>SUM(N130:Y130)</f>
        <v>0</v>
      </c>
      <c r="AD130" s="557"/>
      <c r="AE130" s="557"/>
      <c r="AF130" s="91"/>
      <c r="AG130" s="3"/>
    </row>
    <row r="131" spans="1:33" ht="15" customHeight="1">
      <c r="A131" s="1"/>
      <c r="B131" s="2"/>
      <c r="C131" s="124"/>
      <c r="D131" s="124"/>
      <c r="E131" s="124"/>
      <c r="F131" s="660"/>
      <c r="G131" s="684"/>
      <c r="H131" s="684"/>
      <c r="I131" s="697"/>
      <c r="J131" s="613" t="s">
        <v>1003</v>
      </c>
      <c r="K131" s="613"/>
      <c r="L131" s="613"/>
      <c r="M131" s="613"/>
      <c r="N131" s="588">
        <f>N130/1.6</f>
        <v>0</v>
      </c>
      <c r="O131" s="620"/>
      <c r="P131" s="644"/>
      <c r="Q131" s="588">
        <f>Q130/2</f>
        <v>0</v>
      </c>
      <c r="R131" s="620"/>
      <c r="S131" s="644"/>
      <c r="T131" s="588">
        <f>T130/4</f>
        <v>0</v>
      </c>
      <c r="U131" s="620"/>
      <c r="V131" s="644"/>
      <c r="W131" s="588">
        <f>W130/4</f>
        <v>0</v>
      </c>
      <c r="X131" s="620"/>
      <c r="Y131" s="644"/>
      <c r="Z131" s="588">
        <f>IF(P1からP24処遇関係!M18&gt;20,0,IF(10&gt;P1からP24処遇関係!M18,0,1))</f>
        <v>0</v>
      </c>
      <c r="AA131" s="620"/>
      <c r="AB131" s="644"/>
      <c r="AC131" s="588">
        <f>SUM(N131:AB131)</f>
        <v>0</v>
      </c>
      <c r="AD131" s="620"/>
      <c r="AE131" s="644"/>
      <c r="AF131" s="2"/>
      <c r="AG131" s="3"/>
    </row>
    <row r="132" spans="1:33" ht="15" customHeight="1">
      <c r="A132" s="1"/>
      <c r="B132" s="91"/>
      <c r="C132" s="152" t="s">
        <v>1004</v>
      </c>
      <c r="D132" s="152"/>
      <c r="E132" s="152"/>
      <c r="F132" s="301" t="s">
        <v>821</v>
      </c>
      <c r="G132" s="301"/>
      <c r="H132" s="301"/>
      <c r="I132" s="301"/>
      <c r="J132" s="613" t="s">
        <v>694</v>
      </c>
      <c r="K132" s="613"/>
      <c r="L132" s="613"/>
      <c r="M132" s="613"/>
      <c r="N132" s="557">
        <f>P1からP24処遇関係!C317+P1からP24処遇関係!D317</f>
        <v>0</v>
      </c>
      <c r="O132" s="557"/>
      <c r="P132" s="557"/>
      <c r="Q132" s="557">
        <f>P1からP24処遇関係!E317</f>
        <v>0</v>
      </c>
      <c r="R132" s="557"/>
      <c r="S132" s="557"/>
      <c r="T132" s="557">
        <f>P1からP24処遇関係!F317+P1からP24処遇関係!G317+P1からP24処遇関係!H317</f>
        <v>0</v>
      </c>
      <c r="U132" s="557"/>
      <c r="V132" s="557"/>
      <c r="W132" s="557">
        <f>SUM(P1からP24処遇関係!I317:U317)</f>
        <v>0</v>
      </c>
      <c r="X132" s="557"/>
      <c r="Y132" s="557"/>
      <c r="Z132" s="557" t="s">
        <v>45</v>
      </c>
      <c r="AA132" s="557"/>
      <c r="AB132" s="557"/>
      <c r="AC132" s="557">
        <f>SUM(N132:Y132)</f>
        <v>0</v>
      </c>
      <c r="AD132" s="557"/>
      <c r="AE132" s="557"/>
      <c r="AF132" s="91"/>
      <c r="AG132" s="3"/>
    </row>
    <row r="133" spans="1:33" ht="15" customHeight="1">
      <c r="A133" s="1"/>
      <c r="B133" s="91"/>
      <c r="C133" s="152"/>
      <c r="D133" s="152"/>
      <c r="E133" s="152"/>
      <c r="F133" s="301"/>
      <c r="G133" s="301"/>
      <c r="H133" s="301"/>
      <c r="I133" s="301"/>
      <c r="J133" s="613" t="s">
        <v>1003</v>
      </c>
      <c r="K133" s="613"/>
      <c r="L133" s="613"/>
      <c r="M133" s="613"/>
      <c r="N133" s="557">
        <f>N132/1.6</f>
        <v>0</v>
      </c>
      <c r="O133" s="557"/>
      <c r="P133" s="557"/>
      <c r="Q133" s="557">
        <f>Q132/2</f>
        <v>0</v>
      </c>
      <c r="R133" s="557"/>
      <c r="S133" s="557"/>
      <c r="T133" s="557">
        <f>T132/4</f>
        <v>0</v>
      </c>
      <c r="U133" s="557"/>
      <c r="V133" s="557"/>
      <c r="W133" s="557">
        <f>W132/5.5</f>
        <v>0</v>
      </c>
      <c r="X133" s="557"/>
      <c r="Y133" s="557"/>
      <c r="Z133" s="557">
        <f>IF(P1からP24処遇関係!M18&lt;=45,1,0)</f>
        <v>1</v>
      </c>
      <c r="AA133" s="557"/>
      <c r="AB133" s="557"/>
      <c r="AC133" s="557">
        <f>SUM(N133:AB133)</f>
        <v>1</v>
      </c>
      <c r="AD133" s="557"/>
      <c r="AE133" s="557"/>
      <c r="AF133" s="91"/>
      <c r="AG133" s="3"/>
    </row>
    <row r="134" spans="1:33" ht="15" customHeight="1">
      <c r="A134" s="1"/>
      <c r="B134" s="91"/>
      <c r="C134" s="152"/>
      <c r="D134" s="152"/>
      <c r="E134" s="152"/>
      <c r="F134" s="124" t="s">
        <v>423</v>
      </c>
      <c r="G134" s="124"/>
      <c r="H134" s="124"/>
      <c r="I134" s="124"/>
      <c r="J134" s="613" t="s">
        <v>231</v>
      </c>
      <c r="K134" s="613"/>
      <c r="L134" s="613"/>
      <c r="M134" s="613"/>
      <c r="N134" s="11">
        <f>P1からP24処遇関係!C317+P1からP24処遇関係!D317+P1からP24処遇関係!E317</f>
        <v>0</v>
      </c>
      <c r="O134" s="70"/>
      <c r="P134" s="70"/>
      <c r="Q134" s="70"/>
      <c r="R134" s="70"/>
      <c r="S134" s="179"/>
      <c r="T134" s="745"/>
      <c r="U134" s="751"/>
      <c r="V134" s="751"/>
      <c r="W134" s="751"/>
      <c r="X134" s="751"/>
      <c r="Y134" s="751"/>
      <c r="Z134" s="751"/>
      <c r="AA134" s="751"/>
      <c r="AB134" s="791"/>
      <c r="AC134" s="557">
        <f>SUM(N132:S132)</f>
        <v>0</v>
      </c>
      <c r="AD134" s="557"/>
      <c r="AE134" s="557"/>
      <c r="AF134" s="91"/>
      <c r="AG134" s="3"/>
    </row>
    <row r="135" spans="1:33" ht="15" customHeight="1">
      <c r="A135" s="1"/>
      <c r="B135" s="91"/>
      <c r="C135" s="152"/>
      <c r="D135" s="152"/>
      <c r="E135" s="152"/>
      <c r="F135" s="124"/>
      <c r="G135" s="124"/>
      <c r="H135" s="124"/>
      <c r="I135" s="124"/>
      <c r="J135" s="613" t="s">
        <v>1003</v>
      </c>
      <c r="K135" s="613"/>
      <c r="L135" s="613"/>
      <c r="M135" s="613"/>
      <c r="N135" s="11">
        <f>N134/1.6</f>
        <v>0</v>
      </c>
      <c r="O135" s="70"/>
      <c r="P135" s="70"/>
      <c r="Q135" s="70"/>
      <c r="R135" s="70"/>
      <c r="S135" s="179"/>
      <c r="T135" s="745"/>
      <c r="U135" s="751"/>
      <c r="V135" s="751"/>
      <c r="W135" s="751"/>
      <c r="X135" s="751"/>
      <c r="Y135" s="751"/>
      <c r="Z135" s="751"/>
      <c r="AA135" s="751"/>
      <c r="AB135" s="791"/>
      <c r="AC135" s="557">
        <f>AC134/1.6</f>
        <v>0</v>
      </c>
      <c r="AD135" s="557"/>
      <c r="AE135" s="557"/>
      <c r="AF135" s="91"/>
      <c r="AG135" s="3"/>
    </row>
    <row r="136" spans="1:33" ht="15" customHeight="1">
      <c r="A136" s="1"/>
      <c r="B136" s="91"/>
      <c r="C136" s="91"/>
      <c r="D136" s="91"/>
      <c r="E136" s="91"/>
      <c r="F136" s="91"/>
      <c r="G136" s="91"/>
      <c r="H136" s="91"/>
      <c r="I136" s="91"/>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3"/>
    </row>
    <row r="137" spans="1:33" ht="15" customHeight="1">
      <c r="A137" s="1"/>
      <c r="B137" s="565" t="s">
        <v>1317</v>
      </c>
      <c r="C137" s="565"/>
      <c r="D137" s="565"/>
      <c r="E137" s="565"/>
      <c r="F137" s="565"/>
      <c r="G137" s="565"/>
      <c r="H137" s="565"/>
      <c r="I137" s="565"/>
      <c r="J137" s="565"/>
      <c r="K137" s="565"/>
      <c r="L137" s="565"/>
      <c r="M137" s="565"/>
      <c r="N137" s="565"/>
      <c r="O137" s="565"/>
      <c r="P137" s="565"/>
      <c r="Q137" s="565"/>
      <c r="R137" s="565"/>
      <c r="S137" s="565"/>
      <c r="T137" s="565"/>
      <c r="U137" s="565"/>
      <c r="V137" s="565"/>
      <c r="W137" s="565"/>
      <c r="X137" s="565"/>
      <c r="Y137" s="565"/>
      <c r="Z137" s="565"/>
      <c r="AA137" s="565"/>
      <c r="AB137" s="565"/>
      <c r="AC137" s="565"/>
      <c r="AD137" s="565"/>
      <c r="AE137" s="565"/>
      <c r="AF137" s="91"/>
      <c r="AG137" s="3"/>
    </row>
    <row r="138" spans="1:33" ht="15" customHeight="1">
      <c r="A138" s="1"/>
      <c r="B138" s="566"/>
      <c r="C138" s="566"/>
      <c r="D138" s="566"/>
      <c r="E138" s="566"/>
      <c r="F138" s="566"/>
      <c r="G138" s="566"/>
      <c r="H138" s="566"/>
      <c r="I138" s="566"/>
      <c r="J138" s="566"/>
      <c r="K138" s="566"/>
      <c r="L138" s="566"/>
      <c r="M138" s="566"/>
      <c r="N138" s="566"/>
      <c r="O138" s="566"/>
      <c r="P138" s="566"/>
      <c r="Q138" s="566"/>
      <c r="R138" s="566"/>
      <c r="S138" s="566"/>
      <c r="T138" s="566"/>
      <c r="U138" s="566"/>
      <c r="V138" s="566"/>
      <c r="W138" s="566"/>
      <c r="X138" s="566"/>
      <c r="Y138" s="566"/>
      <c r="Z138" s="566"/>
      <c r="AA138" s="566"/>
      <c r="AB138" s="566"/>
      <c r="AC138" s="566"/>
      <c r="AD138" s="566"/>
      <c r="AE138" s="566"/>
      <c r="AF138" s="2"/>
      <c r="AG138" s="3"/>
    </row>
    <row r="139" spans="1:33" ht="15" customHeight="1">
      <c r="A139" s="1"/>
      <c r="B139" s="567"/>
      <c r="C139" s="567"/>
      <c r="D139" s="567"/>
      <c r="E139" s="567"/>
      <c r="F139" s="567"/>
      <c r="G139" s="567"/>
      <c r="H139" s="567"/>
      <c r="I139" s="567"/>
      <c r="J139" s="567"/>
      <c r="K139" s="567"/>
      <c r="L139" s="567"/>
      <c r="M139" s="567"/>
      <c r="N139" s="567"/>
      <c r="O139" s="567"/>
      <c r="P139" s="567"/>
      <c r="Q139" s="567"/>
      <c r="R139" s="567"/>
      <c r="S139" s="567"/>
      <c r="T139" s="567"/>
      <c r="U139" s="567"/>
      <c r="V139" s="567"/>
      <c r="W139" s="567"/>
      <c r="X139" s="567"/>
      <c r="Y139" s="567"/>
      <c r="Z139" s="567"/>
      <c r="AA139" s="567"/>
      <c r="AB139" s="567"/>
      <c r="AC139" s="567"/>
      <c r="AD139" s="567"/>
      <c r="AE139" s="567"/>
      <c r="AF139" s="2"/>
      <c r="AG139" s="3"/>
    </row>
    <row r="140" spans="1:33" ht="15" customHeight="1">
      <c r="A140" s="1"/>
      <c r="B140" s="124" t="s">
        <v>1001</v>
      </c>
      <c r="C140" s="124"/>
      <c r="D140" s="124"/>
      <c r="E140" s="124"/>
      <c r="F140" s="124" t="s">
        <v>577</v>
      </c>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91"/>
      <c r="AG140" s="3"/>
    </row>
    <row r="141" spans="1:33" ht="15" customHeight="1">
      <c r="A141" s="1"/>
      <c r="B141" s="162" t="s">
        <v>727</v>
      </c>
      <c r="C141" s="162"/>
      <c r="D141" s="162"/>
      <c r="E141" s="162"/>
      <c r="F141" s="661" t="s">
        <v>1300</v>
      </c>
      <c r="G141" s="661"/>
      <c r="H141" s="661"/>
      <c r="I141" s="661"/>
      <c r="J141" s="661"/>
      <c r="K141" s="661"/>
      <c r="L141" s="661"/>
      <c r="M141" s="661"/>
      <c r="N141" s="661"/>
      <c r="O141" s="661"/>
      <c r="P141" s="661"/>
      <c r="Q141" s="661"/>
      <c r="R141" s="661"/>
      <c r="S141" s="661"/>
      <c r="T141" s="661"/>
      <c r="U141" s="661"/>
      <c r="V141" s="661"/>
      <c r="W141" s="661"/>
      <c r="X141" s="661"/>
      <c r="Y141" s="661"/>
      <c r="Z141" s="661"/>
      <c r="AA141" s="661"/>
      <c r="AB141" s="661"/>
      <c r="AC141" s="661"/>
      <c r="AD141" s="661"/>
      <c r="AE141" s="661"/>
      <c r="AF141" s="91"/>
      <c r="AG141" s="3"/>
    </row>
    <row r="142" spans="1:33" ht="15" customHeight="1">
      <c r="A142" s="1"/>
      <c r="B142" s="162"/>
      <c r="C142" s="162"/>
      <c r="D142" s="162"/>
      <c r="E142" s="162"/>
      <c r="F142" s="661"/>
      <c r="G142" s="661"/>
      <c r="H142" s="661"/>
      <c r="I142" s="661"/>
      <c r="J142" s="661"/>
      <c r="K142" s="661"/>
      <c r="L142" s="661"/>
      <c r="M142" s="661"/>
      <c r="N142" s="661"/>
      <c r="O142" s="661"/>
      <c r="P142" s="661"/>
      <c r="Q142" s="661"/>
      <c r="R142" s="661"/>
      <c r="S142" s="661"/>
      <c r="T142" s="661"/>
      <c r="U142" s="661"/>
      <c r="V142" s="661"/>
      <c r="W142" s="661"/>
      <c r="X142" s="661"/>
      <c r="Y142" s="661"/>
      <c r="Z142" s="661"/>
      <c r="AA142" s="661"/>
      <c r="AB142" s="661"/>
      <c r="AC142" s="661"/>
      <c r="AD142" s="661"/>
      <c r="AE142" s="661"/>
      <c r="AF142" s="91"/>
      <c r="AG142" s="3"/>
    </row>
    <row r="143" spans="1:33" ht="15" customHeight="1">
      <c r="A143" s="1"/>
      <c r="B143" s="162"/>
      <c r="C143" s="162"/>
      <c r="D143" s="162"/>
      <c r="E143" s="162"/>
      <c r="F143" s="661"/>
      <c r="G143" s="661"/>
      <c r="H143" s="661"/>
      <c r="I143" s="661"/>
      <c r="J143" s="661"/>
      <c r="K143" s="661"/>
      <c r="L143" s="661"/>
      <c r="M143" s="661"/>
      <c r="N143" s="661"/>
      <c r="O143" s="661"/>
      <c r="P143" s="661"/>
      <c r="Q143" s="661"/>
      <c r="R143" s="661"/>
      <c r="S143" s="661"/>
      <c r="T143" s="661"/>
      <c r="U143" s="661"/>
      <c r="V143" s="661"/>
      <c r="W143" s="661"/>
      <c r="X143" s="661"/>
      <c r="Y143" s="661"/>
      <c r="Z143" s="661"/>
      <c r="AA143" s="661"/>
      <c r="AB143" s="661"/>
      <c r="AC143" s="661"/>
      <c r="AD143" s="661"/>
      <c r="AE143" s="661"/>
      <c r="AF143" s="91"/>
      <c r="AG143" s="3"/>
    </row>
    <row r="144" spans="1:33" ht="22.5" customHeight="1">
      <c r="A144" s="1"/>
      <c r="B144" s="162"/>
      <c r="C144" s="162"/>
      <c r="D144" s="162"/>
      <c r="E144" s="162"/>
      <c r="F144" s="661"/>
      <c r="G144" s="661"/>
      <c r="H144" s="661"/>
      <c r="I144" s="661"/>
      <c r="J144" s="661"/>
      <c r="K144" s="661"/>
      <c r="L144" s="661"/>
      <c r="M144" s="661"/>
      <c r="N144" s="661"/>
      <c r="O144" s="661"/>
      <c r="P144" s="661"/>
      <c r="Q144" s="661"/>
      <c r="R144" s="661"/>
      <c r="S144" s="661"/>
      <c r="T144" s="661"/>
      <c r="U144" s="661"/>
      <c r="V144" s="661"/>
      <c r="W144" s="661"/>
      <c r="X144" s="661"/>
      <c r="Y144" s="661"/>
      <c r="Z144" s="661"/>
      <c r="AA144" s="661"/>
      <c r="AB144" s="661"/>
      <c r="AC144" s="661"/>
      <c r="AD144" s="661"/>
      <c r="AE144" s="661"/>
      <c r="AF144" s="91"/>
      <c r="AG144" s="3"/>
    </row>
    <row r="145" spans="1:33" ht="15" customHeight="1">
      <c r="A145" s="1"/>
      <c r="B145" s="162"/>
      <c r="C145" s="162"/>
      <c r="D145" s="162"/>
      <c r="E145" s="162"/>
      <c r="F145" s="661"/>
      <c r="G145" s="661"/>
      <c r="H145" s="661"/>
      <c r="I145" s="661"/>
      <c r="J145" s="661"/>
      <c r="K145" s="661"/>
      <c r="L145" s="661"/>
      <c r="M145" s="661"/>
      <c r="N145" s="661"/>
      <c r="O145" s="661"/>
      <c r="P145" s="661"/>
      <c r="Q145" s="661"/>
      <c r="R145" s="661"/>
      <c r="S145" s="661"/>
      <c r="T145" s="661"/>
      <c r="U145" s="661"/>
      <c r="V145" s="661"/>
      <c r="W145" s="661"/>
      <c r="X145" s="661"/>
      <c r="Y145" s="661"/>
      <c r="Z145" s="661"/>
      <c r="AA145" s="661"/>
      <c r="AB145" s="661"/>
      <c r="AC145" s="661"/>
      <c r="AD145" s="661"/>
      <c r="AE145" s="661"/>
      <c r="AF145" s="91"/>
      <c r="AG145" s="3"/>
    </row>
    <row r="146" spans="1:33" ht="21" customHeight="1">
      <c r="A146" s="1"/>
      <c r="B146" s="162"/>
      <c r="C146" s="162"/>
      <c r="D146" s="162"/>
      <c r="E146" s="162"/>
      <c r="F146" s="661"/>
      <c r="G146" s="661"/>
      <c r="H146" s="661"/>
      <c r="I146" s="661"/>
      <c r="J146" s="661"/>
      <c r="K146" s="661"/>
      <c r="L146" s="661"/>
      <c r="M146" s="661"/>
      <c r="N146" s="661"/>
      <c r="O146" s="661"/>
      <c r="P146" s="661"/>
      <c r="Q146" s="661"/>
      <c r="R146" s="661"/>
      <c r="S146" s="661"/>
      <c r="T146" s="661"/>
      <c r="U146" s="661"/>
      <c r="V146" s="661"/>
      <c r="W146" s="661"/>
      <c r="X146" s="661"/>
      <c r="Y146" s="661"/>
      <c r="Z146" s="661"/>
      <c r="AA146" s="661"/>
      <c r="AB146" s="661"/>
      <c r="AC146" s="661"/>
      <c r="AD146" s="661"/>
      <c r="AE146" s="661"/>
      <c r="AF146" s="91"/>
      <c r="AG146" s="3"/>
    </row>
    <row r="147" spans="1:33" ht="17.25" customHeight="1">
      <c r="A147" s="1"/>
      <c r="B147" s="162"/>
      <c r="C147" s="162"/>
      <c r="D147" s="162"/>
      <c r="E147" s="162"/>
      <c r="F147" s="661"/>
      <c r="G147" s="661"/>
      <c r="H147" s="661"/>
      <c r="I147" s="661"/>
      <c r="J147" s="661"/>
      <c r="K147" s="661"/>
      <c r="L147" s="661"/>
      <c r="M147" s="661"/>
      <c r="N147" s="661"/>
      <c r="O147" s="661"/>
      <c r="P147" s="661"/>
      <c r="Q147" s="661"/>
      <c r="R147" s="661"/>
      <c r="S147" s="661"/>
      <c r="T147" s="661"/>
      <c r="U147" s="661"/>
      <c r="V147" s="661"/>
      <c r="W147" s="661"/>
      <c r="X147" s="661"/>
      <c r="Y147" s="661"/>
      <c r="Z147" s="661"/>
      <c r="AA147" s="661"/>
      <c r="AB147" s="661"/>
      <c r="AC147" s="661"/>
      <c r="AD147" s="661"/>
      <c r="AE147" s="661"/>
      <c r="AF147" s="91"/>
      <c r="AG147" s="3"/>
    </row>
    <row r="148" spans="1:33" ht="18" customHeight="1">
      <c r="A148" s="1"/>
      <c r="B148" s="162"/>
      <c r="C148" s="162"/>
      <c r="D148" s="162"/>
      <c r="E148" s="162"/>
      <c r="F148" s="661"/>
      <c r="G148" s="661"/>
      <c r="H148" s="661"/>
      <c r="I148" s="661"/>
      <c r="J148" s="661"/>
      <c r="K148" s="661"/>
      <c r="L148" s="661"/>
      <c r="M148" s="661"/>
      <c r="N148" s="661"/>
      <c r="O148" s="661"/>
      <c r="P148" s="661"/>
      <c r="Q148" s="661"/>
      <c r="R148" s="661"/>
      <c r="S148" s="661"/>
      <c r="T148" s="661"/>
      <c r="U148" s="661"/>
      <c r="V148" s="661"/>
      <c r="W148" s="661"/>
      <c r="X148" s="661"/>
      <c r="Y148" s="661"/>
      <c r="Z148" s="661"/>
      <c r="AA148" s="661"/>
      <c r="AB148" s="661"/>
      <c r="AC148" s="661"/>
      <c r="AD148" s="661"/>
      <c r="AE148" s="661"/>
      <c r="AF148" s="91"/>
      <c r="AG148" s="3"/>
    </row>
    <row r="149" spans="1:33" ht="15" customHeight="1">
      <c r="A149" s="1"/>
      <c r="B149" s="568" t="s">
        <v>1004</v>
      </c>
      <c r="C149" s="349"/>
      <c r="D149" s="349"/>
      <c r="E149" s="472"/>
      <c r="F149" s="662" t="s">
        <v>163</v>
      </c>
      <c r="G149" s="685"/>
      <c r="H149" s="685"/>
      <c r="I149" s="685"/>
      <c r="J149" s="685"/>
      <c r="K149" s="685"/>
      <c r="L149" s="685"/>
      <c r="M149" s="685"/>
      <c r="N149" s="685"/>
      <c r="O149" s="685"/>
      <c r="P149" s="685"/>
      <c r="Q149" s="685"/>
      <c r="R149" s="685"/>
      <c r="S149" s="685"/>
      <c r="T149" s="685"/>
      <c r="U149" s="685"/>
      <c r="V149" s="685"/>
      <c r="W149" s="685"/>
      <c r="X149" s="685"/>
      <c r="Y149" s="685"/>
      <c r="Z149" s="685"/>
      <c r="AA149" s="685"/>
      <c r="AB149" s="685"/>
      <c r="AC149" s="685"/>
      <c r="AD149" s="685"/>
      <c r="AE149" s="802"/>
      <c r="AF149" s="91"/>
      <c r="AG149" s="3"/>
    </row>
    <row r="150" spans="1:33" ht="15" customHeight="1">
      <c r="A150" s="1"/>
      <c r="B150" s="569"/>
      <c r="C150" s="602"/>
      <c r="D150" s="602"/>
      <c r="E150" s="645"/>
      <c r="F150" s="419"/>
      <c r="G150" s="417"/>
      <c r="H150" s="417"/>
      <c r="I150" s="417"/>
      <c r="J150" s="417"/>
      <c r="K150" s="417"/>
      <c r="L150" s="417"/>
      <c r="M150" s="417"/>
      <c r="N150" s="417"/>
      <c r="O150" s="417"/>
      <c r="P150" s="417"/>
      <c r="Q150" s="417"/>
      <c r="R150" s="417"/>
      <c r="S150" s="417"/>
      <c r="T150" s="417"/>
      <c r="U150" s="417"/>
      <c r="V150" s="417"/>
      <c r="W150" s="417"/>
      <c r="X150" s="417"/>
      <c r="Y150" s="417"/>
      <c r="Z150" s="417"/>
      <c r="AA150" s="417"/>
      <c r="AB150" s="417"/>
      <c r="AC150" s="417"/>
      <c r="AD150" s="417"/>
      <c r="AE150" s="542"/>
      <c r="AF150" s="91"/>
      <c r="AG150" s="3"/>
    </row>
    <row r="151" spans="1:33" ht="15" customHeight="1">
      <c r="A151" s="1"/>
      <c r="B151" s="569"/>
      <c r="C151" s="602"/>
      <c r="D151" s="602"/>
      <c r="E151" s="645"/>
      <c r="F151" s="419"/>
      <c r="G151" s="417"/>
      <c r="H151" s="417"/>
      <c r="I151" s="417"/>
      <c r="J151" s="417"/>
      <c r="K151" s="417"/>
      <c r="L151" s="417"/>
      <c r="M151" s="417"/>
      <c r="N151" s="417"/>
      <c r="O151" s="417"/>
      <c r="P151" s="417"/>
      <c r="Q151" s="417"/>
      <c r="R151" s="417"/>
      <c r="S151" s="417"/>
      <c r="T151" s="417"/>
      <c r="U151" s="417"/>
      <c r="V151" s="417"/>
      <c r="W151" s="417"/>
      <c r="X151" s="417"/>
      <c r="Y151" s="417"/>
      <c r="Z151" s="417"/>
      <c r="AA151" s="417"/>
      <c r="AB151" s="417"/>
      <c r="AC151" s="417"/>
      <c r="AD151" s="417"/>
      <c r="AE151" s="542"/>
      <c r="AF151" s="91"/>
      <c r="AG151" s="3"/>
    </row>
    <row r="152" spans="1:33" ht="15" customHeight="1">
      <c r="A152" s="1"/>
      <c r="B152" s="569"/>
      <c r="C152" s="602"/>
      <c r="D152" s="602"/>
      <c r="E152" s="645"/>
      <c r="F152" s="419"/>
      <c r="G152" s="417"/>
      <c r="H152" s="417"/>
      <c r="I152" s="417"/>
      <c r="J152" s="417"/>
      <c r="K152" s="417"/>
      <c r="L152" s="417"/>
      <c r="M152" s="417"/>
      <c r="N152" s="417"/>
      <c r="O152" s="417"/>
      <c r="P152" s="417"/>
      <c r="Q152" s="417"/>
      <c r="R152" s="417"/>
      <c r="S152" s="417"/>
      <c r="T152" s="417"/>
      <c r="U152" s="417"/>
      <c r="V152" s="417"/>
      <c r="W152" s="417"/>
      <c r="X152" s="417"/>
      <c r="Y152" s="417"/>
      <c r="Z152" s="417"/>
      <c r="AA152" s="417"/>
      <c r="AB152" s="417"/>
      <c r="AC152" s="417"/>
      <c r="AD152" s="417"/>
      <c r="AE152" s="542"/>
      <c r="AF152" s="91"/>
      <c r="AG152" s="3"/>
    </row>
    <row r="153" spans="1:33" ht="15" customHeight="1">
      <c r="A153" s="1"/>
      <c r="B153" s="569"/>
      <c r="C153" s="602"/>
      <c r="D153" s="602"/>
      <c r="E153" s="645"/>
      <c r="F153" s="419"/>
      <c r="G153" s="417"/>
      <c r="H153" s="417"/>
      <c r="I153" s="417"/>
      <c r="J153" s="417"/>
      <c r="K153" s="417"/>
      <c r="L153" s="417"/>
      <c r="M153" s="417"/>
      <c r="N153" s="417"/>
      <c r="O153" s="417"/>
      <c r="P153" s="417"/>
      <c r="Q153" s="417"/>
      <c r="R153" s="417"/>
      <c r="S153" s="417"/>
      <c r="T153" s="417"/>
      <c r="U153" s="417"/>
      <c r="V153" s="417"/>
      <c r="W153" s="417"/>
      <c r="X153" s="417"/>
      <c r="Y153" s="417"/>
      <c r="Z153" s="417"/>
      <c r="AA153" s="417"/>
      <c r="AB153" s="417"/>
      <c r="AC153" s="417"/>
      <c r="AD153" s="417"/>
      <c r="AE153" s="542"/>
      <c r="AF153" s="91"/>
      <c r="AG153" s="3"/>
    </row>
    <row r="154" spans="1:33" ht="15" customHeight="1">
      <c r="A154" s="1"/>
      <c r="B154" s="569"/>
      <c r="C154" s="602"/>
      <c r="D154" s="602"/>
      <c r="E154" s="645"/>
      <c r="F154" s="419"/>
      <c r="G154" s="417"/>
      <c r="H154" s="417"/>
      <c r="I154" s="417"/>
      <c r="J154" s="417"/>
      <c r="K154" s="417"/>
      <c r="L154" s="417"/>
      <c r="M154" s="417"/>
      <c r="N154" s="417"/>
      <c r="O154" s="417"/>
      <c r="P154" s="417"/>
      <c r="Q154" s="417"/>
      <c r="R154" s="417"/>
      <c r="S154" s="417"/>
      <c r="T154" s="417"/>
      <c r="U154" s="417"/>
      <c r="V154" s="417"/>
      <c r="W154" s="417"/>
      <c r="X154" s="417"/>
      <c r="Y154" s="417"/>
      <c r="Z154" s="417"/>
      <c r="AA154" s="417"/>
      <c r="AB154" s="417"/>
      <c r="AC154" s="417"/>
      <c r="AD154" s="417"/>
      <c r="AE154" s="542"/>
      <c r="AF154" s="91"/>
      <c r="AG154" s="3"/>
    </row>
    <row r="155" spans="1:33" ht="15" customHeight="1">
      <c r="A155" s="1"/>
      <c r="B155" s="569"/>
      <c r="C155" s="602"/>
      <c r="D155" s="602"/>
      <c r="E155" s="645"/>
      <c r="F155" s="419"/>
      <c r="G155" s="417"/>
      <c r="H155" s="417"/>
      <c r="I155" s="417"/>
      <c r="J155" s="417"/>
      <c r="K155" s="417"/>
      <c r="L155" s="417"/>
      <c r="M155" s="417"/>
      <c r="N155" s="417"/>
      <c r="O155" s="417"/>
      <c r="P155" s="417"/>
      <c r="Q155" s="417"/>
      <c r="R155" s="417"/>
      <c r="S155" s="417"/>
      <c r="T155" s="417"/>
      <c r="U155" s="417"/>
      <c r="V155" s="417"/>
      <c r="W155" s="417"/>
      <c r="X155" s="417"/>
      <c r="Y155" s="417"/>
      <c r="Z155" s="417"/>
      <c r="AA155" s="417"/>
      <c r="AB155" s="417"/>
      <c r="AC155" s="417"/>
      <c r="AD155" s="417"/>
      <c r="AE155" s="542"/>
      <c r="AF155" s="91"/>
      <c r="AG155" s="3"/>
    </row>
    <row r="156" spans="1:33" ht="15" customHeight="1">
      <c r="A156" s="1"/>
      <c r="B156" s="569"/>
      <c r="C156" s="602"/>
      <c r="D156" s="602"/>
      <c r="E156" s="645"/>
      <c r="F156" s="419"/>
      <c r="G156" s="417"/>
      <c r="H156" s="417"/>
      <c r="I156" s="417"/>
      <c r="J156" s="417"/>
      <c r="K156" s="417"/>
      <c r="L156" s="417"/>
      <c r="M156" s="417"/>
      <c r="N156" s="417"/>
      <c r="O156" s="417"/>
      <c r="P156" s="417"/>
      <c r="Q156" s="417"/>
      <c r="R156" s="417"/>
      <c r="S156" s="417"/>
      <c r="T156" s="417"/>
      <c r="U156" s="417"/>
      <c r="V156" s="417"/>
      <c r="W156" s="417"/>
      <c r="X156" s="417"/>
      <c r="Y156" s="417"/>
      <c r="Z156" s="417"/>
      <c r="AA156" s="417"/>
      <c r="AB156" s="417"/>
      <c r="AC156" s="417"/>
      <c r="AD156" s="417"/>
      <c r="AE156" s="542"/>
      <c r="AF156" s="91"/>
      <c r="AG156" s="3"/>
    </row>
    <row r="157" spans="1:33" ht="15" customHeight="1">
      <c r="A157" s="1"/>
      <c r="B157" s="569"/>
      <c r="C157" s="602"/>
      <c r="D157" s="602"/>
      <c r="E157" s="645"/>
      <c r="F157" s="419"/>
      <c r="G157" s="417"/>
      <c r="H157" s="417"/>
      <c r="I157" s="417"/>
      <c r="J157" s="417"/>
      <c r="K157" s="417"/>
      <c r="L157" s="417"/>
      <c r="M157" s="417"/>
      <c r="N157" s="417"/>
      <c r="O157" s="417"/>
      <c r="P157" s="417"/>
      <c r="Q157" s="417"/>
      <c r="R157" s="417"/>
      <c r="S157" s="417"/>
      <c r="T157" s="417"/>
      <c r="U157" s="417"/>
      <c r="V157" s="417"/>
      <c r="W157" s="417"/>
      <c r="X157" s="417"/>
      <c r="Y157" s="417"/>
      <c r="Z157" s="417"/>
      <c r="AA157" s="417"/>
      <c r="AB157" s="417"/>
      <c r="AC157" s="417"/>
      <c r="AD157" s="417"/>
      <c r="AE157" s="542"/>
      <c r="AF157" s="91"/>
      <c r="AG157" s="3"/>
    </row>
    <row r="158" spans="1:33" ht="15" customHeight="1">
      <c r="A158" s="1"/>
      <c r="B158" s="333"/>
      <c r="C158" s="350"/>
      <c r="D158" s="350"/>
      <c r="E158" s="473"/>
      <c r="F158" s="663"/>
      <c r="G158" s="431"/>
      <c r="H158" s="431"/>
      <c r="I158" s="431"/>
      <c r="J158" s="431"/>
      <c r="K158" s="431"/>
      <c r="L158" s="431"/>
      <c r="M158" s="431"/>
      <c r="N158" s="431"/>
      <c r="O158" s="431"/>
      <c r="P158" s="431"/>
      <c r="Q158" s="431"/>
      <c r="R158" s="431"/>
      <c r="S158" s="431"/>
      <c r="T158" s="431"/>
      <c r="U158" s="431"/>
      <c r="V158" s="431"/>
      <c r="W158" s="431"/>
      <c r="X158" s="431"/>
      <c r="Y158" s="431"/>
      <c r="Z158" s="431"/>
      <c r="AA158" s="431"/>
      <c r="AB158" s="431"/>
      <c r="AC158" s="431"/>
      <c r="AD158" s="431"/>
      <c r="AE158" s="549"/>
      <c r="AF158" s="91"/>
      <c r="AG158" s="3"/>
    </row>
    <row r="159" spans="1:33" ht="15" customHeight="1">
      <c r="A159" s="17"/>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c r="AB159" s="76"/>
      <c r="AC159" s="76"/>
      <c r="AD159" s="76"/>
      <c r="AE159" s="76"/>
      <c r="AF159" s="76"/>
      <c r="AG159" s="515"/>
    </row>
    <row r="160" spans="1:33" ht="15" customHeight="1">
      <c r="A160" s="47" t="s">
        <v>1009</v>
      </c>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124" t="s">
        <v>245</v>
      </c>
      <c r="Z160" s="124"/>
      <c r="AA160" s="124"/>
      <c r="AB160" s="124"/>
      <c r="AC160" s="124"/>
      <c r="AD160" s="124"/>
      <c r="AE160" s="124"/>
      <c r="AF160" s="124"/>
      <c r="AG160" s="124"/>
    </row>
    <row r="161" spans="1:33" ht="15" customHeight="1">
      <c r="A161" s="47"/>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124"/>
      <c r="Z161" s="124"/>
      <c r="AA161" s="124"/>
      <c r="AB161" s="124"/>
      <c r="AC161" s="124"/>
      <c r="AD161" s="124"/>
      <c r="AE161" s="124"/>
      <c r="AF161" s="124"/>
      <c r="AG161" s="124"/>
    </row>
    <row r="162" spans="1:33" ht="15" customHeight="1">
      <c r="A162" s="1"/>
      <c r="B162" s="91"/>
      <c r="C162" s="91"/>
      <c r="D162" s="91"/>
      <c r="E162" s="91"/>
      <c r="F162" s="91"/>
      <c r="G162" s="91"/>
      <c r="H162" s="91"/>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3"/>
    </row>
    <row r="163" spans="1:33" ht="15" customHeight="1">
      <c r="A163" s="1"/>
      <c r="B163" s="91" t="s">
        <v>1010</v>
      </c>
      <c r="C163" s="91"/>
      <c r="D163" s="91"/>
      <c r="E163" s="91"/>
      <c r="F163" s="91"/>
      <c r="G163" s="91"/>
      <c r="H163" s="91"/>
      <c r="I163" s="91"/>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3"/>
    </row>
    <row r="164" spans="1:33" ht="15" customHeight="1">
      <c r="A164" s="1"/>
      <c r="B164" s="91"/>
      <c r="C164" s="91"/>
      <c r="D164" s="91"/>
      <c r="E164" s="91"/>
      <c r="F164" s="91"/>
      <c r="G164" s="91"/>
      <c r="H164" s="91"/>
      <c r="I164" s="91"/>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3"/>
    </row>
    <row r="165" spans="1:33" ht="15" customHeight="1">
      <c r="A165" s="1"/>
      <c r="B165" s="124" t="s">
        <v>904</v>
      </c>
      <c r="C165" s="124"/>
      <c r="D165" s="124"/>
      <c r="E165" s="124" t="s">
        <v>1011</v>
      </c>
      <c r="F165" s="124"/>
      <c r="G165" s="124"/>
      <c r="H165" s="124" t="s">
        <v>783</v>
      </c>
      <c r="I165" s="124"/>
      <c r="J165" s="124"/>
      <c r="K165" s="124" t="s">
        <v>460</v>
      </c>
      <c r="L165" s="124"/>
      <c r="M165" s="124"/>
      <c r="N165" s="124"/>
      <c r="O165" s="124"/>
      <c r="P165" s="124"/>
      <c r="Q165" s="124"/>
      <c r="R165" s="124"/>
      <c r="S165" s="124"/>
      <c r="T165" s="124"/>
      <c r="U165" s="124"/>
      <c r="V165" s="124"/>
      <c r="W165" s="124"/>
      <c r="X165" s="124"/>
      <c r="Y165" s="124"/>
      <c r="Z165" s="124"/>
      <c r="AA165" s="124"/>
      <c r="AB165" s="124"/>
      <c r="AC165" s="124"/>
      <c r="AD165" s="124"/>
      <c r="AE165" s="124"/>
      <c r="AF165" s="91"/>
      <c r="AG165" s="3"/>
    </row>
    <row r="166" spans="1:33" ht="15" customHeight="1">
      <c r="A166" s="1"/>
      <c r="B166" s="124"/>
      <c r="C166" s="124"/>
      <c r="D166" s="124"/>
      <c r="E166" s="164" t="s">
        <v>936</v>
      </c>
      <c r="F166" s="164"/>
      <c r="G166" s="16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91"/>
      <c r="AG166" s="3"/>
    </row>
    <row r="167" spans="1:33" ht="15" customHeight="1">
      <c r="A167" s="1"/>
      <c r="B167" s="570" t="s">
        <v>115</v>
      </c>
      <c r="C167" s="571"/>
      <c r="D167" s="634"/>
      <c r="E167" s="469"/>
      <c r="F167" s="464"/>
      <c r="G167" s="503"/>
      <c r="H167" s="469"/>
      <c r="I167" s="464"/>
      <c r="J167" s="503"/>
      <c r="K167" s="125"/>
      <c r="L167" s="705" t="s">
        <v>1293</v>
      </c>
      <c r="M167" s="502"/>
      <c r="N167" s="502"/>
      <c r="O167" s="502"/>
      <c r="P167" s="502"/>
      <c r="Q167" s="502"/>
      <c r="R167" s="502"/>
      <c r="S167" s="125"/>
      <c r="T167" s="746" t="s">
        <v>621</v>
      </c>
      <c r="U167" s="502"/>
      <c r="V167" s="502"/>
      <c r="W167" s="502"/>
      <c r="X167" s="502"/>
      <c r="Y167" s="502"/>
      <c r="Z167" s="502"/>
      <c r="AA167" s="502"/>
      <c r="AB167" s="502"/>
      <c r="AC167" s="502"/>
      <c r="AD167" s="502"/>
      <c r="AE167" s="503"/>
      <c r="AF167" s="91"/>
      <c r="AG167" s="3"/>
    </row>
    <row r="168" spans="1:33" ht="15" customHeight="1">
      <c r="A168" s="1"/>
      <c r="B168" s="571"/>
      <c r="C168" s="571"/>
      <c r="D168" s="634"/>
      <c r="E168" s="471"/>
      <c r="F168" s="364"/>
      <c r="G168" s="515" t="s">
        <v>106</v>
      </c>
      <c r="H168" s="471"/>
      <c r="I168" s="364"/>
      <c r="J168" s="515" t="s">
        <v>106</v>
      </c>
      <c r="K168" s="125"/>
      <c r="L168" s="706" t="s">
        <v>456</v>
      </c>
      <c r="M168" s="76"/>
      <c r="N168" s="76"/>
      <c r="O168" s="76"/>
      <c r="P168" s="76"/>
      <c r="Q168" s="76"/>
      <c r="R168" s="76"/>
      <c r="S168" s="76"/>
      <c r="T168" s="76"/>
      <c r="U168" s="76"/>
      <c r="V168" s="76"/>
      <c r="W168" s="76"/>
      <c r="X168" s="76"/>
      <c r="Y168" s="76"/>
      <c r="Z168" s="502"/>
      <c r="AA168" s="76"/>
      <c r="AC168" s="76"/>
      <c r="AD168" s="76"/>
      <c r="AE168" s="763"/>
      <c r="AF168" s="91"/>
      <c r="AG168" s="3"/>
    </row>
    <row r="169" spans="1:33" ht="15" customHeight="1">
      <c r="A169" s="1"/>
      <c r="B169" s="571"/>
      <c r="C169" s="571"/>
      <c r="D169" s="571"/>
      <c r="E169" s="125"/>
      <c r="F169" s="502" t="s">
        <v>1012</v>
      </c>
      <c r="G169" s="502"/>
      <c r="H169" s="502"/>
      <c r="I169" s="502"/>
      <c r="J169" s="502"/>
      <c r="K169" s="502"/>
      <c r="L169" s="502"/>
      <c r="M169" s="502"/>
      <c r="N169" s="502"/>
      <c r="O169" s="502"/>
      <c r="P169" s="502"/>
      <c r="Q169" s="502"/>
      <c r="R169" s="502"/>
      <c r="S169" s="502"/>
      <c r="T169" s="502"/>
      <c r="U169" s="502"/>
      <c r="V169" s="502"/>
      <c r="W169" s="502"/>
      <c r="X169" s="502"/>
      <c r="Y169" s="502"/>
      <c r="Z169" s="502"/>
      <c r="AA169" s="502"/>
      <c r="AB169" s="502"/>
      <c r="AC169" s="502"/>
      <c r="AD169" s="502"/>
      <c r="AE169" s="503"/>
      <c r="AF169" s="91"/>
      <c r="AG169" s="3"/>
    </row>
    <row r="170" spans="1:33" ht="15" customHeight="1">
      <c r="A170" s="1"/>
      <c r="B170" s="571"/>
      <c r="C170" s="571"/>
      <c r="D170" s="571"/>
      <c r="E170" s="125"/>
      <c r="F170" s="91" t="s">
        <v>1013</v>
      </c>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3"/>
      <c r="AF170" s="91"/>
      <c r="AG170" s="3"/>
    </row>
    <row r="171" spans="1:33" ht="15" customHeight="1">
      <c r="A171" s="1"/>
      <c r="B171" s="571"/>
      <c r="C171" s="571"/>
      <c r="D171" s="571"/>
      <c r="E171" s="125"/>
      <c r="F171" s="91" t="s">
        <v>931</v>
      </c>
      <c r="G171" s="91"/>
      <c r="H171" s="91"/>
      <c r="I171" s="91"/>
      <c r="J171" s="91"/>
      <c r="K171" s="91"/>
      <c r="L171" s="91"/>
      <c r="M171" s="91"/>
      <c r="N171" s="91"/>
      <c r="O171" s="91"/>
      <c r="P171" s="91"/>
      <c r="Q171" s="91"/>
      <c r="R171" s="91"/>
      <c r="S171" s="91"/>
      <c r="T171" s="91"/>
      <c r="U171" s="91"/>
      <c r="V171" s="91"/>
      <c r="W171" s="91"/>
      <c r="X171" s="91"/>
      <c r="Y171" s="91"/>
      <c r="Z171" s="91"/>
      <c r="AA171" s="91"/>
      <c r="AB171" s="91"/>
      <c r="AC171" s="91"/>
      <c r="AD171" s="91"/>
      <c r="AE171" s="3"/>
      <c r="AF171" s="91"/>
      <c r="AG171" s="3"/>
    </row>
    <row r="172" spans="1:33" ht="15" customHeight="1">
      <c r="A172" s="1"/>
      <c r="B172" s="571"/>
      <c r="C172" s="571"/>
      <c r="D172" s="571"/>
      <c r="E172" s="125"/>
      <c r="F172" s="91" t="s">
        <v>923</v>
      </c>
      <c r="G172" s="91"/>
      <c r="H172" s="91"/>
      <c r="I172" s="91"/>
      <c r="J172" s="91"/>
      <c r="K172" s="91"/>
      <c r="L172" s="91"/>
      <c r="M172" s="91"/>
      <c r="N172" s="91"/>
      <c r="O172" s="91"/>
      <c r="P172" s="91"/>
      <c r="Q172" s="91"/>
      <c r="R172" s="91"/>
      <c r="S172" s="91"/>
      <c r="T172" s="91"/>
      <c r="U172" s="91"/>
      <c r="V172" s="91"/>
      <c r="W172" s="91"/>
      <c r="X172" s="91"/>
      <c r="Y172" s="91"/>
      <c r="Z172" s="91"/>
      <c r="AA172" s="91"/>
      <c r="AB172" s="91"/>
      <c r="AC172" s="91"/>
      <c r="AD172" s="91"/>
      <c r="AE172" s="3"/>
      <c r="AF172" s="91"/>
      <c r="AG172" s="3"/>
    </row>
    <row r="173" spans="1:33" ht="15" customHeight="1">
      <c r="A173" s="1"/>
      <c r="B173" s="571"/>
      <c r="C173" s="571"/>
      <c r="D173" s="571"/>
      <c r="E173" s="125"/>
      <c r="F173" s="91" t="s">
        <v>942</v>
      </c>
      <c r="G173" s="91"/>
      <c r="H173" s="91"/>
      <c r="I173" s="91"/>
      <c r="J173" s="91"/>
      <c r="K173" s="91"/>
      <c r="L173" s="91"/>
      <c r="M173" s="91"/>
      <c r="N173" s="91"/>
      <c r="O173" s="91"/>
      <c r="P173" s="91"/>
      <c r="Q173" s="91"/>
      <c r="R173" s="91"/>
      <c r="S173" s="91"/>
      <c r="T173" s="91"/>
      <c r="U173" s="91"/>
      <c r="V173" s="91"/>
      <c r="W173" s="91"/>
      <c r="X173" s="91"/>
      <c r="Y173" s="91"/>
      <c r="Z173" s="91"/>
      <c r="AA173" s="91"/>
      <c r="AB173" s="91"/>
      <c r="AC173" s="91"/>
      <c r="AD173" s="91"/>
      <c r="AE173" s="3"/>
      <c r="AF173" s="91"/>
      <c r="AG173" s="3"/>
    </row>
    <row r="174" spans="1:33" ht="15" customHeight="1">
      <c r="A174" s="1"/>
      <c r="B174" s="571"/>
      <c r="C174" s="571"/>
      <c r="D174" s="571"/>
      <c r="E174" s="125"/>
      <c r="F174" s="91" t="s">
        <v>1014</v>
      </c>
      <c r="G174" s="91"/>
      <c r="H174" s="91"/>
      <c r="I174" s="91"/>
      <c r="J174" s="91"/>
      <c r="K174" s="91"/>
      <c r="L174" s="91"/>
      <c r="M174" s="91"/>
      <c r="N174" s="91"/>
      <c r="O174" s="91"/>
      <c r="P174" s="91"/>
      <c r="Q174" s="91"/>
      <c r="R174" s="91"/>
      <c r="S174" s="91"/>
      <c r="T174" s="91"/>
      <c r="U174" s="91"/>
      <c r="V174" s="91"/>
      <c r="W174" s="91"/>
      <c r="X174" s="91"/>
      <c r="Y174" s="91"/>
      <c r="Z174" s="91"/>
      <c r="AA174" s="91"/>
      <c r="AB174" s="91"/>
      <c r="AC174" s="91"/>
      <c r="AD174" s="91"/>
      <c r="AE174" s="3"/>
      <c r="AF174" s="91"/>
      <c r="AG174" s="3"/>
    </row>
    <row r="175" spans="1:33" ht="15" customHeight="1">
      <c r="A175" s="1"/>
      <c r="B175" s="571"/>
      <c r="C175" s="571"/>
      <c r="D175" s="571"/>
      <c r="E175" s="125"/>
      <c r="F175" s="91" t="s">
        <v>648</v>
      </c>
      <c r="G175" s="91"/>
      <c r="H175" s="91"/>
      <c r="I175" s="91"/>
      <c r="J175" s="91"/>
      <c r="K175" s="91"/>
      <c r="L175" s="91"/>
      <c r="M175" s="91"/>
      <c r="N175" s="91"/>
      <c r="O175" s="91"/>
      <c r="P175" s="91"/>
      <c r="Q175" s="91"/>
      <c r="R175" s="91"/>
      <c r="S175" s="91"/>
      <c r="T175" s="91"/>
      <c r="U175" s="91"/>
      <c r="V175" s="91"/>
      <c r="W175" s="91"/>
      <c r="X175" s="91"/>
      <c r="Y175" s="91"/>
      <c r="Z175" s="91"/>
      <c r="AA175" s="91"/>
      <c r="AB175" s="91"/>
      <c r="AC175" s="91"/>
      <c r="AD175" s="91"/>
      <c r="AE175" s="3"/>
      <c r="AF175" s="91"/>
      <c r="AG175" s="3"/>
    </row>
    <row r="176" spans="1:33" ht="15" customHeight="1">
      <c r="A176" s="1"/>
      <c r="B176" s="571"/>
      <c r="C176" s="571"/>
      <c r="D176" s="571"/>
      <c r="E176" s="125"/>
      <c r="F176" s="91" t="s">
        <v>920</v>
      </c>
      <c r="G176" s="91"/>
      <c r="H176" s="91"/>
      <c r="I176" s="91"/>
      <c r="J176" s="91"/>
      <c r="K176" s="91"/>
      <c r="L176" s="91"/>
      <c r="M176" s="91"/>
      <c r="N176" s="91"/>
      <c r="O176" s="91"/>
      <c r="P176" s="91"/>
      <c r="Q176" s="91"/>
      <c r="R176" s="91"/>
      <c r="S176" s="91"/>
      <c r="T176" s="91"/>
      <c r="U176" s="91"/>
      <c r="V176" s="91"/>
      <c r="W176" s="91"/>
      <c r="X176" s="91"/>
      <c r="Y176" s="91"/>
      <c r="Z176" s="91"/>
      <c r="AA176" s="91"/>
      <c r="AB176" s="91"/>
      <c r="AC176" s="91"/>
      <c r="AD176" s="91"/>
      <c r="AE176" s="3"/>
      <c r="AF176" s="91"/>
      <c r="AG176" s="3"/>
    </row>
    <row r="177" spans="1:33" ht="15" customHeight="1">
      <c r="A177" s="1"/>
      <c r="B177" s="571"/>
      <c r="C177" s="571"/>
      <c r="D177" s="571"/>
      <c r="E177" s="125"/>
      <c r="F177" s="91" t="s">
        <v>1015</v>
      </c>
      <c r="G177" s="91"/>
      <c r="H177" s="91"/>
      <c r="I177" s="91"/>
      <c r="J177" s="91"/>
      <c r="K177" s="91"/>
      <c r="L177" s="91"/>
      <c r="M177" s="91"/>
      <c r="N177" s="91"/>
      <c r="O177" s="91"/>
      <c r="P177" s="91"/>
      <c r="Q177" s="91"/>
      <c r="R177" s="91"/>
      <c r="S177" s="91"/>
      <c r="T177" s="91"/>
      <c r="U177" s="91"/>
      <c r="V177" s="91"/>
      <c r="W177" s="91"/>
      <c r="X177" s="91"/>
      <c r="Y177" s="91"/>
      <c r="Z177" s="91"/>
      <c r="AA177" s="91"/>
      <c r="AB177" s="91"/>
      <c r="AC177" s="91"/>
      <c r="AD177" s="91"/>
      <c r="AE177" s="3"/>
      <c r="AF177" s="91"/>
      <c r="AG177" s="3"/>
    </row>
    <row r="178" spans="1:33" ht="15" customHeight="1">
      <c r="A178" s="1"/>
      <c r="B178" s="571"/>
      <c r="C178" s="571"/>
      <c r="D178" s="571"/>
      <c r="E178" s="125"/>
      <c r="F178" s="91" t="s">
        <v>1258</v>
      </c>
      <c r="G178" s="91"/>
      <c r="H178" s="91"/>
      <c r="I178" s="91"/>
      <c r="J178" s="91"/>
      <c r="K178" s="91"/>
      <c r="L178" s="91"/>
      <c r="M178" s="91"/>
      <c r="N178" s="91"/>
      <c r="O178" s="91"/>
      <c r="P178" s="91"/>
      <c r="Q178" s="91"/>
      <c r="R178" s="91"/>
      <c r="S178" s="91"/>
      <c r="T178" s="91"/>
      <c r="U178" s="91"/>
      <c r="V178" s="91"/>
      <c r="W178" s="91"/>
      <c r="X178" s="91"/>
      <c r="Y178" s="91"/>
      <c r="Z178" s="91"/>
      <c r="AA178" s="91"/>
      <c r="AB178" s="91"/>
      <c r="AC178" s="91"/>
      <c r="AD178" s="91"/>
      <c r="AE178" s="3"/>
      <c r="AF178" s="91"/>
      <c r="AG178" s="3"/>
    </row>
    <row r="179" spans="1:33" ht="15" customHeight="1">
      <c r="A179" s="1"/>
      <c r="B179" s="572"/>
      <c r="C179" s="572"/>
      <c r="D179" s="571"/>
      <c r="E179" s="61"/>
      <c r="F179" s="76" t="s">
        <v>1016</v>
      </c>
      <c r="G179" s="76"/>
      <c r="H179" s="76"/>
      <c r="I179" s="76"/>
      <c r="J179" s="272"/>
      <c r="K179" s="272"/>
      <c r="L179" s="272"/>
      <c r="M179" s="272"/>
      <c r="N179" s="272"/>
      <c r="O179" s="272"/>
      <c r="P179" s="272"/>
      <c r="Q179" s="272"/>
      <c r="R179" s="272"/>
      <c r="S179" s="272"/>
      <c r="T179" s="272"/>
      <c r="U179" s="272"/>
      <c r="V179" s="272"/>
      <c r="W179" s="272"/>
      <c r="X179" s="272"/>
      <c r="Y179" s="272"/>
      <c r="Z179" s="272"/>
      <c r="AA179" s="272"/>
      <c r="AB179" s="76"/>
      <c r="AC179" s="76"/>
      <c r="AD179" s="76"/>
      <c r="AE179" s="515"/>
      <c r="AF179" s="91"/>
      <c r="AG179" s="3"/>
    </row>
    <row r="180" spans="1:33" ht="15" customHeight="1">
      <c r="A180" s="1"/>
      <c r="B180" s="573" t="s">
        <v>134</v>
      </c>
      <c r="C180" s="603" t="s">
        <v>1019</v>
      </c>
      <c r="D180" s="635" t="s">
        <v>999</v>
      </c>
      <c r="E180" s="469"/>
      <c r="F180" s="464"/>
      <c r="G180" s="503"/>
      <c r="H180" s="469"/>
      <c r="I180" s="464"/>
      <c r="J180" s="503"/>
      <c r="K180" s="701" t="s">
        <v>1017</v>
      </c>
      <c r="L180" s="707"/>
      <c r="M180" s="707"/>
      <c r="N180" s="707"/>
      <c r="O180" s="707"/>
      <c r="P180" s="707"/>
      <c r="Q180" s="707"/>
      <c r="R180" s="707"/>
      <c r="S180" s="707"/>
      <c r="T180" s="707"/>
      <c r="U180" s="707"/>
      <c r="V180" s="707"/>
      <c r="W180" s="707"/>
      <c r="X180" s="707"/>
      <c r="Y180" s="707"/>
      <c r="Z180" s="707"/>
      <c r="AA180" s="707"/>
      <c r="AB180" s="707"/>
      <c r="AC180" s="707"/>
      <c r="AD180" s="707"/>
      <c r="AE180" s="803"/>
      <c r="AF180" s="91"/>
      <c r="AG180" s="3"/>
    </row>
    <row r="181" spans="1:33" ht="15" customHeight="1">
      <c r="A181" s="1"/>
      <c r="B181" s="574"/>
      <c r="C181" s="604"/>
      <c r="D181" s="636"/>
      <c r="E181" s="471"/>
      <c r="F181" s="364"/>
      <c r="G181" s="515" t="s">
        <v>106</v>
      </c>
      <c r="H181" s="471"/>
      <c r="I181" s="364"/>
      <c r="J181" s="515" t="s">
        <v>106</v>
      </c>
      <c r="K181" s="702"/>
      <c r="L181" s="708"/>
      <c r="M181" s="708"/>
      <c r="N181" s="708"/>
      <c r="O181" s="708"/>
      <c r="P181" s="708"/>
      <c r="Q181" s="708"/>
      <c r="R181" s="708"/>
      <c r="S181" s="708"/>
      <c r="T181" s="708"/>
      <c r="U181" s="708"/>
      <c r="V181" s="708"/>
      <c r="W181" s="708"/>
      <c r="X181" s="708"/>
      <c r="Y181" s="708"/>
      <c r="Z181" s="708"/>
      <c r="AA181" s="708"/>
      <c r="AB181" s="708"/>
      <c r="AC181" s="708"/>
      <c r="AD181" s="708"/>
      <c r="AE181" s="804"/>
      <c r="AF181" s="91"/>
      <c r="AG181" s="3"/>
    </row>
    <row r="182" spans="1:33" ht="15" customHeight="1">
      <c r="A182" s="1"/>
      <c r="B182" s="574"/>
      <c r="C182" s="604"/>
      <c r="D182" s="636"/>
      <c r="E182" s="125"/>
      <c r="F182" s="91" t="s">
        <v>989</v>
      </c>
      <c r="G182" s="91"/>
      <c r="H182" s="91"/>
      <c r="I182" s="91"/>
      <c r="J182" s="91"/>
      <c r="K182" s="91"/>
      <c r="L182" s="91"/>
      <c r="M182" s="91"/>
      <c r="N182" s="91"/>
      <c r="O182" s="91"/>
      <c r="P182" s="91"/>
      <c r="Q182" s="91"/>
      <c r="R182" s="125"/>
      <c r="S182" s="91" t="s">
        <v>1221</v>
      </c>
      <c r="T182" s="91"/>
      <c r="U182" s="91"/>
      <c r="V182" s="91"/>
      <c r="W182" s="91"/>
      <c r="X182" s="91"/>
      <c r="Y182" s="91"/>
      <c r="Z182" s="91"/>
      <c r="AA182" s="91"/>
      <c r="AB182" s="91"/>
      <c r="AC182" s="91"/>
      <c r="AD182" s="91"/>
      <c r="AE182" s="3"/>
      <c r="AF182" s="91"/>
      <c r="AG182" s="3"/>
    </row>
    <row r="183" spans="1:33" ht="15" customHeight="1">
      <c r="A183" s="1"/>
      <c r="B183" s="574"/>
      <c r="C183" s="604"/>
      <c r="D183" s="636"/>
      <c r="E183" s="125"/>
      <c r="F183" s="91" t="s">
        <v>476</v>
      </c>
      <c r="G183" s="91"/>
      <c r="H183" s="91"/>
      <c r="I183" s="91"/>
      <c r="J183" s="91"/>
      <c r="K183" s="91"/>
      <c r="L183" s="91"/>
      <c r="M183" s="91"/>
      <c r="N183" s="91"/>
      <c r="O183" s="91"/>
      <c r="P183" s="91"/>
      <c r="Q183" s="91"/>
      <c r="R183" s="125"/>
      <c r="S183" s="411" t="s">
        <v>791</v>
      </c>
      <c r="T183" s="411"/>
      <c r="U183" s="411"/>
      <c r="V183" s="411"/>
      <c r="W183" s="411"/>
      <c r="X183" s="411"/>
      <c r="Y183" s="411"/>
      <c r="Z183" s="411"/>
      <c r="AA183" s="411"/>
      <c r="AB183" s="411"/>
      <c r="AC183" s="411"/>
      <c r="AD183" s="411"/>
      <c r="AE183" s="537"/>
      <c r="AF183" s="91"/>
      <c r="AG183" s="3"/>
    </row>
    <row r="184" spans="1:33" ht="15" customHeight="1">
      <c r="A184" s="1"/>
      <c r="B184" s="470"/>
      <c r="C184" s="604"/>
      <c r="D184" s="636"/>
      <c r="E184" s="125"/>
      <c r="F184" s="91" t="s">
        <v>1218</v>
      </c>
      <c r="G184" s="91"/>
      <c r="H184" s="91"/>
      <c r="I184" s="91"/>
      <c r="J184" s="91"/>
      <c r="K184" s="91"/>
      <c r="L184" s="91"/>
      <c r="M184" s="91"/>
      <c r="N184" s="91"/>
      <c r="O184" s="91"/>
      <c r="P184" s="91"/>
      <c r="Q184" s="91"/>
      <c r="R184" s="91"/>
      <c r="S184" s="411"/>
      <c r="T184" s="411"/>
      <c r="U184" s="411"/>
      <c r="V184" s="411"/>
      <c r="W184" s="411"/>
      <c r="X184" s="411"/>
      <c r="Y184" s="411"/>
      <c r="Z184" s="411"/>
      <c r="AA184" s="411"/>
      <c r="AB184" s="411"/>
      <c r="AC184" s="411"/>
      <c r="AD184" s="411"/>
      <c r="AE184" s="537"/>
      <c r="AF184" s="91"/>
      <c r="AG184" s="3"/>
    </row>
    <row r="185" spans="1:33" ht="15" customHeight="1">
      <c r="A185" s="1"/>
      <c r="B185" s="470"/>
      <c r="C185" s="604"/>
      <c r="D185" s="636"/>
      <c r="E185" s="125"/>
      <c r="F185" s="91" t="s">
        <v>1219</v>
      </c>
      <c r="G185" s="91"/>
      <c r="H185" s="91"/>
      <c r="I185" s="91"/>
      <c r="J185" s="91"/>
      <c r="K185" s="91"/>
      <c r="L185" s="91"/>
      <c r="M185" s="91"/>
      <c r="N185" s="91"/>
      <c r="O185" s="91"/>
      <c r="P185" s="91"/>
      <c r="Q185" s="91"/>
      <c r="R185" s="91"/>
      <c r="S185" s="91"/>
      <c r="T185" s="91"/>
      <c r="U185" s="91"/>
      <c r="V185" s="91"/>
      <c r="W185" s="91"/>
      <c r="X185" s="91"/>
      <c r="Y185" s="91"/>
      <c r="Z185" s="91"/>
      <c r="AA185" s="91"/>
      <c r="AB185" s="91"/>
      <c r="AC185" s="91"/>
      <c r="AD185" s="91"/>
      <c r="AE185" s="3"/>
      <c r="AF185" s="91"/>
      <c r="AG185" s="3"/>
    </row>
    <row r="186" spans="1:33" ht="15" customHeight="1">
      <c r="A186" s="1"/>
      <c r="B186" s="37" t="s">
        <v>106</v>
      </c>
      <c r="C186" s="604"/>
      <c r="D186" s="636"/>
      <c r="E186" s="125"/>
      <c r="F186" s="91" t="s">
        <v>1220</v>
      </c>
      <c r="G186" s="91"/>
      <c r="H186" s="91"/>
      <c r="I186" s="91"/>
      <c r="J186" s="91"/>
      <c r="K186" s="91"/>
      <c r="L186" s="91"/>
      <c r="M186" s="91"/>
      <c r="N186" s="91"/>
      <c r="O186" s="91"/>
      <c r="P186" s="91"/>
      <c r="Q186" s="91"/>
      <c r="R186" s="91"/>
      <c r="S186" s="91"/>
      <c r="T186" s="91"/>
      <c r="U186" s="91"/>
      <c r="V186" s="91"/>
      <c r="W186" s="91"/>
      <c r="X186" s="91"/>
      <c r="Y186" s="91"/>
      <c r="Z186" s="91"/>
      <c r="AA186" s="91"/>
      <c r="AB186" s="91"/>
      <c r="AC186" s="91"/>
      <c r="AD186" s="91"/>
      <c r="AE186" s="3"/>
      <c r="AF186" s="91"/>
      <c r="AG186" s="3"/>
    </row>
    <row r="187" spans="1:33" ht="15" customHeight="1">
      <c r="A187" s="1"/>
      <c r="B187" s="61"/>
      <c r="C187" s="605"/>
      <c r="D187" s="637"/>
      <c r="E187" s="61"/>
      <c r="F187" s="76" t="s">
        <v>1222</v>
      </c>
      <c r="G187" s="76"/>
      <c r="H187" s="76"/>
      <c r="I187" s="76"/>
      <c r="J187" s="320"/>
      <c r="K187" s="334"/>
      <c r="L187" s="334"/>
      <c r="M187" s="334"/>
      <c r="N187" s="334"/>
      <c r="O187" s="334"/>
      <c r="P187" s="334"/>
      <c r="Q187" s="334"/>
      <c r="R187" s="334"/>
      <c r="S187" s="334"/>
      <c r="T187" s="334"/>
      <c r="U187" s="334"/>
      <c r="V187" s="334"/>
      <c r="W187" s="334"/>
      <c r="X187" s="334"/>
      <c r="Y187" s="334"/>
      <c r="Z187" s="334"/>
      <c r="AA187" s="352"/>
      <c r="AB187" s="76"/>
      <c r="AC187" s="76"/>
      <c r="AD187" s="76"/>
      <c r="AE187" s="515"/>
      <c r="AF187" s="91"/>
      <c r="AG187" s="3"/>
    </row>
    <row r="188" spans="1:33" ht="15" customHeight="1">
      <c r="A188" s="1"/>
      <c r="B188" s="575" t="s">
        <v>262</v>
      </c>
      <c r="C188" s="606"/>
      <c r="D188" s="638"/>
      <c r="E188" s="646"/>
      <c r="F188" s="664"/>
      <c r="G188" s="503"/>
      <c r="H188" s="646"/>
      <c r="I188" s="664"/>
      <c r="J188" s="503"/>
      <c r="K188" s="125"/>
      <c r="L188" s="705" t="s">
        <v>1301</v>
      </c>
      <c r="M188" s="502"/>
      <c r="N188" s="502"/>
      <c r="O188" s="502"/>
      <c r="P188" s="502"/>
      <c r="Q188" s="502"/>
      <c r="R188" s="502"/>
      <c r="S188" s="125"/>
      <c r="T188" s="747" t="s">
        <v>960</v>
      </c>
      <c r="U188" s="502"/>
      <c r="V188" s="502"/>
      <c r="W188" s="502"/>
      <c r="X188" s="502"/>
      <c r="Y188" s="502"/>
      <c r="Z188" s="502"/>
      <c r="AA188" s="502"/>
      <c r="AB188" s="502"/>
      <c r="AC188" s="502"/>
      <c r="AD188" s="502"/>
      <c r="AE188" s="503"/>
      <c r="AF188" s="91"/>
      <c r="AG188" s="3"/>
    </row>
    <row r="189" spans="1:33" ht="15" customHeight="1">
      <c r="A189" s="1"/>
      <c r="B189" s="576"/>
      <c r="C189" s="607"/>
      <c r="D189" s="639"/>
      <c r="E189" s="470"/>
      <c r="F189" s="478"/>
      <c r="G189" s="3"/>
      <c r="H189" s="470"/>
      <c r="I189" s="478"/>
      <c r="J189" s="3"/>
      <c r="K189" s="125"/>
      <c r="L189" s="709" t="s">
        <v>1302</v>
      </c>
      <c r="M189" s="2"/>
      <c r="N189" s="2"/>
      <c r="O189" s="2"/>
      <c r="P189" s="2"/>
      <c r="Q189" s="2"/>
      <c r="R189" s="2"/>
      <c r="S189" s="2"/>
      <c r="T189" s="2"/>
      <c r="U189" s="2"/>
      <c r="V189" s="2"/>
      <c r="W189" s="2"/>
      <c r="X189" s="2"/>
      <c r="Y189" s="2"/>
      <c r="Z189" s="502"/>
      <c r="AA189" s="2"/>
      <c r="AB189" s="2"/>
      <c r="AC189" s="2"/>
      <c r="AD189" s="2"/>
      <c r="AE189" s="3"/>
      <c r="AF189" s="2"/>
      <c r="AG189" s="3"/>
    </row>
    <row r="190" spans="1:33" ht="15" customHeight="1">
      <c r="A190" s="1"/>
      <c r="B190" s="576"/>
      <c r="C190" s="608"/>
      <c r="D190" s="639"/>
      <c r="E190" s="471"/>
      <c r="F190" s="364"/>
      <c r="G190" s="515" t="s">
        <v>106</v>
      </c>
      <c r="H190" s="471"/>
      <c r="I190" s="364"/>
      <c r="J190" s="515" t="s">
        <v>106</v>
      </c>
      <c r="K190" s="125"/>
      <c r="L190" s="710" t="s">
        <v>1294</v>
      </c>
      <c r="M190" s="76"/>
      <c r="N190" s="76"/>
      <c r="O190" s="76"/>
      <c r="P190" s="76"/>
      <c r="Q190" s="76"/>
      <c r="R190" s="76"/>
      <c r="S190" s="76"/>
      <c r="T190" s="76"/>
      <c r="U190" s="76"/>
      <c r="V190" s="76"/>
      <c r="W190" s="76"/>
      <c r="X190" s="76"/>
      <c r="Y190" s="76"/>
      <c r="Z190" s="76"/>
      <c r="AA190" s="173"/>
      <c r="AB190" s="792"/>
      <c r="AC190" s="739"/>
      <c r="AD190" s="76"/>
      <c r="AE190" s="515"/>
      <c r="AF190" s="91"/>
      <c r="AG190" s="3"/>
    </row>
    <row r="191" spans="1:33" ht="15" customHeight="1">
      <c r="A191" s="1"/>
      <c r="B191" s="576"/>
      <c r="C191" s="608"/>
      <c r="D191" s="639"/>
      <c r="E191" s="125"/>
      <c r="F191" s="91" t="s">
        <v>1297</v>
      </c>
      <c r="G191" s="91"/>
      <c r="H191" s="91"/>
      <c r="I191" s="91"/>
      <c r="J191" s="91"/>
      <c r="K191" s="91"/>
      <c r="L191" s="91"/>
      <c r="M191" s="91"/>
      <c r="N191" s="91"/>
      <c r="O191" s="91"/>
      <c r="P191" s="91"/>
      <c r="Q191" s="91"/>
      <c r="R191" s="91"/>
      <c r="S191" s="91"/>
      <c r="T191" s="91"/>
      <c r="U191" s="91"/>
      <c r="V191" s="91"/>
      <c r="W191" s="91"/>
      <c r="X191" s="91"/>
      <c r="Y191" s="91"/>
      <c r="Z191" s="91"/>
      <c r="AA191" s="91"/>
      <c r="AB191" s="91"/>
      <c r="AC191" s="91"/>
      <c r="AD191" s="91"/>
      <c r="AE191" s="3"/>
      <c r="AF191" s="91"/>
      <c r="AG191" s="3"/>
    </row>
    <row r="192" spans="1:33" ht="15" customHeight="1">
      <c r="A192" s="1"/>
      <c r="B192" s="576"/>
      <c r="C192" s="608"/>
      <c r="D192" s="639"/>
      <c r="E192" s="125"/>
      <c r="F192" s="91" t="s">
        <v>1298</v>
      </c>
      <c r="G192" s="91"/>
      <c r="H192" s="91"/>
      <c r="I192" s="91"/>
      <c r="J192" s="91"/>
      <c r="K192" s="91"/>
      <c r="L192" s="91"/>
      <c r="M192" s="91"/>
      <c r="N192" s="91"/>
      <c r="O192" s="91"/>
      <c r="P192" s="91"/>
      <c r="Q192" s="91"/>
      <c r="R192" s="91"/>
      <c r="S192" s="91"/>
      <c r="T192" s="91"/>
      <c r="U192" s="91"/>
      <c r="V192" s="91"/>
      <c r="W192" s="91"/>
      <c r="X192" s="91"/>
      <c r="Y192" s="91"/>
      <c r="Z192" s="91"/>
      <c r="AA192" s="91"/>
      <c r="AB192" s="91"/>
      <c r="AC192" s="91"/>
      <c r="AD192" s="91"/>
      <c r="AE192" s="3"/>
      <c r="AF192" s="91"/>
      <c r="AG192" s="3"/>
    </row>
    <row r="193" spans="1:33" ht="15" customHeight="1">
      <c r="A193" s="1"/>
      <c r="B193" s="576"/>
      <c r="C193" s="608"/>
      <c r="D193" s="639"/>
      <c r="E193" s="125"/>
      <c r="F193" s="91" t="s">
        <v>215</v>
      </c>
      <c r="G193" s="91"/>
      <c r="H193" s="91"/>
      <c r="I193" s="91"/>
      <c r="J193" s="91"/>
      <c r="K193" s="91"/>
      <c r="L193" s="91"/>
      <c r="M193" s="91"/>
      <c r="N193" s="91"/>
      <c r="O193" s="91"/>
      <c r="P193" s="91"/>
      <c r="Q193" s="91"/>
      <c r="R193" s="91"/>
      <c r="S193" s="91"/>
      <c r="T193" s="91"/>
      <c r="U193" s="91"/>
      <c r="V193" s="91"/>
      <c r="W193" s="91"/>
      <c r="X193" s="91"/>
      <c r="Y193" s="91"/>
      <c r="Z193" s="91"/>
      <c r="AA193" s="91"/>
      <c r="AB193" s="91"/>
      <c r="AC193" s="91"/>
      <c r="AD193" s="91"/>
      <c r="AE193" s="3"/>
      <c r="AF193" s="91"/>
      <c r="AG193" s="3"/>
    </row>
    <row r="194" spans="1:33" ht="15" customHeight="1">
      <c r="A194" s="1"/>
      <c r="B194" s="576"/>
      <c r="C194" s="608"/>
      <c r="D194" s="639"/>
      <c r="E194" s="125"/>
      <c r="F194" s="91" t="s">
        <v>1246</v>
      </c>
      <c r="G194" s="91"/>
      <c r="H194" s="91"/>
      <c r="I194" s="91"/>
      <c r="J194" s="91"/>
      <c r="K194" s="91"/>
      <c r="L194" s="91"/>
      <c r="M194" s="91"/>
      <c r="N194" s="91"/>
      <c r="O194" s="91"/>
      <c r="P194" s="91"/>
      <c r="Q194" s="91"/>
      <c r="R194" s="91"/>
      <c r="S194" s="91"/>
      <c r="T194" s="91"/>
      <c r="U194" s="91"/>
      <c r="V194" s="91"/>
      <c r="W194" s="91"/>
      <c r="X194" s="91"/>
      <c r="Y194" s="91"/>
      <c r="Z194" s="91"/>
      <c r="AA194" s="91"/>
      <c r="AB194" s="91"/>
      <c r="AC194" s="91"/>
      <c r="AD194" s="91"/>
      <c r="AE194" s="3"/>
      <c r="AF194" s="91"/>
      <c r="AG194" s="3"/>
    </row>
    <row r="195" spans="1:33" ht="15" customHeight="1">
      <c r="A195" s="1"/>
      <c r="B195" s="576"/>
      <c r="C195" s="608"/>
      <c r="D195" s="639"/>
      <c r="E195" s="125"/>
      <c r="F195" s="91" t="s">
        <v>1295</v>
      </c>
      <c r="G195" s="91"/>
      <c r="H195" s="91"/>
      <c r="I195" s="91"/>
      <c r="J195" s="91"/>
      <c r="K195" s="91"/>
      <c r="L195" s="91"/>
      <c r="M195" s="91"/>
      <c r="N195" s="91"/>
      <c r="O195" s="91"/>
      <c r="P195" s="91"/>
      <c r="Q195" s="91"/>
      <c r="R195" s="91"/>
      <c r="S195" s="91"/>
      <c r="T195" s="91"/>
      <c r="U195" s="91"/>
      <c r="V195" s="91"/>
      <c r="W195" s="91"/>
      <c r="X195" s="91"/>
      <c r="Y195" s="91"/>
      <c r="Z195" s="91"/>
      <c r="AA195" s="91"/>
      <c r="AB195" s="91"/>
      <c r="AC195" s="91"/>
      <c r="AD195" s="91"/>
      <c r="AE195" s="3"/>
      <c r="AF195" s="91"/>
      <c r="AG195" s="3"/>
    </row>
    <row r="196" spans="1:33" ht="15" customHeight="1">
      <c r="A196" s="1"/>
      <c r="B196" s="577"/>
      <c r="C196" s="609"/>
      <c r="D196" s="640"/>
      <c r="E196" s="125"/>
      <c r="F196" s="76" t="s">
        <v>1148</v>
      </c>
      <c r="G196" s="76"/>
      <c r="H196" s="76"/>
      <c r="I196" s="76"/>
      <c r="J196" s="173"/>
      <c r="K196" s="173"/>
      <c r="L196" s="173"/>
      <c r="M196" s="173"/>
      <c r="N196" s="173"/>
      <c r="O196" s="173"/>
      <c r="P196" s="173"/>
      <c r="Q196" s="173"/>
      <c r="R196" s="173"/>
      <c r="S196" s="173"/>
      <c r="T196" s="173"/>
      <c r="U196" s="173"/>
      <c r="V196" s="173"/>
      <c r="W196" s="173"/>
      <c r="X196" s="173"/>
      <c r="Y196" s="173"/>
      <c r="Z196" s="173"/>
      <c r="AA196" s="173"/>
      <c r="AB196" s="76"/>
      <c r="AC196" s="76"/>
      <c r="AD196" s="76"/>
      <c r="AE196" s="515"/>
      <c r="AF196" s="91"/>
      <c r="AG196" s="3"/>
    </row>
    <row r="197" spans="1:33" ht="15" customHeight="1">
      <c r="A197" s="1"/>
      <c r="B197" s="578" t="s">
        <v>899</v>
      </c>
      <c r="C197" s="610"/>
      <c r="D197" s="635"/>
      <c r="E197" s="597" t="s">
        <v>383</v>
      </c>
      <c r="F197" s="502"/>
      <c r="G197" s="320"/>
      <c r="H197" s="352"/>
      <c r="I197" s="502" t="s">
        <v>106</v>
      </c>
      <c r="J197" s="588" t="s">
        <v>332</v>
      </c>
      <c r="K197" s="620"/>
      <c r="L197" s="620"/>
      <c r="M197" s="620"/>
      <c r="N197" s="620"/>
      <c r="O197" s="620"/>
      <c r="P197" s="620"/>
      <c r="Q197" s="620"/>
      <c r="R197" s="620"/>
      <c r="S197" s="620"/>
      <c r="T197" s="620"/>
      <c r="U197" s="620"/>
      <c r="V197" s="620"/>
      <c r="W197" s="620"/>
      <c r="X197" s="620"/>
      <c r="Y197" s="620"/>
      <c r="Z197" s="620"/>
      <c r="AA197" s="620"/>
      <c r="AB197" s="620"/>
      <c r="AC197" s="620"/>
      <c r="AD197" s="620"/>
      <c r="AE197" s="644"/>
      <c r="AF197" s="91"/>
      <c r="AG197" s="3"/>
    </row>
    <row r="198" spans="1:33" ht="15" customHeight="1">
      <c r="A198" s="1"/>
      <c r="B198" s="579"/>
      <c r="C198" s="611"/>
      <c r="D198" s="636"/>
      <c r="E198" s="125"/>
      <c r="F198" s="91" t="s">
        <v>716</v>
      </c>
      <c r="G198" s="91"/>
      <c r="H198" s="91"/>
      <c r="I198" s="91"/>
      <c r="J198" s="91"/>
      <c r="K198" s="91"/>
      <c r="L198" s="91"/>
      <c r="M198" s="91"/>
      <c r="N198" s="91"/>
      <c r="O198" s="91"/>
      <c r="P198" s="91"/>
      <c r="Q198" s="91"/>
      <c r="R198" s="91"/>
      <c r="S198" s="91"/>
      <c r="T198" s="91"/>
      <c r="U198" s="91"/>
      <c r="V198" s="91"/>
      <c r="W198" s="91"/>
      <c r="X198" s="91"/>
      <c r="Y198" s="91"/>
      <c r="Z198" s="91"/>
      <c r="AA198" s="91"/>
      <c r="AB198" s="91"/>
      <c r="AC198" s="91"/>
      <c r="AD198" s="91"/>
      <c r="AE198" s="3"/>
      <c r="AF198" s="91"/>
      <c r="AG198" s="3"/>
    </row>
    <row r="199" spans="1:33" ht="15" customHeight="1">
      <c r="A199" s="1"/>
      <c r="B199" s="579"/>
      <c r="C199" s="611"/>
      <c r="D199" s="636"/>
      <c r="E199" s="125"/>
      <c r="F199" s="91" t="s">
        <v>847</v>
      </c>
      <c r="G199" s="91"/>
      <c r="H199" s="91"/>
      <c r="I199" s="91"/>
      <c r="J199" s="91"/>
      <c r="K199" s="91"/>
      <c r="L199" s="91"/>
      <c r="M199" s="91"/>
      <c r="N199" s="91"/>
      <c r="O199" s="91"/>
      <c r="P199" s="91"/>
      <c r="Q199" s="91"/>
      <c r="R199" s="91"/>
      <c r="S199" s="91"/>
      <c r="T199" s="91"/>
      <c r="U199" s="91"/>
      <c r="V199" s="91"/>
      <c r="W199" s="91"/>
      <c r="X199" s="91"/>
      <c r="Y199" s="91"/>
      <c r="Z199" s="91"/>
      <c r="AA199" s="91"/>
      <c r="AB199" s="91"/>
      <c r="AC199" s="91"/>
      <c r="AD199" s="91"/>
      <c r="AE199" s="3"/>
      <c r="AF199" s="91"/>
      <c r="AG199" s="3"/>
    </row>
    <row r="200" spans="1:33" ht="15" customHeight="1">
      <c r="A200" s="1"/>
      <c r="B200" s="579"/>
      <c r="C200" s="611"/>
      <c r="D200" s="636"/>
      <c r="E200" s="125"/>
      <c r="F200" s="91" t="s">
        <v>1008</v>
      </c>
      <c r="G200" s="91"/>
      <c r="H200" s="91"/>
      <c r="I200" s="91"/>
      <c r="J200" s="91"/>
      <c r="K200" s="91"/>
      <c r="L200" s="91"/>
      <c r="M200" s="91"/>
      <c r="N200" s="91"/>
      <c r="O200" s="91"/>
      <c r="P200" s="91"/>
      <c r="Q200" s="91"/>
      <c r="R200" s="91"/>
      <c r="S200" s="91"/>
      <c r="T200" s="91"/>
      <c r="U200" s="91"/>
      <c r="V200" s="91"/>
      <c r="W200" s="91"/>
      <c r="X200" s="91"/>
      <c r="Y200" s="91"/>
      <c r="Z200" s="91"/>
      <c r="AA200" s="91"/>
      <c r="AB200" s="91"/>
      <c r="AC200" s="91"/>
      <c r="AD200" s="91"/>
      <c r="AE200" s="3"/>
      <c r="AF200" s="91"/>
      <c r="AG200" s="3"/>
    </row>
    <row r="201" spans="1:33" ht="15" customHeight="1">
      <c r="A201" s="1"/>
      <c r="B201" s="579"/>
      <c r="C201" s="611"/>
      <c r="D201" s="636"/>
      <c r="E201" s="125"/>
      <c r="F201" s="91" t="s">
        <v>913</v>
      </c>
      <c r="G201" s="91"/>
      <c r="H201" s="91"/>
      <c r="I201" s="91"/>
      <c r="J201" s="91"/>
      <c r="K201" s="91"/>
      <c r="L201" s="91"/>
      <c r="M201" s="91"/>
      <c r="N201" s="91"/>
      <c r="O201" s="91"/>
      <c r="P201" s="91"/>
      <c r="Q201" s="91"/>
      <c r="R201" s="91"/>
      <c r="S201" s="91"/>
      <c r="T201" s="91"/>
      <c r="U201" s="320"/>
      <c r="V201" s="334"/>
      <c r="W201" s="334"/>
      <c r="X201" s="334"/>
      <c r="Y201" s="334"/>
      <c r="Z201" s="334"/>
      <c r="AA201" s="334"/>
      <c r="AB201" s="334"/>
      <c r="AC201" s="334"/>
      <c r="AD201" s="352"/>
      <c r="AE201" s="3"/>
      <c r="AF201" s="91"/>
      <c r="AG201" s="3"/>
    </row>
    <row r="202" spans="1:33" ht="15" customHeight="1">
      <c r="A202" s="1"/>
      <c r="B202" s="580"/>
      <c r="C202" s="612"/>
      <c r="D202" s="637"/>
      <c r="E202" s="61"/>
      <c r="F202" s="76" t="s">
        <v>157</v>
      </c>
      <c r="G202" s="76"/>
      <c r="H202" s="76"/>
      <c r="I202" s="76"/>
      <c r="J202" s="320"/>
      <c r="K202" s="334"/>
      <c r="L202" s="334"/>
      <c r="M202" s="334"/>
      <c r="N202" s="334"/>
      <c r="O202" s="334"/>
      <c r="P202" s="334"/>
      <c r="Q202" s="334"/>
      <c r="R202" s="334"/>
      <c r="S202" s="334"/>
      <c r="T202" s="334"/>
      <c r="U202" s="334"/>
      <c r="V202" s="334"/>
      <c r="W202" s="334"/>
      <c r="X202" s="334"/>
      <c r="Y202" s="334"/>
      <c r="Z202" s="334"/>
      <c r="AA202" s="352"/>
      <c r="AB202" s="76"/>
      <c r="AC202" s="76"/>
      <c r="AD202" s="76"/>
      <c r="AE202" s="515"/>
      <c r="AF202" s="91"/>
      <c r="AG202" s="3"/>
    </row>
    <row r="203" spans="1:33" ht="15" customHeight="1">
      <c r="A203" s="1"/>
      <c r="B203" s="581" t="s">
        <v>1296</v>
      </c>
      <c r="C203" s="606"/>
      <c r="D203" s="638"/>
      <c r="E203" s="597" t="s">
        <v>383</v>
      </c>
      <c r="F203" s="502"/>
      <c r="G203" s="320"/>
      <c r="H203" s="352"/>
      <c r="I203" s="502" t="s">
        <v>106</v>
      </c>
      <c r="J203" s="588" t="s">
        <v>332</v>
      </c>
      <c r="K203" s="620"/>
      <c r="L203" s="620"/>
      <c r="M203" s="620"/>
      <c r="N203" s="620"/>
      <c r="O203" s="620"/>
      <c r="P203" s="620"/>
      <c r="Q203" s="620"/>
      <c r="R203" s="620"/>
      <c r="S203" s="620"/>
      <c r="T203" s="620"/>
      <c r="U203" s="620"/>
      <c r="V203" s="620"/>
      <c r="W203" s="620"/>
      <c r="X203" s="620"/>
      <c r="Y203" s="620"/>
      <c r="Z203" s="620"/>
      <c r="AA203" s="620"/>
      <c r="AB203" s="620"/>
      <c r="AC203" s="620"/>
      <c r="AD203" s="620"/>
      <c r="AE203" s="644"/>
      <c r="AF203" s="91"/>
      <c r="AG203" s="3"/>
    </row>
    <row r="204" spans="1:33" ht="15" customHeight="1">
      <c r="A204" s="1"/>
      <c r="B204" s="576"/>
      <c r="C204" s="608"/>
      <c r="D204" s="639"/>
      <c r="E204" s="125"/>
      <c r="F204" s="91" t="s">
        <v>1260</v>
      </c>
      <c r="G204" s="91"/>
      <c r="H204" s="91"/>
      <c r="I204" s="91"/>
      <c r="J204" s="91"/>
      <c r="K204" s="91"/>
      <c r="L204" s="91"/>
      <c r="M204" s="91"/>
      <c r="N204" s="91"/>
      <c r="O204" s="91"/>
      <c r="P204" s="91"/>
      <c r="Q204" s="91"/>
      <c r="R204" s="91"/>
      <c r="S204" s="91"/>
      <c r="T204" s="91"/>
      <c r="U204" s="91"/>
      <c r="V204" s="91"/>
      <c r="W204" s="91"/>
      <c r="X204" s="91"/>
      <c r="Y204" s="91"/>
      <c r="Z204" s="91"/>
      <c r="AA204" s="91"/>
      <c r="AB204" s="91"/>
      <c r="AC204" s="91"/>
      <c r="AD204" s="91"/>
      <c r="AE204" s="3"/>
      <c r="AF204" s="91"/>
      <c r="AG204" s="3"/>
    </row>
    <row r="205" spans="1:33" ht="15" customHeight="1">
      <c r="A205" s="1"/>
      <c r="B205" s="576"/>
      <c r="C205" s="608"/>
      <c r="D205" s="639"/>
      <c r="E205" s="125"/>
      <c r="F205" s="91" t="s">
        <v>256</v>
      </c>
      <c r="G205" s="91"/>
      <c r="H205" s="91"/>
      <c r="I205" s="91"/>
      <c r="J205" s="91"/>
      <c r="K205" s="91"/>
      <c r="L205" s="91"/>
      <c r="M205" s="91"/>
      <c r="N205" s="91"/>
      <c r="O205" s="91"/>
      <c r="P205" s="91"/>
      <c r="Q205" s="91"/>
      <c r="R205" s="91"/>
      <c r="S205" s="91"/>
      <c r="T205" s="91"/>
      <c r="U205" s="91"/>
      <c r="V205" s="91"/>
      <c r="W205" s="91"/>
      <c r="X205" s="91"/>
      <c r="Y205" s="91"/>
      <c r="Z205" s="91"/>
      <c r="AA205" s="91"/>
      <c r="AB205" s="91"/>
      <c r="AC205" s="91"/>
      <c r="AD205" s="91"/>
      <c r="AE205" s="3"/>
      <c r="AF205" s="91"/>
      <c r="AG205" s="3"/>
    </row>
    <row r="206" spans="1:33" ht="15" customHeight="1">
      <c r="A206" s="1"/>
      <c r="B206" s="576"/>
      <c r="C206" s="608"/>
      <c r="D206" s="639"/>
      <c r="E206" s="125"/>
      <c r="F206" s="91" t="s">
        <v>1021</v>
      </c>
      <c r="G206" s="91"/>
      <c r="H206" s="91"/>
      <c r="I206" s="91"/>
      <c r="J206" s="91"/>
      <c r="K206" s="91"/>
      <c r="L206" s="91"/>
      <c r="M206" s="91"/>
      <c r="N206" s="91"/>
      <c r="O206" s="91"/>
      <c r="P206" s="91"/>
      <c r="Q206" s="91"/>
      <c r="R206" s="91"/>
      <c r="S206" s="91"/>
      <c r="T206" s="91"/>
      <c r="U206" s="91"/>
      <c r="V206" s="91"/>
      <c r="W206" s="91"/>
      <c r="X206" s="91"/>
      <c r="Y206" s="91"/>
      <c r="Z206" s="91"/>
      <c r="AA206" s="91"/>
      <c r="AB206" s="91"/>
      <c r="AC206" s="91"/>
      <c r="AD206" s="91"/>
      <c r="AE206" s="3"/>
      <c r="AF206" s="91"/>
      <c r="AG206" s="3"/>
    </row>
    <row r="207" spans="1:33" ht="15" customHeight="1">
      <c r="A207" s="1"/>
      <c r="B207" s="577"/>
      <c r="C207" s="609"/>
      <c r="D207" s="640"/>
      <c r="E207" s="61"/>
      <c r="F207" s="76" t="s">
        <v>1022</v>
      </c>
      <c r="G207" s="76"/>
      <c r="H207" s="76"/>
      <c r="I207" s="76"/>
      <c r="J207" s="320"/>
      <c r="K207" s="334"/>
      <c r="L207" s="334"/>
      <c r="M207" s="334"/>
      <c r="N207" s="334"/>
      <c r="O207" s="334"/>
      <c r="P207" s="334"/>
      <c r="Q207" s="334"/>
      <c r="R207" s="334"/>
      <c r="S207" s="334"/>
      <c r="T207" s="334"/>
      <c r="U207" s="334"/>
      <c r="V207" s="334"/>
      <c r="W207" s="334"/>
      <c r="X207" s="334"/>
      <c r="Y207" s="334"/>
      <c r="Z207" s="334"/>
      <c r="AA207" s="352"/>
      <c r="AB207" s="76"/>
      <c r="AC207" s="76"/>
      <c r="AD207" s="76"/>
      <c r="AE207" s="515"/>
      <c r="AF207" s="91"/>
      <c r="AG207" s="3"/>
    </row>
    <row r="208" spans="1:33" ht="15" customHeight="1">
      <c r="A208" s="17"/>
      <c r="B208" s="76"/>
      <c r="C208" s="76"/>
      <c r="D208" s="76"/>
      <c r="E208" s="76"/>
      <c r="F208" s="76"/>
      <c r="G208" s="76"/>
      <c r="H208" s="76"/>
      <c r="I208" s="76"/>
      <c r="J208" s="76"/>
      <c r="K208" s="76"/>
      <c r="L208" s="76"/>
      <c r="M208" s="76"/>
      <c r="N208" s="76"/>
      <c r="O208" s="76"/>
      <c r="P208" s="76"/>
      <c r="Q208" s="76"/>
      <c r="R208" s="76"/>
      <c r="S208" s="76"/>
      <c r="T208" s="76"/>
      <c r="U208" s="76"/>
      <c r="V208" s="76"/>
      <c r="W208" s="76"/>
      <c r="X208" s="76"/>
      <c r="Y208" s="76"/>
      <c r="Z208" s="76"/>
      <c r="AA208" s="76"/>
      <c r="AB208" s="76"/>
      <c r="AC208" s="76"/>
      <c r="AD208" s="76"/>
      <c r="AE208" s="76"/>
      <c r="AF208" s="76"/>
      <c r="AG208" s="515"/>
    </row>
    <row r="209" spans="1:33" ht="15" customHeight="1">
      <c r="A209" s="47" t="s">
        <v>1009</v>
      </c>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124" t="s">
        <v>245</v>
      </c>
      <c r="Z209" s="124"/>
      <c r="AA209" s="124"/>
      <c r="AB209" s="124"/>
      <c r="AC209" s="124"/>
      <c r="AD209" s="124"/>
      <c r="AE209" s="124"/>
      <c r="AF209" s="124"/>
      <c r="AG209" s="124"/>
    </row>
    <row r="210" spans="1:33" ht="15" customHeight="1">
      <c r="A210" s="47"/>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124"/>
      <c r="Z210" s="124"/>
      <c r="AA210" s="124"/>
      <c r="AB210" s="124"/>
      <c r="AC210" s="124"/>
      <c r="AD210" s="124"/>
      <c r="AE210" s="124"/>
      <c r="AF210" s="124"/>
      <c r="AG210" s="124"/>
    </row>
    <row r="211" spans="1:33" ht="15" customHeight="1">
      <c r="A211" s="1"/>
      <c r="B211" s="91"/>
      <c r="C211" s="91"/>
      <c r="D211" s="91"/>
      <c r="E211" s="91"/>
      <c r="F211" s="91"/>
      <c r="G211" s="91"/>
      <c r="H211" s="91"/>
      <c r="I211" s="91"/>
      <c r="J211" s="91"/>
      <c r="K211" s="91"/>
      <c r="L211" s="91"/>
      <c r="M211" s="91"/>
      <c r="N211" s="91"/>
      <c r="O211" s="91"/>
      <c r="P211" s="91"/>
      <c r="Q211" s="91"/>
      <c r="R211" s="91"/>
      <c r="S211" s="91"/>
      <c r="T211" s="91"/>
      <c r="U211" s="91"/>
      <c r="V211" s="91"/>
      <c r="W211" s="91"/>
      <c r="X211" s="275"/>
      <c r="Y211" s="91"/>
      <c r="Z211" s="91"/>
      <c r="AA211" s="91"/>
      <c r="AB211" s="91"/>
      <c r="AC211" s="91"/>
      <c r="AD211" s="91"/>
      <c r="AE211" s="91"/>
      <c r="AF211" s="91"/>
      <c r="AG211" s="3"/>
    </row>
    <row r="212" spans="1:33" ht="15" customHeight="1">
      <c r="A212" s="561" t="s">
        <v>213</v>
      </c>
      <c r="B212" s="562" t="s">
        <v>111</v>
      </c>
      <c r="C212" s="91"/>
      <c r="D212" s="91"/>
      <c r="E212" s="91"/>
      <c r="F212" s="91"/>
      <c r="G212" s="91"/>
      <c r="H212" s="91"/>
      <c r="I212" s="91"/>
      <c r="J212" s="91"/>
      <c r="K212" s="91"/>
      <c r="L212" s="91"/>
      <c r="M212" s="91"/>
      <c r="N212" s="91"/>
      <c r="O212" s="91"/>
      <c r="P212" s="91"/>
      <c r="Q212" s="91"/>
      <c r="R212" s="91"/>
      <c r="S212" s="91"/>
      <c r="T212" s="91"/>
      <c r="U212" s="91"/>
      <c r="V212" s="91"/>
      <c r="W212" s="91"/>
      <c r="X212" s="275"/>
      <c r="Y212" s="91"/>
      <c r="Z212" s="91"/>
      <c r="AA212" s="91"/>
      <c r="AB212" s="91"/>
      <c r="AC212" s="91"/>
      <c r="AD212" s="91"/>
      <c r="AE212" s="91"/>
      <c r="AF212" s="91"/>
      <c r="AG212" s="3"/>
    </row>
    <row r="213" spans="1:33" ht="15" customHeight="1">
      <c r="A213" s="1"/>
      <c r="B213" s="91"/>
      <c r="C213" s="91"/>
      <c r="D213" s="91"/>
      <c r="E213" s="91"/>
      <c r="F213" s="91"/>
      <c r="G213" s="91"/>
      <c r="H213" s="91"/>
      <c r="I213" s="91"/>
      <c r="J213" s="91"/>
      <c r="K213" s="91"/>
      <c r="L213" s="91"/>
      <c r="M213" s="91"/>
      <c r="N213" s="91"/>
      <c r="O213" s="91"/>
      <c r="P213" s="91"/>
      <c r="Q213" s="91"/>
      <c r="R213" s="91"/>
      <c r="S213" s="91"/>
      <c r="T213" s="91"/>
      <c r="U213" s="91"/>
      <c r="V213" s="91"/>
      <c r="W213" s="91"/>
      <c r="X213" s="275"/>
      <c r="Y213" s="417" t="s">
        <v>1204</v>
      </c>
      <c r="Z213" s="417"/>
      <c r="AA213" s="417"/>
      <c r="AB213" s="417"/>
      <c r="AC213" s="417"/>
      <c r="AD213" s="417"/>
      <c r="AE213" s="417"/>
      <c r="AF213" s="417"/>
      <c r="AG213" s="542"/>
    </row>
    <row r="214" spans="1:33" ht="15" customHeight="1">
      <c r="A214" s="1"/>
      <c r="B214" s="91" t="s">
        <v>1023</v>
      </c>
      <c r="C214" s="91"/>
      <c r="D214" s="91"/>
      <c r="E214" s="91"/>
      <c r="F214" s="91"/>
      <c r="G214" s="91"/>
      <c r="H214" s="91"/>
      <c r="I214" s="91"/>
      <c r="J214" s="91"/>
      <c r="K214" s="91" t="s">
        <v>11</v>
      </c>
      <c r="L214" s="320"/>
      <c r="M214" s="352"/>
      <c r="N214" s="91" t="s">
        <v>303</v>
      </c>
      <c r="O214" s="91"/>
      <c r="P214" s="91"/>
      <c r="Q214" s="91"/>
      <c r="R214" s="91"/>
      <c r="S214" s="91"/>
      <c r="T214" s="91"/>
      <c r="U214" s="91"/>
      <c r="V214" s="91"/>
      <c r="W214" s="91"/>
      <c r="X214" s="275"/>
      <c r="Y214" s="417"/>
      <c r="Z214" s="417"/>
      <c r="AA214" s="417"/>
      <c r="AB214" s="417"/>
      <c r="AC214" s="417"/>
      <c r="AD214" s="417"/>
      <c r="AE214" s="417"/>
      <c r="AF214" s="417"/>
      <c r="AG214" s="542"/>
    </row>
    <row r="215" spans="1:33" ht="15" customHeight="1">
      <c r="A215" s="1"/>
      <c r="B215" s="91"/>
      <c r="C215" s="91"/>
      <c r="D215" s="91"/>
      <c r="E215" s="91"/>
      <c r="F215" s="91"/>
      <c r="G215" s="91"/>
      <c r="H215" s="91"/>
      <c r="I215" s="91"/>
      <c r="J215" s="91"/>
      <c r="K215" s="91"/>
      <c r="L215" s="91"/>
      <c r="M215" s="91"/>
      <c r="N215" s="91"/>
      <c r="O215" s="91"/>
      <c r="P215" s="91"/>
      <c r="Q215" s="91" t="s">
        <v>508</v>
      </c>
      <c r="R215" s="91"/>
      <c r="S215" s="91"/>
      <c r="T215" s="91"/>
      <c r="U215" s="91"/>
      <c r="V215" s="91"/>
      <c r="W215" s="91"/>
      <c r="X215" s="275"/>
      <c r="Y215" s="417"/>
      <c r="Z215" s="417"/>
      <c r="AA215" s="417"/>
      <c r="AB215" s="417"/>
      <c r="AC215" s="417"/>
      <c r="AD215" s="417"/>
      <c r="AE215" s="417"/>
      <c r="AF215" s="417"/>
      <c r="AG215" s="542"/>
    </row>
    <row r="216" spans="1:33" ht="15" customHeight="1">
      <c r="A216" s="1"/>
      <c r="B216" s="91"/>
      <c r="C216" s="91" t="s">
        <v>982</v>
      </c>
      <c r="D216" s="91"/>
      <c r="E216" s="91"/>
      <c r="F216" s="91"/>
      <c r="G216" s="91" t="s">
        <v>337</v>
      </c>
      <c r="H216" s="91"/>
      <c r="I216" s="320"/>
      <c r="J216" s="352"/>
      <c r="K216" s="91" t="s">
        <v>11</v>
      </c>
      <c r="L216" s="272"/>
      <c r="M216" s="91" t="s">
        <v>24</v>
      </c>
      <c r="N216" s="272"/>
      <c r="O216" s="91" t="s">
        <v>416</v>
      </c>
      <c r="P216" s="91"/>
      <c r="Q216" s="320"/>
      <c r="R216" s="334"/>
      <c r="S216" s="334"/>
      <c r="T216" s="334"/>
      <c r="U216" s="334"/>
      <c r="V216" s="334"/>
      <c r="W216" s="352"/>
      <c r="X216" s="275"/>
      <c r="Y216" s="417"/>
      <c r="Z216" s="417"/>
      <c r="AA216" s="417"/>
      <c r="AB216" s="417"/>
      <c r="AC216" s="417"/>
      <c r="AD216" s="417"/>
      <c r="AE216" s="417"/>
      <c r="AF216" s="417"/>
      <c r="AG216" s="542"/>
    </row>
    <row r="217" spans="1:33" ht="15" customHeight="1">
      <c r="A217" s="1"/>
      <c r="B217" s="91"/>
      <c r="C217" s="91"/>
      <c r="D217" s="91"/>
      <c r="E217" s="91"/>
      <c r="F217" s="91"/>
      <c r="G217" s="91" t="s">
        <v>41</v>
      </c>
      <c r="H217" s="91"/>
      <c r="I217" s="91"/>
      <c r="J217" s="320"/>
      <c r="K217" s="352"/>
      <c r="L217" s="91" t="s">
        <v>106</v>
      </c>
      <c r="M217" s="91"/>
      <c r="N217" s="91" t="s">
        <v>1024</v>
      </c>
      <c r="O217" s="91"/>
      <c r="P217" s="91"/>
      <c r="Q217" s="91"/>
      <c r="R217" s="91"/>
      <c r="S217" s="320"/>
      <c r="T217" s="352"/>
      <c r="U217" s="91" t="s">
        <v>106</v>
      </c>
      <c r="V217" s="91"/>
      <c r="W217" s="91"/>
      <c r="X217" s="275"/>
      <c r="Y217" s="91"/>
      <c r="Z217" s="91"/>
      <c r="AA217" s="91"/>
      <c r="AB217" s="91"/>
      <c r="AC217" s="91"/>
      <c r="AD217" s="91"/>
      <c r="AE217" s="91"/>
      <c r="AF217" s="91"/>
      <c r="AG217" s="3"/>
    </row>
    <row r="218" spans="1:33" ht="15" customHeight="1">
      <c r="A218" s="1"/>
      <c r="B218" s="91"/>
      <c r="C218" s="91"/>
      <c r="D218" s="91"/>
      <c r="E218" s="91"/>
      <c r="F218" s="91"/>
      <c r="G218" s="91"/>
      <c r="H218" s="91"/>
      <c r="I218" s="91"/>
      <c r="J218" s="91"/>
      <c r="K218" s="91"/>
      <c r="L218" s="91"/>
      <c r="M218" s="91"/>
      <c r="N218" s="91"/>
      <c r="O218" s="91"/>
      <c r="P218" s="91"/>
      <c r="Q218" s="91"/>
      <c r="R218" s="91"/>
      <c r="S218" s="91"/>
      <c r="T218" s="91"/>
      <c r="U218" s="91"/>
      <c r="V218" s="91"/>
      <c r="W218" s="91"/>
      <c r="X218" s="275"/>
      <c r="Y218" s="91"/>
      <c r="Z218" s="91"/>
      <c r="AA218" s="91"/>
      <c r="AB218" s="91"/>
      <c r="AC218" s="91"/>
      <c r="AD218" s="91"/>
      <c r="AE218" s="91"/>
      <c r="AF218" s="91"/>
      <c r="AG218" s="3"/>
    </row>
    <row r="219" spans="1:33" ht="15" customHeight="1">
      <c r="A219" s="1"/>
      <c r="B219" s="91"/>
      <c r="C219" s="91"/>
      <c r="D219" s="91"/>
      <c r="E219" s="91"/>
      <c r="F219" s="91"/>
      <c r="G219" s="91" t="s">
        <v>337</v>
      </c>
      <c r="H219" s="91"/>
      <c r="I219" s="320"/>
      <c r="J219" s="352"/>
      <c r="K219" s="91" t="s">
        <v>11</v>
      </c>
      <c r="L219" s="272"/>
      <c r="M219" s="91" t="s">
        <v>24</v>
      </c>
      <c r="N219" s="272"/>
      <c r="O219" s="91" t="s">
        <v>416</v>
      </c>
      <c r="P219" s="91"/>
      <c r="Q219" s="320"/>
      <c r="R219" s="334"/>
      <c r="S219" s="334"/>
      <c r="T219" s="334"/>
      <c r="U219" s="334"/>
      <c r="V219" s="334"/>
      <c r="W219" s="352"/>
      <c r="X219" s="275"/>
      <c r="Y219" s="91"/>
      <c r="Z219" s="91"/>
      <c r="AA219" s="91"/>
      <c r="AB219" s="91"/>
      <c r="AC219" s="91"/>
      <c r="AD219" s="91"/>
      <c r="AE219" s="91"/>
      <c r="AF219" s="91"/>
      <c r="AG219" s="3"/>
    </row>
    <row r="220" spans="1:33" ht="15" customHeight="1">
      <c r="A220" s="1"/>
      <c r="B220" s="91"/>
      <c r="C220" s="91"/>
      <c r="D220" s="91"/>
      <c r="E220" s="91"/>
      <c r="F220" s="91"/>
      <c r="G220" s="91" t="s">
        <v>41</v>
      </c>
      <c r="H220" s="91"/>
      <c r="I220" s="91"/>
      <c r="J220" s="320"/>
      <c r="K220" s="352"/>
      <c r="L220" s="91" t="s">
        <v>106</v>
      </c>
      <c r="M220" s="91"/>
      <c r="N220" s="91" t="s">
        <v>1024</v>
      </c>
      <c r="O220" s="91"/>
      <c r="P220" s="91"/>
      <c r="Q220" s="91"/>
      <c r="R220" s="91"/>
      <c r="S220" s="320"/>
      <c r="T220" s="352"/>
      <c r="U220" s="91" t="s">
        <v>106</v>
      </c>
      <c r="V220" s="91"/>
      <c r="W220" s="91"/>
      <c r="X220" s="275"/>
      <c r="Y220" s="91"/>
      <c r="Z220" s="91"/>
      <c r="AA220" s="91"/>
      <c r="AB220" s="91"/>
      <c r="AC220" s="91"/>
      <c r="AD220" s="91"/>
      <c r="AE220" s="91"/>
      <c r="AF220" s="91"/>
      <c r="AG220" s="3"/>
    </row>
    <row r="221" spans="1:33" ht="15" customHeight="1">
      <c r="A221" s="1"/>
      <c r="B221" s="91"/>
      <c r="C221" s="91"/>
      <c r="D221" s="91"/>
      <c r="E221" s="91"/>
      <c r="F221" s="91"/>
      <c r="G221" s="91"/>
      <c r="H221" s="91"/>
      <c r="I221" s="91"/>
      <c r="J221" s="91"/>
      <c r="K221" s="91"/>
      <c r="L221" s="91"/>
      <c r="M221" s="91"/>
      <c r="N221" s="91"/>
      <c r="O221" s="91"/>
      <c r="P221" s="91"/>
      <c r="Q221" s="91"/>
      <c r="R221" s="91"/>
      <c r="S221" s="91"/>
      <c r="T221" s="91"/>
      <c r="U221" s="91"/>
      <c r="V221" s="91"/>
      <c r="W221" s="91"/>
      <c r="X221" s="275"/>
      <c r="Y221" s="91"/>
      <c r="Z221" s="91"/>
      <c r="AA221" s="91"/>
      <c r="AB221" s="91"/>
      <c r="AC221" s="91"/>
      <c r="AD221" s="91"/>
      <c r="AE221" s="91"/>
      <c r="AF221" s="91"/>
      <c r="AG221" s="3"/>
    </row>
    <row r="222" spans="1:33" ht="15" customHeight="1">
      <c r="A222" s="1"/>
      <c r="B222" s="91" t="s">
        <v>7</v>
      </c>
      <c r="C222" s="91"/>
      <c r="D222" s="91"/>
      <c r="E222" s="91"/>
      <c r="F222" s="91"/>
      <c r="G222" s="91"/>
      <c r="H222" s="91"/>
      <c r="I222" s="91"/>
      <c r="J222" s="91"/>
      <c r="K222" s="91"/>
      <c r="L222" s="91"/>
      <c r="M222" s="91"/>
      <c r="N222" s="91"/>
      <c r="O222" s="91"/>
      <c r="P222" s="91"/>
      <c r="Q222" s="91"/>
      <c r="R222" s="91"/>
      <c r="S222" s="91"/>
      <c r="T222" s="91"/>
      <c r="U222" s="91"/>
      <c r="V222" s="91"/>
      <c r="W222" s="91"/>
      <c r="X222" s="275"/>
      <c r="Y222" s="91"/>
      <c r="Z222" s="91"/>
      <c r="AA222" s="91"/>
      <c r="AB222" s="91"/>
      <c r="AC222" s="91"/>
      <c r="AD222" s="91"/>
      <c r="AE222" s="91"/>
      <c r="AF222" s="91"/>
      <c r="AG222" s="3"/>
    </row>
    <row r="223" spans="1:33" ht="15" customHeight="1">
      <c r="A223" s="1"/>
      <c r="B223" s="91"/>
      <c r="C223" s="91"/>
      <c r="D223" s="91"/>
      <c r="E223" s="91"/>
      <c r="F223" s="91"/>
      <c r="G223" s="91"/>
      <c r="H223" s="91"/>
      <c r="I223" s="91"/>
      <c r="J223" s="91"/>
      <c r="K223" s="91"/>
      <c r="L223" s="91"/>
      <c r="M223" s="91"/>
      <c r="N223" s="91"/>
      <c r="O223" s="125"/>
      <c r="P223" s="66" t="s">
        <v>825</v>
      </c>
      <c r="Q223" s="66"/>
      <c r="R223" s="66"/>
      <c r="S223" s="125"/>
      <c r="T223" s="66" t="s">
        <v>100</v>
      </c>
      <c r="U223" s="66"/>
      <c r="V223" s="91"/>
      <c r="W223" s="91"/>
      <c r="X223" s="275"/>
      <c r="Y223" s="91"/>
      <c r="Z223" s="91"/>
      <c r="AA223" s="91"/>
      <c r="AB223" s="91"/>
      <c r="AC223" s="91"/>
      <c r="AD223" s="91"/>
      <c r="AE223" s="91"/>
      <c r="AF223" s="91"/>
      <c r="AG223" s="3"/>
    </row>
    <row r="224" spans="1:33" ht="15" customHeight="1">
      <c r="A224" s="1"/>
      <c r="B224" s="91"/>
      <c r="C224" s="91"/>
      <c r="D224" s="91"/>
      <c r="E224" s="91"/>
      <c r="F224" s="91"/>
      <c r="G224" s="91"/>
      <c r="H224" s="91"/>
      <c r="I224" s="91"/>
      <c r="J224" s="91"/>
      <c r="K224" s="91"/>
      <c r="L224" s="91"/>
      <c r="M224" s="91"/>
      <c r="N224" s="91"/>
      <c r="O224" s="91"/>
      <c r="P224" s="91"/>
      <c r="Q224" s="91"/>
      <c r="R224" s="91"/>
      <c r="S224" s="91"/>
      <c r="T224" s="91"/>
      <c r="U224" s="91"/>
      <c r="V224" s="91"/>
      <c r="W224" s="91"/>
      <c r="X224" s="275"/>
      <c r="Y224" s="91"/>
      <c r="Z224" s="91"/>
      <c r="AA224" s="91"/>
      <c r="AB224" s="91"/>
      <c r="AC224" s="91"/>
      <c r="AD224" s="91"/>
      <c r="AE224" s="91"/>
      <c r="AF224" s="91"/>
      <c r="AG224" s="3"/>
    </row>
    <row r="225" spans="1:33" ht="15" customHeight="1">
      <c r="A225" s="561" t="s">
        <v>1025</v>
      </c>
      <c r="B225" s="562" t="s">
        <v>872</v>
      </c>
      <c r="C225" s="91"/>
      <c r="D225" s="91"/>
      <c r="E225" s="91"/>
      <c r="F225" s="91"/>
      <c r="G225" s="91"/>
      <c r="H225" s="91"/>
      <c r="I225" s="91"/>
      <c r="J225" s="91"/>
      <c r="K225" s="91"/>
      <c r="L225" s="91"/>
      <c r="M225" s="91"/>
      <c r="N225" s="91"/>
      <c r="O225" s="91"/>
      <c r="P225" s="91"/>
      <c r="Q225" s="91"/>
      <c r="R225" s="91"/>
      <c r="S225" s="91"/>
      <c r="T225" s="91"/>
      <c r="U225" s="91"/>
      <c r="V225" s="91"/>
      <c r="W225" s="91"/>
      <c r="X225" s="275"/>
      <c r="Y225" s="91"/>
      <c r="Z225" s="91"/>
      <c r="AA225" s="91"/>
      <c r="AB225" s="91"/>
      <c r="AC225" s="91"/>
      <c r="AD225" s="91"/>
      <c r="AE225" s="91"/>
      <c r="AF225" s="91"/>
      <c r="AG225" s="3"/>
    </row>
    <row r="226" spans="1:33" ht="15" customHeight="1">
      <c r="A226" s="1"/>
      <c r="B226" s="91"/>
      <c r="C226" s="91"/>
      <c r="D226" s="91"/>
      <c r="E226" s="91"/>
      <c r="F226" s="91"/>
      <c r="G226" s="91"/>
      <c r="H226" s="91"/>
      <c r="I226" s="91"/>
      <c r="J226" s="91"/>
      <c r="K226" s="91"/>
      <c r="L226" s="91"/>
      <c r="M226" s="91"/>
      <c r="N226" s="91"/>
      <c r="O226" s="91"/>
      <c r="P226" s="91"/>
      <c r="Q226" s="91"/>
      <c r="R226" s="91"/>
      <c r="S226" s="91"/>
      <c r="T226" s="91"/>
      <c r="U226" s="91"/>
      <c r="V226" s="91"/>
      <c r="W226" s="91"/>
      <c r="X226" s="275"/>
      <c r="Y226" s="91"/>
      <c r="Z226" s="91"/>
      <c r="AA226" s="91"/>
      <c r="AB226" s="91"/>
      <c r="AC226" s="91"/>
      <c r="AD226" s="91"/>
      <c r="AE226" s="91"/>
      <c r="AF226" s="91"/>
      <c r="AG226" s="3"/>
    </row>
    <row r="227" spans="1:33" ht="15" customHeight="1">
      <c r="A227" s="1"/>
      <c r="B227" s="411" t="s">
        <v>1026</v>
      </c>
      <c r="C227" s="411"/>
      <c r="D227" s="411"/>
      <c r="E227" s="411"/>
      <c r="F227" s="411"/>
      <c r="G227" s="411"/>
      <c r="H227" s="411"/>
      <c r="I227" s="411"/>
      <c r="J227" s="411"/>
      <c r="K227" s="411"/>
      <c r="L227" s="411"/>
      <c r="M227" s="411"/>
      <c r="N227" s="411"/>
      <c r="O227" s="411"/>
      <c r="P227" s="411"/>
      <c r="Q227" s="411"/>
      <c r="R227" s="411"/>
      <c r="S227" s="411"/>
      <c r="T227" s="411"/>
      <c r="U227" s="411"/>
      <c r="V227" s="411"/>
      <c r="W227" s="411"/>
      <c r="X227" s="761"/>
      <c r="Y227" s="91"/>
      <c r="Z227" s="91"/>
      <c r="AA227" s="91"/>
      <c r="AB227" s="91"/>
      <c r="AC227" s="91"/>
      <c r="AD227" s="91"/>
      <c r="AE227" s="91"/>
      <c r="AF227" s="91"/>
      <c r="AG227" s="3"/>
    </row>
    <row r="228" spans="1:33" ht="15" customHeight="1">
      <c r="A228" s="1"/>
      <c r="B228" s="411"/>
      <c r="C228" s="411"/>
      <c r="D228" s="411"/>
      <c r="E228" s="411"/>
      <c r="F228" s="411"/>
      <c r="G228" s="411"/>
      <c r="H228" s="411"/>
      <c r="I228" s="411"/>
      <c r="J228" s="411"/>
      <c r="K228" s="411"/>
      <c r="L228" s="411"/>
      <c r="M228" s="411"/>
      <c r="N228" s="411"/>
      <c r="O228" s="411"/>
      <c r="P228" s="411"/>
      <c r="Q228" s="411"/>
      <c r="R228" s="411"/>
      <c r="S228" s="411"/>
      <c r="T228" s="411"/>
      <c r="U228" s="411"/>
      <c r="V228" s="411"/>
      <c r="W228" s="411"/>
      <c r="X228" s="761"/>
      <c r="Y228" s="91"/>
      <c r="Z228" s="91"/>
      <c r="AA228" s="91"/>
      <c r="AB228" s="91"/>
      <c r="AC228" s="91"/>
      <c r="AD228" s="91"/>
      <c r="AE228" s="91"/>
      <c r="AF228" s="91"/>
      <c r="AG228" s="3"/>
    </row>
    <row r="229" spans="1:33" ht="15" customHeight="1">
      <c r="A229" s="1"/>
      <c r="B229" s="91"/>
      <c r="C229" s="91"/>
      <c r="D229" s="125"/>
      <c r="E229" s="66" t="s">
        <v>825</v>
      </c>
      <c r="F229" s="91"/>
      <c r="G229" s="91" t="s">
        <v>917</v>
      </c>
      <c r="H229" s="91"/>
      <c r="I229" s="91"/>
      <c r="J229" s="91"/>
      <c r="K229" s="320"/>
      <c r="L229" s="352"/>
      <c r="M229" s="91" t="s">
        <v>462</v>
      </c>
      <c r="N229" s="91"/>
      <c r="O229" s="91"/>
      <c r="P229" s="125"/>
      <c r="Q229" s="66" t="s">
        <v>100</v>
      </c>
      <c r="R229" s="91"/>
      <c r="S229" s="91"/>
      <c r="T229" s="125"/>
      <c r="U229" s="91" t="s">
        <v>222</v>
      </c>
      <c r="V229" s="91"/>
      <c r="W229" s="91"/>
      <c r="X229" s="275"/>
      <c r="Y229" s="91"/>
      <c r="Z229" s="91"/>
      <c r="AA229" s="91"/>
      <c r="AB229" s="91"/>
      <c r="AC229" s="91"/>
      <c r="AD229" s="91"/>
      <c r="AE229" s="91"/>
      <c r="AF229" s="91"/>
      <c r="AG229" s="3"/>
    </row>
    <row r="230" spans="1:33" ht="15" customHeight="1">
      <c r="A230" s="1"/>
      <c r="B230" s="411" t="s">
        <v>949</v>
      </c>
      <c r="C230" s="411"/>
      <c r="D230" s="411"/>
      <c r="E230" s="411"/>
      <c r="F230" s="411"/>
      <c r="G230" s="411"/>
      <c r="H230" s="411"/>
      <c r="I230" s="411"/>
      <c r="J230" s="411"/>
      <c r="K230" s="411"/>
      <c r="L230" s="411"/>
      <c r="M230" s="411"/>
      <c r="N230" s="411"/>
      <c r="O230" s="411"/>
      <c r="P230" s="411"/>
      <c r="Q230" s="411"/>
      <c r="R230" s="411"/>
      <c r="S230" s="411"/>
      <c r="T230" s="411"/>
      <c r="U230" s="411"/>
      <c r="V230" s="411"/>
      <c r="W230" s="411"/>
      <c r="X230" s="761"/>
      <c r="Y230" s="91"/>
      <c r="Z230" s="91"/>
      <c r="AA230" s="91"/>
      <c r="AB230" s="91"/>
      <c r="AC230" s="91"/>
      <c r="AD230" s="91"/>
      <c r="AE230" s="91"/>
      <c r="AF230" s="91"/>
      <c r="AG230" s="3"/>
    </row>
    <row r="231" spans="1:33" ht="15" customHeight="1">
      <c r="A231" s="1"/>
      <c r="B231" s="411"/>
      <c r="C231" s="411"/>
      <c r="D231" s="411"/>
      <c r="E231" s="411"/>
      <c r="F231" s="411"/>
      <c r="G231" s="411"/>
      <c r="H231" s="411"/>
      <c r="I231" s="411"/>
      <c r="J231" s="411"/>
      <c r="K231" s="411"/>
      <c r="L231" s="411"/>
      <c r="M231" s="411"/>
      <c r="N231" s="411"/>
      <c r="O231" s="411"/>
      <c r="P231" s="411"/>
      <c r="Q231" s="411"/>
      <c r="R231" s="411"/>
      <c r="S231" s="411"/>
      <c r="T231" s="411"/>
      <c r="U231" s="411"/>
      <c r="V231" s="411"/>
      <c r="W231" s="411"/>
      <c r="X231" s="761"/>
      <c r="Y231" s="91"/>
      <c r="Z231" s="91"/>
      <c r="AA231" s="91"/>
      <c r="AB231" s="91"/>
      <c r="AC231" s="91"/>
      <c r="AD231" s="91"/>
      <c r="AE231" s="91"/>
      <c r="AF231" s="91"/>
      <c r="AG231" s="3"/>
    </row>
    <row r="232" spans="1:33" ht="15" customHeight="1">
      <c r="A232" s="1"/>
      <c r="B232" s="91"/>
      <c r="C232" s="91"/>
      <c r="D232" s="91"/>
      <c r="E232" s="91"/>
      <c r="F232" s="91"/>
      <c r="G232" s="91"/>
      <c r="H232" s="91"/>
      <c r="I232" s="125"/>
      <c r="J232" s="66" t="s">
        <v>825</v>
      </c>
      <c r="K232" s="66"/>
      <c r="L232" s="66"/>
      <c r="M232" s="125"/>
      <c r="N232" s="66" t="s">
        <v>100</v>
      </c>
      <c r="O232" s="91"/>
      <c r="P232" s="91"/>
      <c r="Q232" s="125"/>
      <c r="R232" s="91" t="s">
        <v>222</v>
      </c>
      <c r="S232" s="91"/>
      <c r="T232" s="91"/>
      <c r="U232" s="91"/>
      <c r="V232" s="91"/>
      <c r="W232" s="91"/>
      <c r="X232" s="275"/>
      <c r="Y232" s="91"/>
      <c r="Z232" s="91"/>
      <c r="AA232" s="91"/>
      <c r="AB232" s="91"/>
      <c r="AC232" s="91"/>
      <c r="AD232" s="91"/>
      <c r="AE232" s="91"/>
      <c r="AF232" s="91"/>
      <c r="AG232" s="3"/>
    </row>
    <row r="233" spans="1:33" ht="15" customHeight="1">
      <c r="A233" s="1"/>
      <c r="B233" s="91" t="s">
        <v>397</v>
      </c>
      <c r="C233" s="91"/>
      <c r="D233" s="91"/>
      <c r="E233" s="91"/>
      <c r="F233" s="91"/>
      <c r="G233" s="91"/>
      <c r="H233" s="91"/>
      <c r="I233" s="91"/>
      <c r="J233" s="91"/>
      <c r="K233" s="91"/>
      <c r="L233" s="91"/>
      <c r="M233" s="91"/>
      <c r="N233" s="91"/>
      <c r="O233" s="125"/>
      <c r="P233" s="66" t="s">
        <v>538</v>
      </c>
      <c r="Q233" s="66"/>
      <c r="R233" s="66"/>
      <c r="S233" s="125"/>
      <c r="T233" s="66" t="s">
        <v>573</v>
      </c>
      <c r="U233" s="91"/>
      <c r="V233" s="91"/>
      <c r="W233" s="91"/>
      <c r="X233" s="275"/>
      <c r="Y233" s="91"/>
      <c r="Z233" s="91"/>
      <c r="AA233" s="91"/>
      <c r="AB233" s="91"/>
      <c r="AC233" s="91"/>
      <c r="AD233" s="91"/>
      <c r="AE233" s="91"/>
      <c r="AF233" s="91"/>
      <c r="AG233" s="3"/>
    </row>
    <row r="234" spans="1:33" ht="15" customHeight="1">
      <c r="A234" s="1"/>
      <c r="B234" s="91"/>
      <c r="C234" s="91"/>
      <c r="D234" s="91"/>
      <c r="E234" s="91"/>
      <c r="F234" s="91"/>
      <c r="G234" s="91"/>
      <c r="H234" s="91"/>
      <c r="I234" s="91"/>
      <c r="J234" s="91"/>
      <c r="K234" s="91"/>
      <c r="L234" s="91"/>
      <c r="M234" s="91"/>
      <c r="N234" s="91"/>
      <c r="O234" s="91"/>
      <c r="P234" s="91"/>
      <c r="Q234" s="91"/>
      <c r="R234" s="91"/>
      <c r="S234" s="91"/>
      <c r="T234" s="91"/>
      <c r="U234" s="91"/>
      <c r="V234" s="91"/>
      <c r="W234" s="91"/>
      <c r="X234" s="275"/>
      <c r="Y234" s="91"/>
      <c r="Z234" s="91"/>
      <c r="AA234" s="91"/>
      <c r="AB234" s="91"/>
      <c r="AC234" s="91"/>
      <c r="AD234" s="91"/>
      <c r="AE234" s="91"/>
      <c r="AF234" s="91"/>
      <c r="AG234" s="3"/>
    </row>
    <row r="235" spans="1:33" ht="15" customHeight="1">
      <c r="A235" s="1"/>
      <c r="B235" s="91"/>
      <c r="C235" s="91" t="s">
        <v>180</v>
      </c>
      <c r="D235" s="91"/>
      <c r="E235" s="91"/>
      <c r="F235" s="91"/>
      <c r="G235" s="91"/>
      <c r="H235" s="91"/>
      <c r="I235" s="91"/>
      <c r="J235" s="91"/>
      <c r="K235" s="91"/>
      <c r="L235" s="91"/>
      <c r="M235" s="91"/>
      <c r="N235" s="91"/>
      <c r="O235" s="91"/>
      <c r="P235" s="91"/>
      <c r="Q235" s="91"/>
      <c r="R235" s="91"/>
      <c r="S235" s="91"/>
      <c r="T235" s="91"/>
      <c r="U235" s="91"/>
      <c r="V235" s="91"/>
      <c r="W235" s="91"/>
      <c r="X235" s="275"/>
      <c r="Y235" s="91"/>
      <c r="Z235" s="91"/>
      <c r="AA235" s="91"/>
      <c r="AB235" s="91"/>
      <c r="AC235" s="91"/>
      <c r="AD235" s="91"/>
      <c r="AE235" s="91"/>
      <c r="AF235" s="91"/>
      <c r="AG235" s="3"/>
    </row>
    <row r="236" spans="1:33" ht="15" customHeight="1">
      <c r="A236" s="1"/>
      <c r="B236" s="91"/>
      <c r="C236" s="469"/>
      <c r="D236" s="464"/>
      <c r="E236" s="464"/>
      <c r="F236" s="464"/>
      <c r="G236" s="464"/>
      <c r="H236" s="464"/>
      <c r="I236" s="464"/>
      <c r="J236" s="464"/>
      <c r="K236" s="464"/>
      <c r="L236" s="464"/>
      <c r="M236" s="464"/>
      <c r="N236" s="464"/>
      <c r="O236" s="464"/>
      <c r="P236" s="464"/>
      <c r="Q236" s="464"/>
      <c r="R236" s="464"/>
      <c r="S236" s="464"/>
      <c r="T236" s="464"/>
      <c r="U236" s="464"/>
      <c r="V236" s="464"/>
      <c r="W236" s="444"/>
      <c r="X236" s="275"/>
      <c r="Y236" s="91"/>
      <c r="Z236" s="91"/>
      <c r="AA236" s="91"/>
      <c r="AB236" s="91"/>
      <c r="AC236" s="91"/>
      <c r="AD236" s="91"/>
      <c r="AE236" s="91"/>
      <c r="AF236" s="91"/>
      <c r="AG236" s="3"/>
    </row>
    <row r="237" spans="1:33" ht="15" customHeight="1">
      <c r="A237" s="1"/>
      <c r="B237" s="91"/>
      <c r="C237" s="471"/>
      <c r="D237" s="364"/>
      <c r="E237" s="364"/>
      <c r="F237" s="364"/>
      <c r="G237" s="364"/>
      <c r="H237" s="364"/>
      <c r="I237" s="364"/>
      <c r="J237" s="364"/>
      <c r="K237" s="364"/>
      <c r="L237" s="364"/>
      <c r="M237" s="364"/>
      <c r="N237" s="364"/>
      <c r="O237" s="364"/>
      <c r="P237" s="364"/>
      <c r="Q237" s="364"/>
      <c r="R237" s="364"/>
      <c r="S237" s="364"/>
      <c r="T237" s="364"/>
      <c r="U237" s="364"/>
      <c r="V237" s="364"/>
      <c r="W237" s="500"/>
      <c r="X237" s="275"/>
      <c r="Y237" s="91"/>
      <c r="Z237" s="91"/>
      <c r="AA237" s="91"/>
      <c r="AB237" s="91"/>
      <c r="AC237" s="91"/>
      <c r="AD237" s="91"/>
      <c r="AE237" s="91"/>
      <c r="AF237" s="91"/>
      <c r="AG237" s="3"/>
    </row>
    <row r="238" spans="1:33" ht="15" customHeight="1">
      <c r="A238" s="1"/>
      <c r="B238" s="91"/>
      <c r="C238" s="91"/>
      <c r="D238" s="91"/>
      <c r="E238" s="91"/>
      <c r="F238" s="91"/>
      <c r="G238" s="91"/>
      <c r="H238" s="91"/>
      <c r="I238" s="91"/>
      <c r="J238" s="91"/>
      <c r="K238" s="91"/>
      <c r="L238" s="91"/>
      <c r="M238" s="91"/>
      <c r="N238" s="91"/>
      <c r="O238" s="91"/>
      <c r="P238" s="91"/>
      <c r="Q238" s="91"/>
      <c r="R238" s="91"/>
      <c r="S238" s="91"/>
      <c r="T238" s="91"/>
      <c r="U238" s="91"/>
      <c r="V238" s="91"/>
      <c r="W238" s="91"/>
      <c r="X238" s="275"/>
      <c r="Y238" s="91"/>
      <c r="Z238" s="91"/>
      <c r="AA238" s="91"/>
      <c r="AB238" s="91"/>
      <c r="AC238" s="91"/>
      <c r="AD238" s="91"/>
      <c r="AE238" s="91"/>
      <c r="AF238" s="91"/>
      <c r="AG238" s="3"/>
    </row>
    <row r="239" spans="1:33" ht="15" customHeight="1">
      <c r="A239" s="1"/>
      <c r="B239" s="91" t="s">
        <v>358</v>
      </c>
      <c r="C239" s="91"/>
      <c r="D239" s="91"/>
      <c r="E239" s="91"/>
      <c r="F239" s="91"/>
      <c r="G239" s="91"/>
      <c r="H239" s="91"/>
      <c r="I239" s="91"/>
      <c r="J239" s="91"/>
      <c r="K239" s="91"/>
      <c r="L239" s="91"/>
      <c r="M239" s="91"/>
      <c r="N239" s="91"/>
      <c r="O239" s="91"/>
      <c r="P239" s="91"/>
      <c r="Q239" s="91"/>
      <c r="R239" s="91"/>
      <c r="S239" s="91"/>
      <c r="T239" s="91"/>
      <c r="U239" s="91"/>
      <c r="V239" s="91"/>
      <c r="W239" s="91"/>
      <c r="X239" s="275"/>
      <c r="Y239" s="698" t="s">
        <v>1176</v>
      </c>
      <c r="Z239" s="698"/>
      <c r="AA239" s="698"/>
      <c r="AB239" s="698"/>
      <c r="AC239" s="698"/>
      <c r="AD239" s="698"/>
      <c r="AE239" s="698"/>
      <c r="AF239" s="698"/>
      <c r="AG239" s="808"/>
    </row>
    <row r="240" spans="1:33" ht="15" customHeight="1">
      <c r="A240" s="1"/>
      <c r="B240" s="91"/>
      <c r="C240" s="91"/>
      <c r="D240" s="91"/>
      <c r="E240" s="91"/>
      <c r="F240" s="91"/>
      <c r="G240" s="91"/>
      <c r="H240" s="91"/>
      <c r="I240" s="91"/>
      <c r="J240" s="91"/>
      <c r="K240" s="91"/>
      <c r="L240" s="91"/>
      <c r="M240" s="91"/>
      <c r="N240" s="91"/>
      <c r="O240" s="125"/>
      <c r="P240" s="66" t="s">
        <v>825</v>
      </c>
      <c r="Q240" s="66"/>
      <c r="R240" s="66"/>
      <c r="S240" s="125"/>
      <c r="T240" s="66" t="s">
        <v>100</v>
      </c>
      <c r="U240" s="91"/>
      <c r="V240" s="91"/>
      <c r="W240" s="91"/>
      <c r="X240" s="275"/>
      <c r="Y240" s="698"/>
      <c r="Z240" s="698"/>
      <c r="AA240" s="698"/>
      <c r="AB240" s="698"/>
      <c r="AC240" s="698"/>
      <c r="AD240" s="698"/>
      <c r="AE240" s="698"/>
      <c r="AF240" s="698"/>
      <c r="AG240" s="808"/>
    </row>
    <row r="241" spans="1:33" ht="15" customHeight="1">
      <c r="A241" s="1"/>
      <c r="B241" s="91"/>
      <c r="C241" s="91" t="s">
        <v>1027</v>
      </c>
      <c r="D241" s="91"/>
      <c r="E241" s="91"/>
      <c r="F241" s="91"/>
      <c r="G241" s="91"/>
      <c r="H241" s="91"/>
      <c r="I241" s="91"/>
      <c r="J241" s="91"/>
      <c r="K241" s="91"/>
      <c r="L241" s="91"/>
      <c r="M241" s="91"/>
      <c r="N241" s="91"/>
      <c r="O241" s="91"/>
      <c r="P241" s="91"/>
      <c r="Q241" s="91"/>
      <c r="R241" s="91"/>
      <c r="S241" s="91"/>
      <c r="T241" s="91"/>
      <c r="U241" s="91"/>
      <c r="V241" s="91"/>
      <c r="W241" s="91"/>
      <c r="X241" s="275"/>
      <c r="Y241" s="698"/>
      <c r="Z241" s="698"/>
      <c r="AA241" s="698"/>
      <c r="AB241" s="698"/>
      <c r="AC241" s="698"/>
      <c r="AD241" s="698"/>
      <c r="AE241" s="698"/>
      <c r="AF241" s="698"/>
      <c r="AG241" s="808"/>
    </row>
    <row r="242" spans="1:33" ht="15" customHeight="1">
      <c r="A242" s="1"/>
      <c r="B242" s="91"/>
      <c r="C242" s="91"/>
      <c r="D242" s="91"/>
      <c r="E242" s="91"/>
      <c r="F242" s="91"/>
      <c r="G242" s="91"/>
      <c r="H242" s="91"/>
      <c r="I242" s="91"/>
      <c r="J242" s="91"/>
      <c r="K242" s="91"/>
      <c r="L242" s="91"/>
      <c r="M242" s="91"/>
      <c r="N242" s="91"/>
      <c r="O242" s="91"/>
      <c r="P242" s="91"/>
      <c r="Q242" s="91"/>
      <c r="R242" s="91"/>
      <c r="S242" s="91"/>
      <c r="T242" s="91"/>
      <c r="U242" s="91"/>
      <c r="V242" s="91"/>
      <c r="W242" s="91"/>
      <c r="X242" s="275"/>
      <c r="Y242" s="698"/>
      <c r="Z242" s="698"/>
      <c r="AA242" s="698"/>
      <c r="AB242" s="698"/>
      <c r="AC242" s="698"/>
      <c r="AD242" s="698"/>
      <c r="AE242" s="698"/>
      <c r="AF242" s="698"/>
      <c r="AG242" s="808"/>
    </row>
    <row r="243" spans="1:33" ht="15" customHeight="1">
      <c r="A243" s="1"/>
      <c r="B243" s="91"/>
      <c r="C243" s="91"/>
      <c r="D243" s="66" t="s">
        <v>62</v>
      </c>
      <c r="E243" s="160"/>
      <c r="F243" s="174"/>
      <c r="G243" s="174"/>
      <c r="H243" s="203"/>
      <c r="I243" s="91"/>
      <c r="J243" s="66" t="s">
        <v>656</v>
      </c>
      <c r="K243" s="66"/>
      <c r="L243" s="160"/>
      <c r="M243" s="174"/>
      <c r="N243" s="174"/>
      <c r="O243" s="174"/>
      <c r="P243" s="174"/>
      <c r="Q243" s="203"/>
      <c r="R243" s="91"/>
      <c r="S243" s="91"/>
      <c r="T243" s="91"/>
      <c r="U243" s="91"/>
      <c r="V243" s="91"/>
      <c r="W243" s="91"/>
      <c r="X243" s="275"/>
      <c r="Y243" s="698"/>
      <c r="Z243" s="698"/>
      <c r="AA243" s="698"/>
      <c r="AB243" s="698"/>
      <c r="AC243" s="698"/>
      <c r="AD243" s="698"/>
      <c r="AE243" s="698"/>
      <c r="AF243" s="698"/>
      <c r="AG243" s="808"/>
    </row>
    <row r="244" spans="1:33" ht="15" customHeight="1">
      <c r="A244" s="1"/>
      <c r="B244" s="91"/>
      <c r="C244" s="91"/>
      <c r="D244" s="91"/>
      <c r="E244" s="91"/>
      <c r="F244" s="91"/>
      <c r="G244" s="91"/>
      <c r="H244" s="91"/>
      <c r="I244" s="91"/>
      <c r="J244" s="91"/>
      <c r="K244" s="91"/>
      <c r="L244" s="91"/>
      <c r="M244" s="91"/>
      <c r="N244" s="91"/>
      <c r="O244" s="91"/>
      <c r="P244" s="91"/>
      <c r="Q244" s="91"/>
      <c r="R244" s="91"/>
      <c r="S244" s="91"/>
      <c r="T244" s="91"/>
      <c r="U244" s="91"/>
      <c r="V244" s="91"/>
      <c r="W244" s="91"/>
      <c r="X244" s="275"/>
      <c r="Y244" s="698"/>
      <c r="Z244" s="698"/>
      <c r="AA244" s="698"/>
      <c r="AB244" s="698"/>
      <c r="AC244" s="698"/>
      <c r="AD244" s="698"/>
      <c r="AE244" s="698"/>
      <c r="AF244" s="698"/>
      <c r="AG244" s="808"/>
    </row>
    <row r="245" spans="1:33" ht="15" customHeight="1">
      <c r="A245" s="1"/>
      <c r="B245" s="91" t="s">
        <v>1028</v>
      </c>
      <c r="C245" s="91"/>
      <c r="D245" s="91"/>
      <c r="E245" s="91"/>
      <c r="F245" s="91"/>
      <c r="G245" s="91"/>
      <c r="H245" s="91"/>
      <c r="I245" s="91"/>
      <c r="J245" s="91"/>
      <c r="K245" s="91"/>
      <c r="L245" s="91"/>
      <c r="M245" s="91"/>
      <c r="N245" s="91"/>
      <c r="O245" s="125"/>
      <c r="P245" s="66" t="s">
        <v>825</v>
      </c>
      <c r="Q245" s="66"/>
      <c r="R245" s="66"/>
      <c r="S245" s="125"/>
      <c r="T245" s="66" t="s">
        <v>100</v>
      </c>
      <c r="U245" s="91"/>
      <c r="V245" s="91"/>
      <c r="W245" s="91"/>
      <c r="X245" s="275"/>
      <c r="Y245" s="698"/>
      <c r="Z245" s="698"/>
      <c r="AA245" s="698"/>
      <c r="AB245" s="698"/>
      <c r="AC245" s="698"/>
      <c r="AD245" s="698"/>
      <c r="AE245" s="698"/>
      <c r="AF245" s="698"/>
      <c r="AG245" s="808"/>
    </row>
    <row r="246" spans="1:33" ht="15" customHeight="1">
      <c r="A246" s="1"/>
      <c r="B246" s="91"/>
      <c r="C246" s="91"/>
      <c r="D246" s="91"/>
      <c r="E246" s="91"/>
      <c r="F246" s="91"/>
      <c r="G246" s="91"/>
      <c r="H246" s="91"/>
      <c r="I246" s="91"/>
      <c r="J246" s="91"/>
      <c r="K246" s="91"/>
      <c r="L246" s="91"/>
      <c r="M246" s="91"/>
      <c r="N246" s="91"/>
      <c r="O246" s="91"/>
      <c r="P246" s="91"/>
      <c r="Q246" s="91"/>
      <c r="R246" s="91"/>
      <c r="S246" s="91"/>
      <c r="T246" s="91"/>
      <c r="U246" s="91"/>
      <c r="V246" s="91"/>
      <c r="W246" s="91"/>
      <c r="X246" s="275"/>
      <c r="Y246" s="698"/>
      <c r="Z246" s="698"/>
      <c r="AA246" s="698"/>
      <c r="AB246" s="698"/>
      <c r="AC246" s="698"/>
      <c r="AD246" s="698"/>
      <c r="AE246" s="698"/>
      <c r="AF246" s="698"/>
      <c r="AG246" s="808"/>
    </row>
    <row r="247" spans="1:33" ht="15" customHeight="1">
      <c r="A247" s="1"/>
      <c r="B247" s="91" t="s">
        <v>484</v>
      </c>
      <c r="C247" s="91"/>
      <c r="D247" s="91"/>
      <c r="E247" s="91"/>
      <c r="F247" s="91"/>
      <c r="G247" s="91"/>
      <c r="H247" s="91"/>
      <c r="I247" s="91"/>
      <c r="J247" s="91"/>
      <c r="K247" s="91"/>
      <c r="L247" s="91"/>
      <c r="M247" s="91"/>
      <c r="N247" s="91"/>
      <c r="O247" s="91"/>
      <c r="P247" s="91"/>
      <c r="Q247" s="91"/>
      <c r="R247" s="91"/>
      <c r="S247" s="91"/>
      <c r="T247" s="91"/>
      <c r="U247" s="91"/>
      <c r="V247" s="91"/>
      <c r="W247" s="91"/>
      <c r="X247" s="275"/>
      <c r="Y247" s="698"/>
      <c r="Z247" s="698"/>
      <c r="AA247" s="698"/>
      <c r="AB247" s="698"/>
      <c r="AC247" s="698"/>
      <c r="AD247" s="698"/>
      <c r="AE247" s="698"/>
      <c r="AF247" s="698"/>
      <c r="AG247" s="808"/>
    </row>
    <row r="248" spans="1:33" ht="15" customHeight="1">
      <c r="A248" s="1"/>
      <c r="B248" s="91"/>
      <c r="C248" s="91"/>
      <c r="D248" s="91"/>
      <c r="E248" s="91"/>
      <c r="F248" s="91"/>
      <c r="G248" s="91"/>
      <c r="H248" s="91"/>
      <c r="I248" s="91"/>
      <c r="J248" s="125"/>
      <c r="K248" s="66" t="s">
        <v>825</v>
      </c>
      <c r="L248" s="66"/>
      <c r="M248" s="66"/>
      <c r="N248" s="125"/>
      <c r="O248" s="66" t="s">
        <v>100</v>
      </c>
      <c r="P248" s="91"/>
      <c r="Q248" s="91"/>
      <c r="R248" s="125"/>
      <c r="S248" s="91" t="s">
        <v>222</v>
      </c>
      <c r="T248" s="91"/>
      <c r="U248" s="91"/>
      <c r="V248" s="91"/>
      <c r="W248" s="91"/>
      <c r="X248" s="275"/>
      <c r="Y248" s="698"/>
      <c r="Z248" s="698"/>
      <c r="AA248" s="698"/>
      <c r="AB248" s="698"/>
      <c r="AC248" s="698"/>
      <c r="AD248" s="698"/>
      <c r="AE248" s="698"/>
      <c r="AF248" s="698"/>
      <c r="AG248" s="808"/>
    </row>
    <row r="249" spans="1:33" ht="15" customHeight="1">
      <c r="A249" s="1"/>
      <c r="B249" s="91"/>
      <c r="C249" s="91"/>
      <c r="D249" s="91"/>
      <c r="E249" s="91"/>
      <c r="F249" s="91"/>
      <c r="G249" s="91"/>
      <c r="H249" s="91"/>
      <c r="I249" s="91"/>
      <c r="J249" s="91"/>
      <c r="K249" s="91"/>
      <c r="L249" s="91"/>
      <c r="M249" s="91"/>
      <c r="N249" s="91"/>
      <c r="O249" s="91"/>
      <c r="P249" s="91"/>
      <c r="Q249" s="91"/>
      <c r="R249" s="91"/>
      <c r="S249" s="91"/>
      <c r="T249" s="91"/>
      <c r="U249" s="91"/>
      <c r="V249" s="91"/>
      <c r="W249" s="91"/>
      <c r="X249" s="275"/>
      <c r="Y249" s="91"/>
      <c r="Z249" s="91"/>
      <c r="AA249" s="91"/>
      <c r="AB249" s="91"/>
      <c r="AC249" s="91"/>
      <c r="AD249" s="91"/>
      <c r="AE249" s="91"/>
      <c r="AF249" s="91"/>
      <c r="AG249" s="3"/>
    </row>
    <row r="250" spans="1:33" ht="15" customHeight="1">
      <c r="A250" s="1"/>
      <c r="B250" s="91" t="s">
        <v>934</v>
      </c>
      <c r="C250" s="91"/>
      <c r="D250" s="91"/>
      <c r="E250" s="91"/>
      <c r="F250" s="91"/>
      <c r="G250" s="91"/>
      <c r="H250" s="91"/>
      <c r="I250" s="91"/>
      <c r="J250" s="91"/>
      <c r="K250" s="91"/>
      <c r="L250" s="91"/>
      <c r="M250" s="91"/>
      <c r="N250" s="91"/>
      <c r="O250" s="91"/>
      <c r="P250" s="91"/>
      <c r="Q250" s="91"/>
      <c r="R250" s="91"/>
      <c r="S250" s="91"/>
      <c r="T250" s="91"/>
      <c r="U250" s="91"/>
      <c r="V250" s="91"/>
      <c r="W250" s="91"/>
      <c r="X250" s="275"/>
      <c r="Y250" s="768" t="s">
        <v>1310</v>
      </c>
      <c r="Z250" s="768"/>
      <c r="AA250" s="768"/>
      <c r="AB250" s="768"/>
      <c r="AC250" s="768"/>
      <c r="AD250" s="768"/>
      <c r="AE250" s="768"/>
      <c r="AF250" s="768"/>
      <c r="AG250" s="809"/>
    </row>
    <row r="251" spans="1:33" ht="15" customHeight="1">
      <c r="A251" s="1"/>
      <c r="B251" s="91"/>
      <c r="C251" s="91"/>
      <c r="D251" s="91"/>
      <c r="E251" s="91"/>
      <c r="F251" s="91"/>
      <c r="G251" s="91"/>
      <c r="H251" s="91"/>
      <c r="I251" s="91"/>
      <c r="J251" s="91"/>
      <c r="K251" s="91"/>
      <c r="L251" s="91"/>
      <c r="M251" s="91"/>
      <c r="N251" s="91"/>
      <c r="O251" s="91"/>
      <c r="P251" s="91"/>
      <c r="Q251" s="91"/>
      <c r="R251" s="91"/>
      <c r="S251" s="91"/>
      <c r="T251" s="91"/>
      <c r="U251" s="91"/>
      <c r="V251" s="91"/>
      <c r="W251" s="91"/>
      <c r="X251" s="275"/>
      <c r="Y251" s="768"/>
      <c r="Z251" s="768"/>
      <c r="AA251" s="768"/>
      <c r="AB251" s="768"/>
      <c r="AC251" s="768"/>
      <c r="AD251" s="768"/>
      <c r="AE251" s="768"/>
      <c r="AF251" s="768"/>
      <c r="AG251" s="809"/>
    </row>
    <row r="252" spans="1:33" ht="15" customHeight="1">
      <c r="A252" s="1"/>
      <c r="B252" s="91"/>
      <c r="C252" s="91" t="s">
        <v>384</v>
      </c>
      <c r="D252" s="91"/>
      <c r="E252" s="91"/>
      <c r="F252" s="91"/>
      <c r="G252" s="91"/>
      <c r="H252" s="91"/>
      <c r="I252" s="91"/>
      <c r="J252" s="91"/>
      <c r="K252" s="91"/>
      <c r="L252" s="91"/>
      <c r="M252" s="91"/>
      <c r="N252" s="91"/>
      <c r="O252" s="125"/>
      <c r="P252" s="66" t="s">
        <v>675</v>
      </c>
      <c r="Q252" s="66"/>
      <c r="R252" s="66"/>
      <c r="S252" s="125"/>
      <c r="T252" s="66" t="s">
        <v>118</v>
      </c>
      <c r="U252" s="91"/>
      <c r="V252" s="91"/>
      <c r="W252" s="91"/>
      <c r="X252" s="275"/>
      <c r="Y252" s="768"/>
      <c r="Z252" s="768"/>
      <c r="AA252" s="768"/>
      <c r="AB252" s="768"/>
      <c r="AC252" s="768"/>
      <c r="AD252" s="768"/>
      <c r="AE252" s="768"/>
      <c r="AF252" s="768"/>
      <c r="AG252" s="809"/>
    </row>
    <row r="253" spans="1:33" ht="15" customHeight="1">
      <c r="A253" s="1"/>
      <c r="B253" s="91"/>
      <c r="C253" s="91"/>
      <c r="D253" s="413" t="s">
        <v>927</v>
      </c>
      <c r="E253" s="413"/>
      <c r="F253" s="413"/>
      <c r="G253" s="413"/>
      <c r="H253" s="413"/>
      <c r="I253" s="413"/>
      <c r="J253" s="413"/>
      <c r="K253" s="413"/>
      <c r="L253" s="413"/>
      <c r="M253" s="413"/>
      <c r="N253" s="413"/>
      <c r="O253" s="413"/>
      <c r="P253" s="413"/>
      <c r="Q253" s="413"/>
      <c r="R253" s="413"/>
      <c r="S253" s="413"/>
      <c r="T253" s="413"/>
      <c r="U253" s="413"/>
      <c r="V253" s="413"/>
      <c r="W253" s="413"/>
      <c r="X253" s="762"/>
      <c r="Y253" s="768"/>
      <c r="Z253" s="768"/>
      <c r="AA253" s="768"/>
      <c r="AB253" s="768"/>
      <c r="AC253" s="768"/>
      <c r="AD253" s="768"/>
      <c r="AE253" s="768"/>
      <c r="AF253" s="768"/>
      <c r="AG253" s="809"/>
    </row>
    <row r="254" spans="1:33" ht="15" customHeight="1">
      <c r="A254" s="1"/>
      <c r="B254" s="91"/>
      <c r="C254" s="91"/>
      <c r="D254" s="413"/>
      <c r="E254" s="413"/>
      <c r="F254" s="413"/>
      <c r="G254" s="413"/>
      <c r="H254" s="413"/>
      <c r="I254" s="413"/>
      <c r="J254" s="413"/>
      <c r="K254" s="413"/>
      <c r="L254" s="413"/>
      <c r="M254" s="413"/>
      <c r="N254" s="413"/>
      <c r="O254" s="413"/>
      <c r="P254" s="413"/>
      <c r="Q254" s="413"/>
      <c r="R254" s="413"/>
      <c r="S254" s="413"/>
      <c r="T254" s="413"/>
      <c r="U254" s="413"/>
      <c r="V254" s="413"/>
      <c r="W254" s="413"/>
      <c r="X254" s="762"/>
      <c r="Y254" s="768"/>
      <c r="Z254" s="768"/>
      <c r="AA254" s="768"/>
      <c r="AB254" s="768"/>
      <c r="AC254" s="768"/>
      <c r="AD254" s="768"/>
      <c r="AE254" s="768"/>
      <c r="AF254" s="768"/>
      <c r="AG254" s="809"/>
    </row>
    <row r="255" spans="1:33" ht="15" customHeight="1">
      <c r="A255" s="1"/>
      <c r="B255" s="91"/>
      <c r="C255" s="91"/>
      <c r="D255" s="469"/>
      <c r="E255" s="464"/>
      <c r="F255" s="464"/>
      <c r="G255" s="464"/>
      <c r="H255" s="464"/>
      <c r="I255" s="464"/>
      <c r="J255" s="464"/>
      <c r="K255" s="464"/>
      <c r="L255" s="464"/>
      <c r="M255" s="464"/>
      <c r="N255" s="464"/>
      <c r="O255" s="464"/>
      <c r="P255" s="464"/>
      <c r="Q255" s="464"/>
      <c r="R255" s="464"/>
      <c r="S255" s="464"/>
      <c r="T255" s="464"/>
      <c r="U255" s="464"/>
      <c r="V255" s="464"/>
      <c r="W255" s="444"/>
      <c r="X255" s="275"/>
      <c r="Y255" s="768"/>
      <c r="Z255" s="768"/>
      <c r="AA255" s="768"/>
      <c r="AB255" s="768"/>
      <c r="AC255" s="768"/>
      <c r="AD255" s="768"/>
      <c r="AE255" s="768"/>
      <c r="AF255" s="768"/>
      <c r="AG255" s="809"/>
    </row>
    <row r="256" spans="1:33" ht="15" customHeight="1">
      <c r="A256" s="1"/>
      <c r="B256" s="91"/>
      <c r="C256" s="91"/>
      <c r="D256" s="471"/>
      <c r="E256" s="364"/>
      <c r="F256" s="364"/>
      <c r="G256" s="364"/>
      <c r="H256" s="364"/>
      <c r="I256" s="364"/>
      <c r="J256" s="364"/>
      <c r="K256" s="364"/>
      <c r="L256" s="364"/>
      <c r="M256" s="364"/>
      <c r="N256" s="364"/>
      <c r="O256" s="364"/>
      <c r="P256" s="364"/>
      <c r="Q256" s="364"/>
      <c r="R256" s="364"/>
      <c r="S256" s="364"/>
      <c r="T256" s="364"/>
      <c r="U256" s="364"/>
      <c r="V256" s="364"/>
      <c r="W256" s="500"/>
      <c r="X256" s="275"/>
      <c r="Y256" s="768"/>
      <c r="Z256" s="768"/>
      <c r="AA256" s="768"/>
      <c r="AB256" s="768"/>
      <c r="AC256" s="768"/>
      <c r="AD256" s="768"/>
      <c r="AE256" s="768"/>
      <c r="AF256" s="768"/>
      <c r="AG256" s="809"/>
    </row>
    <row r="257" spans="1:33" ht="15" customHeight="1">
      <c r="A257" s="1"/>
      <c r="B257" s="91"/>
      <c r="C257" s="91"/>
      <c r="D257" s="2"/>
      <c r="E257" s="2"/>
      <c r="F257" s="2"/>
      <c r="G257" s="2"/>
      <c r="H257" s="2"/>
      <c r="I257" s="2"/>
      <c r="J257" s="2"/>
      <c r="K257" s="2"/>
      <c r="L257" s="2"/>
      <c r="M257" s="2"/>
      <c r="N257" s="2"/>
      <c r="O257" s="2"/>
      <c r="P257" s="2"/>
      <c r="Q257" s="2"/>
      <c r="R257" s="2"/>
      <c r="S257" s="2"/>
      <c r="T257" s="2"/>
      <c r="U257" s="2"/>
      <c r="V257" s="2"/>
      <c r="W257" s="2"/>
      <c r="X257" s="275"/>
      <c r="Y257" s="768"/>
      <c r="Z257" s="768"/>
      <c r="AA257" s="768"/>
      <c r="AB257" s="768"/>
      <c r="AC257" s="768"/>
      <c r="AD257" s="768"/>
      <c r="AE257" s="768"/>
      <c r="AF257" s="768"/>
      <c r="AG257" s="809"/>
    </row>
    <row r="258" spans="1:33" ht="15" customHeight="1">
      <c r="A258" s="17"/>
      <c r="B258" s="76"/>
      <c r="C258" s="76"/>
      <c r="D258" s="76"/>
      <c r="E258" s="76"/>
      <c r="F258" s="76"/>
      <c r="G258" s="76"/>
      <c r="H258" s="76"/>
      <c r="I258" s="76"/>
      <c r="J258" s="76"/>
      <c r="K258" s="76"/>
      <c r="L258" s="76"/>
      <c r="M258" s="76"/>
      <c r="N258" s="76"/>
      <c r="O258" s="76"/>
      <c r="P258" s="76"/>
      <c r="Q258" s="76"/>
      <c r="R258" s="76"/>
      <c r="S258" s="76"/>
      <c r="T258" s="76"/>
      <c r="U258" s="76"/>
      <c r="V258" s="76"/>
      <c r="W258" s="76"/>
      <c r="X258" s="763"/>
      <c r="Y258" s="769"/>
      <c r="Z258" s="769"/>
      <c r="AA258" s="769"/>
      <c r="AB258" s="769"/>
      <c r="AC258" s="769"/>
      <c r="AD258" s="769"/>
      <c r="AE258" s="769"/>
      <c r="AF258" s="769"/>
      <c r="AG258" s="810"/>
    </row>
    <row r="259" spans="1:33" ht="15" customHeight="1">
      <c r="A259" s="47" t="s">
        <v>1009</v>
      </c>
      <c r="B259" s="47"/>
      <c r="C259" s="47"/>
      <c r="D259" s="47"/>
      <c r="E259" s="47"/>
      <c r="F259" s="47"/>
      <c r="G259" s="47"/>
      <c r="H259" s="47"/>
      <c r="I259" s="47"/>
      <c r="J259" s="47"/>
      <c r="K259" s="47"/>
      <c r="L259" s="47"/>
      <c r="M259" s="47"/>
      <c r="N259" s="47"/>
      <c r="O259" s="47"/>
      <c r="P259" s="47"/>
      <c r="Q259" s="47"/>
      <c r="R259" s="47"/>
      <c r="S259" s="47"/>
      <c r="T259" s="47"/>
      <c r="U259" s="47"/>
      <c r="V259" s="47"/>
      <c r="W259" s="47"/>
      <c r="X259" s="47"/>
      <c r="Y259" s="124" t="s">
        <v>245</v>
      </c>
      <c r="Z259" s="124"/>
      <c r="AA259" s="124"/>
      <c r="AB259" s="124"/>
      <c r="AC259" s="124"/>
      <c r="AD259" s="124"/>
      <c r="AE259" s="124"/>
      <c r="AF259" s="124"/>
      <c r="AG259" s="124"/>
    </row>
    <row r="260" spans="1:33" ht="15" customHeight="1">
      <c r="A260" s="47"/>
      <c r="B260" s="47"/>
      <c r="C260" s="47"/>
      <c r="D260" s="47"/>
      <c r="E260" s="47"/>
      <c r="F260" s="47"/>
      <c r="G260" s="47"/>
      <c r="H260" s="47"/>
      <c r="I260" s="47"/>
      <c r="J260" s="47"/>
      <c r="K260" s="47"/>
      <c r="L260" s="47"/>
      <c r="M260" s="47"/>
      <c r="N260" s="47"/>
      <c r="O260" s="47"/>
      <c r="P260" s="47"/>
      <c r="Q260" s="47"/>
      <c r="R260" s="47"/>
      <c r="S260" s="47"/>
      <c r="T260" s="47"/>
      <c r="U260" s="47"/>
      <c r="V260" s="47"/>
      <c r="W260" s="47"/>
      <c r="X260" s="47"/>
      <c r="Y260" s="124"/>
      <c r="Z260" s="124"/>
      <c r="AA260" s="124"/>
      <c r="AB260" s="124"/>
      <c r="AC260" s="124"/>
      <c r="AD260" s="124"/>
      <c r="AE260" s="124"/>
      <c r="AF260" s="124"/>
      <c r="AG260" s="124"/>
    </row>
    <row r="261" spans="1:33" ht="15" customHeight="1">
      <c r="A261" s="561" t="s">
        <v>1029</v>
      </c>
      <c r="B261" s="562" t="s">
        <v>1030</v>
      </c>
      <c r="C261" s="91"/>
      <c r="D261" s="91"/>
      <c r="E261" s="91"/>
      <c r="F261" s="91"/>
      <c r="G261" s="91"/>
      <c r="H261" s="91"/>
      <c r="I261" s="91"/>
      <c r="J261" s="91"/>
      <c r="K261" s="91"/>
      <c r="L261" s="91"/>
      <c r="M261" s="91"/>
      <c r="N261" s="91"/>
      <c r="O261" s="91"/>
      <c r="P261" s="91"/>
      <c r="Q261" s="91"/>
      <c r="R261" s="91"/>
      <c r="S261" s="91"/>
      <c r="T261" s="91"/>
      <c r="U261" s="91"/>
      <c r="V261" s="91"/>
      <c r="W261" s="91"/>
      <c r="X261" s="275"/>
      <c r="Y261" s="698" t="s">
        <v>1206</v>
      </c>
      <c r="Z261" s="770"/>
      <c r="AA261" s="770"/>
      <c r="AB261" s="770"/>
      <c r="AC261" s="770"/>
      <c r="AD261" s="770"/>
      <c r="AE261" s="770"/>
      <c r="AF261" s="770"/>
      <c r="AG261" s="811"/>
    </row>
    <row r="262" spans="1:33" ht="15" customHeight="1">
      <c r="A262" s="1"/>
      <c r="B262" s="64" t="s">
        <v>1261</v>
      </c>
      <c r="C262" s="91"/>
      <c r="D262" s="91"/>
      <c r="E262" s="91"/>
      <c r="F262" s="91"/>
      <c r="G262" s="91"/>
      <c r="H262" s="91"/>
      <c r="I262" s="91"/>
      <c r="J262" s="91"/>
      <c r="K262" s="91"/>
      <c r="L262" s="91"/>
      <c r="M262" s="91"/>
      <c r="N262" s="91"/>
      <c r="O262" s="91"/>
      <c r="P262" s="91"/>
      <c r="Q262" s="91"/>
      <c r="R262" s="91"/>
      <c r="S262" s="91"/>
      <c r="T262" s="91"/>
      <c r="U262" s="91"/>
      <c r="V262" s="91"/>
      <c r="W262" s="91"/>
      <c r="X262" s="275"/>
      <c r="Y262" s="770"/>
      <c r="Z262" s="770"/>
      <c r="AA262" s="770"/>
      <c r="AB262" s="770"/>
      <c r="AC262" s="770"/>
      <c r="AD262" s="770"/>
      <c r="AE262" s="770"/>
      <c r="AF262" s="770"/>
      <c r="AG262" s="811"/>
    </row>
    <row r="263" spans="1:33" ht="15" customHeight="1">
      <c r="A263" s="1"/>
      <c r="B263" s="91"/>
      <c r="C263" s="91"/>
      <c r="D263" s="125"/>
      <c r="E263" s="66" t="s">
        <v>825</v>
      </c>
      <c r="F263" s="91"/>
      <c r="G263" s="91" t="s">
        <v>1031</v>
      </c>
      <c r="H263" s="91"/>
      <c r="I263" s="91"/>
      <c r="J263" s="320"/>
      <c r="K263" s="334"/>
      <c r="L263" s="352"/>
      <c r="M263" s="91" t="s">
        <v>11</v>
      </c>
      <c r="N263" s="272"/>
      <c r="O263" s="91" t="s">
        <v>151</v>
      </c>
      <c r="P263" s="272"/>
      <c r="Q263" s="91" t="s">
        <v>1032</v>
      </c>
      <c r="R263" s="91"/>
      <c r="S263" s="125"/>
      <c r="T263" s="66" t="s">
        <v>100</v>
      </c>
      <c r="U263" s="91"/>
      <c r="V263" s="91"/>
      <c r="W263" s="91"/>
      <c r="X263" s="275"/>
      <c r="Y263" s="770"/>
      <c r="Z263" s="770"/>
      <c r="AA263" s="770"/>
      <c r="AB263" s="770"/>
      <c r="AC263" s="770"/>
      <c r="AD263" s="770"/>
      <c r="AE263" s="770"/>
      <c r="AF263" s="770"/>
      <c r="AG263" s="811"/>
    </row>
    <row r="264" spans="1:33" ht="15" customHeight="1">
      <c r="A264" s="1"/>
      <c r="B264" s="91"/>
      <c r="C264" s="91"/>
      <c r="D264" s="91"/>
      <c r="E264" s="91"/>
      <c r="F264" s="91"/>
      <c r="G264" s="91"/>
      <c r="H264" s="91"/>
      <c r="I264" s="91"/>
      <c r="J264" s="91"/>
      <c r="K264" s="91"/>
      <c r="L264" s="91"/>
      <c r="M264" s="91"/>
      <c r="N264" s="91"/>
      <c r="O264" s="91"/>
      <c r="P264" s="91"/>
      <c r="Q264" s="91"/>
      <c r="R264" s="91"/>
      <c r="S264" s="91"/>
      <c r="T264" s="91"/>
      <c r="U264" s="91"/>
      <c r="V264" s="91"/>
      <c r="W264" s="91"/>
      <c r="X264" s="275"/>
      <c r="Y264" s="91"/>
      <c r="Z264" s="91"/>
      <c r="AA264" s="91"/>
      <c r="AB264" s="91"/>
      <c r="AC264" s="91"/>
      <c r="AD264" s="91"/>
      <c r="AE264" s="91"/>
      <c r="AF264" s="91"/>
      <c r="AG264" s="3"/>
    </row>
    <row r="265" spans="1:33" ht="15" customHeight="1">
      <c r="A265" s="1"/>
      <c r="B265" s="91"/>
      <c r="C265" s="91" t="s">
        <v>418</v>
      </c>
      <c r="D265" s="91"/>
      <c r="E265" s="91"/>
      <c r="F265" s="91"/>
      <c r="G265" s="91"/>
      <c r="H265" s="91"/>
      <c r="I265" s="91"/>
      <c r="J265" s="91"/>
      <c r="K265" s="91"/>
      <c r="L265" s="91"/>
      <c r="M265" s="91"/>
      <c r="N265" s="91"/>
      <c r="O265" s="91"/>
      <c r="P265" s="91"/>
      <c r="Q265" s="91"/>
      <c r="R265" s="91"/>
      <c r="S265" s="91"/>
      <c r="T265" s="91"/>
      <c r="U265" s="91"/>
      <c r="V265" s="91"/>
      <c r="W265" s="91"/>
      <c r="X265" s="275"/>
      <c r="Y265" s="91"/>
      <c r="Z265" s="91"/>
      <c r="AA265" s="91"/>
      <c r="AB265" s="91"/>
      <c r="AC265" s="91"/>
      <c r="AD265" s="91"/>
      <c r="AE265" s="91"/>
      <c r="AF265" s="91"/>
      <c r="AG265" s="3"/>
    </row>
    <row r="266" spans="1:33" ht="15" customHeight="1">
      <c r="A266" s="1"/>
      <c r="B266" s="91"/>
      <c r="C266" s="66" t="s">
        <v>62</v>
      </c>
      <c r="D266" s="160"/>
      <c r="E266" s="174"/>
      <c r="F266" s="174"/>
      <c r="G266" s="203"/>
      <c r="H266" s="91"/>
      <c r="I266" s="66" t="s">
        <v>656</v>
      </c>
      <c r="J266" s="66"/>
      <c r="K266" s="160"/>
      <c r="L266" s="174"/>
      <c r="M266" s="174"/>
      <c r="N266" s="174"/>
      <c r="O266" s="203"/>
      <c r="P266" s="91"/>
      <c r="Q266" s="320"/>
      <c r="R266" s="334"/>
      <c r="S266" s="352"/>
      <c r="T266" s="91" t="s">
        <v>11</v>
      </c>
      <c r="U266" s="272"/>
      <c r="V266" s="91" t="s">
        <v>151</v>
      </c>
      <c r="W266" s="272"/>
      <c r="X266" s="275" t="s">
        <v>167</v>
      </c>
      <c r="Y266" s="91"/>
      <c r="Z266" s="91"/>
      <c r="AA266" s="91"/>
      <c r="AB266" s="91"/>
      <c r="AC266" s="91"/>
      <c r="AD266" s="91"/>
      <c r="AE266" s="91"/>
      <c r="AF266" s="91"/>
      <c r="AG266" s="3"/>
    </row>
    <row r="267" spans="1:33" ht="15" customHeight="1">
      <c r="A267" s="1"/>
      <c r="B267" s="91"/>
      <c r="C267" s="91"/>
      <c r="D267" s="91"/>
      <c r="E267" s="91"/>
      <c r="F267" s="91"/>
      <c r="G267" s="91"/>
      <c r="H267" s="91"/>
      <c r="I267" s="91"/>
      <c r="J267" s="91"/>
      <c r="K267" s="91"/>
      <c r="L267" s="91"/>
      <c r="M267" s="91"/>
      <c r="N267" s="91"/>
      <c r="O267" s="91"/>
      <c r="P267" s="91"/>
      <c r="Q267" s="91"/>
      <c r="R267" s="91"/>
      <c r="S267" s="91"/>
      <c r="T267" s="91"/>
      <c r="U267" s="91"/>
      <c r="V267" s="91"/>
      <c r="W267" s="91"/>
      <c r="X267" s="275"/>
      <c r="Y267" s="91"/>
      <c r="Z267" s="91"/>
      <c r="AA267" s="91"/>
      <c r="AB267" s="91"/>
      <c r="AC267" s="91"/>
      <c r="AD267" s="91"/>
      <c r="AE267" s="91"/>
      <c r="AF267" s="91"/>
      <c r="AG267" s="3"/>
    </row>
    <row r="268" spans="1:33" ht="15" customHeight="1">
      <c r="A268" s="1"/>
      <c r="B268" s="91" t="s">
        <v>182</v>
      </c>
      <c r="C268" s="91"/>
      <c r="D268" s="91"/>
      <c r="E268" s="91"/>
      <c r="F268" s="91"/>
      <c r="G268" s="91"/>
      <c r="H268" s="91"/>
      <c r="I268" s="91"/>
      <c r="J268" s="91"/>
      <c r="K268" s="91"/>
      <c r="L268" s="91"/>
      <c r="M268" s="91"/>
      <c r="N268" s="91"/>
      <c r="O268" s="91"/>
      <c r="P268" s="91"/>
      <c r="Q268" s="91"/>
      <c r="R268" s="91"/>
      <c r="S268" s="91"/>
      <c r="T268" s="91"/>
      <c r="U268" s="91"/>
      <c r="V268" s="91"/>
      <c r="W268" s="91"/>
      <c r="X268" s="275"/>
      <c r="Y268" s="698" t="s">
        <v>1207</v>
      </c>
      <c r="Z268" s="770"/>
      <c r="AA268" s="770"/>
      <c r="AB268" s="770"/>
      <c r="AC268" s="770"/>
      <c r="AD268" s="770"/>
      <c r="AE268" s="770"/>
      <c r="AF268" s="770"/>
      <c r="AG268" s="811"/>
    </row>
    <row r="269" spans="1:33" ht="15" customHeight="1">
      <c r="A269" s="1"/>
      <c r="B269" s="91"/>
      <c r="C269" s="91"/>
      <c r="D269" s="125"/>
      <c r="E269" s="66" t="s">
        <v>825</v>
      </c>
      <c r="F269" s="91"/>
      <c r="G269" s="91" t="s">
        <v>1031</v>
      </c>
      <c r="H269" s="91"/>
      <c r="I269" s="91"/>
      <c r="J269" s="320"/>
      <c r="K269" s="334"/>
      <c r="L269" s="352"/>
      <c r="M269" s="91" t="s">
        <v>11</v>
      </c>
      <c r="N269" s="272"/>
      <c r="O269" s="91" t="s">
        <v>151</v>
      </c>
      <c r="P269" s="272"/>
      <c r="Q269" s="91" t="s">
        <v>1032</v>
      </c>
      <c r="R269" s="91"/>
      <c r="S269" s="125"/>
      <c r="T269" s="66" t="s">
        <v>100</v>
      </c>
      <c r="U269" s="91"/>
      <c r="V269" s="91"/>
      <c r="W269" s="91"/>
      <c r="X269" s="275"/>
      <c r="Y269" s="770"/>
      <c r="Z269" s="770"/>
      <c r="AA269" s="770"/>
      <c r="AB269" s="770"/>
      <c r="AC269" s="770"/>
      <c r="AD269" s="770"/>
      <c r="AE269" s="770"/>
      <c r="AF269" s="770"/>
      <c r="AG269" s="811"/>
    </row>
    <row r="270" spans="1:33" ht="15" customHeight="1">
      <c r="A270" s="1"/>
      <c r="B270" s="91"/>
      <c r="C270" s="91"/>
      <c r="D270" s="91"/>
      <c r="E270" s="91"/>
      <c r="F270" s="91"/>
      <c r="G270" s="91"/>
      <c r="H270" s="91"/>
      <c r="I270" s="91"/>
      <c r="J270" s="91"/>
      <c r="K270" s="91"/>
      <c r="L270" s="91"/>
      <c r="M270" s="91"/>
      <c r="N270" s="91"/>
      <c r="O270" s="91"/>
      <c r="P270" s="91"/>
      <c r="Q270" s="91"/>
      <c r="R270" s="91"/>
      <c r="S270" s="91"/>
      <c r="T270" s="91"/>
      <c r="U270" s="91"/>
      <c r="V270" s="91"/>
      <c r="W270" s="91"/>
      <c r="X270" s="275"/>
      <c r="Y270" s="91"/>
      <c r="Z270" s="91"/>
      <c r="AA270" s="91"/>
      <c r="AB270" s="91"/>
      <c r="AC270" s="91"/>
      <c r="AD270" s="91"/>
      <c r="AE270" s="91"/>
      <c r="AF270" s="91"/>
      <c r="AG270" s="3"/>
    </row>
    <row r="271" spans="1:33" ht="15" customHeight="1">
      <c r="A271" s="1"/>
      <c r="B271" s="91"/>
      <c r="C271" s="123" t="s">
        <v>1185</v>
      </c>
      <c r="D271" s="123"/>
      <c r="E271" s="123"/>
      <c r="F271" s="123"/>
      <c r="G271" s="123"/>
      <c r="H271" s="123"/>
      <c r="I271" s="123"/>
      <c r="J271" s="123"/>
      <c r="K271" s="123"/>
      <c r="L271" s="123"/>
      <c r="M271" s="123"/>
      <c r="N271" s="123"/>
      <c r="O271" s="123"/>
      <c r="P271" s="123"/>
      <c r="Q271" s="123"/>
      <c r="R271" s="123"/>
      <c r="S271" s="123"/>
      <c r="T271" s="123"/>
      <c r="U271" s="123"/>
      <c r="V271" s="123"/>
      <c r="W271" s="123"/>
      <c r="X271" s="390"/>
      <c r="Y271" s="771" t="s">
        <v>1280</v>
      </c>
      <c r="Z271" s="698"/>
      <c r="AA271" s="698"/>
      <c r="AB271" s="698"/>
      <c r="AC271" s="698"/>
      <c r="AD271" s="698"/>
      <c r="AE271" s="698"/>
      <c r="AF271" s="698"/>
      <c r="AG271" s="808"/>
    </row>
    <row r="272" spans="1:33" ht="15" customHeight="1">
      <c r="A272" s="1"/>
      <c r="B272" s="91"/>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390"/>
      <c r="Y272" s="771"/>
      <c r="Z272" s="698"/>
      <c r="AA272" s="698"/>
      <c r="AB272" s="698"/>
      <c r="AC272" s="698"/>
      <c r="AD272" s="698"/>
      <c r="AE272" s="698"/>
      <c r="AF272" s="698"/>
      <c r="AG272" s="808"/>
    </row>
    <row r="273" spans="1:33" ht="15" customHeight="1">
      <c r="A273" s="1"/>
      <c r="B273" s="91"/>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390"/>
      <c r="Y273" s="771"/>
      <c r="Z273" s="698"/>
      <c r="AA273" s="698"/>
      <c r="AB273" s="698"/>
      <c r="AC273" s="698"/>
      <c r="AD273" s="698"/>
      <c r="AE273" s="698"/>
      <c r="AF273" s="698"/>
      <c r="AG273" s="808"/>
    </row>
    <row r="274" spans="1:33" ht="15" customHeight="1">
      <c r="A274" s="1"/>
      <c r="B274" s="91"/>
      <c r="C274" s="91"/>
      <c r="D274" s="91"/>
      <c r="E274" s="91"/>
      <c r="F274" s="91"/>
      <c r="G274" s="91"/>
      <c r="H274" s="91"/>
      <c r="I274" s="91"/>
      <c r="J274" s="91"/>
      <c r="K274" s="91"/>
      <c r="L274" s="91"/>
      <c r="M274" s="91"/>
      <c r="N274" s="91"/>
      <c r="O274" s="125"/>
      <c r="P274" s="66" t="s">
        <v>825</v>
      </c>
      <c r="Q274" s="2"/>
      <c r="R274" s="2"/>
      <c r="S274" s="125"/>
      <c r="T274" s="66" t="s">
        <v>100</v>
      </c>
      <c r="U274" s="91"/>
      <c r="V274" s="91"/>
      <c r="W274" s="91"/>
      <c r="X274" s="275"/>
      <c r="Y274" s="771"/>
      <c r="Z274" s="698"/>
      <c r="AA274" s="698"/>
      <c r="AB274" s="698"/>
      <c r="AC274" s="698"/>
      <c r="AD274" s="698"/>
      <c r="AE274" s="698"/>
      <c r="AF274" s="698"/>
      <c r="AG274" s="808"/>
    </row>
    <row r="275" spans="1:33" ht="15" customHeight="1">
      <c r="A275" s="1"/>
      <c r="B275" s="91"/>
      <c r="C275" s="411" t="s">
        <v>1186</v>
      </c>
      <c r="D275" s="411"/>
      <c r="E275" s="411"/>
      <c r="F275" s="411"/>
      <c r="G275" s="411"/>
      <c r="H275" s="411"/>
      <c r="I275" s="411"/>
      <c r="J275" s="411"/>
      <c r="K275" s="411"/>
      <c r="L275" s="411"/>
      <c r="M275" s="411"/>
      <c r="N275" s="411"/>
      <c r="O275" s="411"/>
      <c r="P275" s="411"/>
      <c r="Q275" s="411"/>
      <c r="R275" s="411"/>
      <c r="S275" s="411"/>
      <c r="T275" s="411"/>
      <c r="U275" s="411"/>
      <c r="V275" s="411"/>
      <c r="W275" s="411"/>
      <c r="X275" s="761"/>
      <c r="Y275" s="771"/>
      <c r="Z275" s="698"/>
      <c r="AA275" s="698"/>
      <c r="AB275" s="698"/>
      <c r="AC275" s="698"/>
      <c r="AD275" s="698"/>
      <c r="AE275" s="698"/>
      <c r="AF275" s="698"/>
      <c r="AG275" s="808"/>
    </row>
    <row r="276" spans="1:33" ht="15" customHeight="1">
      <c r="A276" s="1"/>
      <c r="B276" s="91"/>
      <c r="C276" s="411"/>
      <c r="D276" s="411"/>
      <c r="E276" s="411"/>
      <c r="F276" s="411"/>
      <c r="G276" s="411"/>
      <c r="H276" s="411"/>
      <c r="I276" s="411"/>
      <c r="J276" s="411"/>
      <c r="K276" s="411"/>
      <c r="L276" s="411"/>
      <c r="M276" s="411"/>
      <c r="N276" s="411"/>
      <c r="O276" s="411"/>
      <c r="P276" s="411"/>
      <c r="Q276" s="411"/>
      <c r="R276" s="411"/>
      <c r="S276" s="411"/>
      <c r="T276" s="411"/>
      <c r="U276" s="411"/>
      <c r="V276" s="411"/>
      <c r="W276" s="411"/>
      <c r="X276" s="761"/>
      <c r="Y276" s="771"/>
      <c r="Z276" s="698"/>
      <c r="AA276" s="698"/>
      <c r="AB276" s="698"/>
      <c r="AC276" s="698"/>
      <c r="AD276" s="698"/>
      <c r="AE276" s="698"/>
      <c r="AF276" s="698"/>
      <c r="AG276" s="808"/>
    </row>
    <row r="277" spans="1:33" ht="15" customHeight="1">
      <c r="A277" s="1"/>
      <c r="B277" s="91"/>
      <c r="C277" s="91"/>
      <c r="D277" s="91"/>
      <c r="E277" s="91"/>
      <c r="F277" s="91"/>
      <c r="G277" s="91"/>
      <c r="H277" s="91"/>
      <c r="I277" s="91"/>
      <c r="J277" s="91"/>
      <c r="K277" s="91"/>
      <c r="L277" s="91"/>
      <c r="M277" s="91"/>
      <c r="N277" s="91"/>
      <c r="O277" s="125"/>
      <c r="P277" s="66" t="s">
        <v>825</v>
      </c>
      <c r="Q277" s="66"/>
      <c r="R277" s="66"/>
      <c r="S277" s="125"/>
      <c r="T277" s="66" t="s">
        <v>100</v>
      </c>
      <c r="U277" s="91"/>
      <c r="V277" s="91"/>
      <c r="W277" s="91"/>
      <c r="X277" s="275"/>
      <c r="Y277" s="91"/>
      <c r="Z277" s="91"/>
      <c r="AA277" s="91"/>
      <c r="AB277" s="91"/>
      <c r="AC277" s="91"/>
      <c r="AD277" s="91"/>
      <c r="AE277" s="91"/>
      <c r="AF277" s="91"/>
      <c r="AG277" s="3"/>
    </row>
    <row r="278" spans="1:33" ht="15" customHeight="1">
      <c r="A278" s="1"/>
      <c r="B278" s="413" t="s">
        <v>1188</v>
      </c>
      <c r="C278" s="413"/>
      <c r="D278" s="413"/>
      <c r="E278" s="413"/>
      <c r="F278" s="413"/>
      <c r="G278" s="413"/>
      <c r="H278" s="413"/>
      <c r="I278" s="413"/>
      <c r="J278" s="413"/>
      <c r="K278" s="413"/>
      <c r="L278" s="413"/>
      <c r="M278" s="413"/>
      <c r="N278" s="413"/>
      <c r="O278" s="413"/>
      <c r="P278" s="413"/>
      <c r="Q278" s="413"/>
      <c r="R278" s="413"/>
      <c r="S278" s="413"/>
      <c r="T278" s="413"/>
      <c r="U278" s="413"/>
      <c r="V278" s="413"/>
      <c r="W278" s="413"/>
      <c r="X278" s="762"/>
      <c r="Y278" s="772" t="s">
        <v>1208</v>
      </c>
      <c r="Z278" s="772"/>
      <c r="AA278" s="772"/>
      <c r="AB278" s="772"/>
      <c r="AC278" s="772"/>
      <c r="AD278" s="772"/>
      <c r="AE278" s="772"/>
      <c r="AF278" s="772"/>
      <c r="AG278" s="812"/>
    </row>
    <row r="279" spans="1:33" ht="15" customHeight="1">
      <c r="A279" s="1"/>
      <c r="B279" s="413"/>
      <c r="C279" s="413"/>
      <c r="D279" s="413"/>
      <c r="E279" s="413"/>
      <c r="F279" s="413"/>
      <c r="G279" s="413"/>
      <c r="H279" s="413"/>
      <c r="I279" s="413"/>
      <c r="J279" s="413"/>
      <c r="K279" s="413"/>
      <c r="L279" s="413"/>
      <c r="M279" s="413"/>
      <c r="N279" s="413"/>
      <c r="O279" s="413"/>
      <c r="P279" s="413"/>
      <c r="Q279" s="413"/>
      <c r="R279" s="413"/>
      <c r="S279" s="413"/>
      <c r="T279" s="413"/>
      <c r="U279" s="413"/>
      <c r="V279" s="413"/>
      <c r="W279" s="413"/>
      <c r="X279" s="762"/>
      <c r="Y279" s="772"/>
      <c r="Z279" s="772"/>
      <c r="AA279" s="772"/>
      <c r="AB279" s="772"/>
      <c r="AC279" s="772"/>
      <c r="AD279" s="772"/>
      <c r="AE279" s="772"/>
      <c r="AF279" s="772"/>
      <c r="AG279" s="812"/>
    </row>
    <row r="280" spans="1:33" ht="15" customHeight="1">
      <c r="A280" s="1"/>
      <c r="B280" s="413"/>
      <c r="C280" s="413"/>
      <c r="D280" s="413"/>
      <c r="E280" s="413"/>
      <c r="F280" s="413"/>
      <c r="G280" s="413"/>
      <c r="H280" s="413"/>
      <c r="I280" s="413"/>
      <c r="J280" s="413"/>
      <c r="K280" s="413"/>
      <c r="L280" s="413"/>
      <c r="M280" s="413"/>
      <c r="N280" s="413"/>
      <c r="O280" s="413"/>
      <c r="P280" s="413"/>
      <c r="Q280" s="413"/>
      <c r="R280" s="413"/>
      <c r="S280" s="413"/>
      <c r="T280" s="413"/>
      <c r="U280" s="413"/>
      <c r="V280" s="413"/>
      <c r="W280" s="413"/>
      <c r="X280" s="762"/>
      <c r="Y280" s="772"/>
      <c r="Z280" s="772"/>
      <c r="AA280" s="772"/>
      <c r="AB280" s="772"/>
      <c r="AC280" s="772"/>
      <c r="AD280" s="772"/>
      <c r="AE280" s="772"/>
      <c r="AF280" s="772"/>
      <c r="AG280" s="812"/>
    </row>
    <row r="281" spans="1:33" ht="15" customHeight="1">
      <c r="A281" s="1"/>
      <c r="B281" s="413"/>
      <c r="C281" s="413"/>
      <c r="D281" s="413"/>
      <c r="E281" s="413"/>
      <c r="F281" s="413"/>
      <c r="G281" s="413"/>
      <c r="H281" s="413"/>
      <c r="I281" s="413"/>
      <c r="J281" s="413"/>
      <c r="K281" s="413"/>
      <c r="L281" s="413"/>
      <c r="M281" s="413"/>
      <c r="N281" s="413"/>
      <c r="O281" s="413"/>
      <c r="P281" s="413"/>
      <c r="Q281" s="413"/>
      <c r="R281" s="413"/>
      <c r="S281" s="413"/>
      <c r="T281" s="413"/>
      <c r="U281" s="413"/>
      <c r="V281" s="413"/>
      <c r="W281" s="413"/>
      <c r="X281" s="762"/>
      <c r="Y281" s="772"/>
      <c r="Z281" s="772"/>
      <c r="AA281" s="772"/>
      <c r="AB281" s="772"/>
      <c r="AC281" s="772"/>
      <c r="AD281" s="772"/>
      <c r="AE281" s="772"/>
      <c r="AF281" s="772"/>
      <c r="AG281" s="812"/>
    </row>
    <row r="282" spans="1:33" ht="15" customHeight="1">
      <c r="A282" s="1"/>
      <c r="B282" s="91"/>
      <c r="C282" s="469"/>
      <c r="D282" s="464"/>
      <c r="E282" s="464"/>
      <c r="F282" s="464"/>
      <c r="G282" s="464"/>
      <c r="H282" s="464"/>
      <c r="I282" s="464"/>
      <c r="J282" s="464"/>
      <c r="K282" s="464"/>
      <c r="L282" s="464"/>
      <c r="M282" s="464"/>
      <c r="N282" s="464"/>
      <c r="O282" s="464"/>
      <c r="P282" s="464"/>
      <c r="Q282" s="464"/>
      <c r="R282" s="464"/>
      <c r="S282" s="464"/>
      <c r="T282" s="464"/>
      <c r="U282" s="464"/>
      <c r="V282" s="464"/>
      <c r="W282" s="444"/>
      <c r="X282" s="275"/>
      <c r="Y282" s="772"/>
      <c r="Z282" s="772"/>
      <c r="AA282" s="772"/>
      <c r="AB282" s="772"/>
      <c r="AC282" s="772"/>
      <c r="AD282" s="772"/>
      <c r="AE282" s="772"/>
      <c r="AF282" s="772"/>
      <c r="AG282" s="812"/>
    </row>
    <row r="283" spans="1:33" ht="15" customHeight="1">
      <c r="A283" s="1"/>
      <c r="B283" s="91"/>
      <c r="C283" s="470"/>
      <c r="D283" s="478"/>
      <c r="E283" s="478"/>
      <c r="F283" s="478"/>
      <c r="G283" s="478"/>
      <c r="H283" s="478"/>
      <c r="I283" s="478"/>
      <c r="J283" s="478"/>
      <c r="K283" s="478"/>
      <c r="L283" s="478"/>
      <c r="M283" s="478"/>
      <c r="N283" s="478"/>
      <c r="O283" s="478"/>
      <c r="P283" s="478"/>
      <c r="Q283" s="478"/>
      <c r="R283" s="478"/>
      <c r="S283" s="478"/>
      <c r="T283" s="478"/>
      <c r="U283" s="478"/>
      <c r="V283" s="478"/>
      <c r="W283" s="499"/>
      <c r="X283" s="275"/>
      <c r="Y283" s="772"/>
      <c r="Z283" s="772"/>
      <c r="AA283" s="772"/>
      <c r="AB283" s="772"/>
      <c r="AC283" s="772"/>
      <c r="AD283" s="772"/>
      <c r="AE283" s="772"/>
      <c r="AF283" s="772"/>
      <c r="AG283" s="812"/>
    </row>
    <row r="284" spans="1:33" ht="15" customHeight="1">
      <c r="A284" s="1"/>
      <c r="B284" s="91"/>
      <c r="C284" s="470"/>
      <c r="D284" s="478"/>
      <c r="E284" s="478"/>
      <c r="F284" s="478"/>
      <c r="G284" s="478"/>
      <c r="H284" s="478"/>
      <c r="I284" s="478"/>
      <c r="J284" s="478"/>
      <c r="K284" s="478"/>
      <c r="L284" s="478"/>
      <c r="M284" s="478"/>
      <c r="N284" s="478"/>
      <c r="O284" s="478"/>
      <c r="P284" s="478"/>
      <c r="Q284" s="478"/>
      <c r="R284" s="478"/>
      <c r="S284" s="478"/>
      <c r="T284" s="478"/>
      <c r="U284" s="478"/>
      <c r="V284" s="478"/>
      <c r="W284" s="499"/>
      <c r="X284" s="275"/>
      <c r="Y284" s="91"/>
      <c r="Z284" s="91"/>
      <c r="AA284" s="91"/>
      <c r="AB284" s="91"/>
      <c r="AC284" s="91"/>
      <c r="AD284" s="91"/>
      <c r="AE284" s="91"/>
      <c r="AF284" s="91"/>
      <c r="AG284" s="3"/>
    </row>
    <row r="285" spans="1:33" ht="15" customHeight="1">
      <c r="A285" s="1"/>
      <c r="B285" s="91"/>
      <c r="C285" s="471"/>
      <c r="D285" s="364"/>
      <c r="E285" s="364"/>
      <c r="F285" s="364"/>
      <c r="G285" s="364"/>
      <c r="H285" s="364"/>
      <c r="I285" s="364"/>
      <c r="J285" s="364"/>
      <c r="K285" s="364"/>
      <c r="L285" s="364"/>
      <c r="M285" s="364"/>
      <c r="N285" s="364"/>
      <c r="O285" s="364"/>
      <c r="P285" s="364"/>
      <c r="Q285" s="364"/>
      <c r="R285" s="364"/>
      <c r="S285" s="364"/>
      <c r="T285" s="364"/>
      <c r="U285" s="364"/>
      <c r="V285" s="364"/>
      <c r="W285" s="500"/>
      <c r="X285" s="275"/>
      <c r="Y285" s="91"/>
      <c r="Z285" s="91"/>
      <c r="AA285" s="91"/>
      <c r="AB285" s="91"/>
      <c r="AC285" s="91"/>
      <c r="AD285" s="91"/>
      <c r="AE285" s="91"/>
      <c r="AF285" s="91"/>
      <c r="AG285" s="3"/>
    </row>
    <row r="286" spans="1:33" ht="15" customHeight="1">
      <c r="A286" s="1"/>
      <c r="B286" s="91"/>
      <c r="C286" s="91"/>
      <c r="D286" s="91"/>
      <c r="E286" s="91"/>
      <c r="F286" s="91"/>
      <c r="G286" s="91"/>
      <c r="H286" s="91"/>
      <c r="I286" s="91"/>
      <c r="J286" s="91"/>
      <c r="K286" s="91"/>
      <c r="L286" s="91"/>
      <c r="M286" s="91"/>
      <c r="N286" s="91"/>
      <c r="O286" s="91"/>
      <c r="P286" s="91"/>
      <c r="Q286" s="91"/>
      <c r="R286" s="91"/>
      <c r="S286" s="91"/>
      <c r="T286" s="91"/>
      <c r="U286" s="91"/>
      <c r="V286" s="91"/>
      <c r="W286" s="91"/>
      <c r="X286" s="275"/>
      <c r="Y286" s="771" t="s">
        <v>1038</v>
      </c>
      <c r="Z286" s="698"/>
      <c r="AA286" s="698"/>
      <c r="AB286" s="698"/>
      <c r="AC286" s="698"/>
      <c r="AD286" s="698"/>
      <c r="AE286" s="698"/>
      <c r="AF286" s="698"/>
      <c r="AG286" s="808"/>
    </row>
    <row r="287" spans="1:33" ht="15" customHeight="1">
      <c r="A287" s="1"/>
      <c r="B287" s="91" t="s">
        <v>1036</v>
      </c>
      <c r="C287" s="91"/>
      <c r="D287" s="91"/>
      <c r="E287" s="91"/>
      <c r="F287" s="91"/>
      <c r="G287" s="91"/>
      <c r="H287" s="91"/>
      <c r="I287" s="91"/>
      <c r="J287" s="91"/>
      <c r="K287" s="91"/>
      <c r="L287" s="91"/>
      <c r="M287" s="91"/>
      <c r="N287" s="91"/>
      <c r="O287" s="91"/>
      <c r="P287" s="91"/>
      <c r="Q287" s="91"/>
      <c r="R287" s="91"/>
      <c r="S287" s="91"/>
      <c r="T287" s="91"/>
      <c r="U287" s="91"/>
      <c r="V287" s="91"/>
      <c r="W287" s="91"/>
      <c r="X287" s="275"/>
      <c r="Y287" s="771"/>
      <c r="Z287" s="698"/>
      <c r="AA287" s="698"/>
      <c r="AB287" s="698"/>
      <c r="AC287" s="698"/>
      <c r="AD287" s="698"/>
      <c r="AE287" s="698"/>
      <c r="AF287" s="698"/>
      <c r="AG287" s="808"/>
    </row>
    <row r="288" spans="1:33" ht="15" customHeight="1">
      <c r="A288" s="1"/>
      <c r="B288" s="91"/>
      <c r="C288" s="125"/>
      <c r="D288" s="91" t="s">
        <v>762</v>
      </c>
      <c r="E288" s="91"/>
      <c r="F288" s="91"/>
      <c r="G288" s="91"/>
      <c r="H288" s="91"/>
      <c r="I288" s="91"/>
      <c r="J288" s="91"/>
      <c r="K288" s="91"/>
      <c r="L288" s="91"/>
      <c r="M288" s="91"/>
      <c r="N288" s="91"/>
      <c r="O288" s="125"/>
      <c r="P288" s="91" t="s">
        <v>751</v>
      </c>
      <c r="Q288" s="91"/>
      <c r="R288" s="91"/>
      <c r="S288" s="91"/>
      <c r="T288" s="91"/>
      <c r="U288" s="91"/>
      <c r="V288" s="91"/>
      <c r="W288" s="91"/>
      <c r="X288" s="275"/>
      <c r="Y288" s="771"/>
      <c r="Z288" s="698"/>
      <c r="AA288" s="698"/>
      <c r="AB288" s="698"/>
      <c r="AC288" s="698"/>
      <c r="AD288" s="698"/>
      <c r="AE288" s="698"/>
      <c r="AF288" s="698"/>
      <c r="AG288" s="808"/>
    </row>
    <row r="289" spans="1:33" ht="15" customHeight="1">
      <c r="A289" s="1"/>
      <c r="B289" s="91"/>
      <c r="C289" s="125"/>
      <c r="D289" s="91" t="s">
        <v>636</v>
      </c>
      <c r="E289" s="91"/>
      <c r="F289" s="91"/>
      <c r="G289" s="91"/>
      <c r="H289" s="91"/>
      <c r="I289" s="91"/>
      <c r="J289" s="91"/>
      <c r="K289" s="91"/>
      <c r="L289" s="91"/>
      <c r="M289" s="91"/>
      <c r="N289" s="91"/>
      <c r="O289" s="125"/>
      <c r="P289" s="91" t="s">
        <v>1037</v>
      </c>
      <c r="Q289" s="91"/>
      <c r="R289" s="91"/>
      <c r="S289" s="91"/>
      <c r="T289" s="91"/>
      <c r="U289" s="91"/>
      <c r="V289" s="91"/>
      <c r="W289" s="91"/>
      <c r="X289" s="275"/>
      <c r="Y289" s="771"/>
      <c r="Z289" s="698"/>
      <c r="AA289" s="698"/>
      <c r="AB289" s="698"/>
      <c r="AC289" s="698"/>
      <c r="AD289" s="698"/>
      <c r="AE289" s="698"/>
      <c r="AF289" s="698"/>
      <c r="AG289" s="808"/>
    </row>
    <row r="290" spans="1:33" ht="15" customHeight="1">
      <c r="A290" s="1"/>
      <c r="B290" s="91"/>
      <c r="C290" s="125"/>
      <c r="D290" s="91" t="s">
        <v>144</v>
      </c>
      <c r="E290" s="91"/>
      <c r="F290" s="91"/>
      <c r="G290" s="91"/>
      <c r="H290" s="91"/>
      <c r="I290" s="125"/>
      <c r="J290" s="91" t="s">
        <v>224</v>
      </c>
      <c r="K290" s="91"/>
      <c r="L290" s="91"/>
      <c r="M290" s="91"/>
      <c r="N290" s="91"/>
      <c r="O290" s="125"/>
      <c r="P290" s="91" t="s">
        <v>575</v>
      </c>
      <c r="Q290" s="91"/>
      <c r="R290" s="91"/>
      <c r="S290" s="91"/>
      <c r="T290" s="91"/>
      <c r="U290" s="91"/>
      <c r="V290" s="91"/>
      <c r="W290" s="91"/>
      <c r="X290" s="275"/>
      <c r="Y290" s="771"/>
      <c r="Z290" s="698"/>
      <c r="AA290" s="698"/>
      <c r="AB290" s="698"/>
      <c r="AC290" s="698"/>
      <c r="AD290" s="698"/>
      <c r="AE290" s="698"/>
      <c r="AF290" s="698"/>
      <c r="AG290" s="808"/>
    </row>
    <row r="291" spans="1:33" ht="15" customHeight="1">
      <c r="A291" s="1"/>
      <c r="B291" s="91"/>
      <c r="C291" s="125"/>
      <c r="D291" s="91" t="s">
        <v>80</v>
      </c>
      <c r="E291" s="91"/>
      <c r="F291" s="91"/>
      <c r="G291" s="91"/>
      <c r="H291" s="91"/>
      <c r="I291" s="91"/>
      <c r="J291" s="91"/>
      <c r="K291" s="91"/>
      <c r="L291" s="91"/>
      <c r="M291" s="91"/>
      <c r="N291" s="91"/>
      <c r="O291" s="91"/>
      <c r="P291" s="91"/>
      <c r="Q291" s="91"/>
      <c r="R291" s="91"/>
      <c r="S291" s="91"/>
      <c r="T291" s="91"/>
      <c r="U291" s="91"/>
      <c r="V291" s="91"/>
      <c r="W291" s="91"/>
      <c r="X291" s="275"/>
      <c r="Y291" s="91"/>
      <c r="Z291" s="91"/>
      <c r="AA291" s="91"/>
      <c r="AB291" s="91"/>
      <c r="AC291" s="91"/>
      <c r="AD291" s="91"/>
      <c r="AE291" s="91"/>
      <c r="AF291" s="91"/>
      <c r="AG291" s="3"/>
    </row>
    <row r="292" spans="1:33" ht="15" customHeight="1">
      <c r="A292" s="1"/>
      <c r="B292" s="91"/>
      <c r="C292" s="91"/>
      <c r="D292" s="91" t="s">
        <v>344</v>
      </c>
      <c r="E292" s="91"/>
      <c r="F292" s="91"/>
      <c r="G292" s="320"/>
      <c r="H292" s="334"/>
      <c r="I292" s="334"/>
      <c r="J292" s="334"/>
      <c r="K292" s="334"/>
      <c r="L292" s="334"/>
      <c r="M292" s="334"/>
      <c r="N292" s="334"/>
      <c r="O292" s="334"/>
      <c r="P292" s="334"/>
      <c r="Q292" s="334"/>
      <c r="R292" s="334"/>
      <c r="S292" s="334"/>
      <c r="T292" s="334"/>
      <c r="U292" s="334"/>
      <c r="V292" s="334"/>
      <c r="W292" s="352"/>
      <c r="X292" s="275"/>
      <c r="Y292" s="91"/>
      <c r="Z292" s="91"/>
      <c r="AA292" s="91"/>
      <c r="AB292" s="91"/>
      <c r="AC292" s="91"/>
      <c r="AD292" s="91"/>
      <c r="AE292" s="91"/>
      <c r="AF292" s="91"/>
      <c r="AG292" s="3"/>
    </row>
    <row r="293" spans="1:33" ht="15" customHeight="1">
      <c r="A293" s="1"/>
      <c r="B293" s="91"/>
      <c r="C293" s="91"/>
      <c r="D293" s="91"/>
      <c r="E293" s="91"/>
      <c r="F293" s="91"/>
      <c r="G293" s="91"/>
      <c r="H293" s="91"/>
      <c r="I293" s="91"/>
      <c r="J293" s="91"/>
      <c r="K293" s="91"/>
      <c r="L293" s="91"/>
      <c r="M293" s="91"/>
      <c r="N293" s="91"/>
      <c r="O293" s="91"/>
      <c r="P293" s="91"/>
      <c r="Q293" s="91"/>
      <c r="R293" s="91"/>
      <c r="S293" s="91"/>
      <c r="T293" s="91"/>
      <c r="U293" s="91"/>
      <c r="V293" s="91"/>
      <c r="W293" s="91"/>
      <c r="X293" s="275"/>
      <c r="Y293" s="771" t="s">
        <v>451</v>
      </c>
      <c r="Z293" s="698"/>
      <c r="AA293" s="698"/>
      <c r="AB293" s="698"/>
      <c r="AC293" s="698"/>
      <c r="AD293" s="698"/>
      <c r="AE293" s="698"/>
      <c r="AF293" s="698"/>
      <c r="AG293" s="808"/>
    </row>
    <row r="294" spans="1:33" ht="15" customHeight="1">
      <c r="A294" s="1"/>
      <c r="B294" s="91" t="s">
        <v>606</v>
      </c>
      <c r="C294" s="91"/>
      <c r="D294" s="91"/>
      <c r="E294" s="91"/>
      <c r="F294" s="91"/>
      <c r="G294" s="91"/>
      <c r="H294" s="91"/>
      <c r="I294" s="91"/>
      <c r="J294" s="91"/>
      <c r="K294" s="91"/>
      <c r="L294" s="91" t="s">
        <v>603</v>
      </c>
      <c r="M294" s="91"/>
      <c r="N294" s="91"/>
      <c r="O294" s="91"/>
      <c r="P294" s="91"/>
      <c r="Q294" s="91"/>
      <c r="R294" s="91"/>
      <c r="S294" s="91"/>
      <c r="T294" s="91"/>
      <c r="U294" s="91"/>
      <c r="V294" s="91"/>
      <c r="W294" s="91"/>
      <c r="X294" s="275"/>
      <c r="Y294" s="771"/>
      <c r="Z294" s="698"/>
      <c r="AA294" s="698"/>
      <c r="AB294" s="698"/>
      <c r="AC294" s="698"/>
      <c r="AD294" s="698"/>
      <c r="AE294" s="698"/>
      <c r="AF294" s="698"/>
      <c r="AG294" s="808"/>
    </row>
    <row r="295" spans="1:33" ht="15" customHeight="1">
      <c r="A295" s="1"/>
      <c r="B295" s="582"/>
      <c r="C295" s="582"/>
      <c r="D295" s="582"/>
      <c r="E295" s="582"/>
      <c r="F295" s="582"/>
      <c r="G295" s="582"/>
      <c r="H295" s="582"/>
      <c r="I295" s="582"/>
      <c r="J295" s="582"/>
      <c r="K295" s="582"/>
      <c r="L295" s="582"/>
      <c r="M295" s="582"/>
      <c r="N295" s="582"/>
      <c r="O295" s="582"/>
      <c r="P295" s="557" t="s">
        <v>44</v>
      </c>
      <c r="Q295" s="557"/>
      <c r="R295" s="557"/>
      <c r="S295" s="557"/>
      <c r="T295" s="557" t="s">
        <v>17</v>
      </c>
      <c r="U295" s="557"/>
      <c r="V295" s="557"/>
      <c r="W295" s="557"/>
      <c r="X295" s="275"/>
      <c r="Y295" s="771"/>
      <c r="Z295" s="698"/>
      <c r="AA295" s="698"/>
      <c r="AB295" s="698"/>
      <c r="AC295" s="698"/>
      <c r="AD295" s="698"/>
      <c r="AE295" s="698"/>
      <c r="AF295" s="698"/>
      <c r="AG295" s="808"/>
    </row>
    <row r="296" spans="1:33" ht="15" customHeight="1">
      <c r="A296" s="1"/>
      <c r="B296" s="583" t="s">
        <v>427</v>
      </c>
      <c r="C296" s="583"/>
      <c r="D296" s="583"/>
      <c r="E296" s="583"/>
      <c r="F296" s="583"/>
      <c r="G296" s="583"/>
      <c r="H296" s="583"/>
      <c r="I296" s="583"/>
      <c r="J296" s="583"/>
      <c r="K296" s="583"/>
      <c r="L296" s="583"/>
      <c r="M296" s="583"/>
      <c r="N296" s="583"/>
      <c r="O296" s="583"/>
      <c r="P296" s="125"/>
      <c r="Q296" s="125"/>
      <c r="R296" s="125"/>
      <c r="S296" s="125"/>
      <c r="T296" s="125"/>
      <c r="U296" s="125"/>
      <c r="V296" s="125"/>
      <c r="W296" s="125"/>
      <c r="X296" s="275"/>
      <c r="Y296" s="771"/>
      <c r="Z296" s="698"/>
      <c r="AA296" s="698"/>
      <c r="AB296" s="698"/>
      <c r="AC296" s="698"/>
      <c r="AD296" s="698"/>
      <c r="AE296" s="698"/>
      <c r="AF296" s="698"/>
      <c r="AG296" s="808"/>
    </row>
    <row r="297" spans="1:33" ht="15" customHeight="1">
      <c r="A297" s="1"/>
      <c r="B297" s="583"/>
      <c r="C297" s="583"/>
      <c r="D297" s="583"/>
      <c r="E297" s="583"/>
      <c r="F297" s="583"/>
      <c r="G297" s="583"/>
      <c r="H297" s="583"/>
      <c r="I297" s="583"/>
      <c r="J297" s="583"/>
      <c r="K297" s="583"/>
      <c r="L297" s="583"/>
      <c r="M297" s="583"/>
      <c r="N297" s="583"/>
      <c r="O297" s="583"/>
      <c r="P297" s="125"/>
      <c r="Q297" s="125"/>
      <c r="R297" s="125"/>
      <c r="S297" s="125"/>
      <c r="T297" s="125"/>
      <c r="U297" s="125"/>
      <c r="V297" s="125"/>
      <c r="W297" s="125"/>
      <c r="X297" s="275"/>
      <c r="Y297" s="771"/>
      <c r="Z297" s="698"/>
      <c r="AA297" s="698"/>
      <c r="AB297" s="698"/>
      <c r="AC297" s="698"/>
      <c r="AD297" s="698"/>
      <c r="AE297" s="698"/>
      <c r="AF297" s="698"/>
      <c r="AG297" s="808"/>
    </row>
    <row r="298" spans="1:33" ht="15" customHeight="1">
      <c r="A298" s="1"/>
      <c r="B298" s="583" t="s">
        <v>1039</v>
      </c>
      <c r="C298" s="583"/>
      <c r="D298" s="583"/>
      <c r="E298" s="583"/>
      <c r="F298" s="583"/>
      <c r="G298" s="583"/>
      <c r="H298" s="583"/>
      <c r="I298" s="583"/>
      <c r="J298" s="583"/>
      <c r="K298" s="583"/>
      <c r="L298" s="583"/>
      <c r="M298" s="583"/>
      <c r="N298" s="583"/>
      <c r="O298" s="583"/>
      <c r="P298" s="125"/>
      <c r="Q298" s="125"/>
      <c r="R298" s="125"/>
      <c r="S298" s="125"/>
      <c r="T298" s="125"/>
      <c r="U298" s="125"/>
      <c r="V298" s="125"/>
      <c r="W298" s="125"/>
      <c r="X298" s="275"/>
      <c r="Y298" s="771"/>
      <c r="Z298" s="698"/>
      <c r="AA298" s="698"/>
      <c r="AB298" s="698"/>
      <c r="AC298" s="698"/>
      <c r="AD298" s="698"/>
      <c r="AE298" s="698"/>
      <c r="AF298" s="698"/>
      <c r="AG298" s="808"/>
    </row>
    <row r="299" spans="1:33" ht="15" customHeight="1">
      <c r="A299" s="1"/>
      <c r="B299" s="583"/>
      <c r="C299" s="583"/>
      <c r="D299" s="583"/>
      <c r="E299" s="583"/>
      <c r="F299" s="583"/>
      <c r="G299" s="583"/>
      <c r="H299" s="583"/>
      <c r="I299" s="583"/>
      <c r="J299" s="583"/>
      <c r="K299" s="583"/>
      <c r="L299" s="583"/>
      <c r="M299" s="583"/>
      <c r="N299" s="583"/>
      <c r="O299" s="583"/>
      <c r="P299" s="125"/>
      <c r="Q299" s="125"/>
      <c r="R299" s="125"/>
      <c r="S299" s="125"/>
      <c r="T299" s="125"/>
      <c r="U299" s="125"/>
      <c r="V299" s="125"/>
      <c r="W299" s="125"/>
      <c r="X299" s="275"/>
      <c r="Y299" s="771"/>
      <c r="Z299" s="698"/>
      <c r="AA299" s="698"/>
      <c r="AB299" s="698"/>
      <c r="AC299" s="698"/>
      <c r="AD299" s="698"/>
      <c r="AE299" s="698"/>
      <c r="AF299" s="698"/>
      <c r="AG299" s="808"/>
    </row>
    <row r="300" spans="1:33" ht="15" customHeight="1">
      <c r="A300" s="1"/>
      <c r="B300" s="584" t="s">
        <v>280</v>
      </c>
      <c r="C300" s="584"/>
      <c r="D300" s="584"/>
      <c r="E300" s="584"/>
      <c r="F300" s="584"/>
      <c r="G300" s="584"/>
      <c r="H300" s="584"/>
      <c r="I300" s="584"/>
      <c r="J300" s="584"/>
      <c r="K300" s="584"/>
      <c r="L300" s="584"/>
      <c r="M300" s="584"/>
      <c r="N300" s="584"/>
      <c r="O300" s="584"/>
      <c r="P300" s="125"/>
      <c r="Q300" s="125"/>
      <c r="R300" s="125"/>
      <c r="S300" s="125"/>
      <c r="T300" s="125"/>
      <c r="U300" s="125"/>
      <c r="V300" s="125"/>
      <c r="W300" s="125"/>
      <c r="X300" s="275"/>
      <c r="Y300" s="771"/>
      <c r="Z300" s="698"/>
      <c r="AA300" s="698"/>
      <c r="AB300" s="698"/>
      <c r="AC300" s="698"/>
      <c r="AD300" s="698"/>
      <c r="AE300" s="698"/>
      <c r="AF300" s="698"/>
      <c r="AG300" s="808"/>
    </row>
    <row r="301" spans="1:33" ht="15" customHeight="1">
      <c r="A301" s="1"/>
      <c r="B301" s="584"/>
      <c r="C301" s="584"/>
      <c r="D301" s="584"/>
      <c r="E301" s="584"/>
      <c r="F301" s="584"/>
      <c r="G301" s="584"/>
      <c r="H301" s="584"/>
      <c r="I301" s="584"/>
      <c r="J301" s="584"/>
      <c r="K301" s="584"/>
      <c r="L301" s="584"/>
      <c r="M301" s="584"/>
      <c r="N301" s="584"/>
      <c r="O301" s="584"/>
      <c r="P301" s="125"/>
      <c r="Q301" s="125"/>
      <c r="R301" s="125"/>
      <c r="S301" s="125"/>
      <c r="T301" s="125"/>
      <c r="U301" s="125"/>
      <c r="V301" s="125"/>
      <c r="W301" s="125"/>
      <c r="X301" s="275"/>
      <c r="Y301" s="771"/>
      <c r="Z301" s="698"/>
      <c r="AA301" s="698"/>
      <c r="AB301" s="698"/>
      <c r="AC301" s="698"/>
      <c r="AD301" s="698"/>
      <c r="AE301" s="698"/>
      <c r="AF301" s="698"/>
      <c r="AG301" s="808"/>
    </row>
    <row r="302" spans="1:33" ht="15" customHeight="1">
      <c r="A302" s="1"/>
      <c r="B302" s="584" t="s">
        <v>429</v>
      </c>
      <c r="C302" s="584"/>
      <c r="D302" s="584"/>
      <c r="E302" s="584"/>
      <c r="F302" s="584"/>
      <c r="G302" s="584"/>
      <c r="H302" s="584"/>
      <c r="I302" s="584"/>
      <c r="J302" s="584"/>
      <c r="K302" s="584"/>
      <c r="L302" s="584"/>
      <c r="M302" s="584"/>
      <c r="N302" s="584"/>
      <c r="O302" s="584"/>
      <c r="P302" s="125"/>
      <c r="Q302" s="125"/>
      <c r="R302" s="125"/>
      <c r="S302" s="125"/>
      <c r="T302" s="125"/>
      <c r="U302" s="125"/>
      <c r="V302" s="125"/>
      <c r="W302" s="125"/>
      <c r="X302" s="275"/>
      <c r="Y302" s="771"/>
      <c r="Z302" s="698"/>
      <c r="AA302" s="698"/>
      <c r="AB302" s="698"/>
      <c r="AC302" s="698"/>
      <c r="AD302" s="698"/>
      <c r="AE302" s="698"/>
      <c r="AF302" s="698"/>
      <c r="AG302" s="808"/>
    </row>
    <row r="303" spans="1:33" ht="15" customHeight="1">
      <c r="A303" s="1"/>
      <c r="B303" s="584"/>
      <c r="C303" s="584"/>
      <c r="D303" s="584"/>
      <c r="E303" s="584"/>
      <c r="F303" s="584"/>
      <c r="G303" s="584"/>
      <c r="H303" s="584"/>
      <c r="I303" s="584"/>
      <c r="J303" s="584"/>
      <c r="K303" s="584"/>
      <c r="L303" s="584"/>
      <c r="M303" s="584"/>
      <c r="N303" s="584"/>
      <c r="O303" s="584"/>
      <c r="P303" s="125"/>
      <c r="Q303" s="125"/>
      <c r="R303" s="125"/>
      <c r="S303" s="125"/>
      <c r="T303" s="125"/>
      <c r="U303" s="125"/>
      <c r="V303" s="125"/>
      <c r="W303" s="125"/>
      <c r="X303" s="275"/>
      <c r="Y303" s="771"/>
      <c r="Z303" s="698"/>
      <c r="AA303" s="698"/>
      <c r="AB303" s="698"/>
      <c r="AC303" s="698"/>
      <c r="AD303" s="698"/>
      <c r="AE303" s="698"/>
      <c r="AF303" s="698"/>
      <c r="AG303" s="808"/>
    </row>
    <row r="304" spans="1:33" ht="15" customHeight="1">
      <c r="A304" s="1"/>
      <c r="B304" s="91"/>
      <c r="C304" s="91"/>
      <c r="D304" s="91"/>
      <c r="E304" s="91"/>
      <c r="F304" s="91"/>
      <c r="G304" s="91"/>
      <c r="H304" s="91"/>
      <c r="I304" s="91"/>
      <c r="J304" s="91"/>
      <c r="K304" s="91"/>
      <c r="L304" s="91"/>
      <c r="M304" s="91"/>
      <c r="N304" s="91"/>
      <c r="O304" s="91"/>
      <c r="P304" s="91"/>
      <c r="Q304" s="91"/>
      <c r="R304" s="91"/>
      <c r="S304" s="91"/>
      <c r="T304" s="91"/>
      <c r="U304" s="91"/>
      <c r="V304" s="91"/>
      <c r="W304" s="91"/>
      <c r="X304" s="275"/>
      <c r="Y304" s="771"/>
      <c r="Z304" s="698"/>
      <c r="AA304" s="698"/>
      <c r="AB304" s="698"/>
      <c r="AC304" s="698"/>
      <c r="AD304" s="698"/>
      <c r="AE304" s="698"/>
      <c r="AF304" s="698"/>
      <c r="AG304" s="808"/>
    </row>
    <row r="305" spans="1:33" ht="15" customHeight="1">
      <c r="A305" s="1"/>
      <c r="B305" s="91" t="s">
        <v>1040</v>
      </c>
      <c r="C305" s="91"/>
      <c r="D305" s="91"/>
      <c r="E305" s="91"/>
      <c r="F305" s="91"/>
      <c r="G305" s="91"/>
      <c r="H305" s="91"/>
      <c r="I305" s="91"/>
      <c r="J305" s="91"/>
      <c r="K305" s="91"/>
      <c r="L305" s="91"/>
      <c r="M305" s="91"/>
      <c r="N305" s="91"/>
      <c r="O305" s="91"/>
      <c r="P305" s="91"/>
      <c r="Q305" s="91"/>
      <c r="R305" s="91"/>
      <c r="S305" s="91"/>
      <c r="T305" s="91"/>
      <c r="U305" s="91"/>
      <c r="V305" s="91"/>
      <c r="W305" s="91"/>
      <c r="X305" s="275"/>
      <c r="Y305" s="771"/>
      <c r="Z305" s="698"/>
      <c r="AA305" s="698"/>
      <c r="AB305" s="698"/>
      <c r="AC305" s="698"/>
      <c r="AD305" s="698"/>
      <c r="AE305" s="698"/>
      <c r="AF305" s="698"/>
      <c r="AG305" s="808"/>
    </row>
    <row r="306" spans="1:33" ht="15" customHeight="1">
      <c r="A306" s="1"/>
      <c r="B306" s="91"/>
      <c r="C306" s="91"/>
      <c r="D306" s="91"/>
      <c r="E306" s="91"/>
      <c r="F306" s="91"/>
      <c r="G306" s="91"/>
      <c r="H306" s="91"/>
      <c r="I306" s="91"/>
      <c r="J306" s="91"/>
      <c r="K306" s="91"/>
      <c r="L306" s="91"/>
      <c r="M306" s="91"/>
      <c r="N306" s="91"/>
      <c r="O306" s="125"/>
      <c r="P306" s="66" t="s">
        <v>825</v>
      </c>
      <c r="Q306" s="66"/>
      <c r="R306" s="66"/>
      <c r="S306" s="125"/>
      <c r="T306" s="66" t="s">
        <v>100</v>
      </c>
      <c r="U306" s="91"/>
      <c r="V306" s="91"/>
      <c r="W306" s="91"/>
      <c r="X306" s="275"/>
      <c r="Y306" s="771"/>
      <c r="Z306" s="698"/>
      <c r="AA306" s="698"/>
      <c r="AB306" s="698"/>
      <c r="AC306" s="698"/>
      <c r="AD306" s="698"/>
      <c r="AE306" s="698"/>
      <c r="AF306" s="698"/>
      <c r="AG306" s="808"/>
    </row>
    <row r="307" spans="1:33" ht="15" customHeight="1">
      <c r="A307" s="1"/>
      <c r="B307" s="91"/>
      <c r="C307" s="91" t="s">
        <v>970</v>
      </c>
      <c r="D307" s="91"/>
      <c r="E307" s="91"/>
      <c r="F307" s="91"/>
      <c r="G307" s="91"/>
      <c r="H307" s="91"/>
      <c r="I307" s="91"/>
      <c r="J307" s="91"/>
      <c r="K307" s="91"/>
      <c r="L307" s="91"/>
      <c r="M307" s="91"/>
      <c r="N307" s="91"/>
      <c r="O307" s="91"/>
      <c r="P307" s="91"/>
      <c r="Q307" s="91"/>
      <c r="R307" s="91"/>
      <c r="S307" s="91"/>
      <c r="T307" s="91"/>
      <c r="U307" s="91"/>
      <c r="V307" s="91"/>
      <c r="W307" s="91"/>
      <c r="X307" s="275"/>
      <c r="Y307" s="771"/>
      <c r="Z307" s="698"/>
      <c r="AA307" s="698"/>
      <c r="AB307" s="698"/>
      <c r="AC307" s="698"/>
      <c r="AD307" s="698"/>
      <c r="AE307" s="698"/>
      <c r="AF307" s="698"/>
      <c r="AG307" s="808"/>
    </row>
    <row r="308" spans="1:33" ht="15" customHeight="1">
      <c r="A308" s="1"/>
      <c r="B308" s="91"/>
      <c r="C308" s="91"/>
      <c r="D308" s="91"/>
      <c r="E308" s="91"/>
      <c r="F308" s="91"/>
      <c r="G308" s="91"/>
      <c r="H308" s="91"/>
      <c r="I308" s="91"/>
      <c r="J308" s="91"/>
      <c r="K308" s="91"/>
      <c r="L308" s="91"/>
      <c r="M308" s="91"/>
      <c r="N308" s="91"/>
      <c r="O308" s="125"/>
      <c r="P308" s="66" t="s">
        <v>825</v>
      </c>
      <c r="Q308" s="66"/>
      <c r="R308" s="66"/>
      <c r="S308" s="125"/>
      <c r="T308" s="66" t="s">
        <v>100</v>
      </c>
      <c r="U308" s="91"/>
      <c r="V308" s="91"/>
      <c r="W308" s="91"/>
      <c r="X308" s="275"/>
      <c r="Y308" s="91"/>
      <c r="Z308" s="91"/>
      <c r="AA308" s="91"/>
      <c r="AB308" s="91"/>
      <c r="AC308" s="91"/>
      <c r="AD308" s="91"/>
      <c r="AE308" s="91"/>
      <c r="AF308" s="91"/>
      <c r="AG308" s="3"/>
    </row>
    <row r="309" spans="1:33" ht="15" customHeight="1">
      <c r="A309" s="1"/>
      <c r="B309" s="91"/>
      <c r="C309" s="91" t="s">
        <v>363</v>
      </c>
      <c r="D309" s="91"/>
      <c r="E309" s="91"/>
      <c r="F309" s="91"/>
      <c r="G309" s="91"/>
      <c r="H309" s="91"/>
      <c r="I309" s="91"/>
      <c r="J309" s="91"/>
      <c r="K309" s="91"/>
      <c r="L309" s="91"/>
      <c r="M309" s="91"/>
      <c r="N309" s="91"/>
      <c r="O309" s="91"/>
      <c r="P309" s="91"/>
      <c r="Q309" s="91"/>
      <c r="R309" s="91"/>
      <c r="S309" s="91"/>
      <c r="T309" s="91"/>
      <c r="U309" s="91"/>
      <c r="V309" s="91"/>
      <c r="W309" s="91"/>
      <c r="X309" s="275"/>
      <c r="Y309" s="91"/>
      <c r="Z309" s="91"/>
      <c r="AA309" s="91"/>
      <c r="AB309" s="91"/>
      <c r="AC309" s="91"/>
      <c r="AD309" s="91"/>
      <c r="AE309" s="91"/>
      <c r="AF309" s="91"/>
      <c r="AG309" s="3"/>
    </row>
    <row r="310" spans="1:33" ht="15" customHeight="1">
      <c r="A310" s="1"/>
      <c r="B310" s="91"/>
      <c r="C310" s="91"/>
      <c r="D310" s="91"/>
      <c r="E310" s="91"/>
      <c r="F310" s="91"/>
      <c r="G310" s="91"/>
      <c r="H310" s="91"/>
      <c r="I310" s="91"/>
      <c r="J310" s="91"/>
      <c r="K310" s="91"/>
      <c r="L310" s="91"/>
      <c r="M310" s="91"/>
      <c r="N310" s="91"/>
      <c r="O310" s="125"/>
      <c r="P310" s="66" t="s">
        <v>825</v>
      </c>
      <c r="Q310" s="66"/>
      <c r="R310" s="66"/>
      <c r="S310" s="125"/>
      <c r="T310" s="66" t="s">
        <v>100</v>
      </c>
      <c r="U310" s="91"/>
      <c r="V310" s="91"/>
      <c r="W310" s="91"/>
      <c r="X310" s="275"/>
      <c r="Y310" s="91"/>
      <c r="Z310" s="91"/>
      <c r="AA310" s="91"/>
      <c r="AB310" s="91"/>
      <c r="AC310" s="91"/>
      <c r="AD310" s="91"/>
      <c r="AE310" s="91"/>
      <c r="AF310" s="91"/>
      <c r="AG310" s="3"/>
    </row>
    <row r="311" spans="1:33" ht="15" customHeight="1">
      <c r="A311" s="1"/>
      <c r="B311" s="91"/>
      <c r="C311" s="91" t="s">
        <v>1041</v>
      </c>
      <c r="D311" s="91"/>
      <c r="E311" s="91"/>
      <c r="F311" s="91"/>
      <c r="G311" s="91"/>
      <c r="H311" s="91"/>
      <c r="I311" s="91"/>
      <c r="J311" s="91"/>
      <c r="K311" s="91"/>
      <c r="L311" s="91"/>
      <c r="M311" s="91"/>
      <c r="N311" s="91"/>
      <c r="O311" s="91"/>
      <c r="P311" s="91"/>
      <c r="Q311" s="91"/>
      <c r="R311" s="91"/>
      <c r="S311" s="91"/>
      <c r="T311" s="91"/>
      <c r="U311" s="91"/>
      <c r="V311" s="91"/>
      <c r="W311" s="91"/>
      <c r="X311" s="275"/>
      <c r="Y311" s="91"/>
      <c r="Z311" s="91"/>
      <c r="AA311" s="91"/>
      <c r="AB311" s="91"/>
      <c r="AC311" s="91"/>
      <c r="AD311" s="91"/>
      <c r="AE311" s="91"/>
      <c r="AF311" s="91"/>
      <c r="AG311" s="3"/>
    </row>
    <row r="312" spans="1:33" ht="15" customHeight="1">
      <c r="A312" s="1"/>
      <c r="B312" s="91"/>
      <c r="C312" s="91"/>
      <c r="D312" s="91"/>
      <c r="E312" s="91"/>
      <c r="F312" s="91"/>
      <c r="G312" s="91"/>
      <c r="H312" s="91"/>
      <c r="I312" s="91"/>
      <c r="J312" s="91"/>
      <c r="K312" s="91"/>
      <c r="L312" s="91"/>
      <c r="M312" s="91"/>
      <c r="N312" s="91"/>
      <c r="O312" s="125"/>
      <c r="P312" s="66" t="s">
        <v>825</v>
      </c>
      <c r="Q312" s="66"/>
      <c r="R312" s="66"/>
      <c r="S312" s="125"/>
      <c r="T312" s="66" t="s">
        <v>100</v>
      </c>
      <c r="U312" s="91"/>
      <c r="V312" s="91"/>
      <c r="W312" s="91"/>
      <c r="X312" s="275"/>
      <c r="Y312" s="91"/>
      <c r="Z312" s="91"/>
      <c r="AA312" s="91"/>
      <c r="AB312" s="91"/>
      <c r="AC312" s="91"/>
      <c r="AD312" s="91"/>
      <c r="AE312" s="91"/>
      <c r="AF312" s="91"/>
      <c r="AG312" s="3"/>
    </row>
    <row r="313" spans="1:33" ht="15" customHeight="1">
      <c r="A313" s="17"/>
      <c r="B313" s="76"/>
      <c r="C313" s="76"/>
      <c r="D313" s="76"/>
      <c r="E313" s="76"/>
      <c r="F313" s="76"/>
      <c r="G313" s="76"/>
      <c r="H313" s="76"/>
      <c r="I313" s="76"/>
      <c r="J313" s="76"/>
      <c r="K313" s="76"/>
      <c r="L313" s="76"/>
      <c r="M313" s="76"/>
      <c r="N313" s="76"/>
      <c r="O313" s="76"/>
      <c r="P313" s="76"/>
      <c r="Q313" s="76"/>
      <c r="R313" s="76"/>
      <c r="S313" s="76"/>
      <c r="T313" s="76"/>
      <c r="U313" s="76"/>
      <c r="V313" s="76"/>
      <c r="W313" s="76"/>
      <c r="X313" s="763"/>
      <c r="Y313" s="76"/>
      <c r="Z313" s="76"/>
      <c r="AA313" s="76"/>
      <c r="AB313" s="76"/>
      <c r="AC313" s="76"/>
      <c r="AD313" s="76"/>
      <c r="AE313" s="76"/>
      <c r="AF313" s="76"/>
      <c r="AG313" s="515"/>
    </row>
    <row r="314" spans="1:33" ht="15" customHeight="1">
      <c r="A314" s="47" t="s">
        <v>1009</v>
      </c>
      <c r="B314" s="47"/>
      <c r="C314" s="47"/>
      <c r="D314" s="47"/>
      <c r="E314" s="47"/>
      <c r="F314" s="47"/>
      <c r="G314" s="47"/>
      <c r="H314" s="47"/>
      <c r="I314" s="47"/>
      <c r="J314" s="47"/>
      <c r="K314" s="47"/>
      <c r="L314" s="47"/>
      <c r="M314" s="47"/>
      <c r="N314" s="47"/>
      <c r="O314" s="47"/>
      <c r="P314" s="47"/>
      <c r="Q314" s="47"/>
      <c r="R314" s="47"/>
      <c r="S314" s="47"/>
      <c r="T314" s="47"/>
      <c r="U314" s="47"/>
      <c r="V314" s="47"/>
      <c r="W314" s="47"/>
      <c r="X314" s="47"/>
      <c r="Y314" s="124" t="s">
        <v>245</v>
      </c>
      <c r="Z314" s="124"/>
      <c r="AA314" s="124"/>
      <c r="AB314" s="124"/>
      <c r="AC314" s="124"/>
      <c r="AD314" s="124"/>
      <c r="AE314" s="124"/>
      <c r="AF314" s="124"/>
      <c r="AG314" s="124"/>
    </row>
    <row r="315" spans="1:33" ht="15" customHeight="1">
      <c r="A315" s="47"/>
      <c r="B315" s="47"/>
      <c r="C315" s="47"/>
      <c r="D315" s="47"/>
      <c r="E315" s="47"/>
      <c r="F315" s="47"/>
      <c r="G315" s="47"/>
      <c r="H315" s="47"/>
      <c r="I315" s="47"/>
      <c r="J315" s="47"/>
      <c r="K315" s="47"/>
      <c r="L315" s="47"/>
      <c r="M315" s="47"/>
      <c r="N315" s="47"/>
      <c r="O315" s="47"/>
      <c r="P315" s="47"/>
      <c r="Q315" s="47"/>
      <c r="R315" s="47"/>
      <c r="S315" s="47"/>
      <c r="T315" s="47"/>
      <c r="U315" s="47"/>
      <c r="V315" s="47"/>
      <c r="W315" s="47"/>
      <c r="X315" s="47"/>
      <c r="Y315" s="124"/>
      <c r="Z315" s="124"/>
      <c r="AA315" s="124"/>
      <c r="AB315" s="124"/>
      <c r="AC315" s="124"/>
      <c r="AD315" s="124"/>
      <c r="AE315" s="124"/>
      <c r="AF315" s="124"/>
      <c r="AG315" s="124"/>
    </row>
    <row r="316" spans="1:33" ht="15" customHeight="1">
      <c r="A316" s="1"/>
      <c r="B316" s="91" t="s">
        <v>1018</v>
      </c>
      <c r="C316" s="91"/>
      <c r="D316" s="91"/>
      <c r="E316" s="91"/>
      <c r="F316" s="91"/>
      <c r="G316" s="91"/>
      <c r="H316" s="91"/>
      <c r="I316" s="91"/>
      <c r="J316" s="91"/>
      <c r="K316" s="91"/>
      <c r="L316" s="91"/>
      <c r="M316" s="91"/>
      <c r="N316" s="91"/>
      <c r="O316" s="91"/>
      <c r="P316" s="91"/>
      <c r="Q316" s="91"/>
      <c r="R316" s="91"/>
      <c r="S316" s="91"/>
      <c r="T316" s="91"/>
      <c r="U316" s="91"/>
      <c r="V316" s="91"/>
      <c r="W316" s="91"/>
      <c r="X316" s="275"/>
      <c r="Y316" s="91"/>
      <c r="Z316" s="91"/>
      <c r="AA316" s="91"/>
      <c r="AB316" s="91"/>
      <c r="AC316" s="91"/>
      <c r="AD316" s="91"/>
      <c r="AE316" s="91"/>
      <c r="AF316" s="91"/>
      <c r="AG316" s="3"/>
    </row>
    <row r="317" spans="1:33" ht="15" customHeight="1">
      <c r="A317" s="1"/>
      <c r="B317" s="91"/>
      <c r="C317" s="91" t="s">
        <v>1262</v>
      </c>
      <c r="D317" s="91"/>
      <c r="E317" s="91"/>
      <c r="F317" s="91"/>
      <c r="G317" s="91"/>
      <c r="H317" s="91"/>
      <c r="I317" s="91"/>
      <c r="J317" s="91"/>
      <c r="K317" s="91"/>
      <c r="L317" s="91"/>
      <c r="M317" s="91"/>
      <c r="N317" s="91"/>
      <c r="O317" s="91"/>
      <c r="P317" s="91"/>
      <c r="Q317" s="91"/>
      <c r="R317" s="91"/>
      <c r="S317" s="91"/>
      <c r="T317" s="91"/>
      <c r="U317" s="91"/>
      <c r="V317" s="91"/>
      <c r="W317" s="91"/>
      <c r="X317" s="275"/>
      <c r="Y317" s="435" t="s">
        <v>1311</v>
      </c>
      <c r="Z317" s="436"/>
      <c r="AA317" s="436"/>
      <c r="AB317" s="436"/>
      <c r="AC317" s="436"/>
      <c r="AD317" s="436"/>
      <c r="AE317" s="436"/>
      <c r="AF317" s="436"/>
      <c r="AG317" s="544"/>
    </row>
    <row r="318" spans="1:33" ht="15" customHeight="1">
      <c r="A318" s="1"/>
      <c r="B318" s="91"/>
      <c r="C318" s="91"/>
      <c r="D318" s="91"/>
      <c r="E318" s="91"/>
      <c r="F318" s="91"/>
      <c r="G318" s="91"/>
      <c r="H318" s="91"/>
      <c r="I318" s="91"/>
      <c r="J318" s="91"/>
      <c r="K318" s="91"/>
      <c r="L318" s="91"/>
      <c r="M318" s="91"/>
      <c r="N318" s="91"/>
      <c r="O318" s="125"/>
      <c r="P318" s="66" t="s">
        <v>825</v>
      </c>
      <c r="Q318" s="66"/>
      <c r="R318" s="66"/>
      <c r="S318" s="125"/>
      <c r="T318" s="66" t="s">
        <v>100</v>
      </c>
      <c r="U318" s="91"/>
      <c r="V318" s="91"/>
      <c r="W318" s="91"/>
      <c r="X318" s="275"/>
      <c r="Y318" s="435"/>
      <c r="Z318" s="436"/>
      <c r="AA318" s="436"/>
      <c r="AB318" s="436"/>
      <c r="AC318" s="436"/>
      <c r="AD318" s="436"/>
      <c r="AE318" s="436"/>
      <c r="AF318" s="436"/>
      <c r="AG318" s="544"/>
    </row>
    <row r="319" spans="1:33" ht="15" customHeight="1">
      <c r="A319" s="1"/>
      <c r="B319" s="91"/>
      <c r="C319" s="123" t="s">
        <v>1212</v>
      </c>
      <c r="D319" s="123"/>
      <c r="E319" s="123"/>
      <c r="F319" s="123"/>
      <c r="G319" s="123"/>
      <c r="H319" s="123"/>
      <c r="I319" s="123"/>
      <c r="J319" s="123"/>
      <c r="K319" s="123"/>
      <c r="L319" s="123"/>
      <c r="M319" s="123"/>
      <c r="N319" s="123"/>
      <c r="O319" s="123"/>
      <c r="P319" s="123"/>
      <c r="Q319" s="123"/>
      <c r="R319" s="123"/>
      <c r="S319" s="123"/>
      <c r="T319" s="123"/>
      <c r="U319" s="123"/>
      <c r="V319" s="123"/>
      <c r="W319" s="123"/>
      <c r="X319" s="390"/>
      <c r="Y319" s="91"/>
      <c r="Z319" s="91"/>
      <c r="AA319" s="91"/>
      <c r="AB319" s="91"/>
      <c r="AC319" s="91"/>
      <c r="AD319" s="91"/>
      <c r="AE319" s="91"/>
      <c r="AF319" s="91"/>
      <c r="AG319" s="3"/>
    </row>
    <row r="320" spans="1:33" ht="15" customHeight="1">
      <c r="A320" s="1"/>
      <c r="B320" s="91"/>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390"/>
      <c r="Y320" s="91"/>
      <c r="Z320" s="91"/>
      <c r="AA320" s="91"/>
      <c r="AB320" s="91"/>
      <c r="AC320" s="91"/>
      <c r="AD320" s="91"/>
      <c r="AE320" s="91"/>
      <c r="AF320" s="91"/>
      <c r="AG320" s="3"/>
    </row>
    <row r="321" spans="1:33" ht="15" customHeight="1">
      <c r="A321" s="1"/>
      <c r="B321" s="91"/>
      <c r="C321" s="613" t="s">
        <v>1263</v>
      </c>
      <c r="D321" s="613"/>
      <c r="E321" s="613"/>
      <c r="F321" s="613"/>
      <c r="G321" s="613"/>
      <c r="H321" s="613"/>
      <c r="I321" s="613" t="s">
        <v>403</v>
      </c>
      <c r="J321" s="613"/>
      <c r="K321" s="613"/>
      <c r="L321" s="613"/>
      <c r="M321" s="613"/>
      <c r="N321" s="613"/>
      <c r="O321" s="613"/>
      <c r="P321" s="613"/>
      <c r="Q321" s="613"/>
      <c r="R321" s="613"/>
      <c r="S321" s="613"/>
      <c r="T321" s="613"/>
      <c r="U321" s="613"/>
      <c r="V321" s="613"/>
      <c r="W321" s="91"/>
      <c r="X321" s="275"/>
      <c r="Y321" s="91"/>
      <c r="Z321" s="91"/>
      <c r="AA321" s="91"/>
      <c r="AB321" s="91"/>
      <c r="AC321" s="91"/>
      <c r="AD321" s="91"/>
      <c r="AE321" s="91"/>
      <c r="AF321" s="91"/>
      <c r="AG321" s="3"/>
    </row>
    <row r="322" spans="1:33" ht="15" customHeight="1">
      <c r="A322" s="1"/>
      <c r="B322" s="91"/>
      <c r="C322" s="272"/>
      <c r="D322" s="272"/>
      <c r="E322" s="272"/>
      <c r="F322" s="272"/>
      <c r="G322" s="272"/>
      <c r="H322" s="272"/>
      <c r="I322" s="272"/>
      <c r="J322" s="272"/>
      <c r="K322" s="272"/>
      <c r="L322" s="272"/>
      <c r="M322" s="272"/>
      <c r="N322" s="272"/>
      <c r="O322" s="272"/>
      <c r="P322" s="272"/>
      <c r="Q322" s="272"/>
      <c r="R322" s="272"/>
      <c r="S322" s="272"/>
      <c r="T322" s="272"/>
      <c r="U322" s="272"/>
      <c r="V322" s="272"/>
      <c r="W322" s="91"/>
      <c r="X322" s="275"/>
      <c r="Y322" s="91"/>
      <c r="Z322" s="91"/>
      <c r="AA322" s="91"/>
      <c r="AB322" s="91"/>
      <c r="AC322" s="91"/>
      <c r="AD322" s="91"/>
      <c r="AE322" s="91"/>
      <c r="AF322" s="91"/>
      <c r="AG322" s="3"/>
    </row>
    <row r="323" spans="1:33" ht="15" customHeight="1">
      <c r="A323" s="1"/>
      <c r="B323" s="123" t="s">
        <v>660</v>
      </c>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390"/>
      <c r="Y323" s="91"/>
      <c r="Z323" s="91"/>
      <c r="AA323" s="91"/>
      <c r="AB323" s="91"/>
      <c r="AC323" s="91"/>
      <c r="AD323" s="91"/>
      <c r="AE323" s="91"/>
      <c r="AF323" s="91"/>
      <c r="AG323" s="3"/>
    </row>
    <row r="324" spans="1:33" ht="15" customHeight="1">
      <c r="A324" s="1"/>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390"/>
      <c r="Y324" s="91"/>
      <c r="Z324" s="91"/>
      <c r="AA324" s="91"/>
      <c r="AB324" s="91"/>
      <c r="AC324" s="91"/>
      <c r="AD324" s="91"/>
      <c r="AE324" s="91"/>
      <c r="AF324" s="91"/>
      <c r="AG324" s="3"/>
    </row>
    <row r="325" spans="1:33" ht="15" customHeight="1">
      <c r="A325" s="1"/>
      <c r="B325" s="91"/>
      <c r="C325" s="91"/>
      <c r="D325" s="91"/>
      <c r="E325" s="91"/>
      <c r="F325" s="91"/>
      <c r="G325" s="91"/>
      <c r="H325" s="91"/>
      <c r="I325" s="91"/>
      <c r="J325" s="91"/>
      <c r="K325" s="91"/>
      <c r="L325" s="91"/>
      <c r="M325" s="91"/>
      <c r="N325" s="91"/>
      <c r="O325" s="125"/>
      <c r="P325" s="66" t="s">
        <v>825</v>
      </c>
      <c r="Q325" s="66"/>
      <c r="R325" s="66"/>
      <c r="S325" s="125"/>
      <c r="T325" s="66" t="s">
        <v>100</v>
      </c>
      <c r="U325" s="91"/>
      <c r="V325" s="91"/>
      <c r="W325" s="91"/>
      <c r="X325" s="275"/>
      <c r="Y325" s="91"/>
      <c r="Z325" s="91"/>
      <c r="AA325" s="91"/>
      <c r="AB325" s="91"/>
      <c r="AC325" s="91"/>
      <c r="AD325" s="91"/>
      <c r="AE325" s="91"/>
      <c r="AF325" s="91"/>
      <c r="AG325" s="3"/>
    </row>
    <row r="326" spans="1:33" ht="15" customHeight="1">
      <c r="A326" s="1"/>
      <c r="B326" s="91" t="s">
        <v>1192</v>
      </c>
      <c r="C326" s="91"/>
      <c r="D326" s="91"/>
      <c r="E326" s="91"/>
      <c r="F326" s="91"/>
      <c r="G326" s="91"/>
      <c r="H326" s="91"/>
      <c r="I326" s="91"/>
      <c r="J326" s="91"/>
      <c r="K326" s="91"/>
      <c r="L326" s="91"/>
      <c r="M326" s="91"/>
      <c r="N326" s="91"/>
      <c r="O326" s="91"/>
      <c r="P326" s="91"/>
      <c r="Q326" s="91"/>
      <c r="R326" s="91"/>
      <c r="S326" s="120"/>
      <c r="T326" s="91"/>
      <c r="U326" s="91"/>
      <c r="V326" s="91"/>
      <c r="W326" s="91"/>
      <c r="X326" s="275"/>
      <c r="Y326" s="91"/>
      <c r="Z326" s="91"/>
      <c r="AA326" s="91"/>
      <c r="AB326" s="91"/>
      <c r="AC326" s="91"/>
      <c r="AD326" s="91"/>
      <c r="AE326" s="91"/>
      <c r="AF326" s="91"/>
      <c r="AG326" s="3"/>
    </row>
    <row r="327" spans="1:33" ht="15" customHeight="1">
      <c r="A327" s="1"/>
      <c r="B327" s="91"/>
      <c r="C327" s="91"/>
      <c r="D327" s="91"/>
      <c r="E327" s="91"/>
      <c r="F327" s="91"/>
      <c r="G327" s="91"/>
      <c r="H327" s="91"/>
      <c r="I327" s="91"/>
      <c r="J327" s="91"/>
      <c r="K327" s="91"/>
      <c r="L327" s="91"/>
      <c r="M327" s="91"/>
      <c r="N327" s="91"/>
      <c r="O327" s="125"/>
      <c r="P327" s="66" t="s">
        <v>825</v>
      </c>
      <c r="Q327" s="66"/>
      <c r="R327" s="66"/>
      <c r="S327" s="125"/>
      <c r="T327" s="66" t="s">
        <v>100</v>
      </c>
      <c r="U327" s="91"/>
      <c r="V327" s="91"/>
      <c r="W327" s="91"/>
      <c r="X327" s="275"/>
      <c r="Y327" s="91"/>
      <c r="Z327" s="91"/>
      <c r="AA327" s="91"/>
      <c r="AB327" s="91"/>
      <c r="AC327" s="91"/>
      <c r="AD327" s="91"/>
      <c r="AE327" s="91"/>
      <c r="AF327" s="91"/>
      <c r="AG327" s="3"/>
    </row>
    <row r="328" spans="1:33" ht="15" customHeight="1">
      <c r="A328" s="1"/>
      <c r="B328" s="91"/>
      <c r="C328" s="91"/>
      <c r="D328" s="91"/>
      <c r="E328" s="91"/>
      <c r="F328" s="91"/>
      <c r="G328" s="91"/>
      <c r="H328" s="91"/>
      <c r="I328" s="91"/>
      <c r="J328" s="91"/>
      <c r="K328" s="91"/>
      <c r="L328" s="91"/>
      <c r="M328" s="91"/>
      <c r="N328" s="91"/>
      <c r="O328" s="91"/>
      <c r="P328" s="91"/>
      <c r="Q328" s="91"/>
      <c r="R328" s="91"/>
      <c r="S328" s="91"/>
      <c r="T328" s="91"/>
      <c r="U328" s="91"/>
      <c r="V328" s="91"/>
      <c r="W328" s="91"/>
      <c r="X328" s="275"/>
      <c r="Y328" s="91"/>
      <c r="Z328" s="91"/>
      <c r="AA328" s="91"/>
      <c r="AB328" s="91"/>
      <c r="AC328" s="91"/>
      <c r="AD328" s="91"/>
      <c r="AE328" s="91"/>
      <c r="AF328" s="91"/>
      <c r="AG328" s="3"/>
    </row>
    <row r="329" spans="1:33" ht="15" customHeight="1">
      <c r="A329" s="1"/>
      <c r="B329" s="91" t="s">
        <v>1043</v>
      </c>
      <c r="C329" s="91"/>
      <c r="D329" s="91"/>
      <c r="E329" s="91"/>
      <c r="F329" s="91"/>
      <c r="G329" s="91"/>
      <c r="H329" s="91"/>
      <c r="I329" s="91"/>
      <c r="J329" s="91"/>
      <c r="K329" s="91"/>
      <c r="L329" s="91"/>
      <c r="M329" s="91"/>
      <c r="N329" s="91"/>
      <c r="O329" s="91"/>
      <c r="P329" s="91"/>
      <c r="Q329" s="91"/>
      <c r="R329" s="91"/>
      <c r="S329" s="91"/>
      <c r="T329" s="91"/>
      <c r="U329" s="91"/>
      <c r="V329" s="91"/>
      <c r="W329" s="91"/>
      <c r="X329" s="275"/>
      <c r="Y329" s="91"/>
      <c r="Z329" s="91"/>
      <c r="AA329" s="91"/>
      <c r="AB329" s="91"/>
      <c r="AC329" s="91"/>
      <c r="AD329" s="91"/>
      <c r="AE329" s="91"/>
      <c r="AF329" s="91"/>
      <c r="AG329" s="3"/>
    </row>
    <row r="330" spans="1:33" ht="15" customHeight="1">
      <c r="A330" s="1"/>
      <c r="B330" s="91"/>
      <c r="C330" s="91"/>
      <c r="D330" s="91"/>
      <c r="E330" s="91"/>
      <c r="F330" s="91"/>
      <c r="G330" s="91"/>
      <c r="H330" s="91"/>
      <c r="I330" s="91"/>
      <c r="J330" s="91"/>
      <c r="K330" s="125"/>
      <c r="L330" s="66" t="s">
        <v>825</v>
      </c>
      <c r="M330" s="91"/>
      <c r="N330" s="91" t="s">
        <v>1045</v>
      </c>
      <c r="O330" s="91"/>
      <c r="P330" s="272"/>
      <c r="Q330" s="91" t="s">
        <v>1046</v>
      </c>
      <c r="R330" s="91"/>
      <c r="S330" s="125"/>
      <c r="T330" s="66" t="s">
        <v>100</v>
      </c>
      <c r="U330" s="91"/>
      <c r="V330" s="91"/>
      <c r="W330" s="91"/>
      <c r="X330" s="275"/>
      <c r="Y330" s="91"/>
      <c r="Z330" s="91"/>
      <c r="AA330" s="91"/>
      <c r="AB330" s="91"/>
      <c r="AC330" s="91"/>
      <c r="AD330" s="91"/>
      <c r="AE330" s="91"/>
      <c r="AF330" s="91"/>
      <c r="AG330" s="3"/>
    </row>
    <row r="331" spans="1:33" ht="15" customHeight="1">
      <c r="A331" s="1"/>
      <c r="B331" s="91" t="s">
        <v>523</v>
      </c>
      <c r="C331" s="91"/>
      <c r="D331" s="91"/>
      <c r="E331" s="91"/>
      <c r="F331" s="91"/>
      <c r="G331" s="91"/>
      <c r="H331" s="91"/>
      <c r="I331" s="91"/>
      <c r="J331" s="91"/>
      <c r="K331" s="91"/>
      <c r="L331" s="91"/>
      <c r="M331" s="91"/>
      <c r="N331" s="91"/>
      <c r="O331" s="91"/>
      <c r="P331" s="91"/>
      <c r="Q331" s="91"/>
      <c r="R331" s="91"/>
      <c r="S331" s="91"/>
      <c r="T331" s="91"/>
      <c r="U331" s="91"/>
      <c r="V331" s="91"/>
      <c r="W331" s="91"/>
      <c r="X331" s="275"/>
      <c r="Y331" s="424" t="s">
        <v>579</v>
      </c>
      <c r="Z331" s="417"/>
      <c r="AA331" s="417"/>
      <c r="AB331" s="417"/>
      <c r="AC331" s="417"/>
      <c r="AD331" s="417"/>
      <c r="AE331" s="417"/>
      <c r="AF331" s="417"/>
      <c r="AG331" s="542"/>
    </row>
    <row r="332" spans="1:33" ht="15" customHeight="1">
      <c r="A332" s="1"/>
      <c r="B332" s="91"/>
      <c r="C332" s="91" t="s">
        <v>1048</v>
      </c>
      <c r="D332" s="91"/>
      <c r="E332" s="91"/>
      <c r="F332" s="91"/>
      <c r="G332" s="91"/>
      <c r="H332" s="91"/>
      <c r="I332" s="91"/>
      <c r="J332" s="91"/>
      <c r="K332" s="91"/>
      <c r="L332" s="91"/>
      <c r="M332" s="91"/>
      <c r="N332" s="91"/>
      <c r="O332" s="91"/>
      <c r="P332" s="91"/>
      <c r="Q332" s="91"/>
      <c r="R332" s="91"/>
      <c r="S332" s="91"/>
      <c r="T332" s="91"/>
      <c r="U332" s="91"/>
      <c r="V332" s="91"/>
      <c r="W332" s="91"/>
      <c r="X332" s="275"/>
      <c r="Y332" s="424"/>
      <c r="Z332" s="417"/>
      <c r="AA332" s="417"/>
      <c r="AB332" s="417"/>
      <c r="AC332" s="417"/>
      <c r="AD332" s="417"/>
      <c r="AE332" s="417"/>
      <c r="AF332" s="417"/>
      <c r="AG332" s="542"/>
    </row>
    <row r="333" spans="1:33" ht="15" customHeight="1">
      <c r="A333" s="1"/>
      <c r="B333" s="91"/>
      <c r="C333" s="91"/>
      <c r="D333" s="91"/>
      <c r="E333" s="91"/>
      <c r="F333" s="91"/>
      <c r="G333" s="91"/>
      <c r="H333" s="91"/>
      <c r="I333" s="91"/>
      <c r="J333" s="91"/>
      <c r="K333" s="91"/>
      <c r="L333" s="91"/>
      <c r="M333" s="91"/>
      <c r="N333" s="91"/>
      <c r="O333" s="125"/>
      <c r="P333" s="66" t="s">
        <v>825</v>
      </c>
      <c r="Q333" s="66"/>
      <c r="R333" s="66"/>
      <c r="S333" s="125"/>
      <c r="T333" s="66" t="s">
        <v>100</v>
      </c>
      <c r="U333" s="91"/>
      <c r="V333" s="91"/>
      <c r="W333" s="91"/>
      <c r="X333" s="275"/>
      <c r="Y333" s="424"/>
      <c r="Z333" s="417"/>
      <c r="AA333" s="417"/>
      <c r="AB333" s="417"/>
      <c r="AC333" s="417"/>
      <c r="AD333" s="417"/>
      <c r="AE333" s="417"/>
      <c r="AF333" s="417"/>
      <c r="AG333" s="542"/>
    </row>
    <row r="334" spans="1:33" ht="15" customHeight="1">
      <c r="A334" s="1"/>
      <c r="B334" s="91"/>
      <c r="C334" s="91" t="s">
        <v>95</v>
      </c>
      <c r="D334" s="91"/>
      <c r="E334" s="91"/>
      <c r="F334" s="91"/>
      <c r="G334" s="91"/>
      <c r="H334" s="91"/>
      <c r="I334" s="91"/>
      <c r="J334" s="91"/>
      <c r="K334" s="91" t="s">
        <v>11</v>
      </c>
      <c r="L334" s="272"/>
      <c r="M334" s="272"/>
      <c r="N334" s="91" t="s">
        <v>303</v>
      </c>
      <c r="O334" s="91"/>
      <c r="P334" s="91"/>
      <c r="Q334" s="91"/>
      <c r="R334" s="91"/>
      <c r="S334" s="91"/>
      <c r="T334" s="91"/>
      <c r="U334" s="91"/>
      <c r="V334" s="91"/>
      <c r="W334" s="91"/>
      <c r="X334" s="275"/>
      <c r="Y334" s="424"/>
      <c r="Z334" s="417"/>
      <c r="AA334" s="417"/>
      <c r="AB334" s="417"/>
      <c r="AC334" s="417"/>
      <c r="AD334" s="417"/>
      <c r="AE334" s="417"/>
      <c r="AF334" s="417"/>
      <c r="AG334" s="542"/>
    </row>
    <row r="335" spans="1:33" ht="15" customHeight="1">
      <c r="A335" s="1"/>
      <c r="B335" s="91"/>
      <c r="C335" s="91"/>
      <c r="D335" s="91"/>
      <c r="E335" s="91"/>
      <c r="F335" s="91"/>
      <c r="G335" s="91"/>
      <c r="H335" s="91"/>
      <c r="I335" s="91"/>
      <c r="J335" s="91"/>
      <c r="K335" s="91"/>
      <c r="L335" s="91"/>
      <c r="M335" s="91"/>
      <c r="N335" s="91"/>
      <c r="O335" s="91"/>
      <c r="P335" s="91"/>
      <c r="Q335" s="91"/>
      <c r="R335" s="91"/>
      <c r="S335" s="91"/>
      <c r="T335" s="91"/>
      <c r="U335" s="91"/>
      <c r="V335" s="91"/>
      <c r="W335" s="91"/>
      <c r="X335" s="275"/>
      <c r="Y335" s="91"/>
      <c r="Z335" s="91"/>
      <c r="AA335" s="91"/>
      <c r="AB335" s="91"/>
      <c r="AC335" s="91"/>
      <c r="AD335" s="91"/>
      <c r="AE335" s="91"/>
      <c r="AF335" s="91"/>
      <c r="AG335" s="3"/>
    </row>
    <row r="336" spans="1:33" ht="15" customHeight="1">
      <c r="A336" s="1"/>
      <c r="B336" s="91"/>
      <c r="C336" s="91" t="s">
        <v>693</v>
      </c>
      <c r="D336" s="91"/>
      <c r="E336" s="91"/>
      <c r="F336" s="91"/>
      <c r="G336" s="91"/>
      <c r="H336" s="91"/>
      <c r="I336" s="91"/>
      <c r="J336" s="91"/>
      <c r="K336" s="91"/>
      <c r="L336" s="91" t="s">
        <v>11</v>
      </c>
      <c r="M336" s="272"/>
      <c r="N336" s="272"/>
      <c r="O336" s="91" t="s">
        <v>303</v>
      </c>
      <c r="P336" s="91"/>
      <c r="Q336" s="91"/>
      <c r="R336" s="91"/>
      <c r="S336" s="91"/>
      <c r="T336" s="91"/>
      <c r="U336" s="91"/>
      <c r="V336" s="91"/>
      <c r="W336" s="91"/>
      <c r="X336" s="275"/>
      <c r="Y336" s="91"/>
      <c r="Z336" s="91"/>
      <c r="AA336" s="91"/>
      <c r="AB336" s="91"/>
      <c r="AC336" s="91"/>
      <c r="AD336" s="91"/>
      <c r="AE336" s="91"/>
      <c r="AF336" s="91"/>
      <c r="AG336" s="3"/>
    </row>
    <row r="337" spans="1:33" ht="15" customHeight="1">
      <c r="A337" s="1"/>
      <c r="B337" s="91"/>
      <c r="C337" s="91"/>
      <c r="D337" s="91"/>
      <c r="E337" s="91"/>
      <c r="F337" s="91"/>
      <c r="G337" s="91"/>
      <c r="H337" s="91"/>
      <c r="I337" s="91"/>
      <c r="J337" s="91"/>
      <c r="K337" s="91"/>
      <c r="L337" s="91"/>
      <c r="M337" s="91"/>
      <c r="N337" s="91"/>
      <c r="O337" s="91"/>
      <c r="P337" s="91"/>
      <c r="Q337" s="91"/>
      <c r="R337" s="91"/>
      <c r="S337" s="91"/>
      <c r="T337" s="91"/>
      <c r="U337" s="91"/>
      <c r="V337" s="91"/>
      <c r="W337" s="91"/>
      <c r="X337" s="275"/>
      <c r="Y337" s="91"/>
      <c r="Z337" s="91"/>
      <c r="AA337" s="91"/>
      <c r="AB337" s="91"/>
      <c r="AC337" s="91"/>
      <c r="AD337" s="91"/>
      <c r="AE337" s="91"/>
      <c r="AF337" s="91"/>
      <c r="AG337" s="3"/>
    </row>
    <row r="338" spans="1:33" ht="15" customHeight="1">
      <c r="A338" s="1"/>
      <c r="B338" s="91"/>
      <c r="C338" s="91" t="s">
        <v>1049</v>
      </c>
      <c r="D338" s="91"/>
      <c r="E338" s="91"/>
      <c r="F338" s="91"/>
      <c r="G338" s="91"/>
      <c r="H338" s="91"/>
      <c r="I338" s="91"/>
      <c r="J338" s="91"/>
      <c r="K338" s="91"/>
      <c r="L338" s="91"/>
      <c r="M338" s="91"/>
      <c r="N338" s="91"/>
      <c r="O338" s="91"/>
      <c r="P338" s="91"/>
      <c r="Q338" s="91"/>
      <c r="R338" s="91"/>
      <c r="S338" s="91"/>
      <c r="T338" s="91"/>
      <c r="U338" s="91"/>
      <c r="V338" s="91"/>
      <c r="W338" s="91"/>
      <c r="X338" s="275"/>
      <c r="Y338" s="91"/>
      <c r="Z338" s="91"/>
      <c r="AA338" s="91"/>
      <c r="AB338" s="91"/>
      <c r="AC338" s="91"/>
      <c r="AD338" s="91"/>
      <c r="AE338" s="91"/>
      <c r="AF338" s="91"/>
      <c r="AG338" s="3"/>
    </row>
    <row r="339" spans="1:33" ht="15" customHeight="1">
      <c r="A339" s="1"/>
      <c r="B339" s="91"/>
      <c r="C339" s="91"/>
      <c r="D339" s="91"/>
      <c r="E339" s="91"/>
      <c r="F339" s="91"/>
      <c r="G339" s="91"/>
      <c r="H339" s="91"/>
      <c r="I339" s="91"/>
      <c r="J339" s="91"/>
      <c r="K339" s="91"/>
      <c r="L339" s="91"/>
      <c r="M339" s="91"/>
      <c r="N339" s="91"/>
      <c r="O339" s="125"/>
      <c r="P339" s="66" t="s">
        <v>825</v>
      </c>
      <c r="Q339" s="66"/>
      <c r="R339" s="66"/>
      <c r="S339" s="125"/>
      <c r="T339" s="66" t="s">
        <v>100</v>
      </c>
      <c r="U339" s="91"/>
      <c r="V339" s="91"/>
      <c r="W339" s="91"/>
      <c r="X339" s="275"/>
      <c r="Y339" s="91"/>
      <c r="Z339" s="91"/>
      <c r="AA339" s="91"/>
      <c r="AB339" s="91"/>
      <c r="AC339" s="91"/>
      <c r="AD339" s="91"/>
      <c r="AE339" s="91"/>
      <c r="AF339" s="91"/>
      <c r="AG339" s="3"/>
    </row>
    <row r="340" spans="1:33" ht="15" customHeight="1">
      <c r="A340" s="1"/>
      <c r="B340" s="91"/>
      <c r="C340" s="91" t="s">
        <v>1050</v>
      </c>
      <c r="D340" s="91"/>
      <c r="E340" s="91"/>
      <c r="F340" s="91"/>
      <c r="G340" s="91"/>
      <c r="H340" s="91"/>
      <c r="I340" s="91"/>
      <c r="J340" s="91"/>
      <c r="K340" s="91"/>
      <c r="L340" s="91"/>
      <c r="M340" s="91"/>
      <c r="N340" s="91"/>
      <c r="O340" s="91"/>
      <c r="P340" s="91"/>
      <c r="Q340" s="91"/>
      <c r="R340" s="91"/>
      <c r="S340" s="91"/>
      <c r="T340" s="91"/>
      <c r="U340" s="91"/>
      <c r="V340" s="91"/>
      <c r="W340" s="91"/>
      <c r="X340" s="275"/>
      <c r="Y340" s="91"/>
      <c r="Z340" s="91"/>
      <c r="AA340" s="91"/>
      <c r="AB340" s="91"/>
      <c r="AC340" s="91"/>
      <c r="AD340" s="91"/>
      <c r="AE340" s="91"/>
      <c r="AF340" s="91"/>
      <c r="AG340" s="3"/>
    </row>
    <row r="341" spans="1:33" ht="15" customHeight="1">
      <c r="A341" s="1"/>
      <c r="B341" s="91"/>
      <c r="C341" s="91"/>
      <c r="D341" s="91"/>
      <c r="E341" s="91"/>
      <c r="F341" s="91"/>
      <c r="G341" s="91"/>
      <c r="H341" s="91"/>
      <c r="I341" s="91"/>
      <c r="J341" s="91"/>
      <c r="K341" s="91"/>
      <c r="L341" s="91"/>
      <c r="M341" s="91"/>
      <c r="N341" s="91"/>
      <c r="O341" s="125"/>
      <c r="P341" s="66" t="s">
        <v>825</v>
      </c>
      <c r="Q341" s="66"/>
      <c r="R341" s="66"/>
      <c r="S341" s="125"/>
      <c r="T341" s="66" t="s">
        <v>100</v>
      </c>
      <c r="U341" s="91"/>
      <c r="V341" s="91"/>
      <c r="W341" s="91"/>
      <c r="X341" s="275"/>
      <c r="Y341" s="91"/>
      <c r="Z341" s="91"/>
      <c r="AA341" s="91"/>
      <c r="AB341" s="91"/>
      <c r="AC341" s="91"/>
      <c r="AD341" s="91"/>
      <c r="AE341" s="91"/>
      <c r="AF341" s="91"/>
      <c r="AG341" s="3"/>
    </row>
    <row r="342" spans="1:33" ht="15" customHeight="1">
      <c r="A342" s="1"/>
      <c r="B342" s="91"/>
      <c r="C342" s="91" t="s">
        <v>1051</v>
      </c>
      <c r="D342" s="91"/>
      <c r="E342" s="91"/>
      <c r="F342" s="91"/>
      <c r="G342" s="91"/>
      <c r="H342" s="91"/>
      <c r="I342" s="91"/>
      <c r="J342" s="91"/>
      <c r="K342" s="91"/>
      <c r="L342" s="91"/>
      <c r="M342" s="91"/>
      <c r="N342" s="91"/>
      <c r="O342" s="91"/>
      <c r="P342" s="91"/>
      <c r="Q342" s="91"/>
      <c r="R342" s="91"/>
      <c r="S342" s="91"/>
      <c r="T342" s="91"/>
      <c r="U342" s="91"/>
      <c r="V342" s="91"/>
      <c r="W342" s="91"/>
      <c r="X342" s="275"/>
      <c r="Y342" s="91"/>
      <c r="Z342" s="91"/>
      <c r="AA342" s="91"/>
      <c r="AB342" s="91"/>
      <c r="AC342" s="91"/>
      <c r="AD342" s="91"/>
      <c r="AE342" s="91"/>
      <c r="AF342" s="91"/>
      <c r="AG342" s="3"/>
    </row>
    <row r="343" spans="1:33" ht="15" customHeight="1">
      <c r="A343" s="1"/>
      <c r="B343" s="91"/>
      <c r="C343" s="91"/>
      <c r="D343" s="91"/>
      <c r="E343" s="91"/>
      <c r="F343" s="91"/>
      <c r="G343" s="91"/>
      <c r="H343" s="91"/>
      <c r="I343" s="91"/>
      <c r="J343" s="91"/>
      <c r="K343" s="91"/>
      <c r="L343" s="91"/>
      <c r="M343" s="91"/>
      <c r="N343" s="91"/>
      <c r="O343" s="125"/>
      <c r="P343" s="66" t="s">
        <v>825</v>
      </c>
      <c r="Q343" s="66"/>
      <c r="R343" s="66"/>
      <c r="S343" s="125"/>
      <c r="T343" s="66" t="s">
        <v>100</v>
      </c>
      <c r="U343" s="91"/>
      <c r="V343" s="91"/>
      <c r="W343" s="91"/>
      <c r="X343" s="275"/>
      <c r="Y343" s="91"/>
      <c r="Z343" s="91"/>
      <c r="AA343" s="91"/>
      <c r="AB343" s="91"/>
      <c r="AC343" s="91"/>
      <c r="AD343" s="91"/>
      <c r="AE343" s="91"/>
      <c r="AF343" s="91"/>
      <c r="AG343" s="3"/>
    </row>
    <row r="344" spans="1:33" ht="15" customHeight="1">
      <c r="A344" s="1"/>
      <c r="B344" s="91"/>
      <c r="C344" s="91"/>
      <c r="D344" s="91"/>
      <c r="E344" s="91"/>
      <c r="F344" s="91"/>
      <c r="G344" s="91"/>
      <c r="H344" s="91"/>
      <c r="I344" s="91"/>
      <c r="J344" s="91"/>
      <c r="K344" s="91"/>
      <c r="L344" s="91"/>
      <c r="M344" s="91"/>
      <c r="N344" s="91"/>
      <c r="O344" s="91"/>
      <c r="P344" s="91"/>
      <c r="Q344" s="91"/>
      <c r="R344" s="91"/>
      <c r="S344" s="91"/>
      <c r="T344" s="91"/>
      <c r="U344" s="91"/>
      <c r="V344" s="91"/>
      <c r="W344" s="91"/>
      <c r="X344" s="275"/>
      <c r="Y344" s="91"/>
      <c r="Z344" s="91"/>
      <c r="AA344" s="91"/>
      <c r="AB344" s="91"/>
      <c r="AC344" s="91"/>
      <c r="AD344" s="91"/>
      <c r="AE344" s="91"/>
      <c r="AF344" s="91"/>
      <c r="AG344" s="3"/>
    </row>
    <row r="345" spans="1:33" ht="15" customHeight="1">
      <c r="A345" s="1"/>
      <c r="B345" s="91"/>
      <c r="C345" s="91" t="s">
        <v>1264</v>
      </c>
      <c r="D345" s="91"/>
      <c r="E345" s="91"/>
      <c r="F345" s="91"/>
      <c r="G345" s="91"/>
      <c r="H345" s="91"/>
      <c r="I345" s="91"/>
      <c r="J345" s="91"/>
      <c r="K345" s="91"/>
      <c r="L345" s="91"/>
      <c r="M345" s="91"/>
      <c r="N345" s="91"/>
      <c r="O345" s="91"/>
      <c r="P345" s="91"/>
      <c r="Q345" s="91"/>
      <c r="R345" s="91"/>
      <c r="S345" s="91"/>
      <c r="T345" s="91"/>
      <c r="U345" s="91"/>
      <c r="V345" s="91"/>
      <c r="W345" s="91"/>
      <c r="X345" s="275"/>
      <c r="Y345" s="91"/>
      <c r="Z345" s="91"/>
      <c r="AA345" s="91"/>
      <c r="AB345" s="91"/>
      <c r="AC345" s="91"/>
      <c r="AD345" s="91"/>
      <c r="AE345" s="91"/>
      <c r="AF345" s="91"/>
      <c r="AG345" s="3"/>
    </row>
    <row r="346" spans="1:33" ht="15" customHeight="1">
      <c r="A346" s="1"/>
      <c r="B346" s="91"/>
      <c r="C346" s="91"/>
      <c r="D346" s="91"/>
      <c r="E346" s="91" t="s">
        <v>1052</v>
      </c>
      <c r="F346" s="91"/>
      <c r="G346" s="91"/>
      <c r="H346" s="91"/>
      <c r="I346" s="91"/>
      <c r="J346" s="272"/>
      <c r="K346" s="272"/>
      <c r="L346" s="272"/>
      <c r="M346" s="272"/>
      <c r="N346" s="272"/>
      <c r="O346" s="272"/>
      <c r="P346" s="272"/>
      <c r="Q346" s="272"/>
      <c r="R346" s="272"/>
      <c r="S346" s="272"/>
      <c r="T346" s="272"/>
      <c r="U346" s="272"/>
      <c r="V346" s="272"/>
      <c r="W346" s="272"/>
      <c r="X346" s="275"/>
      <c r="Y346" s="91"/>
      <c r="Z346" s="91"/>
      <c r="AA346" s="91"/>
      <c r="AB346" s="91"/>
      <c r="AC346" s="91"/>
      <c r="AD346" s="91"/>
      <c r="AE346" s="91"/>
      <c r="AF346" s="91"/>
      <c r="AG346" s="3"/>
    </row>
    <row r="347" spans="1:33" ht="15" customHeight="1">
      <c r="A347" s="1"/>
      <c r="B347" s="91"/>
      <c r="C347" s="91"/>
      <c r="D347" s="91"/>
      <c r="E347" s="91" t="s">
        <v>298</v>
      </c>
      <c r="F347" s="91"/>
      <c r="G347" s="91"/>
      <c r="H347" s="91"/>
      <c r="I347" s="91"/>
      <c r="J347" s="272"/>
      <c r="K347" s="272"/>
      <c r="L347" s="272"/>
      <c r="M347" s="272"/>
      <c r="N347" s="272"/>
      <c r="O347" s="272"/>
      <c r="P347" s="272"/>
      <c r="Q347" s="272"/>
      <c r="R347" s="272"/>
      <c r="S347" s="272"/>
      <c r="T347" s="272"/>
      <c r="U347" s="272"/>
      <c r="V347" s="272"/>
      <c r="W347" s="272"/>
      <c r="X347" s="275"/>
      <c r="Y347" s="91"/>
      <c r="Z347" s="91"/>
      <c r="AA347" s="91"/>
      <c r="AB347" s="91"/>
      <c r="AC347" s="91"/>
      <c r="AD347" s="91"/>
      <c r="AE347" s="91"/>
      <c r="AF347" s="91"/>
      <c r="AG347" s="3"/>
    </row>
    <row r="348" spans="1:33" ht="15" customHeight="1">
      <c r="A348" s="1"/>
      <c r="B348" s="91"/>
      <c r="C348" s="91"/>
      <c r="D348" s="91"/>
      <c r="E348" s="91"/>
      <c r="F348" s="91"/>
      <c r="G348" s="91"/>
      <c r="H348" s="91"/>
      <c r="I348" s="91"/>
      <c r="J348" s="91"/>
      <c r="K348" s="91"/>
      <c r="L348" s="91"/>
      <c r="M348" s="91"/>
      <c r="N348" s="91"/>
      <c r="O348" s="91"/>
      <c r="P348" s="91"/>
      <c r="Q348" s="91"/>
      <c r="R348" s="91"/>
      <c r="S348" s="91"/>
      <c r="T348" s="91"/>
      <c r="U348" s="91"/>
      <c r="V348" s="91"/>
      <c r="W348" s="91"/>
      <c r="X348" s="275"/>
      <c r="Y348" s="91"/>
      <c r="Z348" s="91"/>
      <c r="AA348" s="91"/>
      <c r="AB348" s="91"/>
      <c r="AC348" s="91"/>
      <c r="AD348" s="91"/>
      <c r="AE348" s="91"/>
      <c r="AF348" s="91"/>
      <c r="AG348" s="3"/>
    </row>
    <row r="349" spans="1:33" ht="15" customHeight="1">
      <c r="A349" s="1"/>
      <c r="B349" s="91"/>
      <c r="C349" s="91" t="s">
        <v>434</v>
      </c>
      <c r="D349" s="91"/>
      <c r="E349" s="91"/>
      <c r="F349" s="91"/>
      <c r="G349" s="91"/>
      <c r="H349" s="91"/>
      <c r="I349" s="91"/>
      <c r="J349" s="91"/>
      <c r="K349" s="91"/>
      <c r="L349" s="91"/>
      <c r="M349" s="91"/>
      <c r="N349" s="91"/>
      <c r="O349" s="91"/>
      <c r="P349" s="91"/>
      <c r="Q349" s="91"/>
      <c r="R349" s="91"/>
      <c r="S349" s="91"/>
      <c r="T349" s="91"/>
      <c r="U349" s="91"/>
      <c r="V349" s="91"/>
      <c r="W349" s="91"/>
      <c r="X349" s="275"/>
      <c r="Y349" s="91"/>
      <c r="Z349" s="91"/>
      <c r="AA349" s="91"/>
      <c r="AB349" s="91"/>
      <c r="AC349" s="91"/>
      <c r="AD349" s="91"/>
      <c r="AE349" s="91"/>
      <c r="AF349" s="91"/>
      <c r="AG349" s="3"/>
    </row>
    <row r="350" spans="1:33" ht="15" customHeight="1">
      <c r="A350" s="1"/>
      <c r="B350" s="91"/>
      <c r="C350" s="91"/>
      <c r="D350" s="91"/>
      <c r="E350" s="91"/>
      <c r="F350" s="91"/>
      <c r="G350" s="91"/>
      <c r="H350" s="91"/>
      <c r="I350" s="91"/>
      <c r="J350" s="91"/>
      <c r="K350" s="91"/>
      <c r="L350" s="91"/>
      <c r="M350" s="91"/>
      <c r="N350" s="91"/>
      <c r="O350" s="125"/>
      <c r="P350" s="66" t="s">
        <v>825</v>
      </c>
      <c r="Q350" s="66"/>
      <c r="R350" s="66"/>
      <c r="S350" s="125"/>
      <c r="T350" s="66" t="s">
        <v>100</v>
      </c>
      <c r="U350" s="91"/>
      <c r="V350" s="91"/>
      <c r="W350" s="91"/>
      <c r="X350" s="275"/>
      <c r="Y350" s="91"/>
      <c r="Z350" s="91"/>
      <c r="AA350" s="91"/>
      <c r="AB350" s="91"/>
      <c r="AC350" s="91"/>
      <c r="AD350" s="91"/>
      <c r="AE350" s="91"/>
      <c r="AF350" s="91"/>
      <c r="AG350" s="3"/>
    </row>
    <row r="351" spans="1:33" ht="15" customHeight="1">
      <c r="A351" s="1"/>
      <c r="B351" s="91"/>
      <c r="C351" s="411" t="s">
        <v>1053</v>
      </c>
      <c r="D351" s="411"/>
      <c r="E351" s="411"/>
      <c r="F351" s="411"/>
      <c r="G351" s="411"/>
      <c r="H351" s="411"/>
      <c r="I351" s="411"/>
      <c r="J351" s="411"/>
      <c r="K351" s="411"/>
      <c r="L351" s="411"/>
      <c r="M351" s="411"/>
      <c r="N351" s="411"/>
      <c r="O351" s="411"/>
      <c r="P351" s="411"/>
      <c r="Q351" s="411"/>
      <c r="R351" s="411"/>
      <c r="S351" s="411"/>
      <c r="T351" s="411"/>
      <c r="U351" s="411"/>
      <c r="V351" s="411"/>
      <c r="W351" s="411"/>
      <c r="X351" s="761"/>
      <c r="Y351" s="91"/>
      <c r="Z351" s="91"/>
      <c r="AA351" s="91"/>
      <c r="AB351" s="91"/>
      <c r="AC351" s="91"/>
      <c r="AD351" s="91"/>
      <c r="AE351" s="91"/>
      <c r="AF351" s="91"/>
      <c r="AG351" s="3"/>
    </row>
    <row r="352" spans="1:33" ht="15" customHeight="1">
      <c r="A352" s="1"/>
      <c r="B352" s="91"/>
      <c r="C352" s="411"/>
      <c r="D352" s="411"/>
      <c r="E352" s="411"/>
      <c r="F352" s="411"/>
      <c r="G352" s="411"/>
      <c r="H352" s="411"/>
      <c r="I352" s="411"/>
      <c r="J352" s="411"/>
      <c r="K352" s="411"/>
      <c r="L352" s="411"/>
      <c r="M352" s="411"/>
      <c r="N352" s="411"/>
      <c r="O352" s="411"/>
      <c r="P352" s="411"/>
      <c r="Q352" s="411"/>
      <c r="R352" s="411"/>
      <c r="S352" s="411"/>
      <c r="T352" s="411"/>
      <c r="U352" s="411"/>
      <c r="V352" s="411"/>
      <c r="W352" s="411"/>
      <c r="X352" s="761"/>
      <c r="Y352" s="91"/>
      <c r="Z352" s="91"/>
      <c r="AA352" s="91"/>
      <c r="AB352" s="91"/>
      <c r="AC352" s="91"/>
      <c r="AD352" s="91"/>
      <c r="AE352" s="91"/>
      <c r="AF352" s="91"/>
      <c r="AG352" s="3"/>
    </row>
    <row r="353" spans="1:33" ht="15" customHeight="1">
      <c r="A353" s="1"/>
      <c r="B353" s="91"/>
      <c r="C353" s="91"/>
      <c r="D353" s="272"/>
      <c r="E353" s="272"/>
      <c r="F353" s="272"/>
      <c r="G353" s="272"/>
      <c r="H353" s="272"/>
      <c r="I353" s="272"/>
      <c r="J353" s="272"/>
      <c r="K353" s="272"/>
      <c r="L353" s="272"/>
      <c r="M353" s="272"/>
      <c r="N353" s="272"/>
      <c r="O353" s="272"/>
      <c r="P353" s="272"/>
      <c r="Q353" s="272"/>
      <c r="R353" s="272"/>
      <c r="S353" s="272"/>
      <c r="T353" s="272"/>
      <c r="U353" s="272"/>
      <c r="V353" s="272"/>
      <c r="W353" s="272"/>
      <c r="X353" s="275"/>
      <c r="Y353" s="91"/>
      <c r="Z353" s="91"/>
      <c r="AA353" s="91"/>
      <c r="AB353" s="91"/>
      <c r="AC353" s="91"/>
      <c r="AD353" s="91"/>
      <c r="AE353" s="91"/>
      <c r="AF353" s="91"/>
      <c r="AG353" s="3"/>
    </row>
    <row r="354" spans="1:33" ht="15" customHeight="1">
      <c r="A354" s="1"/>
      <c r="B354" s="91"/>
      <c r="C354" s="91"/>
      <c r="D354" s="272"/>
      <c r="E354" s="272"/>
      <c r="F354" s="272"/>
      <c r="G354" s="272"/>
      <c r="H354" s="272"/>
      <c r="I354" s="272"/>
      <c r="J354" s="272"/>
      <c r="K354" s="272"/>
      <c r="L354" s="272"/>
      <c r="M354" s="272"/>
      <c r="N354" s="272"/>
      <c r="O354" s="272"/>
      <c r="P354" s="272"/>
      <c r="Q354" s="272"/>
      <c r="R354" s="272"/>
      <c r="S354" s="272"/>
      <c r="T354" s="272"/>
      <c r="U354" s="272"/>
      <c r="V354" s="272"/>
      <c r="W354" s="272"/>
      <c r="X354" s="275"/>
      <c r="Y354" s="91"/>
      <c r="Z354" s="91"/>
      <c r="AA354" s="91"/>
      <c r="AB354" s="91"/>
      <c r="AC354" s="91"/>
      <c r="AD354" s="91"/>
      <c r="AE354" s="91"/>
      <c r="AF354" s="91"/>
      <c r="AG354" s="3"/>
    </row>
    <row r="355" spans="1:33" ht="15" customHeight="1">
      <c r="A355" s="1"/>
      <c r="B355" s="91"/>
      <c r="C355" s="91"/>
      <c r="D355" s="272"/>
      <c r="E355" s="272"/>
      <c r="F355" s="272"/>
      <c r="G355" s="272"/>
      <c r="H355" s="272"/>
      <c r="I355" s="272"/>
      <c r="J355" s="272"/>
      <c r="K355" s="272"/>
      <c r="L355" s="272"/>
      <c r="M355" s="272"/>
      <c r="N355" s="272"/>
      <c r="O355" s="272"/>
      <c r="P355" s="272"/>
      <c r="Q355" s="272"/>
      <c r="R355" s="272"/>
      <c r="S355" s="272"/>
      <c r="T355" s="272"/>
      <c r="U355" s="272"/>
      <c r="V355" s="272"/>
      <c r="W355" s="272"/>
      <c r="X355" s="275"/>
      <c r="Y355" s="91"/>
      <c r="Z355" s="91"/>
      <c r="AA355" s="91"/>
      <c r="AB355" s="91"/>
      <c r="AC355" s="91"/>
      <c r="AD355" s="91"/>
      <c r="AE355" s="91"/>
      <c r="AF355" s="91"/>
      <c r="AG355" s="3"/>
    </row>
    <row r="356" spans="1:33" ht="15" customHeight="1">
      <c r="A356" s="1"/>
      <c r="B356" s="91"/>
      <c r="C356" s="91"/>
      <c r="D356" s="91"/>
      <c r="E356" s="91"/>
      <c r="F356" s="91"/>
      <c r="G356" s="91"/>
      <c r="H356" s="91"/>
      <c r="I356" s="91"/>
      <c r="J356" s="91"/>
      <c r="K356" s="91"/>
      <c r="L356" s="91"/>
      <c r="M356" s="91"/>
      <c r="N356" s="91"/>
      <c r="O356" s="91"/>
      <c r="P356" s="91"/>
      <c r="Q356" s="91"/>
      <c r="R356" s="91"/>
      <c r="S356" s="91"/>
      <c r="T356" s="91"/>
      <c r="U356" s="91"/>
      <c r="V356" s="91"/>
      <c r="W356" s="91"/>
      <c r="X356" s="275"/>
      <c r="Y356" s="91"/>
      <c r="Z356" s="91"/>
      <c r="AA356" s="91"/>
      <c r="AB356" s="91"/>
      <c r="AC356" s="91"/>
      <c r="AD356" s="91"/>
      <c r="AE356" s="91"/>
      <c r="AF356" s="91"/>
      <c r="AG356" s="3"/>
    </row>
    <row r="357" spans="1:33" ht="15" customHeight="1">
      <c r="A357" s="1"/>
      <c r="B357" s="91" t="s">
        <v>775</v>
      </c>
      <c r="C357" s="91"/>
      <c r="D357" s="91"/>
      <c r="E357" s="91"/>
      <c r="F357" s="91"/>
      <c r="G357" s="91"/>
      <c r="H357" s="91"/>
      <c r="I357" s="91"/>
      <c r="J357" s="91"/>
      <c r="K357" s="91"/>
      <c r="L357" s="91"/>
      <c r="M357" s="91"/>
      <c r="N357" s="91"/>
      <c r="O357" s="91"/>
      <c r="P357" s="91"/>
      <c r="Q357" s="91"/>
      <c r="R357" s="91"/>
      <c r="S357" s="91"/>
      <c r="T357" s="91"/>
      <c r="U357" s="91"/>
      <c r="V357" s="91"/>
      <c r="W357" s="91"/>
      <c r="X357" s="275"/>
      <c r="Y357" s="698" t="s">
        <v>1071</v>
      </c>
      <c r="Z357" s="770"/>
      <c r="AA357" s="770"/>
      <c r="AB357" s="770"/>
      <c r="AC357" s="770"/>
      <c r="AD357" s="770"/>
      <c r="AE357" s="770"/>
      <c r="AF357" s="770"/>
      <c r="AG357" s="811"/>
    </row>
    <row r="358" spans="1:33" ht="15" customHeight="1">
      <c r="A358" s="1"/>
      <c r="B358" s="91"/>
      <c r="C358" s="91"/>
      <c r="D358" s="91"/>
      <c r="E358" s="91"/>
      <c r="F358" s="91"/>
      <c r="G358" s="91"/>
      <c r="H358" s="91"/>
      <c r="I358" s="91"/>
      <c r="J358" s="91"/>
      <c r="K358" s="91"/>
      <c r="L358" s="91"/>
      <c r="M358" s="91"/>
      <c r="N358" s="91"/>
      <c r="O358" s="91"/>
      <c r="P358" s="91"/>
      <c r="Q358" s="91"/>
      <c r="R358" s="91"/>
      <c r="S358" s="91"/>
      <c r="T358" s="91"/>
      <c r="U358" s="91"/>
      <c r="V358" s="91"/>
      <c r="W358" s="91"/>
      <c r="X358" s="275"/>
      <c r="Y358" s="770"/>
      <c r="Z358" s="770"/>
      <c r="AA358" s="770"/>
      <c r="AB358" s="770"/>
      <c r="AC358" s="770"/>
      <c r="AD358" s="770"/>
      <c r="AE358" s="770"/>
      <c r="AF358" s="770"/>
      <c r="AG358" s="811"/>
    </row>
    <row r="359" spans="1:33" ht="15" customHeight="1">
      <c r="A359" s="1"/>
      <c r="B359" s="91"/>
      <c r="C359" s="91" t="s">
        <v>158</v>
      </c>
      <c r="D359" s="91"/>
      <c r="E359" s="91"/>
      <c r="F359" s="91"/>
      <c r="G359" s="91"/>
      <c r="H359" s="91"/>
      <c r="I359" s="91"/>
      <c r="J359" s="91"/>
      <c r="K359" s="91"/>
      <c r="L359" s="91"/>
      <c r="M359" s="91"/>
      <c r="N359" s="91"/>
      <c r="O359" s="125"/>
      <c r="P359" s="66" t="s">
        <v>825</v>
      </c>
      <c r="Q359" s="66"/>
      <c r="R359" s="66"/>
      <c r="S359" s="125"/>
      <c r="T359" s="66" t="s">
        <v>100</v>
      </c>
      <c r="U359" s="91"/>
      <c r="V359" s="91"/>
      <c r="W359" s="91"/>
      <c r="X359" s="275"/>
      <c r="Y359" s="770"/>
      <c r="Z359" s="770"/>
      <c r="AA359" s="770"/>
      <c r="AB359" s="770"/>
      <c r="AC359" s="770"/>
      <c r="AD359" s="770"/>
      <c r="AE359" s="770"/>
      <c r="AF359" s="770"/>
      <c r="AG359" s="811"/>
    </row>
    <row r="360" spans="1:33" ht="15" customHeight="1">
      <c r="A360" s="1"/>
      <c r="B360" s="91"/>
      <c r="C360" s="91"/>
      <c r="D360" s="91" t="s">
        <v>422</v>
      </c>
      <c r="E360" s="91"/>
      <c r="F360" s="91"/>
      <c r="G360" s="91"/>
      <c r="H360" s="91"/>
      <c r="I360" s="91"/>
      <c r="J360" s="91"/>
      <c r="K360" s="91"/>
      <c r="L360" s="91"/>
      <c r="M360" s="91"/>
      <c r="N360" s="91"/>
      <c r="O360" s="91"/>
      <c r="P360" s="91"/>
      <c r="Q360" s="91"/>
      <c r="R360" s="91"/>
      <c r="S360" s="91"/>
      <c r="T360" s="91"/>
      <c r="U360" s="91"/>
      <c r="V360" s="91"/>
      <c r="W360" s="91"/>
      <c r="X360" s="275"/>
      <c r="Y360" s="770"/>
      <c r="Z360" s="770"/>
      <c r="AA360" s="770"/>
      <c r="AB360" s="770"/>
      <c r="AC360" s="770"/>
      <c r="AD360" s="770"/>
      <c r="AE360" s="770"/>
      <c r="AF360" s="770"/>
      <c r="AG360" s="811"/>
    </row>
    <row r="361" spans="1:33" ht="15" customHeight="1">
      <c r="A361" s="1"/>
      <c r="B361" s="91"/>
      <c r="C361" s="91"/>
      <c r="D361" s="91"/>
      <c r="E361" s="91"/>
      <c r="F361" s="91"/>
      <c r="G361" s="91"/>
      <c r="H361" s="91"/>
      <c r="I361" s="91"/>
      <c r="J361" s="91"/>
      <c r="K361" s="91"/>
      <c r="L361" s="91"/>
      <c r="M361" s="91"/>
      <c r="N361" s="91"/>
      <c r="O361" s="91"/>
      <c r="P361" s="91"/>
      <c r="Q361" s="91"/>
      <c r="R361" s="91"/>
      <c r="S361" s="91"/>
      <c r="T361" s="91"/>
      <c r="U361" s="91"/>
      <c r="V361" s="91"/>
      <c r="W361" s="91"/>
      <c r="X361" s="275"/>
      <c r="Y361" s="770"/>
      <c r="Z361" s="770"/>
      <c r="AA361" s="770"/>
      <c r="AB361" s="770"/>
      <c r="AC361" s="770"/>
      <c r="AD361" s="770"/>
      <c r="AE361" s="770"/>
      <c r="AF361" s="770"/>
      <c r="AG361" s="811"/>
    </row>
    <row r="362" spans="1:33" ht="15" customHeight="1">
      <c r="A362" s="1"/>
      <c r="B362" s="91"/>
      <c r="C362" s="91" t="s">
        <v>1054</v>
      </c>
      <c r="D362" s="91"/>
      <c r="E362" s="91"/>
      <c r="F362" s="91"/>
      <c r="G362" s="91"/>
      <c r="H362" s="91"/>
      <c r="I362" s="91"/>
      <c r="J362" s="91"/>
      <c r="K362" s="91"/>
      <c r="L362" s="91"/>
      <c r="M362" s="91"/>
      <c r="N362" s="91"/>
      <c r="O362" s="91"/>
      <c r="P362" s="91"/>
      <c r="Q362" s="91"/>
      <c r="R362" s="91"/>
      <c r="S362" s="91"/>
      <c r="T362" s="91"/>
      <c r="U362" s="91"/>
      <c r="V362" s="91"/>
      <c r="W362" s="91"/>
      <c r="X362" s="275"/>
      <c r="Y362" s="770"/>
      <c r="Z362" s="770"/>
      <c r="AA362" s="770"/>
      <c r="AB362" s="770"/>
      <c r="AC362" s="770"/>
      <c r="AD362" s="770"/>
      <c r="AE362" s="770"/>
      <c r="AF362" s="770"/>
      <c r="AG362" s="811"/>
    </row>
    <row r="363" spans="1:33" ht="15" customHeight="1">
      <c r="A363" s="1"/>
      <c r="B363" s="91"/>
      <c r="C363" s="91"/>
      <c r="D363" s="91" t="s">
        <v>422</v>
      </c>
      <c r="E363" s="91"/>
      <c r="F363" s="91"/>
      <c r="G363" s="91"/>
      <c r="H363" s="91"/>
      <c r="I363" s="91"/>
      <c r="J363" s="91"/>
      <c r="K363" s="91"/>
      <c r="L363" s="91"/>
      <c r="M363" s="91"/>
      <c r="N363" s="91"/>
      <c r="O363" s="91"/>
      <c r="P363" s="66"/>
      <c r="Q363" s="125"/>
      <c r="R363" s="66" t="s">
        <v>825</v>
      </c>
      <c r="S363" s="66"/>
      <c r="T363" s="66"/>
      <c r="U363" s="125"/>
      <c r="V363" s="66" t="s">
        <v>100</v>
      </c>
      <c r="W363" s="91"/>
      <c r="X363" s="275"/>
      <c r="Y363" s="91"/>
      <c r="Z363" s="91"/>
      <c r="AA363" s="91"/>
      <c r="AB363" s="91"/>
      <c r="AC363" s="91"/>
      <c r="AD363" s="91"/>
      <c r="AE363" s="91"/>
      <c r="AF363" s="91"/>
      <c r="AG363" s="3"/>
    </row>
    <row r="364" spans="1:33" ht="15" customHeight="1">
      <c r="A364" s="1"/>
      <c r="B364" s="91"/>
      <c r="C364" s="91"/>
      <c r="D364" s="91"/>
      <c r="E364" s="91"/>
      <c r="F364" s="91"/>
      <c r="G364" s="91"/>
      <c r="H364" s="91"/>
      <c r="I364" s="91"/>
      <c r="J364" s="91"/>
      <c r="K364" s="91"/>
      <c r="L364" s="91"/>
      <c r="M364" s="91"/>
      <c r="N364" s="91"/>
      <c r="O364" s="91"/>
      <c r="P364" s="91"/>
      <c r="Q364" s="91"/>
      <c r="R364" s="91"/>
      <c r="S364" s="91"/>
      <c r="T364" s="91"/>
      <c r="U364" s="91"/>
      <c r="V364" s="91"/>
      <c r="W364" s="91"/>
      <c r="X364" s="275"/>
      <c r="Y364" s="91"/>
      <c r="Z364" s="91"/>
      <c r="AA364" s="91"/>
      <c r="AB364" s="91"/>
      <c r="AC364" s="91"/>
      <c r="AD364" s="91"/>
      <c r="AE364" s="91"/>
      <c r="AF364" s="91"/>
      <c r="AG364" s="3"/>
    </row>
    <row r="365" spans="1:33" ht="15" customHeight="1">
      <c r="A365" s="1"/>
      <c r="B365" s="123" t="s">
        <v>1057</v>
      </c>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390"/>
      <c r="Y365" s="91"/>
      <c r="Z365" s="91"/>
      <c r="AA365" s="91"/>
      <c r="AB365" s="91"/>
      <c r="AC365" s="91"/>
      <c r="AD365" s="91"/>
      <c r="AE365" s="91"/>
      <c r="AF365" s="91"/>
      <c r="AG365" s="3"/>
    </row>
    <row r="366" spans="1:33" ht="15" customHeight="1">
      <c r="A366" s="1"/>
      <c r="B366" s="123"/>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390"/>
      <c r="Y366" s="91"/>
      <c r="Z366" s="91"/>
      <c r="AA366" s="91"/>
      <c r="AB366" s="91"/>
      <c r="AC366" s="91"/>
      <c r="AD366" s="91"/>
      <c r="AE366" s="91"/>
      <c r="AF366" s="91"/>
      <c r="AG366" s="3"/>
    </row>
    <row r="367" spans="1:33" ht="13.5" customHeight="1">
      <c r="A367" s="1"/>
      <c r="B367" s="91"/>
      <c r="C367" s="91"/>
      <c r="D367" s="91"/>
      <c r="E367" s="91"/>
      <c r="F367" s="91"/>
      <c r="G367" s="91"/>
      <c r="H367" s="91"/>
      <c r="I367" s="91"/>
      <c r="J367" s="91"/>
      <c r="K367" s="91"/>
      <c r="L367" s="91"/>
      <c r="M367" s="91"/>
      <c r="N367" s="91"/>
      <c r="O367" s="125"/>
      <c r="P367" s="66" t="s">
        <v>825</v>
      </c>
      <c r="Q367" s="66"/>
      <c r="R367" s="66"/>
      <c r="S367" s="125"/>
      <c r="T367" s="66" t="s">
        <v>100</v>
      </c>
      <c r="U367" s="91"/>
      <c r="V367" s="91"/>
      <c r="W367" s="91"/>
      <c r="X367" s="275"/>
      <c r="Y367" s="91"/>
      <c r="Z367" s="91"/>
      <c r="AA367" s="91"/>
      <c r="AB367" s="91"/>
      <c r="AC367" s="91"/>
      <c r="AD367" s="91"/>
      <c r="AE367" s="91"/>
      <c r="AF367" s="91"/>
      <c r="AG367" s="3"/>
    </row>
    <row r="368" spans="1:33" s="4" customFormat="1" ht="13.5" customHeight="1">
      <c r="A368" s="17"/>
      <c r="B368" s="76"/>
      <c r="C368" s="76"/>
      <c r="D368" s="76"/>
      <c r="E368" s="76"/>
      <c r="F368" s="76"/>
      <c r="G368" s="76"/>
      <c r="H368" s="76"/>
      <c r="I368" s="76"/>
      <c r="J368" s="76"/>
      <c r="K368" s="76"/>
      <c r="L368" s="76"/>
      <c r="M368" s="76"/>
      <c r="N368" s="76"/>
      <c r="O368" s="69"/>
      <c r="P368" s="122"/>
      <c r="Q368" s="122"/>
      <c r="R368" s="122"/>
      <c r="S368" s="69"/>
      <c r="T368" s="122"/>
      <c r="U368" s="76"/>
      <c r="V368" s="76"/>
      <c r="W368" s="76"/>
      <c r="X368" s="763"/>
      <c r="Y368" s="76"/>
      <c r="Z368" s="76"/>
      <c r="AA368" s="76"/>
      <c r="AB368" s="76"/>
      <c r="AC368" s="76"/>
      <c r="AD368" s="76"/>
      <c r="AE368" s="76"/>
      <c r="AF368" s="76"/>
      <c r="AG368" s="515"/>
    </row>
    <row r="369" spans="1:33" ht="15" customHeight="1">
      <c r="A369" s="47" t="s">
        <v>1009</v>
      </c>
      <c r="B369" s="47"/>
      <c r="C369" s="47"/>
      <c r="D369" s="47"/>
      <c r="E369" s="47"/>
      <c r="F369" s="47"/>
      <c r="G369" s="47"/>
      <c r="H369" s="47"/>
      <c r="I369" s="47"/>
      <c r="J369" s="47"/>
      <c r="K369" s="47"/>
      <c r="L369" s="47"/>
      <c r="M369" s="47"/>
      <c r="N369" s="47"/>
      <c r="O369" s="47"/>
      <c r="P369" s="47"/>
      <c r="Q369" s="47"/>
      <c r="R369" s="47"/>
      <c r="S369" s="47"/>
      <c r="T369" s="47"/>
      <c r="U369" s="47"/>
      <c r="V369" s="47"/>
      <c r="W369" s="47"/>
      <c r="X369" s="47"/>
      <c r="Y369" s="124" t="s">
        <v>245</v>
      </c>
      <c r="Z369" s="124"/>
      <c r="AA369" s="124"/>
      <c r="AB369" s="124"/>
      <c r="AC369" s="124"/>
      <c r="AD369" s="124"/>
      <c r="AE369" s="124"/>
      <c r="AF369" s="124"/>
      <c r="AG369" s="124"/>
    </row>
    <row r="370" spans="1:33" ht="15" customHeight="1">
      <c r="A370" s="47"/>
      <c r="B370" s="47"/>
      <c r="C370" s="47"/>
      <c r="D370" s="47"/>
      <c r="E370" s="47"/>
      <c r="F370" s="47"/>
      <c r="G370" s="47"/>
      <c r="H370" s="47"/>
      <c r="I370" s="47"/>
      <c r="J370" s="47"/>
      <c r="K370" s="47"/>
      <c r="L370" s="47"/>
      <c r="M370" s="47"/>
      <c r="N370" s="47"/>
      <c r="O370" s="47"/>
      <c r="P370" s="47"/>
      <c r="Q370" s="47"/>
      <c r="R370" s="47"/>
      <c r="S370" s="47"/>
      <c r="T370" s="47"/>
      <c r="U370" s="47"/>
      <c r="V370" s="47"/>
      <c r="W370" s="47"/>
      <c r="X370" s="47"/>
      <c r="Y370" s="124"/>
      <c r="Z370" s="124"/>
      <c r="AA370" s="124"/>
      <c r="AB370" s="124"/>
      <c r="AC370" s="124"/>
      <c r="AD370" s="124"/>
      <c r="AE370" s="124"/>
      <c r="AF370" s="124"/>
      <c r="AG370" s="124"/>
    </row>
    <row r="371" spans="1:33" ht="15" customHeight="1">
      <c r="A371" s="1"/>
      <c r="B371" s="91" t="s">
        <v>1059</v>
      </c>
      <c r="C371" s="91"/>
      <c r="D371" s="91"/>
      <c r="E371" s="91"/>
      <c r="F371" s="91"/>
      <c r="G371" s="91"/>
      <c r="H371" s="91"/>
      <c r="I371" s="91"/>
      <c r="J371" s="91"/>
      <c r="K371" s="91"/>
      <c r="L371" s="91"/>
      <c r="M371" s="91"/>
      <c r="N371" s="91"/>
      <c r="O371" s="91"/>
      <c r="P371" s="91"/>
      <c r="Q371" s="91"/>
      <c r="R371" s="91"/>
      <c r="S371" s="91"/>
      <c r="T371" s="91"/>
      <c r="U371" s="91"/>
      <c r="V371" s="91"/>
      <c r="W371" s="91"/>
      <c r="X371" s="275"/>
      <c r="Y371" s="91"/>
      <c r="Z371" s="91"/>
      <c r="AA371" s="91"/>
      <c r="AB371" s="91"/>
      <c r="AC371" s="91"/>
      <c r="AD371" s="91"/>
      <c r="AE371" s="91"/>
      <c r="AF371" s="91"/>
      <c r="AG371" s="3"/>
    </row>
    <row r="372" spans="1:33" ht="15" customHeight="1">
      <c r="A372" s="1"/>
      <c r="B372" s="91"/>
      <c r="C372" s="91"/>
      <c r="D372" s="91"/>
      <c r="E372" s="91"/>
      <c r="F372" s="91"/>
      <c r="G372" s="91"/>
      <c r="H372" s="91"/>
      <c r="I372" s="91"/>
      <c r="J372" s="91"/>
      <c r="K372" s="91"/>
      <c r="L372" s="91"/>
      <c r="M372" s="91"/>
      <c r="N372" s="91"/>
      <c r="O372" s="91"/>
      <c r="P372" s="91"/>
      <c r="Q372" s="125"/>
      <c r="R372" s="66" t="s">
        <v>825</v>
      </c>
      <c r="S372" s="66"/>
      <c r="T372" s="66"/>
      <c r="U372" s="125"/>
      <c r="V372" s="66" t="s">
        <v>100</v>
      </c>
      <c r="W372" s="91"/>
      <c r="X372" s="275"/>
      <c r="Y372" s="91"/>
      <c r="Z372" s="91"/>
      <c r="AA372" s="91"/>
      <c r="AB372" s="91"/>
      <c r="AC372" s="91"/>
      <c r="AD372" s="91"/>
      <c r="AE372" s="91"/>
      <c r="AF372" s="91"/>
      <c r="AG372" s="3"/>
    </row>
    <row r="373" spans="1:33" ht="15" customHeight="1">
      <c r="A373" s="1"/>
      <c r="B373" s="91" t="s">
        <v>647</v>
      </c>
      <c r="C373" s="91"/>
      <c r="D373" s="91"/>
      <c r="E373" s="91"/>
      <c r="F373" s="91"/>
      <c r="G373" s="91"/>
      <c r="H373" s="91"/>
      <c r="I373" s="91"/>
      <c r="J373" s="91"/>
      <c r="K373" s="91"/>
      <c r="L373" s="91"/>
      <c r="M373" s="91"/>
      <c r="N373" s="91"/>
      <c r="O373" s="91"/>
      <c r="P373" s="91"/>
      <c r="Q373" s="91"/>
      <c r="R373" s="91"/>
      <c r="S373" s="91"/>
      <c r="T373" s="91"/>
      <c r="U373" s="91"/>
      <c r="V373" s="91"/>
      <c r="W373" s="91"/>
      <c r="X373" s="275"/>
      <c r="Y373" s="91"/>
      <c r="Z373" s="91"/>
      <c r="AA373" s="91"/>
      <c r="AB373" s="91"/>
      <c r="AC373" s="91"/>
      <c r="AD373" s="91"/>
      <c r="AE373" s="91"/>
      <c r="AF373" s="91"/>
      <c r="AG373" s="3"/>
    </row>
    <row r="374" spans="1:33" ht="15" customHeight="1">
      <c r="A374" s="1"/>
      <c r="B374" s="91"/>
      <c r="C374" s="91"/>
      <c r="D374" s="91"/>
      <c r="E374" s="91"/>
      <c r="F374" s="91"/>
      <c r="G374" s="91"/>
      <c r="H374" s="91"/>
      <c r="I374" s="91"/>
      <c r="J374" s="91"/>
      <c r="K374" s="91"/>
      <c r="L374" s="91"/>
      <c r="M374" s="91"/>
      <c r="N374" s="91"/>
      <c r="O374" s="91"/>
      <c r="P374" s="91"/>
      <c r="Q374" s="125"/>
      <c r="R374" s="66" t="s">
        <v>825</v>
      </c>
      <c r="S374" s="66"/>
      <c r="T374" s="66"/>
      <c r="U374" s="125"/>
      <c r="V374" s="66" t="s">
        <v>100</v>
      </c>
      <c r="W374" s="91"/>
      <c r="X374" s="275"/>
      <c r="Y374" s="91"/>
      <c r="Z374" s="91"/>
      <c r="AA374" s="91"/>
      <c r="AB374" s="91"/>
      <c r="AC374" s="91"/>
      <c r="AD374" s="91"/>
      <c r="AE374" s="91"/>
      <c r="AF374" s="91"/>
      <c r="AG374" s="3"/>
    </row>
    <row r="375" spans="1:33" ht="15" customHeight="1">
      <c r="A375" s="1"/>
      <c r="B375" s="91" t="s">
        <v>1060</v>
      </c>
      <c r="C375" s="91"/>
      <c r="D375" s="91"/>
      <c r="E375" s="91"/>
      <c r="F375" s="91"/>
      <c r="G375" s="91"/>
      <c r="H375" s="91"/>
      <c r="I375" s="91"/>
      <c r="J375" s="91"/>
      <c r="K375" s="91"/>
      <c r="L375" s="91"/>
      <c r="M375" s="91"/>
      <c r="N375" s="91"/>
      <c r="O375" s="91"/>
      <c r="P375" s="91"/>
      <c r="Q375" s="91"/>
      <c r="R375" s="91"/>
      <c r="S375" s="91"/>
      <c r="T375" s="91"/>
      <c r="U375" s="91"/>
      <c r="V375" s="91"/>
      <c r="W375" s="91"/>
      <c r="X375" s="275"/>
      <c r="Y375" s="91"/>
      <c r="Z375" s="91"/>
      <c r="AA375" s="91"/>
      <c r="AB375" s="91"/>
      <c r="AC375" s="91"/>
      <c r="AD375" s="91"/>
      <c r="AE375" s="91"/>
      <c r="AF375" s="91"/>
      <c r="AG375" s="3"/>
    </row>
    <row r="376" spans="1:33" ht="15" customHeight="1">
      <c r="A376" s="1"/>
      <c r="B376" s="91"/>
      <c r="C376" s="91"/>
      <c r="D376" s="91"/>
      <c r="E376" s="91"/>
      <c r="F376" s="91"/>
      <c r="G376" s="91"/>
      <c r="H376" s="91"/>
      <c r="I376" s="91"/>
      <c r="J376" s="91"/>
      <c r="K376" s="91"/>
      <c r="L376" s="91"/>
      <c r="M376" s="91"/>
      <c r="N376" s="91"/>
      <c r="O376" s="91"/>
      <c r="P376" s="91"/>
      <c r="Q376" s="125"/>
      <c r="R376" s="66" t="s">
        <v>825</v>
      </c>
      <c r="S376" s="66"/>
      <c r="T376" s="66"/>
      <c r="U376" s="125"/>
      <c r="V376" s="66" t="s">
        <v>100</v>
      </c>
      <c r="W376" s="91"/>
      <c r="X376" s="275"/>
      <c r="Y376" s="91"/>
      <c r="Z376" s="91"/>
      <c r="AA376" s="91"/>
      <c r="AB376" s="91"/>
      <c r="AC376" s="91"/>
      <c r="AD376" s="91"/>
      <c r="AE376" s="91"/>
      <c r="AF376" s="91"/>
      <c r="AG376" s="3"/>
    </row>
    <row r="377" spans="1:33" ht="15" customHeight="1">
      <c r="A377" s="1"/>
      <c r="B377" s="91" t="s">
        <v>956</v>
      </c>
      <c r="C377" s="91"/>
      <c r="D377" s="91"/>
      <c r="E377" s="91"/>
      <c r="F377" s="91"/>
      <c r="G377" s="91"/>
      <c r="H377" s="91"/>
      <c r="I377" s="91"/>
      <c r="J377" s="91"/>
      <c r="K377" s="91"/>
      <c r="L377" s="91"/>
      <c r="M377" s="91"/>
      <c r="N377" s="91"/>
      <c r="O377" s="91"/>
      <c r="P377" s="91"/>
      <c r="Q377" s="91"/>
      <c r="R377" s="91"/>
      <c r="S377" s="91"/>
      <c r="T377" s="91"/>
      <c r="U377" s="91"/>
      <c r="V377" s="91"/>
      <c r="W377" s="91"/>
      <c r="X377" s="275"/>
      <c r="Y377" s="91"/>
      <c r="Z377" s="91"/>
      <c r="AA377" s="91"/>
      <c r="AB377" s="91"/>
      <c r="AC377" s="91"/>
      <c r="AD377" s="91"/>
      <c r="AE377" s="91"/>
      <c r="AF377" s="91"/>
      <c r="AG377" s="3"/>
    </row>
    <row r="378" spans="1:33" ht="15" customHeight="1">
      <c r="A378" s="1"/>
      <c r="B378" s="91"/>
      <c r="C378" s="91"/>
      <c r="D378" s="91"/>
      <c r="E378" s="91"/>
      <c r="F378" s="91"/>
      <c r="G378" s="91"/>
      <c r="H378" s="91"/>
      <c r="I378" s="91"/>
      <c r="J378" s="91"/>
      <c r="K378" s="91"/>
      <c r="L378" s="91"/>
      <c r="M378" s="91"/>
      <c r="N378" s="91"/>
      <c r="O378" s="91"/>
      <c r="P378" s="91"/>
      <c r="Q378" s="125"/>
      <c r="R378" s="66" t="s">
        <v>825</v>
      </c>
      <c r="S378" s="66"/>
      <c r="T378" s="66"/>
      <c r="U378" s="125"/>
      <c r="V378" s="66" t="s">
        <v>100</v>
      </c>
      <c r="W378" s="91"/>
      <c r="X378" s="275"/>
      <c r="Y378" s="91"/>
      <c r="Z378" s="91"/>
      <c r="AA378" s="91"/>
      <c r="AB378" s="91"/>
      <c r="AC378" s="91"/>
      <c r="AD378" s="91"/>
      <c r="AE378" s="91"/>
      <c r="AF378" s="91"/>
      <c r="AG378" s="3"/>
    </row>
    <row r="379" spans="1:33" ht="15" customHeight="1">
      <c r="A379" s="1"/>
      <c r="B379" s="91" t="s">
        <v>668</v>
      </c>
      <c r="C379" s="91"/>
      <c r="D379" s="91"/>
      <c r="E379" s="91"/>
      <c r="F379" s="91"/>
      <c r="G379" s="91"/>
      <c r="H379" s="91"/>
      <c r="I379" s="91"/>
      <c r="J379" s="91"/>
      <c r="K379" s="91"/>
      <c r="L379" s="91"/>
      <c r="M379" s="91"/>
      <c r="N379" s="91"/>
      <c r="O379" s="91"/>
      <c r="P379" s="91"/>
      <c r="Q379" s="91"/>
      <c r="R379" s="91"/>
      <c r="S379" s="91"/>
      <c r="T379" s="91"/>
      <c r="U379" s="91"/>
      <c r="V379" s="91"/>
      <c r="W379" s="91"/>
      <c r="X379" s="275"/>
      <c r="Y379" s="91"/>
      <c r="Z379" s="91"/>
      <c r="AA379" s="91"/>
      <c r="AB379" s="91"/>
      <c r="AC379" s="91"/>
      <c r="AD379" s="91"/>
      <c r="AE379" s="91"/>
      <c r="AF379" s="91"/>
      <c r="AG379" s="3"/>
    </row>
    <row r="380" spans="1:33" ht="15" customHeight="1">
      <c r="A380" s="1"/>
      <c r="B380" s="91"/>
      <c r="C380" s="91"/>
      <c r="D380" s="91"/>
      <c r="E380" s="91"/>
      <c r="F380" s="91"/>
      <c r="G380" s="91"/>
      <c r="H380" s="91"/>
      <c r="I380" s="91"/>
      <c r="J380" s="91"/>
      <c r="K380" s="91"/>
      <c r="L380" s="125"/>
      <c r="M380" s="66" t="s">
        <v>825</v>
      </c>
      <c r="N380" s="66"/>
      <c r="O380" s="66"/>
      <c r="P380" s="125"/>
      <c r="Q380" s="66" t="s">
        <v>100</v>
      </c>
      <c r="R380" s="91"/>
      <c r="S380" s="91"/>
      <c r="T380" s="125"/>
      <c r="U380" s="91" t="s">
        <v>1061</v>
      </c>
      <c r="V380" s="91"/>
      <c r="W380" s="91"/>
      <c r="X380" s="275"/>
      <c r="Y380" s="91"/>
      <c r="Z380" s="91"/>
      <c r="AA380" s="91"/>
      <c r="AB380" s="91"/>
      <c r="AC380" s="91"/>
      <c r="AD380" s="91"/>
      <c r="AE380" s="91"/>
      <c r="AF380" s="91"/>
      <c r="AG380" s="3"/>
    </row>
    <row r="381" spans="1:33" ht="15" customHeight="1">
      <c r="A381" s="1"/>
      <c r="B381" s="91" t="s">
        <v>495</v>
      </c>
      <c r="C381" s="91"/>
      <c r="D381" s="91"/>
      <c r="E381" s="91"/>
      <c r="F381" s="91"/>
      <c r="G381" s="91"/>
      <c r="H381" s="91"/>
      <c r="I381" s="91"/>
      <c r="J381" s="91"/>
      <c r="K381" s="91"/>
      <c r="L381" s="91"/>
      <c r="M381" s="91"/>
      <c r="N381" s="91"/>
      <c r="O381" s="91"/>
      <c r="P381" s="91"/>
      <c r="Q381" s="91"/>
      <c r="R381" s="91"/>
      <c r="S381" s="91"/>
      <c r="T381" s="91"/>
      <c r="U381" s="91"/>
      <c r="V381" s="91"/>
      <c r="W381" s="91"/>
      <c r="X381" s="275"/>
      <c r="Y381" s="91"/>
      <c r="Z381" s="91"/>
      <c r="AA381" s="91"/>
      <c r="AB381" s="91"/>
      <c r="AC381" s="91"/>
      <c r="AD381" s="91"/>
      <c r="AE381" s="91"/>
      <c r="AF381" s="91"/>
      <c r="AG381" s="3"/>
    </row>
    <row r="382" spans="1:33" ht="15" customHeight="1">
      <c r="A382" s="1"/>
      <c r="B382" s="91"/>
      <c r="C382" s="125"/>
      <c r="D382" s="91" t="s">
        <v>1062</v>
      </c>
      <c r="E382" s="91"/>
      <c r="F382" s="91" t="s">
        <v>255</v>
      </c>
      <c r="G382" s="91"/>
      <c r="H382" s="91"/>
      <c r="I382" s="272"/>
      <c r="J382" s="272"/>
      <c r="K382" s="272"/>
      <c r="L382" s="91" t="s">
        <v>11</v>
      </c>
      <c r="M382" s="272"/>
      <c r="N382" s="91" t="s">
        <v>151</v>
      </c>
      <c r="O382" s="272"/>
      <c r="P382" s="91" t="s">
        <v>1032</v>
      </c>
      <c r="Q382" s="91"/>
      <c r="R382" s="91"/>
      <c r="S382" s="125"/>
      <c r="T382" s="91" t="s">
        <v>1064</v>
      </c>
      <c r="U382" s="91"/>
      <c r="V382" s="91"/>
      <c r="W382" s="91"/>
      <c r="X382" s="275"/>
      <c r="Y382" s="91"/>
      <c r="Z382" s="91"/>
      <c r="AA382" s="91"/>
      <c r="AB382" s="91"/>
      <c r="AC382" s="91"/>
      <c r="AD382" s="91"/>
      <c r="AE382" s="91"/>
      <c r="AF382" s="91"/>
      <c r="AG382" s="3"/>
    </row>
    <row r="383" spans="1:33" ht="15" customHeight="1">
      <c r="A383" s="1"/>
      <c r="B383" s="91"/>
      <c r="C383" s="91"/>
      <c r="D383" s="91"/>
      <c r="E383" s="91"/>
      <c r="F383" s="91"/>
      <c r="G383" s="91"/>
      <c r="H383" s="91"/>
      <c r="I383" s="91"/>
      <c r="J383" s="91"/>
      <c r="K383" s="91"/>
      <c r="L383" s="91"/>
      <c r="M383" s="91"/>
      <c r="N383" s="91"/>
      <c r="O383" s="91"/>
      <c r="P383" s="91"/>
      <c r="Q383" s="91"/>
      <c r="R383" s="91"/>
      <c r="S383" s="91"/>
      <c r="T383" s="91"/>
      <c r="U383" s="91"/>
      <c r="V383" s="91"/>
      <c r="W383" s="91"/>
      <c r="X383" s="275"/>
      <c r="Y383" s="91"/>
      <c r="Z383" s="91"/>
      <c r="AA383" s="91"/>
      <c r="AB383" s="91"/>
      <c r="AC383" s="91"/>
      <c r="AD383" s="91"/>
      <c r="AE383" s="91"/>
      <c r="AF383" s="91"/>
      <c r="AG383" s="3"/>
    </row>
    <row r="384" spans="1:33" ht="15" customHeight="1">
      <c r="A384" s="1"/>
      <c r="B384" s="91"/>
      <c r="C384" s="91" t="s">
        <v>1066</v>
      </c>
      <c r="D384" s="91"/>
      <c r="E384" s="91"/>
      <c r="F384" s="91"/>
      <c r="G384" s="91"/>
      <c r="H384" s="91"/>
      <c r="I384" s="91"/>
      <c r="J384" s="125"/>
      <c r="K384" s="66" t="s">
        <v>1062</v>
      </c>
      <c r="L384" s="66"/>
      <c r="M384" s="66"/>
      <c r="N384" s="125"/>
      <c r="O384" s="66" t="s">
        <v>1064</v>
      </c>
      <c r="P384" s="91"/>
      <c r="Q384" s="91"/>
      <c r="R384" s="91"/>
      <c r="S384" s="91"/>
      <c r="T384" s="91"/>
      <c r="U384" s="91"/>
      <c r="V384" s="91"/>
      <c r="W384" s="91"/>
      <c r="X384" s="275"/>
      <c r="Y384" s="91"/>
      <c r="Z384" s="91"/>
      <c r="AA384" s="91"/>
      <c r="AB384" s="91"/>
      <c r="AC384" s="91"/>
      <c r="AD384" s="91"/>
      <c r="AE384" s="91"/>
      <c r="AF384" s="91"/>
      <c r="AG384" s="3"/>
    </row>
    <row r="385" spans="1:33" ht="15" customHeight="1">
      <c r="A385" s="1"/>
      <c r="B385" s="91"/>
      <c r="C385" s="91"/>
      <c r="D385" s="91" t="s">
        <v>1265</v>
      </c>
      <c r="E385" s="91"/>
      <c r="F385" s="91"/>
      <c r="G385" s="91"/>
      <c r="H385" s="91"/>
      <c r="I385" s="91"/>
      <c r="J385" s="91"/>
      <c r="K385" s="91"/>
      <c r="L385" s="91"/>
      <c r="M385" s="91"/>
      <c r="N385" s="91"/>
      <c r="O385" s="91"/>
      <c r="P385" s="91"/>
      <c r="Q385" s="91"/>
      <c r="R385" s="91"/>
      <c r="S385" s="91"/>
      <c r="T385" s="91"/>
      <c r="U385" s="91"/>
      <c r="V385" s="91"/>
      <c r="W385" s="91"/>
      <c r="X385" s="275"/>
      <c r="Y385" s="698" t="s">
        <v>855</v>
      </c>
      <c r="Z385" s="770"/>
      <c r="AA385" s="770"/>
      <c r="AB385" s="770"/>
      <c r="AC385" s="770"/>
      <c r="AD385" s="770"/>
      <c r="AE385" s="770"/>
      <c r="AF385" s="770"/>
      <c r="AG385" s="811"/>
    </row>
    <row r="386" spans="1:33" ht="15" customHeight="1">
      <c r="A386" s="1"/>
      <c r="B386" s="91"/>
      <c r="C386" s="91"/>
      <c r="D386" s="91"/>
      <c r="E386" s="272"/>
      <c r="F386" s="272"/>
      <c r="G386" s="272"/>
      <c r="H386" s="272"/>
      <c r="I386" s="272"/>
      <c r="J386" s="272"/>
      <c r="K386" s="272"/>
      <c r="L386" s="272"/>
      <c r="M386" s="272"/>
      <c r="N386" s="272"/>
      <c r="O386" s="272"/>
      <c r="P386" s="272"/>
      <c r="Q386" s="272"/>
      <c r="R386" s="272"/>
      <c r="S386" s="272"/>
      <c r="T386" s="272"/>
      <c r="U386" s="272"/>
      <c r="V386" s="272"/>
      <c r="W386" s="272"/>
      <c r="X386" s="275"/>
      <c r="Y386" s="770"/>
      <c r="Z386" s="770"/>
      <c r="AA386" s="770"/>
      <c r="AB386" s="770"/>
      <c r="AC386" s="770"/>
      <c r="AD386" s="770"/>
      <c r="AE386" s="770"/>
      <c r="AF386" s="770"/>
      <c r="AG386" s="811"/>
    </row>
    <row r="387" spans="1:33" ht="15" customHeight="1">
      <c r="A387" s="1"/>
      <c r="B387" s="91"/>
      <c r="C387" s="91"/>
      <c r="D387" s="91"/>
      <c r="E387" s="272"/>
      <c r="F387" s="272"/>
      <c r="G387" s="272"/>
      <c r="H387" s="272"/>
      <c r="I387" s="272"/>
      <c r="J387" s="272"/>
      <c r="K387" s="272"/>
      <c r="L387" s="272"/>
      <c r="M387" s="272"/>
      <c r="N387" s="272"/>
      <c r="O387" s="272"/>
      <c r="P387" s="272"/>
      <c r="Q387" s="272"/>
      <c r="R387" s="272"/>
      <c r="S387" s="272"/>
      <c r="T387" s="272"/>
      <c r="U387" s="272"/>
      <c r="V387" s="272"/>
      <c r="W387" s="272"/>
      <c r="X387" s="275"/>
      <c r="Y387" s="770"/>
      <c r="Z387" s="770"/>
      <c r="AA387" s="770"/>
      <c r="AB387" s="770"/>
      <c r="AC387" s="770"/>
      <c r="AD387" s="770"/>
      <c r="AE387" s="770"/>
      <c r="AF387" s="770"/>
      <c r="AG387" s="811"/>
    </row>
    <row r="388" spans="1:33" ht="15" customHeight="1">
      <c r="A388" s="1"/>
      <c r="B388" s="91"/>
      <c r="C388" s="91"/>
      <c r="D388" s="91" t="s">
        <v>1266</v>
      </c>
      <c r="E388" s="91"/>
      <c r="F388" s="91"/>
      <c r="G388" s="91"/>
      <c r="H388" s="91"/>
      <c r="I388" s="91"/>
      <c r="J388" s="91"/>
      <c r="K388" s="91"/>
      <c r="L388" s="91"/>
      <c r="M388" s="91"/>
      <c r="N388" s="91"/>
      <c r="O388" s="91"/>
      <c r="P388" s="91"/>
      <c r="Q388" s="91"/>
      <c r="R388" s="91"/>
      <c r="S388" s="91"/>
      <c r="T388" s="91"/>
      <c r="U388" s="91"/>
      <c r="V388" s="91"/>
      <c r="W388" s="91"/>
      <c r="X388" s="275"/>
      <c r="Y388" s="91"/>
      <c r="Z388" s="91"/>
      <c r="AA388" s="91"/>
      <c r="AB388" s="91"/>
      <c r="AC388" s="91"/>
      <c r="AD388" s="91"/>
      <c r="AE388" s="91"/>
      <c r="AF388" s="91"/>
      <c r="AG388" s="3"/>
    </row>
    <row r="389" spans="1:33" ht="15" customHeight="1">
      <c r="A389" s="1"/>
      <c r="B389" s="91"/>
      <c r="C389" s="91"/>
      <c r="D389" s="91"/>
      <c r="E389" s="272"/>
      <c r="F389" s="272"/>
      <c r="G389" s="272"/>
      <c r="H389" s="272"/>
      <c r="I389" s="272"/>
      <c r="J389" s="272"/>
      <c r="K389" s="272"/>
      <c r="L389" s="272"/>
      <c r="M389" s="272"/>
      <c r="N389" s="272"/>
      <c r="O389" s="272"/>
      <c r="P389" s="272"/>
      <c r="Q389" s="272"/>
      <c r="R389" s="272"/>
      <c r="S389" s="272"/>
      <c r="T389" s="272"/>
      <c r="U389" s="272"/>
      <c r="V389" s="272"/>
      <c r="W389" s="272"/>
      <c r="X389" s="275"/>
      <c r="Y389" s="91"/>
      <c r="Z389" s="91"/>
      <c r="AA389" s="91"/>
      <c r="AB389" s="91"/>
      <c r="AC389" s="91"/>
      <c r="AD389" s="91"/>
      <c r="AE389" s="91"/>
      <c r="AF389" s="91"/>
      <c r="AG389" s="3"/>
    </row>
    <row r="390" spans="1:33" ht="15" customHeight="1">
      <c r="A390" s="1"/>
      <c r="B390" s="91"/>
      <c r="C390" s="91"/>
      <c r="D390" s="91"/>
      <c r="E390" s="272"/>
      <c r="F390" s="272"/>
      <c r="G390" s="272"/>
      <c r="H390" s="272"/>
      <c r="I390" s="272"/>
      <c r="J390" s="272"/>
      <c r="K390" s="272"/>
      <c r="L390" s="272"/>
      <c r="M390" s="272"/>
      <c r="N390" s="272"/>
      <c r="O390" s="272"/>
      <c r="P390" s="272"/>
      <c r="Q390" s="272"/>
      <c r="R390" s="272"/>
      <c r="S390" s="272"/>
      <c r="T390" s="272"/>
      <c r="U390" s="272"/>
      <c r="V390" s="272"/>
      <c r="W390" s="272"/>
      <c r="X390" s="275"/>
      <c r="Y390" s="91"/>
      <c r="Z390" s="91"/>
      <c r="AA390" s="91"/>
      <c r="AB390" s="91"/>
      <c r="AC390" s="91"/>
      <c r="AD390" s="91"/>
      <c r="AE390" s="91"/>
      <c r="AF390" s="91"/>
      <c r="AG390" s="3"/>
    </row>
    <row r="391" spans="1:33" ht="15" customHeight="1">
      <c r="A391" s="1"/>
      <c r="B391" s="91"/>
      <c r="C391" s="91"/>
      <c r="D391" s="91"/>
      <c r="E391" s="91"/>
      <c r="F391" s="91"/>
      <c r="G391" s="91"/>
      <c r="H391" s="91"/>
      <c r="I391" s="91"/>
      <c r="J391" s="91"/>
      <c r="K391" s="91"/>
      <c r="L391" s="91"/>
      <c r="M391" s="91"/>
      <c r="N391" s="91"/>
      <c r="O391" s="91"/>
      <c r="P391" s="91"/>
      <c r="Q391" s="91"/>
      <c r="R391" s="91"/>
      <c r="S391" s="91"/>
      <c r="T391" s="91"/>
      <c r="U391" s="91"/>
      <c r="V391" s="91"/>
      <c r="W391" s="91"/>
      <c r="X391" s="275"/>
      <c r="Y391" s="435" t="s">
        <v>1189</v>
      </c>
      <c r="Z391" s="436"/>
      <c r="AA391" s="436"/>
      <c r="AB391" s="436"/>
      <c r="AC391" s="436"/>
      <c r="AD391" s="436"/>
      <c r="AE391" s="436"/>
      <c r="AF391" s="436"/>
      <c r="AG391" s="544"/>
    </row>
    <row r="392" spans="1:33" ht="15" customHeight="1">
      <c r="A392" s="1"/>
      <c r="B392" s="91" t="s">
        <v>1067</v>
      </c>
      <c r="C392" s="91"/>
      <c r="D392" s="91"/>
      <c r="E392" s="91"/>
      <c r="F392" s="91"/>
      <c r="G392" s="91"/>
      <c r="H392" s="91"/>
      <c r="I392" s="91"/>
      <c r="J392" s="91"/>
      <c r="K392" s="91"/>
      <c r="L392" s="91"/>
      <c r="M392" s="91"/>
      <c r="N392" s="91"/>
      <c r="O392" s="91"/>
      <c r="P392" s="91"/>
      <c r="Q392" s="91"/>
      <c r="R392" s="91"/>
      <c r="S392" s="91"/>
      <c r="T392" s="91"/>
      <c r="U392" s="91"/>
      <c r="V392" s="91"/>
      <c r="W392" s="91"/>
      <c r="X392" s="275"/>
      <c r="Y392" s="435"/>
      <c r="Z392" s="436"/>
      <c r="AA392" s="436"/>
      <c r="AB392" s="436"/>
      <c r="AC392" s="436"/>
      <c r="AD392" s="436"/>
      <c r="AE392" s="436"/>
      <c r="AF392" s="436"/>
      <c r="AG392" s="544"/>
    </row>
    <row r="393" spans="1:33" ht="15" customHeight="1">
      <c r="A393" s="1"/>
      <c r="B393" s="91"/>
      <c r="C393" s="272"/>
      <c r="D393" s="272"/>
      <c r="E393" s="272"/>
      <c r="F393" s="272"/>
      <c r="G393" s="272"/>
      <c r="H393" s="272"/>
      <c r="I393" s="272"/>
      <c r="J393" s="272"/>
      <c r="K393" s="272"/>
      <c r="L393" s="272"/>
      <c r="M393" s="272"/>
      <c r="N393" s="272"/>
      <c r="O393" s="272"/>
      <c r="P393" s="272"/>
      <c r="Q393" s="272"/>
      <c r="R393" s="272"/>
      <c r="S393" s="272"/>
      <c r="T393" s="272"/>
      <c r="U393" s="272"/>
      <c r="V393" s="272"/>
      <c r="W393" s="272"/>
      <c r="X393" s="275"/>
      <c r="Y393" s="435"/>
      <c r="Z393" s="436"/>
      <c r="AA393" s="436"/>
      <c r="AB393" s="436"/>
      <c r="AC393" s="436"/>
      <c r="AD393" s="436"/>
      <c r="AE393" s="436"/>
      <c r="AF393" s="436"/>
      <c r="AG393" s="544"/>
    </row>
    <row r="394" spans="1:33" ht="15" customHeight="1">
      <c r="A394" s="1"/>
      <c r="B394" s="91"/>
      <c r="C394" s="272"/>
      <c r="D394" s="272"/>
      <c r="E394" s="272"/>
      <c r="F394" s="272"/>
      <c r="G394" s="272"/>
      <c r="H394" s="272"/>
      <c r="I394" s="272"/>
      <c r="J394" s="272"/>
      <c r="K394" s="272"/>
      <c r="L394" s="272"/>
      <c r="M394" s="272"/>
      <c r="N394" s="272"/>
      <c r="O394" s="272"/>
      <c r="P394" s="272"/>
      <c r="Q394" s="272"/>
      <c r="R394" s="272"/>
      <c r="S394" s="272"/>
      <c r="T394" s="272"/>
      <c r="U394" s="272"/>
      <c r="V394" s="272"/>
      <c r="W394" s="272"/>
      <c r="X394" s="275"/>
      <c r="Y394" s="435"/>
      <c r="Z394" s="436"/>
      <c r="AA394" s="436"/>
      <c r="AB394" s="436"/>
      <c r="AC394" s="436"/>
      <c r="AD394" s="436"/>
      <c r="AE394" s="436"/>
      <c r="AF394" s="436"/>
      <c r="AG394" s="544"/>
    </row>
    <row r="395" spans="1:33" ht="15" customHeight="1">
      <c r="A395" s="1"/>
      <c r="B395" s="91"/>
      <c r="C395" s="272"/>
      <c r="D395" s="272"/>
      <c r="E395" s="272"/>
      <c r="F395" s="272"/>
      <c r="G395" s="272"/>
      <c r="H395" s="272"/>
      <c r="I395" s="272"/>
      <c r="J395" s="272"/>
      <c r="K395" s="272"/>
      <c r="L395" s="272"/>
      <c r="M395" s="272"/>
      <c r="N395" s="272"/>
      <c r="O395" s="272"/>
      <c r="P395" s="272"/>
      <c r="Q395" s="272"/>
      <c r="R395" s="272"/>
      <c r="S395" s="272"/>
      <c r="T395" s="272"/>
      <c r="U395" s="272"/>
      <c r="V395" s="272"/>
      <c r="W395" s="272"/>
      <c r="X395" s="275"/>
      <c r="Y395" s="435"/>
      <c r="Z395" s="436"/>
      <c r="AA395" s="436"/>
      <c r="AB395" s="436"/>
      <c r="AC395" s="436"/>
      <c r="AD395" s="436"/>
      <c r="AE395" s="436"/>
      <c r="AF395" s="436"/>
      <c r="AG395" s="544"/>
    </row>
    <row r="396" spans="1:33" ht="15" customHeight="1">
      <c r="A396" s="1"/>
      <c r="B396" s="123" t="s">
        <v>996</v>
      </c>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390"/>
      <c r="Y396" s="123"/>
      <c r="Z396" s="91"/>
      <c r="AA396" s="91"/>
      <c r="AB396" s="91"/>
      <c r="AC396" s="91"/>
      <c r="AD396" s="91"/>
      <c r="AE396" s="91"/>
      <c r="AF396" s="91"/>
      <c r="AG396" s="3"/>
    </row>
    <row r="397" spans="1:33" ht="15" customHeight="1">
      <c r="A397" s="1"/>
      <c r="B397" s="123"/>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390"/>
      <c r="Y397" s="123"/>
      <c r="Z397" s="91"/>
      <c r="AA397" s="91"/>
      <c r="AB397" s="91"/>
      <c r="AC397" s="91"/>
      <c r="AD397" s="91"/>
      <c r="AE397" s="91"/>
      <c r="AF397" s="91"/>
      <c r="AG397" s="3"/>
    </row>
    <row r="398" spans="1:33" ht="15" customHeight="1">
      <c r="A398" s="1"/>
      <c r="B398" s="91"/>
      <c r="C398" s="91" t="s">
        <v>1068</v>
      </c>
      <c r="D398" s="91"/>
      <c r="E398" s="91"/>
      <c r="F398" s="91"/>
      <c r="G398" s="91"/>
      <c r="H398" s="91"/>
      <c r="I398" s="91"/>
      <c r="J398" s="91"/>
      <c r="K398" s="91"/>
      <c r="L398" s="91"/>
      <c r="M398" s="91"/>
      <c r="N398" s="91"/>
      <c r="O398" s="91"/>
      <c r="P398" s="91"/>
      <c r="Q398" s="91"/>
      <c r="R398" s="91"/>
      <c r="S398" s="91"/>
      <c r="T398" s="91"/>
      <c r="U398" s="91"/>
      <c r="V398" s="91"/>
      <c r="W398" s="91"/>
      <c r="X398" s="91"/>
      <c r="Y398" s="91"/>
      <c r="Z398" s="91"/>
      <c r="AA398" s="91"/>
      <c r="AB398" s="91"/>
      <c r="AC398" s="91"/>
      <c r="AD398" s="91"/>
      <c r="AE398" s="91"/>
      <c r="AF398" s="91"/>
      <c r="AG398" s="3"/>
    </row>
    <row r="399" spans="1:33" ht="15" customHeight="1">
      <c r="A399" s="1"/>
      <c r="B399" s="124" t="s">
        <v>399</v>
      </c>
      <c r="C399" s="124"/>
      <c r="D399" s="124"/>
      <c r="E399" s="124"/>
      <c r="F399" s="124"/>
      <c r="G399" s="124"/>
      <c r="H399" s="124" t="s">
        <v>1069</v>
      </c>
      <c r="I399" s="124"/>
      <c r="J399" s="124"/>
      <c r="K399" s="124"/>
      <c r="L399" s="124"/>
      <c r="M399" s="124"/>
      <c r="N399" s="124"/>
      <c r="O399" s="124" t="s">
        <v>829</v>
      </c>
      <c r="P399" s="124"/>
      <c r="Q399" s="124"/>
      <c r="R399" s="124" t="s">
        <v>34</v>
      </c>
      <c r="S399" s="124"/>
      <c r="T399" s="124"/>
      <c r="U399" s="124"/>
      <c r="V399" s="124"/>
      <c r="W399" s="124"/>
      <c r="X399" s="124"/>
      <c r="Y399" s="124"/>
      <c r="Z399" s="124"/>
      <c r="AA399" s="124"/>
      <c r="AB399" s="124"/>
      <c r="AC399" s="124"/>
      <c r="AD399" s="91"/>
      <c r="AE399" s="91"/>
      <c r="AF399" s="91"/>
      <c r="AG399" s="3"/>
    </row>
    <row r="400" spans="1:33" ht="15" customHeight="1">
      <c r="A400" s="1"/>
      <c r="B400" s="124" t="s">
        <v>1070</v>
      </c>
      <c r="C400" s="124"/>
      <c r="D400" s="124"/>
      <c r="E400" s="124"/>
      <c r="F400" s="124"/>
      <c r="G400" s="124"/>
      <c r="H400" s="125"/>
      <c r="I400" s="125"/>
      <c r="J400" s="125"/>
      <c r="K400" s="125"/>
      <c r="L400" s="125"/>
      <c r="M400" s="125"/>
      <c r="N400" s="125"/>
      <c r="O400" s="125"/>
      <c r="P400" s="125"/>
      <c r="Q400" s="125"/>
      <c r="R400" s="125"/>
      <c r="S400" s="125"/>
      <c r="T400" s="125"/>
      <c r="U400" s="125"/>
      <c r="V400" s="125"/>
      <c r="W400" s="125"/>
      <c r="X400" s="125"/>
      <c r="Y400" s="125"/>
      <c r="Z400" s="125"/>
      <c r="AA400" s="125"/>
      <c r="AB400" s="125"/>
      <c r="AC400" s="125"/>
      <c r="AD400" s="91"/>
      <c r="AE400" s="91"/>
      <c r="AF400" s="91"/>
      <c r="AG400" s="3"/>
    </row>
    <row r="401" spans="1:33" ht="15" customHeight="1">
      <c r="A401" s="1"/>
      <c r="B401" s="124"/>
      <c r="C401" s="124"/>
      <c r="D401" s="124"/>
      <c r="E401" s="124"/>
      <c r="F401" s="124"/>
      <c r="G401" s="124"/>
      <c r="H401" s="125"/>
      <c r="I401" s="125"/>
      <c r="J401" s="125"/>
      <c r="K401" s="125"/>
      <c r="L401" s="125"/>
      <c r="M401" s="125"/>
      <c r="N401" s="125"/>
      <c r="O401" s="125"/>
      <c r="P401" s="125"/>
      <c r="Q401" s="125"/>
      <c r="R401" s="125"/>
      <c r="S401" s="125"/>
      <c r="T401" s="125"/>
      <c r="U401" s="125"/>
      <c r="V401" s="125"/>
      <c r="W401" s="125"/>
      <c r="X401" s="125"/>
      <c r="Y401" s="125"/>
      <c r="Z401" s="125"/>
      <c r="AA401" s="125"/>
      <c r="AB401" s="125"/>
      <c r="AC401" s="125"/>
      <c r="AD401" s="91"/>
      <c r="AE401" s="91"/>
      <c r="AF401" s="91"/>
      <c r="AG401" s="3"/>
    </row>
    <row r="402" spans="1:33" ht="15" customHeight="1">
      <c r="A402" s="1"/>
      <c r="B402" s="124" t="s">
        <v>1073</v>
      </c>
      <c r="C402" s="124"/>
      <c r="D402" s="124"/>
      <c r="E402" s="124"/>
      <c r="F402" s="124"/>
      <c r="G402" s="124"/>
      <c r="H402" s="125"/>
      <c r="I402" s="125"/>
      <c r="J402" s="125"/>
      <c r="K402" s="125"/>
      <c r="L402" s="125"/>
      <c r="M402" s="125"/>
      <c r="N402" s="125"/>
      <c r="O402" s="125"/>
      <c r="P402" s="125"/>
      <c r="Q402" s="125"/>
      <c r="R402" s="125"/>
      <c r="S402" s="125"/>
      <c r="T402" s="125"/>
      <c r="U402" s="125"/>
      <c r="V402" s="125"/>
      <c r="W402" s="125"/>
      <c r="X402" s="125"/>
      <c r="Y402" s="125"/>
      <c r="Z402" s="125"/>
      <c r="AA402" s="125"/>
      <c r="AB402" s="125"/>
      <c r="AC402" s="125"/>
      <c r="AD402" s="91"/>
      <c r="AE402" s="91"/>
      <c r="AF402" s="91"/>
      <c r="AG402" s="3"/>
    </row>
    <row r="403" spans="1:33" ht="15" customHeight="1">
      <c r="A403" s="1"/>
      <c r="B403" s="124"/>
      <c r="C403" s="124"/>
      <c r="D403" s="124"/>
      <c r="E403" s="124"/>
      <c r="F403" s="124"/>
      <c r="G403" s="124"/>
      <c r="H403" s="125"/>
      <c r="I403" s="125"/>
      <c r="J403" s="125"/>
      <c r="K403" s="125"/>
      <c r="L403" s="125"/>
      <c r="M403" s="125"/>
      <c r="N403" s="125"/>
      <c r="O403" s="125"/>
      <c r="P403" s="125"/>
      <c r="Q403" s="125"/>
      <c r="R403" s="125"/>
      <c r="S403" s="125"/>
      <c r="T403" s="125"/>
      <c r="U403" s="125"/>
      <c r="V403" s="125"/>
      <c r="W403" s="125"/>
      <c r="X403" s="125"/>
      <c r="Y403" s="125"/>
      <c r="Z403" s="125"/>
      <c r="AA403" s="125"/>
      <c r="AB403" s="125"/>
      <c r="AC403" s="125"/>
      <c r="AD403" s="91"/>
      <c r="AE403" s="91"/>
      <c r="AF403" s="91"/>
      <c r="AG403" s="3"/>
    </row>
    <row r="404" spans="1:33" ht="15" customHeight="1">
      <c r="A404" s="1"/>
      <c r="B404" s="124" t="s">
        <v>808</v>
      </c>
      <c r="C404" s="124"/>
      <c r="D404" s="124"/>
      <c r="E404" s="124"/>
      <c r="F404" s="124"/>
      <c r="G404" s="124"/>
      <c r="H404" s="125"/>
      <c r="I404" s="125"/>
      <c r="J404" s="125"/>
      <c r="K404" s="125"/>
      <c r="L404" s="125"/>
      <c r="M404" s="125"/>
      <c r="N404" s="125"/>
      <c r="O404" s="125"/>
      <c r="P404" s="125"/>
      <c r="Q404" s="125"/>
      <c r="R404" s="125"/>
      <c r="S404" s="125"/>
      <c r="T404" s="125"/>
      <c r="U404" s="125"/>
      <c r="V404" s="125"/>
      <c r="W404" s="125"/>
      <c r="X404" s="125"/>
      <c r="Y404" s="125"/>
      <c r="Z404" s="125"/>
      <c r="AA404" s="125"/>
      <c r="AB404" s="125"/>
      <c r="AC404" s="125"/>
      <c r="AD404" s="91"/>
      <c r="AE404" s="91"/>
      <c r="AF404" s="91"/>
      <c r="AG404" s="3"/>
    </row>
    <row r="405" spans="1:33" ht="15" customHeight="1">
      <c r="A405" s="1"/>
      <c r="B405" s="124"/>
      <c r="C405" s="124"/>
      <c r="D405" s="124"/>
      <c r="E405" s="124"/>
      <c r="F405" s="124"/>
      <c r="G405" s="124"/>
      <c r="H405" s="125"/>
      <c r="I405" s="125"/>
      <c r="J405" s="125"/>
      <c r="K405" s="125"/>
      <c r="L405" s="125"/>
      <c r="M405" s="125"/>
      <c r="N405" s="125"/>
      <c r="O405" s="125"/>
      <c r="P405" s="125"/>
      <c r="Q405" s="125"/>
      <c r="R405" s="125"/>
      <c r="S405" s="125"/>
      <c r="T405" s="125"/>
      <c r="U405" s="125"/>
      <c r="V405" s="125"/>
      <c r="W405" s="125"/>
      <c r="X405" s="125"/>
      <c r="Y405" s="125"/>
      <c r="Z405" s="125"/>
      <c r="AA405" s="125"/>
      <c r="AB405" s="125"/>
      <c r="AC405" s="125"/>
      <c r="AD405" s="91"/>
      <c r="AE405" s="91"/>
      <c r="AF405" s="91"/>
      <c r="AG405" s="3"/>
    </row>
    <row r="406" spans="1:33" ht="15" customHeight="1">
      <c r="A406" s="1"/>
      <c r="B406" s="124" t="s">
        <v>236</v>
      </c>
      <c r="C406" s="124"/>
      <c r="D406" s="124"/>
      <c r="E406" s="124"/>
      <c r="F406" s="124"/>
      <c r="G406" s="124"/>
      <c r="H406" s="125"/>
      <c r="I406" s="125"/>
      <c r="J406" s="125"/>
      <c r="K406" s="125"/>
      <c r="L406" s="125"/>
      <c r="M406" s="125"/>
      <c r="N406" s="125"/>
      <c r="O406" s="125"/>
      <c r="P406" s="125"/>
      <c r="Q406" s="125"/>
      <c r="R406" s="125"/>
      <c r="S406" s="125"/>
      <c r="T406" s="125"/>
      <c r="U406" s="125"/>
      <c r="V406" s="125"/>
      <c r="W406" s="125"/>
      <c r="X406" s="125"/>
      <c r="Y406" s="125"/>
      <c r="Z406" s="125"/>
      <c r="AA406" s="125"/>
      <c r="AB406" s="125"/>
      <c r="AC406" s="125"/>
      <c r="AD406" s="91"/>
      <c r="AE406" s="91"/>
      <c r="AF406" s="91"/>
      <c r="AG406" s="3"/>
    </row>
    <row r="407" spans="1:33" ht="15" customHeight="1">
      <c r="A407" s="1"/>
      <c r="B407" s="124"/>
      <c r="C407" s="124"/>
      <c r="D407" s="124"/>
      <c r="E407" s="124"/>
      <c r="F407" s="124"/>
      <c r="G407" s="124"/>
      <c r="H407" s="125"/>
      <c r="I407" s="125"/>
      <c r="J407" s="125"/>
      <c r="K407" s="125"/>
      <c r="L407" s="125"/>
      <c r="M407" s="125"/>
      <c r="N407" s="125"/>
      <c r="O407" s="125"/>
      <c r="P407" s="125"/>
      <c r="Q407" s="125"/>
      <c r="R407" s="125"/>
      <c r="S407" s="125"/>
      <c r="T407" s="125"/>
      <c r="U407" s="125"/>
      <c r="V407" s="125"/>
      <c r="W407" s="125"/>
      <c r="X407" s="125"/>
      <c r="Y407" s="125"/>
      <c r="Z407" s="125"/>
      <c r="AA407" s="125"/>
      <c r="AB407" s="125"/>
      <c r="AC407" s="125"/>
      <c r="AD407" s="91"/>
      <c r="AE407" s="91"/>
      <c r="AF407" s="91"/>
      <c r="AG407" s="3"/>
    </row>
    <row r="408" spans="1:33" ht="15" customHeight="1">
      <c r="A408" s="1"/>
      <c r="B408" s="124" t="s">
        <v>1074</v>
      </c>
      <c r="C408" s="124"/>
      <c r="D408" s="124"/>
      <c r="E408" s="124"/>
      <c r="F408" s="124"/>
      <c r="G408" s="124"/>
      <c r="H408" s="125"/>
      <c r="I408" s="125"/>
      <c r="J408" s="125"/>
      <c r="K408" s="125"/>
      <c r="L408" s="125"/>
      <c r="M408" s="125"/>
      <c r="N408" s="125"/>
      <c r="O408" s="125"/>
      <c r="P408" s="125"/>
      <c r="Q408" s="125"/>
      <c r="R408" s="741" t="s">
        <v>1075</v>
      </c>
      <c r="S408" s="742"/>
      <c r="T408" s="742"/>
      <c r="U408" s="742"/>
      <c r="V408" s="742"/>
      <c r="W408" s="742"/>
      <c r="X408" s="742"/>
      <c r="Y408" s="742"/>
      <c r="Z408" s="742"/>
      <c r="AA408" s="742"/>
      <c r="AB408" s="742"/>
      <c r="AC408" s="742"/>
      <c r="AD408" s="91"/>
      <c r="AE408" s="91"/>
      <c r="AF408" s="91"/>
      <c r="AG408" s="3"/>
    </row>
    <row r="409" spans="1:33" ht="15" customHeight="1">
      <c r="A409" s="1"/>
      <c r="B409" s="124"/>
      <c r="C409" s="124"/>
      <c r="D409" s="124"/>
      <c r="E409" s="124"/>
      <c r="F409" s="124"/>
      <c r="G409" s="124"/>
      <c r="H409" s="125"/>
      <c r="I409" s="125"/>
      <c r="J409" s="125"/>
      <c r="K409" s="125"/>
      <c r="L409" s="125"/>
      <c r="M409" s="125"/>
      <c r="N409" s="125"/>
      <c r="O409" s="125"/>
      <c r="P409" s="125"/>
      <c r="Q409" s="125"/>
      <c r="R409" s="742"/>
      <c r="S409" s="742"/>
      <c r="T409" s="742"/>
      <c r="U409" s="742"/>
      <c r="V409" s="742"/>
      <c r="W409" s="742"/>
      <c r="X409" s="742"/>
      <c r="Y409" s="742"/>
      <c r="Z409" s="742"/>
      <c r="AA409" s="742"/>
      <c r="AB409" s="742"/>
      <c r="AC409" s="742"/>
      <c r="AD409" s="91"/>
      <c r="AE409" s="91"/>
      <c r="AF409" s="91"/>
      <c r="AG409" s="3"/>
    </row>
    <row r="410" spans="1:33" ht="15" customHeight="1">
      <c r="A410" s="1"/>
      <c r="B410" s="124" t="s">
        <v>972</v>
      </c>
      <c r="C410" s="124"/>
      <c r="D410" s="124"/>
      <c r="E410" s="124"/>
      <c r="F410" s="124"/>
      <c r="G410" s="124"/>
      <c r="H410" s="125"/>
      <c r="I410" s="125"/>
      <c r="J410" s="125"/>
      <c r="K410" s="125"/>
      <c r="L410" s="125"/>
      <c r="M410" s="125"/>
      <c r="N410" s="125"/>
      <c r="O410" s="125"/>
      <c r="P410" s="125"/>
      <c r="Q410" s="125"/>
      <c r="R410" s="125"/>
      <c r="S410" s="125"/>
      <c r="T410" s="125"/>
      <c r="U410" s="125"/>
      <c r="V410" s="125"/>
      <c r="W410" s="125"/>
      <c r="X410" s="125"/>
      <c r="Y410" s="125"/>
      <c r="Z410" s="125"/>
      <c r="AA410" s="125"/>
      <c r="AB410" s="125"/>
      <c r="AC410" s="125"/>
      <c r="AD410" s="91"/>
      <c r="AE410" s="91"/>
      <c r="AF410" s="91"/>
      <c r="AG410" s="3"/>
    </row>
    <row r="411" spans="1:33" ht="15" customHeight="1">
      <c r="A411" s="1"/>
      <c r="B411" s="124"/>
      <c r="C411" s="124"/>
      <c r="D411" s="124"/>
      <c r="E411" s="124"/>
      <c r="F411" s="124"/>
      <c r="G411" s="124"/>
      <c r="H411" s="125"/>
      <c r="I411" s="125"/>
      <c r="J411" s="125"/>
      <c r="K411" s="125"/>
      <c r="L411" s="125"/>
      <c r="M411" s="125"/>
      <c r="N411" s="125"/>
      <c r="O411" s="125"/>
      <c r="P411" s="125"/>
      <c r="Q411" s="125"/>
      <c r="R411" s="125"/>
      <c r="S411" s="125"/>
      <c r="T411" s="125"/>
      <c r="U411" s="125"/>
      <c r="V411" s="125"/>
      <c r="W411" s="125"/>
      <c r="X411" s="125"/>
      <c r="Y411" s="125"/>
      <c r="Z411" s="125"/>
      <c r="AA411" s="125"/>
      <c r="AB411" s="125"/>
      <c r="AC411" s="125"/>
      <c r="AD411" s="91"/>
      <c r="AE411" s="91"/>
      <c r="AF411" s="91"/>
      <c r="AG411" s="3"/>
    </row>
    <row r="412" spans="1:33" ht="15" customHeight="1">
      <c r="A412" s="1"/>
      <c r="B412" s="124" t="s">
        <v>344</v>
      </c>
      <c r="C412" s="124"/>
      <c r="D412" s="124"/>
      <c r="E412" s="124"/>
      <c r="F412" s="124"/>
      <c r="G412" s="124"/>
      <c r="H412" s="125"/>
      <c r="I412" s="125"/>
      <c r="J412" s="125"/>
      <c r="K412" s="125"/>
      <c r="L412" s="125"/>
      <c r="M412" s="125"/>
      <c r="N412" s="125"/>
      <c r="O412" s="125"/>
      <c r="P412" s="125"/>
      <c r="Q412" s="125"/>
      <c r="R412" s="125"/>
      <c r="S412" s="125"/>
      <c r="T412" s="125"/>
      <c r="U412" s="125"/>
      <c r="V412" s="125"/>
      <c r="W412" s="125"/>
      <c r="X412" s="125"/>
      <c r="Y412" s="125"/>
      <c r="Z412" s="125"/>
      <c r="AA412" s="125"/>
      <c r="AB412" s="125"/>
      <c r="AC412" s="125"/>
      <c r="AD412" s="91"/>
      <c r="AE412" s="91"/>
      <c r="AF412" s="91"/>
      <c r="AG412" s="3"/>
    </row>
    <row r="413" spans="1:33" ht="15" customHeight="1">
      <c r="A413" s="1"/>
      <c r="B413" s="124"/>
      <c r="C413" s="124"/>
      <c r="D413" s="124"/>
      <c r="E413" s="124"/>
      <c r="F413" s="124"/>
      <c r="G413" s="124"/>
      <c r="H413" s="125"/>
      <c r="I413" s="125"/>
      <c r="J413" s="125"/>
      <c r="K413" s="125"/>
      <c r="L413" s="125"/>
      <c r="M413" s="125"/>
      <c r="N413" s="125"/>
      <c r="O413" s="125"/>
      <c r="P413" s="125"/>
      <c r="Q413" s="125"/>
      <c r="R413" s="125"/>
      <c r="S413" s="125"/>
      <c r="T413" s="125"/>
      <c r="U413" s="125"/>
      <c r="V413" s="125"/>
      <c r="W413" s="125"/>
      <c r="X413" s="125"/>
      <c r="Y413" s="125"/>
      <c r="Z413" s="125"/>
      <c r="AA413" s="125"/>
      <c r="AB413" s="125"/>
      <c r="AC413" s="125"/>
      <c r="AD413" s="91"/>
      <c r="AE413" s="91"/>
      <c r="AF413" s="91"/>
      <c r="AG413" s="3"/>
    </row>
    <row r="414" spans="1:33" ht="15" customHeight="1">
      <c r="A414" s="1"/>
      <c r="B414" s="91"/>
      <c r="C414" s="91"/>
      <c r="D414" s="91"/>
      <c r="E414" s="91"/>
      <c r="F414" s="91"/>
      <c r="G414" s="91"/>
      <c r="H414" s="91"/>
      <c r="I414" s="91"/>
      <c r="J414" s="91"/>
      <c r="K414" s="91"/>
      <c r="L414" s="91"/>
      <c r="M414" s="91"/>
      <c r="N414" s="91"/>
      <c r="O414" s="91"/>
      <c r="P414" s="91"/>
      <c r="Q414" s="91"/>
      <c r="R414" s="91"/>
      <c r="S414" s="91"/>
      <c r="T414" s="91"/>
      <c r="U414" s="91"/>
      <c r="V414" s="91"/>
      <c r="W414" s="91"/>
      <c r="X414" s="91"/>
      <c r="Y414" s="91"/>
      <c r="Z414" s="91"/>
      <c r="AA414" s="91"/>
      <c r="AB414" s="91"/>
      <c r="AC414" s="91"/>
      <c r="AD414" s="91"/>
      <c r="AE414" s="91"/>
      <c r="AF414" s="91"/>
      <c r="AG414" s="3"/>
    </row>
    <row r="415" spans="1:33" ht="15" customHeight="1">
      <c r="A415" s="1"/>
      <c r="B415" s="91" t="s">
        <v>103</v>
      </c>
      <c r="C415" s="91"/>
      <c r="D415" s="91"/>
      <c r="E415" s="91"/>
      <c r="F415" s="91"/>
      <c r="G415" s="91"/>
      <c r="H415" s="91"/>
      <c r="I415" s="91"/>
      <c r="J415" s="91"/>
      <c r="K415" s="91"/>
      <c r="L415" s="91"/>
      <c r="M415" s="91"/>
      <c r="N415" s="91"/>
      <c r="O415" s="91"/>
      <c r="P415" s="91"/>
      <c r="Q415" s="91"/>
      <c r="R415" s="91"/>
      <c r="S415" s="91"/>
      <c r="T415" s="91"/>
      <c r="U415" s="91"/>
      <c r="V415" s="91"/>
      <c r="W415" s="91"/>
      <c r="X415" s="275"/>
      <c r="Y415" s="698" t="s">
        <v>978</v>
      </c>
      <c r="Z415" s="698"/>
      <c r="AA415" s="698"/>
      <c r="AB415" s="698"/>
      <c r="AC415" s="698"/>
      <c r="AD415" s="698"/>
      <c r="AE415" s="698"/>
      <c r="AF415" s="698"/>
      <c r="AG415" s="808"/>
    </row>
    <row r="416" spans="1:33" ht="15" customHeight="1">
      <c r="A416" s="1"/>
      <c r="B416" s="91"/>
      <c r="C416" s="91" t="s">
        <v>994</v>
      </c>
      <c r="D416" s="91"/>
      <c r="E416" s="91"/>
      <c r="F416" s="91"/>
      <c r="G416" s="91"/>
      <c r="H416" s="91"/>
      <c r="I416" s="91"/>
      <c r="J416" s="91"/>
      <c r="K416" s="91"/>
      <c r="L416" s="91"/>
      <c r="M416" s="91"/>
      <c r="N416" s="91"/>
      <c r="O416" s="91"/>
      <c r="P416" s="91"/>
      <c r="Q416" s="91"/>
      <c r="R416" s="91"/>
      <c r="S416" s="91"/>
      <c r="T416" s="91"/>
      <c r="U416" s="91"/>
      <c r="V416" s="91"/>
      <c r="W416" s="91"/>
      <c r="X416" s="275"/>
      <c r="Y416" s="698"/>
      <c r="Z416" s="698"/>
      <c r="AA416" s="698"/>
      <c r="AB416" s="698"/>
      <c r="AC416" s="698"/>
      <c r="AD416" s="698"/>
      <c r="AE416" s="698"/>
      <c r="AF416" s="698"/>
      <c r="AG416" s="808"/>
    </row>
    <row r="417" spans="1:33" ht="15" customHeight="1">
      <c r="A417" s="1"/>
      <c r="B417" s="91"/>
      <c r="C417" s="91"/>
      <c r="D417" s="91"/>
      <c r="E417" s="91"/>
      <c r="F417" s="91"/>
      <c r="G417" s="91"/>
      <c r="H417" s="91"/>
      <c r="I417" s="91"/>
      <c r="J417" s="91"/>
      <c r="K417" s="91"/>
      <c r="L417" s="91"/>
      <c r="M417" s="91"/>
      <c r="N417" s="91"/>
      <c r="O417" s="125"/>
      <c r="P417" s="66" t="s">
        <v>825</v>
      </c>
      <c r="Q417" s="66"/>
      <c r="R417" s="66"/>
      <c r="S417" s="125"/>
      <c r="T417" s="66" t="s">
        <v>100</v>
      </c>
      <c r="U417" s="91"/>
      <c r="V417" s="91"/>
      <c r="W417" s="91"/>
      <c r="X417" s="275"/>
      <c r="Y417" s="698"/>
      <c r="Z417" s="698"/>
      <c r="AA417" s="698"/>
      <c r="AB417" s="698"/>
      <c r="AC417" s="698"/>
      <c r="AD417" s="698"/>
      <c r="AE417" s="698"/>
      <c r="AF417" s="698"/>
      <c r="AG417" s="808"/>
    </row>
    <row r="418" spans="1:33" ht="15" customHeight="1">
      <c r="A418" s="1"/>
      <c r="B418" s="91"/>
      <c r="C418" s="91"/>
      <c r="D418" s="91"/>
      <c r="E418" s="91"/>
      <c r="F418" s="91"/>
      <c r="G418" s="91"/>
      <c r="H418" s="91"/>
      <c r="I418" s="91"/>
      <c r="J418" s="91"/>
      <c r="K418" s="91"/>
      <c r="L418" s="91"/>
      <c r="M418" s="91"/>
      <c r="N418" s="91"/>
      <c r="O418" s="91"/>
      <c r="P418" s="91"/>
      <c r="Q418" s="91"/>
      <c r="R418" s="91"/>
      <c r="S418" s="91"/>
      <c r="T418" s="91"/>
      <c r="U418" s="91"/>
      <c r="V418" s="91"/>
      <c r="W418" s="91"/>
      <c r="X418" s="275"/>
      <c r="Y418" s="698"/>
      <c r="Z418" s="698"/>
      <c r="AA418" s="698"/>
      <c r="AB418" s="698"/>
      <c r="AC418" s="698"/>
      <c r="AD418" s="698"/>
      <c r="AE418" s="698"/>
      <c r="AF418" s="698"/>
      <c r="AG418" s="808"/>
    </row>
    <row r="419" spans="1:33" ht="15" customHeight="1">
      <c r="A419" s="1"/>
      <c r="B419" s="91" t="s">
        <v>1076</v>
      </c>
      <c r="C419" s="91"/>
      <c r="D419" s="91"/>
      <c r="E419" s="91"/>
      <c r="F419" s="91"/>
      <c r="G419" s="91"/>
      <c r="H419" s="91"/>
      <c r="I419" s="91"/>
      <c r="J419" s="91"/>
      <c r="K419" s="91"/>
      <c r="L419" s="91"/>
      <c r="M419" s="91"/>
      <c r="N419" s="91"/>
      <c r="O419" s="91"/>
      <c r="P419" s="91"/>
      <c r="Q419" s="91"/>
      <c r="R419" s="91"/>
      <c r="S419" s="91"/>
      <c r="T419" s="91"/>
      <c r="U419" s="91"/>
      <c r="V419" s="91"/>
      <c r="W419" s="91"/>
      <c r="X419" s="275"/>
      <c r="Y419" s="698"/>
      <c r="Z419" s="698"/>
      <c r="AA419" s="698"/>
      <c r="AB419" s="698"/>
      <c r="AC419" s="698"/>
      <c r="AD419" s="698"/>
      <c r="AE419" s="698"/>
      <c r="AF419" s="698"/>
      <c r="AG419" s="808"/>
    </row>
    <row r="420" spans="1:33" ht="15" customHeight="1">
      <c r="A420" s="1"/>
      <c r="B420" s="91"/>
      <c r="C420" s="91"/>
      <c r="D420" s="91"/>
      <c r="E420" s="91"/>
      <c r="F420" s="91"/>
      <c r="G420" s="91"/>
      <c r="H420" s="91"/>
      <c r="I420" s="91"/>
      <c r="J420" s="91"/>
      <c r="K420" s="91"/>
      <c r="L420" s="91"/>
      <c r="M420" s="91"/>
      <c r="N420" s="91"/>
      <c r="O420" s="125"/>
      <c r="P420" s="66" t="s">
        <v>825</v>
      </c>
      <c r="Q420" s="66"/>
      <c r="R420" s="66"/>
      <c r="S420" s="125"/>
      <c r="T420" s="66" t="s">
        <v>100</v>
      </c>
      <c r="U420" s="91"/>
      <c r="V420" s="91"/>
      <c r="W420" s="91"/>
      <c r="X420" s="275"/>
      <c r="Y420" s="698"/>
      <c r="Z420" s="698"/>
      <c r="AA420" s="698"/>
      <c r="AB420" s="698"/>
      <c r="AC420" s="698"/>
      <c r="AD420" s="698"/>
      <c r="AE420" s="698"/>
      <c r="AF420" s="698"/>
      <c r="AG420" s="808"/>
    </row>
    <row r="421" spans="1:33" ht="15" customHeight="1">
      <c r="A421" s="1"/>
      <c r="B421" s="91"/>
      <c r="C421" s="91"/>
      <c r="D421" s="91"/>
      <c r="E421" s="91"/>
      <c r="F421" s="91"/>
      <c r="G421" s="91"/>
      <c r="H421" s="91"/>
      <c r="I421" s="91"/>
      <c r="J421" s="91"/>
      <c r="K421" s="91"/>
      <c r="L421" s="91"/>
      <c r="M421" s="91"/>
      <c r="N421" s="91"/>
      <c r="O421" s="91"/>
      <c r="P421" s="91"/>
      <c r="Q421" s="91"/>
      <c r="R421" s="91"/>
      <c r="S421" s="91"/>
      <c r="T421" s="91"/>
      <c r="U421" s="91"/>
      <c r="V421" s="91"/>
      <c r="W421" s="91"/>
      <c r="X421" s="275"/>
      <c r="Y421" s="698"/>
      <c r="Z421" s="698"/>
      <c r="AA421" s="698"/>
      <c r="AB421" s="698"/>
      <c r="AC421" s="698"/>
      <c r="AD421" s="698"/>
      <c r="AE421" s="698"/>
      <c r="AF421" s="698"/>
      <c r="AG421" s="808"/>
    </row>
    <row r="422" spans="1:33" ht="15" customHeight="1">
      <c r="A422" s="1"/>
      <c r="B422" s="91"/>
      <c r="C422" s="614"/>
      <c r="D422" s="614"/>
      <c r="E422" s="614"/>
      <c r="F422" s="614"/>
      <c r="G422" s="614"/>
      <c r="H422" s="91"/>
      <c r="I422" s="91"/>
      <c r="J422" s="91"/>
      <c r="K422" s="91"/>
      <c r="L422" s="91"/>
      <c r="M422" s="91"/>
      <c r="N422" s="91"/>
      <c r="O422" s="91"/>
      <c r="P422" s="91"/>
      <c r="Q422" s="91"/>
      <c r="R422" s="91"/>
      <c r="S422" s="91"/>
      <c r="T422" s="91"/>
      <c r="U422" s="91"/>
      <c r="V422" s="91"/>
      <c r="W422" s="91"/>
      <c r="X422" s="275"/>
      <c r="Y422" s="698"/>
      <c r="Z422" s="698"/>
      <c r="AA422" s="698"/>
      <c r="AB422" s="698"/>
      <c r="AC422" s="698"/>
      <c r="AD422" s="698"/>
      <c r="AE422" s="698"/>
      <c r="AF422" s="698"/>
      <c r="AG422" s="808"/>
    </row>
    <row r="423" spans="1:33" ht="15" customHeight="1">
      <c r="A423" s="17"/>
      <c r="B423" s="76"/>
      <c r="C423" s="76"/>
      <c r="D423" s="76"/>
      <c r="E423" s="76"/>
      <c r="F423" s="76"/>
      <c r="G423" s="76"/>
      <c r="H423" s="76"/>
      <c r="I423" s="76"/>
      <c r="J423" s="76"/>
      <c r="K423" s="76"/>
      <c r="L423" s="76"/>
      <c r="M423" s="76"/>
      <c r="N423" s="76"/>
      <c r="O423" s="76"/>
      <c r="P423" s="76"/>
      <c r="Q423" s="76"/>
      <c r="R423" s="76"/>
      <c r="S423" s="76"/>
      <c r="T423" s="76"/>
      <c r="U423" s="76"/>
      <c r="V423" s="76"/>
      <c r="W423" s="76"/>
      <c r="X423" s="763"/>
      <c r="Y423" s="773"/>
      <c r="Z423" s="773"/>
      <c r="AA423" s="773"/>
      <c r="AB423" s="773"/>
      <c r="AC423" s="773"/>
      <c r="AD423" s="773"/>
      <c r="AE423" s="773"/>
      <c r="AF423" s="773"/>
      <c r="AG423" s="813"/>
    </row>
    <row r="424" spans="1:33" ht="15" customHeight="1">
      <c r="A424" s="47" t="s">
        <v>1009</v>
      </c>
      <c r="B424" s="47"/>
      <c r="C424" s="47"/>
      <c r="D424" s="47"/>
      <c r="E424" s="47"/>
      <c r="F424" s="47"/>
      <c r="G424" s="47"/>
      <c r="H424" s="47"/>
      <c r="I424" s="47"/>
      <c r="J424" s="47"/>
      <c r="K424" s="47"/>
      <c r="L424" s="47"/>
      <c r="M424" s="47"/>
      <c r="N424" s="47"/>
      <c r="O424" s="47"/>
      <c r="P424" s="47"/>
      <c r="Q424" s="47"/>
      <c r="R424" s="47"/>
      <c r="S424" s="47"/>
      <c r="T424" s="47"/>
      <c r="U424" s="47"/>
      <c r="V424" s="47"/>
      <c r="W424" s="47"/>
      <c r="X424" s="47"/>
      <c r="Y424" s="124" t="s">
        <v>245</v>
      </c>
      <c r="Z424" s="124"/>
      <c r="AA424" s="124"/>
      <c r="AB424" s="124"/>
      <c r="AC424" s="124"/>
      <c r="AD424" s="124"/>
      <c r="AE424" s="124"/>
      <c r="AF424" s="124"/>
      <c r="AG424" s="124"/>
    </row>
    <row r="425" spans="1:33" ht="15" customHeight="1">
      <c r="A425" s="47"/>
      <c r="B425" s="47"/>
      <c r="C425" s="47"/>
      <c r="D425" s="47"/>
      <c r="E425" s="47"/>
      <c r="F425" s="47"/>
      <c r="G425" s="47"/>
      <c r="H425" s="47"/>
      <c r="I425" s="47"/>
      <c r="J425" s="47"/>
      <c r="K425" s="47"/>
      <c r="L425" s="47"/>
      <c r="M425" s="47"/>
      <c r="N425" s="47"/>
      <c r="O425" s="47"/>
      <c r="P425" s="47"/>
      <c r="Q425" s="47"/>
      <c r="R425" s="47"/>
      <c r="S425" s="47"/>
      <c r="T425" s="47"/>
      <c r="U425" s="47"/>
      <c r="V425" s="47"/>
      <c r="W425" s="47"/>
      <c r="X425" s="47"/>
      <c r="Y425" s="124"/>
      <c r="Z425" s="124"/>
      <c r="AA425" s="124"/>
      <c r="AB425" s="124"/>
      <c r="AC425" s="124"/>
      <c r="AD425" s="124"/>
      <c r="AE425" s="124"/>
      <c r="AF425" s="124"/>
      <c r="AG425" s="124"/>
    </row>
    <row r="426" spans="1:33" ht="15" customHeight="1">
      <c r="A426" s="1"/>
      <c r="B426" s="91"/>
      <c r="C426" s="91"/>
      <c r="D426" s="91"/>
      <c r="E426" s="91"/>
      <c r="F426" s="91"/>
      <c r="G426" s="91"/>
      <c r="H426" s="91"/>
      <c r="I426" s="91"/>
      <c r="J426" s="91"/>
      <c r="K426" s="91"/>
      <c r="L426" s="91"/>
      <c r="M426" s="91"/>
      <c r="N426" s="91"/>
      <c r="O426" s="91"/>
      <c r="P426" s="91"/>
      <c r="Q426" s="91"/>
      <c r="R426" s="91"/>
      <c r="S426" s="91"/>
      <c r="T426" s="91"/>
      <c r="U426" s="91"/>
      <c r="V426" s="91"/>
      <c r="W426" s="91"/>
      <c r="X426" s="275"/>
      <c r="Y426" s="698"/>
      <c r="Z426" s="698"/>
      <c r="AA426" s="698"/>
      <c r="AB426" s="698"/>
      <c r="AC426" s="698"/>
      <c r="AD426" s="698"/>
      <c r="AE426" s="698"/>
      <c r="AF426" s="698"/>
      <c r="AG426" s="808"/>
    </row>
    <row r="427" spans="1:33" ht="15" customHeight="1">
      <c r="A427" s="561" t="s">
        <v>1077</v>
      </c>
      <c r="B427" s="562" t="s">
        <v>1079</v>
      </c>
      <c r="C427" s="91"/>
      <c r="D427" s="91"/>
      <c r="E427" s="91"/>
      <c r="F427" s="91"/>
      <c r="G427" s="91"/>
      <c r="H427" s="91"/>
      <c r="I427" s="91"/>
      <c r="J427" s="91"/>
      <c r="K427" s="91"/>
      <c r="L427" s="91"/>
      <c r="M427" s="91"/>
      <c r="N427" s="91"/>
      <c r="O427" s="91"/>
      <c r="P427" s="91"/>
      <c r="Q427" s="91"/>
      <c r="R427" s="91"/>
      <c r="S427" s="91"/>
      <c r="T427" s="91"/>
      <c r="U427" s="91"/>
      <c r="V427" s="91"/>
      <c r="W427" s="91"/>
      <c r="X427" s="275"/>
      <c r="Y427" s="698" t="s">
        <v>235</v>
      </c>
      <c r="Z427" s="698"/>
      <c r="AA427" s="698"/>
      <c r="AB427" s="698"/>
      <c r="AC427" s="698"/>
      <c r="AD427" s="698"/>
      <c r="AE427" s="698"/>
      <c r="AF427" s="698"/>
      <c r="AG427" s="808"/>
    </row>
    <row r="428" spans="1:33" ht="15" customHeight="1">
      <c r="A428" s="1"/>
      <c r="B428" s="91"/>
      <c r="C428" s="411"/>
      <c r="D428" s="411"/>
      <c r="E428" s="411"/>
      <c r="F428" s="411"/>
      <c r="G428" s="411"/>
      <c r="H428" s="411"/>
      <c r="I428" s="411"/>
      <c r="J428" s="411"/>
      <c r="K428" s="411"/>
      <c r="L428" s="411"/>
      <c r="M428" s="411"/>
      <c r="N428" s="411"/>
      <c r="O428" s="411"/>
      <c r="P428" s="411"/>
      <c r="Q428" s="411"/>
      <c r="R428" s="411"/>
      <c r="S428" s="411"/>
      <c r="T428" s="411"/>
      <c r="U428" s="411"/>
      <c r="V428" s="411"/>
      <c r="W428" s="411"/>
      <c r="X428" s="761"/>
      <c r="Y428" s="698"/>
      <c r="Z428" s="698"/>
      <c r="AA428" s="698"/>
      <c r="AB428" s="698"/>
      <c r="AC428" s="698"/>
      <c r="AD428" s="698"/>
      <c r="AE428" s="698"/>
      <c r="AF428" s="698"/>
      <c r="AG428" s="808"/>
    </row>
    <row r="429" spans="1:33" ht="15" customHeight="1">
      <c r="A429" s="1"/>
      <c r="B429" s="91" t="s">
        <v>1080</v>
      </c>
      <c r="C429" s="411"/>
      <c r="D429" s="411"/>
      <c r="E429" s="411"/>
      <c r="F429" s="411"/>
      <c r="G429" s="411"/>
      <c r="H429" s="411"/>
      <c r="I429" s="411"/>
      <c r="J429" s="411"/>
      <c r="K429" s="411"/>
      <c r="L429" s="411"/>
      <c r="M429" s="411"/>
      <c r="N429" s="411"/>
      <c r="O429" s="411"/>
      <c r="P429" s="411"/>
      <c r="Q429" s="411"/>
      <c r="R429" s="411"/>
      <c r="S429" s="411"/>
      <c r="T429" s="411"/>
      <c r="U429" s="411"/>
      <c r="V429" s="411"/>
      <c r="W429" s="411"/>
      <c r="X429" s="761"/>
      <c r="Y429" s="698"/>
      <c r="Z429" s="698"/>
      <c r="AA429" s="698"/>
      <c r="AB429" s="698"/>
      <c r="AC429" s="698"/>
      <c r="AD429" s="698"/>
      <c r="AE429" s="698"/>
      <c r="AF429" s="698"/>
      <c r="AG429" s="808"/>
    </row>
    <row r="430" spans="1:33" ht="15" customHeight="1">
      <c r="A430" s="1"/>
      <c r="B430" s="91"/>
      <c r="C430" s="123" t="s">
        <v>1081</v>
      </c>
      <c r="D430" s="123"/>
      <c r="E430" s="123"/>
      <c r="F430" s="123"/>
      <c r="G430" s="123"/>
      <c r="H430" s="123"/>
      <c r="I430" s="123"/>
      <c r="J430" s="123"/>
      <c r="K430" s="123"/>
      <c r="L430" s="123"/>
      <c r="M430" s="123"/>
      <c r="N430" s="123"/>
      <c r="O430" s="123"/>
      <c r="P430" s="123"/>
      <c r="Q430" s="123"/>
      <c r="R430" s="123"/>
      <c r="S430" s="123"/>
      <c r="T430" s="123"/>
      <c r="U430" s="123"/>
      <c r="V430" s="123"/>
      <c r="W430" s="123"/>
      <c r="X430" s="390"/>
      <c r="Y430" s="698"/>
      <c r="Z430" s="698"/>
      <c r="AA430" s="698"/>
      <c r="AB430" s="698"/>
      <c r="AC430" s="698"/>
      <c r="AD430" s="698"/>
      <c r="AE430" s="698"/>
      <c r="AF430" s="698"/>
      <c r="AG430" s="808"/>
    </row>
    <row r="431" spans="1:33" ht="15" customHeight="1">
      <c r="A431" s="1"/>
      <c r="B431" s="91"/>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390"/>
      <c r="Y431" s="698"/>
      <c r="Z431" s="698"/>
      <c r="AA431" s="698"/>
      <c r="AB431" s="698"/>
      <c r="AC431" s="698"/>
      <c r="AD431" s="698"/>
      <c r="AE431" s="698"/>
      <c r="AF431" s="698"/>
      <c r="AG431" s="808"/>
    </row>
    <row r="432" spans="1:33" ht="15" customHeight="1">
      <c r="A432" s="1"/>
      <c r="B432" s="91"/>
      <c r="C432" s="91"/>
      <c r="D432" s="91"/>
      <c r="E432" s="91"/>
      <c r="F432" s="91"/>
      <c r="G432" s="91"/>
      <c r="H432" s="91"/>
      <c r="I432" s="91"/>
      <c r="J432" s="91"/>
      <c r="K432" s="91"/>
      <c r="L432" s="91"/>
      <c r="M432" s="91"/>
      <c r="N432" s="91"/>
      <c r="O432" s="125"/>
      <c r="P432" s="66" t="s">
        <v>825</v>
      </c>
      <c r="Q432" s="66"/>
      <c r="R432" s="66"/>
      <c r="S432" s="125"/>
      <c r="T432" s="66" t="s">
        <v>100</v>
      </c>
      <c r="U432" s="91"/>
      <c r="V432" s="91"/>
      <c r="W432" s="91"/>
      <c r="X432" s="275"/>
      <c r="Y432" s="698"/>
      <c r="Z432" s="698"/>
      <c r="AA432" s="698"/>
      <c r="AB432" s="698"/>
      <c r="AC432" s="698"/>
      <c r="AD432" s="698"/>
      <c r="AE432" s="698"/>
      <c r="AF432" s="698"/>
      <c r="AG432" s="808"/>
    </row>
    <row r="433" spans="1:33" ht="15" customHeight="1">
      <c r="A433" s="1"/>
      <c r="B433" s="91"/>
      <c r="C433" s="91" t="s">
        <v>1083</v>
      </c>
      <c r="D433" s="91"/>
      <c r="E433" s="91"/>
      <c r="F433" s="91"/>
      <c r="G433" s="91"/>
      <c r="H433" s="91"/>
      <c r="I433" s="91"/>
      <c r="J433" s="91"/>
      <c r="K433" s="91"/>
      <c r="L433" s="91"/>
      <c r="M433" s="91"/>
      <c r="N433" s="91"/>
      <c r="O433" s="91"/>
      <c r="P433" s="91"/>
      <c r="Q433" s="91"/>
      <c r="R433" s="91"/>
      <c r="S433" s="91"/>
      <c r="T433" s="91"/>
      <c r="U433" s="91"/>
      <c r="V433" s="91"/>
      <c r="W433" s="91"/>
      <c r="X433" s="275"/>
      <c r="Y433" s="698"/>
      <c r="Z433" s="698"/>
      <c r="AA433" s="698"/>
      <c r="AB433" s="698"/>
      <c r="AC433" s="698"/>
      <c r="AD433" s="698"/>
      <c r="AE433" s="698"/>
      <c r="AF433" s="698"/>
      <c r="AG433" s="808"/>
    </row>
    <row r="434" spans="1:33" ht="15" customHeight="1">
      <c r="A434" s="1"/>
      <c r="B434" s="91"/>
      <c r="C434" s="91"/>
      <c r="D434" s="91"/>
      <c r="E434" s="91"/>
      <c r="F434" s="91"/>
      <c r="G434" s="91"/>
      <c r="H434" s="91"/>
      <c r="I434" s="91"/>
      <c r="J434" s="91"/>
      <c r="K434" s="91"/>
      <c r="L434" s="91"/>
      <c r="M434" s="91"/>
      <c r="N434" s="91"/>
      <c r="O434" s="125"/>
      <c r="P434" s="66" t="s">
        <v>825</v>
      </c>
      <c r="Q434" s="66"/>
      <c r="R434" s="66"/>
      <c r="S434" s="125"/>
      <c r="T434" s="66" t="s">
        <v>100</v>
      </c>
      <c r="U434" s="91"/>
      <c r="V434" s="91"/>
      <c r="W434" s="91"/>
      <c r="X434" s="275"/>
      <c r="Y434" s="698"/>
      <c r="Z434" s="698"/>
      <c r="AA434" s="698"/>
      <c r="AB434" s="698"/>
      <c r="AC434" s="698"/>
      <c r="AD434" s="698"/>
      <c r="AE434" s="698"/>
      <c r="AF434" s="698"/>
      <c r="AG434" s="808"/>
    </row>
    <row r="435" spans="1:33" ht="15" customHeight="1">
      <c r="A435" s="1"/>
      <c r="B435" s="91"/>
      <c r="C435" s="91"/>
      <c r="D435" s="91"/>
      <c r="E435" s="91"/>
      <c r="F435" s="91"/>
      <c r="G435" s="91"/>
      <c r="H435" s="91"/>
      <c r="I435" s="91"/>
      <c r="J435" s="91"/>
      <c r="K435" s="91"/>
      <c r="L435" s="91"/>
      <c r="M435" s="91"/>
      <c r="N435" s="91"/>
      <c r="O435" s="91"/>
      <c r="P435" s="91"/>
      <c r="Q435" s="91"/>
      <c r="R435" s="91"/>
      <c r="S435" s="91"/>
      <c r="T435" s="91"/>
      <c r="U435" s="91"/>
      <c r="V435" s="91"/>
      <c r="W435" s="91"/>
      <c r="X435" s="275"/>
      <c r="Y435" s="698"/>
      <c r="Z435" s="698"/>
      <c r="AA435" s="698"/>
      <c r="AB435" s="698"/>
      <c r="AC435" s="698"/>
      <c r="AD435" s="698"/>
      <c r="AE435" s="698"/>
      <c r="AF435" s="698"/>
      <c r="AG435" s="808"/>
    </row>
    <row r="436" spans="1:33" ht="15" customHeight="1">
      <c r="A436" s="1"/>
      <c r="B436" s="91"/>
      <c r="C436" s="91" t="s">
        <v>1084</v>
      </c>
      <c r="D436" s="91"/>
      <c r="E436" s="91"/>
      <c r="F436" s="91"/>
      <c r="G436" s="91"/>
      <c r="H436" s="91"/>
      <c r="I436" s="91"/>
      <c r="J436" s="91"/>
      <c r="K436" s="91"/>
      <c r="L436" s="91"/>
      <c r="M436" s="91"/>
      <c r="N436" s="91"/>
      <c r="O436" s="125"/>
      <c r="P436" s="66" t="s">
        <v>825</v>
      </c>
      <c r="Q436" s="66"/>
      <c r="R436" s="66"/>
      <c r="S436" s="125"/>
      <c r="T436" s="66" t="s">
        <v>100</v>
      </c>
      <c r="U436" s="91"/>
      <c r="V436" s="91"/>
      <c r="W436" s="91"/>
      <c r="X436" s="275"/>
      <c r="Y436" s="698"/>
      <c r="Z436" s="698"/>
      <c r="AA436" s="698"/>
      <c r="AB436" s="698"/>
      <c r="AC436" s="698"/>
      <c r="AD436" s="698"/>
      <c r="AE436" s="698"/>
      <c r="AF436" s="698"/>
      <c r="AG436" s="808"/>
    </row>
    <row r="437" spans="1:33" ht="15" customHeight="1">
      <c r="A437" s="1"/>
      <c r="B437" s="91"/>
      <c r="C437" s="91"/>
      <c r="D437" s="91"/>
      <c r="E437" s="91"/>
      <c r="F437" s="91"/>
      <c r="G437" s="91"/>
      <c r="H437" s="91"/>
      <c r="I437" s="91"/>
      <c r="J437" s="91"/>
      <c r="K437" s="91"/>
      <c r="L437" s="91"/>
      <c r="M437" s="91"/>
      <c r="N437" s="91"/>
      <c r="O437" s="91"/>
      <c r="P437" s="91"/>
      <c r="Q437" s="91"/>
      <c r="R437" s="91"/>
      <c r="S437" s="91"/>
      <c r="T437" s="91"/>
      <c r="U437" s="91"/>
      <c r="V437" s="91"/>
      <c r="W437" s="91"/>
      <c r="X437" s="275"/>
      <c r="Y437" s="698"/>
      <c r="Z437" s="698"/>
      <c r="AA437" s="698"/>
      <c r="AB437" s="698"/>
      <c r="AC437" s="698"/>
      <c r="AD437" s="698"/>
      <c r="AE437" s="698"/>
      <c r="AF437" s="698"/>
      <c r="AG437" s="808"/>
    </row>
    <row r="438" spans="1:33" ht="15" customHeight="1">
      <c r="A438" s="561" t="s">
        <v>677</v>
      </c>
      <c r="B438" s="562" t="s">
        <v>1085</v>
      </c>
      <c r="C438" s="91"/>
      <c r="D438" s="91"/>
      <c r="E438" s="91"/>
      <c r="F438" s="91"/>
      <c r="G438" s="91"/>
      <c r="H438" s="91"/>
      <c r="I438" s="91"/>
      <c r="J438" s="91"/>
      <c r="K438" s="91"/>
      <c r="L438" s="91"/>
      <c r="M438" s="91"/>
      <c r="N438" s="91"/>
      <c r="O438" s="91"/>
      <c r="P438" s="91"/>
      <c r="Q438" s="91"/>
      <c r="R438" s="91"/>
      <c r="S438" s="91"/>
      <c r="T438" s="91"/>
      <c r="U438" s="91"/>
      <c r="V438" s="91"/>
      <c r="W438" s="91"/>
      <c r="X438" s="275"/>
      <c r="Y438" s="698"/>
      <c r="Z438" s="698"/>
      <c r="AA438" s="698"/>
      <c r="AB438" s="698"/>
      <c r="AC438" s="698"/>
      <c r="AD438" s="698"/>
      <c r="AE438" s="698"/>
      <c r="AF438" s="698"/>
      <c r="AG438" s="808"/>
    </row>
    <row r="439" spans="1:33" ht="15" customHeight="1">
      <c r="A439" s="1"/>
      <c r="B439" s="91"/>
      <c r="C439" s="91"/>
      <c r="D439" s="91"/>
      <c r="E439" s="91"/>
      <c r="F439" s="91"/>
      <c r="G439" s="91"/>
      <c r="H439" s="91"/>
      <c r="I439" s="91"/>
      <c r="J439" s="91"/>
      <c r="K439" s="91"/>
      <c r="L439" s="91"/>
      <c r="M439" s="91"/>
      <c r="N439" s="91"/>
      <c r="O439" s="91"/>
      <c r="P439" s="91"/>
      <c r="Q439" s="91"/>
      <c r="R439" s="91"/>
      <c r="S439" s="91"/>
      <c r="T439" s="91"/>
      <c r="U439" s="91"/>
      <c r="V439" s="91"/>
      <c r="W439" s="91"/>
      <c r="X439" s="275"/>
      <c r="Y439" s="698"/>
      <c r="Z439" s="698"/>
      <c r="AA439" s="698"/>
      <c r="AB439" s="698"/>
      <c r="AC439" s="698"/>
      <c r="AD439" s="698"/>
      <c r="AE439" s="698"/>
      <c r="AF439" s="698"/>
      <c r="AG439" s="808"/>
    </row>
    <row r="440" spans="1:33" ht="15" customHeight="1">
      <c r="A440" s="1"/>
      <c r="B440" s="91" t="s">
        <v>1086</v>
      </c>
      <c r="C440" s="91"/>
      <c r="D440" s="91"/>
      <c r="E440" s="91"/>
      <c r="F440" s="91"/>
      <c r="G440" s="91"/>
      <c r="H440" s="91"/>
      <c r="I440" s="91"/>
      <c r="J440" s="91"/>
      <c r="K440" s="91"/>
      <c r="L440" s="91"/>
      <c r="M440" s="91"/>
      <c r="N440" s="91"/>
      <c r="O440" s="91"/>
      <c r="P440" s="125"/>
      <c r="Q440" s="66" t="s">
        <v>825</v>
      </c>
      <c r="R440" s="66"/>
      <c r="S440" s="66"/>
      <c r="T440" s="125"/>
      <c r="U440" s="66" t="s">
        <v>100</v>
      </c>
      <c r="V440" s="91"/>
      <c r="W440" s="91"/>
      <c r="X440" s="91"/>
      <c r="Y440" s="698"/>
      <c r="Z440" s="698"/>
      <c r="AA440" s="698"/>
      <c r="AB440" s="698"/>
      <c r="AC440" s="698"/>
      <c r="AD440" s="698"/>
      <c r="AE440" s="698"/>
      <c r="AF440" s="698"/>
      <c r="AG440" s="808"/>
    </row>
    <row r="441" spans="1:33" ht="15" customHeight="1">
      <c r="A441" s="1"/>
      <c r="B441" s="91"/>
      <c r="C441" s="91"/>
      <c r="D441" s="91"/>
      <c r="E441" s="91"/>
      <c r="F441" s="91"/>
      <c r="G441" s="91"/>
      <c r="H441" s="91"/>
      <c r="I441" s="91"/>
      <c r="J441" s="91"/>
      <c r="K441" s="91"/>
      <c r="L441" s="91"/>
      <c r="M441" s="91"/>
      <c r="N441" s="91"/>
      <c r="O441" s="91"/>
      <c r="P441" s="91"/>
      <c r="Q441" s="91"/>
      <c r="R441" s="91"/>
      <c r="S441" s="91"/>
      <c r="T441" s="91"/>
      <c r="U441" s="91"/>
      <c r="V441" s="91"/>
      <c r="W441" s="91"/>
      <c r="X441" s="91"/>
      <c r="Y441" s="698"/>
      <c r="Z441" s="698"/>
      <c r="AA441" s="698"/>
      <c r="AB441" s="698"/>
      <c r="AC441" s="698"/>
      <c r="AD441" s="698"/>
      <c r="AE441" s="698"/>
      <c r="AF441" s="698"/>
      <c r="AG441" s="808"/>
    </row>
    <row r="442" spans="1:33" ht="15" customHeight="1">
      <c r="A442" s="1"/>
      <c r="B442" s="91" t="s">
        <v>1087</v>
      </c>
      <c r="C442" s="91"/>
      <c r="D442" s="91"/>
      <c r="E442" s="91"/>
      <c r="F442" s="91"/>
      <c r="G442" s="91"/>
      <c r="H442" s="91"/>
      <c r="I442" s="91"/>
      <c r="J442" s="91"/>
      <c r="K442" s="91"/>
      <c r="L442" s="91"/>
      <c r="M442" s="91"/>
      <c r="N442" s="91"/>
      <c r="O442" s="91"/>
      <c r="P442" s="91"/>
      <c r="Q442" s="91"/>
      <c r="R442" s="91"/>
      <c r="S442" s="91"/>
      <c r="T442" s="91"/>
      <c r="U442" s="91"/>
      <c r="V442" s="91"/>
      <c r="W442" s="91"/>
      <c r="X442" s="91"/>
      <c r="Y442" s="698"/>
      <c r="Z442" s="698"/>
      <c r="AA442" s="698"/>
      <c r="AB442" s="698"/>
      <c r="AC442" s="698"/>
      <c r="AD442" s="698"/>
      <c r="AE442" s="698"/>
      <c r="AF442" s="698"/>
      <c r="AG442" s="808"/>
    </row>
    <row r="443" spans="1:33" ht="15" customHeight="1">
      <c r="A443" s="1"/>
      <c r="B443" s="91"/>
      <c r="C443" s="91"/>
      <c r="D443" s="91"/>
      <c r="E443" s="91"/>
      <c r="F443" s="91"/>
      <c r="G443" s="91"/>
      <c r="H443" s="91"/>
      <c r="I443" s="91"/>
      <c r="J443" s="91"/>
      <c r="K443" s="91"/>
      <c r="L443" s="91"/>
      <c r="M443" s="91"/>
      <c r="N443" s="91"/>
      <c r="O443" s="91"/>
      <c r="P443" s="91"/>
      <c r="Q443" s="91"/>
      <c r="R443" s="91"/>
      <c r="S443" s="91"/>
      <c r="T443" s="91"/>
      <c r="U443" s="91"/>
      <c r="V443" s="91"/>
      <c r="W443" s="91"/>
      <c r="X443" s="91"/>
      <c r="Y443" s="698"/>
      <c r="Z443" s="698"/>
      <c r="AA443" s="698"/>
      <c r="AB443" s="698"/>
      <c r="AC443" s="698"/>
      <c r="AD443" s="698"/>
      <c r="AE443" s="698"/>
      <c r="AF443" s="698"/>
      <c r="AG443" s="808"/>
    </row>
    <row r="444" spans="1:33" ht="15" customHeight="1">
      <c r="A444" s="1"/>
      <c r="B444" s="91"/>
      <c r="C444" s="91" t="s">
        <v>549</v>
      </c>
      <c r="D444" s="91"/>
      <c r="E444" s="91"/>
      <c r="F444" s="91"/>
      <c r="G444" s="91"/>
      <c r="H444" s="91"/>
      <c r="I444" s="91"/>
      <c r="J444" s="91"/>
      <c r="K444" s="91"/>
      <c r="L444" s="91"/>
      <c r="M444" s="91"/>
      <c r="N444" s="91"/>
      <c r="O444" s="91"/>
      <c r="P444" s="91"/>
      <c r="Q444" s="91" t="s">
        <v>337</v>
      </c>
      <c r="R444" s="91"/>
      <c r="S444" s="320"/>
      <c r="T444" s="352"/>
      <c r="U444" s="91" t="s">
        <v>11</v>
      </c>
      <c r="V444" s="272"/>
      <c r="W444" s="698" t="s">
        <v>151</v>
      </c>
      <c r="X444" s="699"/>
      <c r="Y444" s="703" t="s">
        <v>1095</v>
      </c>
      <c r="Z444" s="698"/>
      <c r="AA444" s="698"/>
      <c r="AB444" s="698"/>
      <c r="AC444" s="698"/>
      <c r="AD444" s="698"/>
      <c r="AE444" s="91"/>
      <c r="AF444" s="91"/>
      <c r="AG444" s="808"/>
    </row>
    <row r="445" spans="1:33" ht="15" customHeight="1">
      <c r="A445" s="1"/>
      <c r="B445" s="91"/>
      <c r="C445" s="91"/>
      <c r="D445" s="91"/>
      <c r="E445" s="91"/>
      <c r="F445" s="91"/>
      <c r="G445" s="91"/>
      <c r="H445" s="91"/>
      <c r="I445" s="91"/>
      <c r="J445" s="91"/>
      <c r="K445" s="91"/>
      <c r="L445" s="91"/>
      <c r="M445" s="91"/>
      <c r="N445" s="91"/>
      <c r="O445" s="91"/>
      <c r="P445" s="91"/>
      <c r="Q445" s="91"/>
      <c r="R445" s="91"/>
      <c r="S445" s="91" t="s">
        <v>1094</v>
      </c>
      <c r="T445" s="91"/>
      <c r="U445" s="91"/>
      <c r="V445" s="91"/>
      <c r="W445" s="91"/>
      <c r="X445" s="91"/>
      <c r="Y445" s="698"/>
      <c r="Z445" s="698"/>
      <c r="AA445" s="698"/>
      <c r="AB445" s="698"/>
      <c r="AC445" s="698"/>
      <c r="AD445" s="698"/>
      <c r="AE445" s="698"/>
      <c r="AF445" s="698"/>
      <c r="AG445" s="808"/>
    </row>
    <row r="446" spans="1:33" ht="15" customHeight="1">
      <c r="A446" s="1"/>
      <c r="B446" s="91"/>
      <c r="C446" s="124"/>
      <c r="D446" s="124"/>
      <c r="E446" s="124" t="s">
        <v>1090</v>
      </c>
      <c r="F446" s="124"/>
      <c r="G446" s="124"/>
      <c r="H446" s="124"/>
      <c r="I446" s="124"/>
      <c r="J446" s="124"/>
      <c r="K446" s="124"/>
      <c r="L446" s="124"/>
      <c r="M446" s="124" t="s">
        <v>383</v>
      </c>
      <c r="N446" s="124"/>
      <c r="O446" s="11"/>
      <c r="P446" s="271" t="s">
        <v>1092</v>
      </c>
      <c r="Q446" s="271"/>
      <c r="R446" s="271"/>
      <c r="S446" s="271" t="s">
        <v>234</v>
      </c>
      <c r="T446" s="271"/>
      <c r="U446" s="271"/>
      <c r="V446" s="124" t="s">
        <v>1093</v>
      </c>
      <c r="W446" s="124"/>
      <c r="X446" s="124"/>
      <c r="Y446" s="774" t="s">
        <v>1091</v>
      </c>
      <c r="Z446" s="271"/>
      <c r="AA446" s="271"/>
      <c r="AB446" s="271"/>
      <c r="AC446" s="271"/>
      <c r="AD446" s="271"/>
      <c r="AE446" s="271"/>
      <c r="AF446" s="698"/>
      <c r="AG446" s="808"/>
    </row>
    <row r="447" spans="1:33" ht="15" customHeight="1">
      <c r="A447" s="1"/>
      <c r="B447" s="91"/>
      <c r="C447" s="124"/>
      <c r="D447" s="124"/>
      <c r="E447" s="124"/>
      <c r="F447" s="124"/>
      <c r="G447" s="124"/>
      <c r="H447" s="124"/>
      <c r="I447" s="124"/>
      <c r="J447" s="124"/>
      <c r="K447" s="124"/>
      <c r="L447" s="124"/>
      <c r="M447" s="124"/>
      <c r="N447" s="124"/>
      <c r="O447" s="11"/>
      <c r="P447" s="271"/>
      <c r="Q447" s="271"/>
      <c r="R447" s="271"/>
      <c r="S447" s="271"/>
      <c r="T447" s="271"/>
      <c r="U447" s="271"/>
      <c r="V447" s="124"/>
      <c r="W447" s="124"/>
      <c r="X447" s="124"/>
      <c r="Y447" s="774"/>
      <c r="Z447" s="271"/>
      <c r="AA447" s="271"/>
      <c r="AB447" s="271"/>
      <c r="AC447" s="271"/>
      <c r="AD447" s="271"/>
      <c r="AE447" s="271"/>
      <c r="AF447" s="698"/>
      <c r="AG447" s="808"/>
    </row>
    <row r="448" spans="1:33" ht="15" customHeight="1">
      <c r="A448" s="1"/>
      <c r="B448" s="91"/>
      <c r="C448" s="615" t="s">
        <v>44</v>
      </c>
      <c r="D448" s="641"/>
      <c r="E448" s="125"/>
      <c r="F448" s="125"/>
      <c r="G448" s="125"/>
      <c r="H448" s="125"/>
      <c r="I448" s="125"/>
      <c r="J448" s="125"/>
      <c r="K448" s="125"/>
      <c r="L448" s="125"/>
      <c r="M448" s="374"/>
      <c r="N448" s="397"/>
      <c r="O448" s="67"/>
      <c r="P448" s="374" t="s">
        <v>806</v>
      </c>
      <c r="Q448" s="397"/>
      <c r="R448" s="176"/>
      <c r="S448" s="10" t="e">
        <f>M448*P448</f>
        <v>#VALUE!</v>
      </c>
      <c r="T448" s="67"/>
      <c r="U448" s="176"/>
      <c r="V448" s="374"/>
      <c r="W448" s="397"/>
      <c r="X448" s="176"/>
      <c r="Y448" s="774" t="s">
        <v>1097</v>
      </c>
      <c r="Z448" s="271"/>
      <c r="AA448" s="271"/>
      <c r="AB448" s="271"/>
      <c r="AC448" s="271"/>
      <c r="AD448" s="271"/>
      <c r="AE448" s="271"/>
      <c r="AF448" s="698"/>
      <c r="AG448" s="808"/>
    </row>
    <row r="449" spans="1:36" ht="15" customHeight="1">
      <c r="A449" s="1"/>
      <c r="B449" s="91"/>
      <c r="C449" s="616"/>
      <c r="D449" s="642"/>
      <c r="E449" s="125"/>
      <c r="F449" s="125"/>
      <c r="G449" s="125"/>
      <c r="H449" s="125"/>
      <c r="I449" s="125"/>
      <c r="J449" s="125"/>
      <c r="K449" s="125"/>
      <c r="L449" s="125"/>
      <c r="M449" s="375"/>
      <c r="N449" s="398"/>
      <c r="O449" s="69" t="s">
        <v>106</v>
      </c>
      <c r="P449" s="375"/>
      <c r="Q449" s="398"/>
      <c r="R449" s="178" t="s">
        <v>385</v>
      </c>
      <c r="S449" s="9"/>
      <c r="T449" s="69"/>
      <c r="U449" s="178" t="s">
        <v>385</v>
      </c>
      <c r="V449" s="375"/>
      <c r="W449" s="398"/>
      <c r="X449" s="178" t="s">
        <v>385</v>
      </c>
      <c r="Y449" s="774"/>
      <c r="Z449" s="271"/>
      <c r="AA449" s="271"/>
      <c r="AB449" s="271"/>
      <c r="AC449" s="271"/>
      <c r="AD449" s="271"/>
      <c r="AE449" s="271"/>
      <c r="AF449" s="698"/>
      <c r="AG449" s="808"/>
    </row>
    <row r="450" spans="1:36" ht="15" customHeight="1">
      <c r="A450" s="1"/>
      <c r="B450" s="91"/>
      <c r="C450" s="616"/>
      <c r="D450" s="642"/>
      <c r="E450" s="125"/>
      <c r="F450" s="125"/>
      <c r="G450" s="125"/>
      <c r="H450" s="125"/>
      <c r="I450" s="125"/>
      <c r="J450" s="125"/>
      <c r="K450" s="125"/>
      <c r="L450" s="125"/>
      <c r="M450" s="374"/>
      <c r="N450" s="397"/>
      <c r="O450" s="67"/>
      <c r="P450" s="374" t="s">
        <v>806</v>
      </c>
      <c r="Q450" s="397"/>
      <c r="R450" s="176"/>
      <c r="S450" s="10" t="e">
        <f>M450*P450</f>
        <v>#VALUE!</v>
      </c>
      <c r="T450" s="67"/>
      <c r="U450" s="176"/>
      <c r="V450" s="374"/>
      <c r="W450" s="397"/>
      <c r="X450" s="176"/>
      <c r="Y450" s="774"/>
      <c r="Z450" s="271"/>
      <c r="AA450" s="271"/>
      <c r="AB450" s="271"/>
      <c r="AC450" s="271"/>
      <c r="AD450" s="271"/>
      <c r="AE450" s="271"/>
      <c r="AF450" s="698"/>
      <c r="AG450" s="808"/>
      <c r="AJ450" s="4" t="s">
        <v>806</v>
      </c>
    </row>
    <row r="451" spans="1:36" ht="15" customHeight="1">
      <c r="A451" s="1"/>
      <c r="B451" s="91"/>
      <c r="C451" s="616"/>
      <c r="D451" s="642"/>
      <c r="E451" s="125"/>
      <c r="F451" s="125"/>
      <c r="G451" s="125"/>
      <c r="H451" s="125"/>
      <c r="I451" s="125"/>
      <c r="J451" s="125"/>
      <c r="K451" s="125"/>
      <c r="L451" s="125"/>
      <c r="M451" s="375"/>
      <c r="N451" s="398"/>
      <c r="O451" s="69" t="s">
        <v>106</v>
      </c>
      <c r="P451" s="375"/>
      <c r="Q451" s="398"/>
      <c r="R451" s="178" t="s">
        <v>385</v>
      </c>
      <c r="S451" s="9"/>
      <c r="T451" s="69"/>
      <c r="U451" s="178" t="s">
        <v>385</v>
      </c>
      <c r="V451" s="375"/>
      <c r="W451" s="398"/>
      <c r="X451" s="178" t="s">
        <v>385</v>
      </c>
      <c r="Y451" s="774"/>
      <c r="Z451" s="271"/>
      <c r="AA451" s="271"/>
      <c r="AB451" s="271"/>
      <c r="AC451" s="271"/>
      <c r="AD451" s="271"/>
      <c r="AE451" s="271"/>
      <c r="AF451" s="698"/>
      <c r="AG451" s="808"/>
      <c r="AJ451" s="4">
        <v>2.4699999999999998</v>
      </c>
    </row>
    <row r="452" spans="1:36" ht="15" customHeight="1">
      <c r="A452" s="1"/>
      <c r="B452" s="91"/>
      <c r="C452" s="616"/>
      <c r="D452" s="642"/>
      <c r="E452" s="125"/>
      <c r="F452" s="125"/>
      <c r="G452" s="125"/>
      <c r="H452" s="125"/>
      <c r="I452" s="125"/>
      <c r="J452" s="125"/>
      <c r="K452" s="125"/>
      <c r="L452" s="125"/>
      <c r="M452" s="374"/>
      <c r="N452" s="397"/>
      <c r="O452" s="67"/>
      <c r="P452" s="374" t="s">
        <v>806</v>
      </c>
      <c r="Q452" s="397"/>
      <c r="R452" s="176"/>
      <c r="S452" s="10" t="e">
        <f>M452*P452</f>
        <v>#VALUE!</v>
      </c>
      <c r="T452" s="67"/>
      <c r="U452" s="176"/>
      <c r="V452" s="374"/>
      <c r="W452" s="397"/>
      <c r="X452" s="176"/>
      <c r="Y452" s="774"/>
      <c r="Z452" s="271"/>
      <c r="AA452" s="271"/>
      <c r="AB452" s="271"/>
      <c r="AC452" s="271"/>
      <c r="AD452" s="271"/>
      <c r="AE452" s="271"/>
      <c r="AF452" s="698"/>
      <c r="AG452" s="808"/>
      <c r="AJ452" s="4">
        <v>3.3</v>
      </c>
    </row>
    <row r="453" spans="1:36" ht="15" customHeight="1">
      <c r="A453" s="1"/>
      <c r="B453" s="91"/>
      <c r="C453" s="616"/>
      <c r="D453" s="642"/>
      <c r="E453" s="125"/>
      <c r="F453" s="125"/>
      <c r="G453" s="125"/>
      <c r="H453" s="125"/>
      <c r="I453" s="125"/>
      <c r="J453" s="125"/>
      <c r="K453" s="125"/>
      <c r="L453" s="125"/>
      <c r="M453" s="375"/>
      <c r="N453" s="398"/>
      <c r="O453" s="69" t="s">
        <v>106</v>
      </c>
      <c r="P453" s="375"/>
      <c r="Q453" s="398"/>
      <c r="R453" s="178" t="s">
        <v>385</v>
      </c>
      <c r="S453" s="9"/>
      <c r="T453" s="69"/>
      <c r="U453" s="178" t="s">
        <v>385</v>
      </c>
      <c r="V453" s="375"/>
      <c r="W453" s="398"/>
      <c r="X453" s="178" t="s">
        <v>385</v>
      </c>
      <c r="Y453" s="774"/>
      <c r="Z453" s="271"/>
      <c r="AA453" s="271"/>
      <c r="AB453" s="271"/>
      <c r="AC453" s="271"/>
      <c r="AD453" s="271"/>
      <c r="AE453" s="271"/>
      <c r="AF453" s="698"/>
      <c r="AG453" s="808"/>
      <c r="AJ453" s="4">
        <v>4.95</v>
      </c>
    </row>
    <row r="454" spans="1:36" ht="15" customHeight="1">
      <c r="A454" s="1"/>
      <c r="B454" s="91"/>
      <c r="C454" s="616"/>
      <c r="D454" s="642"/>
      <c r="E454" s="125"/>
      <c r="F454" s="125"/>
      <c r="G454" s="125"/>
      <c r="H454" s="125"/>
      <c r="I454" s="125"/>
      <c r="J454" s="125"/>
      <c r="K454" s="125"/>
      <c r="L454" s="125"/>
      <c r="M454" s="374"/>
      <c r="N454" s="397"/>
      <c r="O454" s="67"/>
      <c r="P454" s="374" t="s">
        <v>806</v>
      </c>
      <c r="Q454" s="397"/>
      <c r="R454" s="176"/>
      <c r="S454" s="10" t="e">
        <f>M454*P454</f>
        <v>#VALUE!</v>
      </c>
      <c r="T454" s="67"/>
      <c r="U454" s="65"/>
      <c r="V454" s="374"/>
      <c r="W454" s="397"/>
      <c r="X454" s="176"/>
      <c r="Y454" s="774"/>
      <c r="Z454" s="271"/>
      <c r="AA454" s="271"/>
      <c r="AB454" s="271"/>
      <c r="AC454" s="271"/>
      <c r="AD454" s="271"/>
      <c r="AE454" s="271"/>
      <c r="AF454" s="698"/>
      <c r="AG454" s="808"/>
    </row>
    <row r="455" spans="1:36" ht="15" customHeight="1">
      <c r="A455" s="1"/>
      <c r="B455" s="91"/>
      <c r="C455" s="616"/>
      <c r="D455" s="642"/>
      <c r="E455" s="125"/>
      <c r="F455" s="125"/>
      <c r="G455" s="125"/>
      <c r="H455" s="125"/>
      <c r="I455" s="125"/>
      <c r="J455" s="125"/>
      <c r="K455" s="125"/>
      <c r="L455" s="125"/>
      <c r="M455" s="375"/>
      <c r="N455" s="398"/>
      <c r="O455" s="69" t="s">
        <v>106</v>
      </c>
      <c r="P455" s="375"/>
      <c r="Q455" s="398"/>
      <c r="R455" s="178" t="s">
        <v>385</v>
      </c>
      <c r="S455" s="9"/>
      <c r="T455" s="69"/>
      <c r="U455" s="65" t="s">
        <v>385</v>
      </c>
      <c r="V455" s="375"/>
      <c r="W455" s="398"/>
      <c r="X455" s="178" t="s">
        <v>385</v>
      </c>
      <c r="Y455" s="774"/>
      <c r="Z455" s="271"/>
      <c r="AA455" s="271"/>
      <c r="AB455" s="271"/>
      <c r="AC455" s="271"/>
      <c r="AD455" s="271"/>
      <c r="AE455" s="271"/>
      <c r="AF455" s="698"/>
      <c r="AG455" s="808"/>
    </row>
    <row r="456" spans="1:36" ht="15" customHeight="1">
      <c r="A456" s="1"/>
      <c r="B456" s="91"/>
      <c r="C456" s="616"/>
      <c r="D456" s="642"/>
      <c r="E456" s="125"/>
      <c r="F456" s="125"/>
      <c r="G456" s="125"/>
      <c r="H456" s="125"/>
      <c r="I456" s="125"/>
      <c r="J456" s="125"/>
      <c r="K456" s="125"/>
      <c r="L456" s="125"/>
      <c r="M456" s="374"/>
      <c r="N456" s="397"/>
      <c r="O456" s="67"/>
      <c r="P456" s="374" t="s">
        <v>806</v>
      </c>
      <c r="Q456" s="397"/>
      <c r="R456" s="176"/>
      <c r="S456" s="10" t="e">
        <f>M456*P456</f>
        <v>#VALUE!</v>
      </c>
      <c r="T456" s="67"/>
      <c r="U456" s="176"/>
      <c r="V456" s="374"/>
      <c r="W456" s="397"/>
      <c r="X456" s="176"/>
      <c r="Y456" s="774"/>
      <c r="Z456" s="271"/>
      <c r="AA456" s="271"/>
      <c r="AB456" s="271"/>
      <c r="AC456" s="271"/>
      <c r="AD456" s="271"/>
      <c r="AE456" s="271"/>
      <c r="AF456" s="698"/>
      <c r="AG456" s="808"/>
    </row>
    <row r="457" spans="1:36" ht="15" customHeight="1">
      <c r="A457" s="1"/>
      <c r="B457" s="91"/>
      <c r="C457" s="616"/>
      <c r="D457" s="642"/>
      <c r="E457" s="125"/>
      <c r="F457" s="125"/>
      <c r="G457" s="125"/>
      <c r="H457" s="125"/>
      <c r="I457" s="125"/>
      <c r="J457" s="125"/>
      <c r="K457" s="125"/>
      <c r="L457" s="125"/>
      <c r="M457" s="375"/>
      <c r="N457" s="398"/>
      <c r="O457" s="69" t="s">
        <v>106</v>
      </c>
      <c r="P457" s="375"/>
      <c r="Q457" s="398"/>
      <c r="R457" s="178" t="s">
        <v>385</v>
      </c>
      <c r="S457" s="9"/>
      <c r="T457" s="69"/>
      <c r="U457" s="178" t="s">
        <v>385</v>
      </c>
      <c r="V457" s="375"/>
      <c r="W457" s="398"/>
      <c r="X457" s="178" t="s">
        <v>385</v>
      </c>
      <c r="Y457" s="774"/>
      <c r="Z457" s="271"/>
      <c r="AA457" s="271"/>
      <c r="AB457" s="271"/>
      <c r="AC457" s="271"/>
      <c r="AD457" s="271"/>
      <c r="AE457" s="271"/>
      <c r="AF457" s="698"/>
      <c r="AG457" s="808"/>
    </row>
    <row r="458" spans="1:36" ht="15" customHeight="1">
      <c r="A458" s="1"/>
      <c r="B458" s="2"/>
      <c r="C458" s="616"/>
      <c r="D458" s="642"/>
      <c r="E458" s="125"/>
      <c r="F458" s="125"/>
      <c r="G458" s="125"/>
      <c r="H458" s="125"/>
      <c r="I458" s="125"/>
      <c r="J458" s="125"/>
      <c r="K458" s="125"/>
      <c r="L458" s="125"/>
      <c r="M458" s="374"/>
      <c r="N458" s="397"/>
      <c r="O458" s="68"/>
      <c r="P458" s="374" t="s">
        <v>806</v>
      </c>
      <c r="Q458" s="397"/>
      <c r="R458" s="177"/>
      <c r="S458" s="10" t="e">
        <f>M458*P458</f>
        <v>#VALUE!</v>
      </c>
      <c r="T458" s="67"/>
      <c r="U458" s="177"/>
      <c r="V458" s="374"/>
      <c r="W458" s="397"/>
      <c r="X458" s="177"/>
      <c r="Y458" s="774"/>
      <c r="Z458" s="271"/>
      <c r="AA458" s="271"/>
      <c r="AB458" s="271"/>
      <c r="AC458" s="271"/>
      <c r="AD458" s="271"/>
      <c r="AE458" s="271"/>
      <c r="AF458" s="728"/>
      <c r="AG458" s="808"/>
    </row>
    <row r="459" spans="1:36" ht="15" customHeight="1">
      <c r="A459" s="1"/>
      <c r="B459" s="2"/>
      <c r="C459" s="617"/>
      <c r="D459" s="643"/>
      <c r="E459" s="125"/>
      <c r="F459" s="125"/>
      <c r="G459" s="125"/>
      <c r="H459" s="125"/>
      <c r="I459" s="125"/>
      <c r="J459" s="125"/>
      <c r="K459" s="125"/>
      <c r="L459" s="125"/>
      <c r="M459" s="375"/>
      <c r="N459" s="398"/>
      <c r="O459" s="69" t="s">
        <v>106</v>
      </c>
      <c r="P459" s="375"/>
      <c r="Q459" s="398"/>
      <c r="R459" s="178" t="s">
        <v>385</v>
      </c>
      <c r="S459" s="9"/>
      <c r="T459" s="69"/>
      <c r="U459" s="178" t="s">
        <v>385</v>
      </c>
      <c r="V459" s="375"/>
      <c r="W459" s="398"/>
      <c r="X459" s="178" t="s">
        <v>385</v>
      </c>
      <c r="Y459" s="774"/>
      <c r="Z459" s="271"/>
      <c r="AA459" s="271"/>
      <c r="AB459" s="271"/>
      <c r="AC459" s="271"/>
      <c r="AD459" s="271"/>
      <c r="AE459" s="271"/>
      <c r="AF459" s="728"/>
      <c r="AG459" s="808"/>
    </row>
    <row r="460" spans="1:36" ht="15" customHeight="1">
      <c r="A460" s="1"/>
      <c r="B460" s="2"/>
      <c r="C460" s="616" t="s">
        <v>352</v>
      </c>
      <c r="D460" s="642"/>
      <c r="E460" s="125"/>
      <c r="F460" s="125"/>
      <c r="G460" s="125"/>
      <c r="H460" s="125"/>
      <c r="I460" s="125"/>
      <c r="J460" s="125"/>
      <c r="K460" s="125"/>
      <c r="L460" s="125"/>
      <c r="M460" s="374"/>
      <c r="N460" s="397"/>
      <c r="O460" s="68"/>
      <c r="P460" s="374" t="s">
        <v>806</v>
      </c>
      <c r="Q460" s="397"/>
      <c r="R460" s="177"/>
      <c r="S460" s="10" t="e">
        <f>M460*P460</f>
        <v>#VALUE!</v>
      </c>
      <c r="T460" s="67"/>
      <c r="U460" s="177"/>
      <c r="V460" s="374"/>
      <c r="W460" s="397"/>
      <c r="X460" s="177"/>
      <c r="Y460" s="774"/>
      <c r="Z460" s="271"/>
      <c r="AA460" s="271"/>
      <c r="AB460" s="271"/>
      <c r="AC460" s="271"/>
      <c r="AD460" s="271"/>
      <c r="AE460" s="271"/>
      <c r="AF460" s="728"/>
      <c r="AG460" s="808"/>
    </row>
    <row r="461" spans="1:36" ht="15" customHeight="1">
      <c r="A461" s="1"/>
      <c r="B461" s="2"/>
      <c r="C461" s="616"/>
      <c r="D461" s="642"/>
      <c r="E461" s="125"/>
      <c r="F461" s="125"/>
      <c r="G461" s="125"/>
      <c r="H461" s="125"/>
      <c r="I461" s="125"/>
      <c r="J461" s="125"/>
      <c r="K461" s="125"/>
      <c r="L461" s="125"/>
      <c r="M461" s="375"/>
      <c r="N461" s="398"/>
      <c r="O461" s="69" t="s">
        <v>106</v>
      </c>
      <c r="P461" s="375"/>
      <c r="Q461" s="398"/>
      <c r="R461" s="178" t="s">
        <v>385</v>
      </c>
      <c r="S461" s="9"/>
      <c r="T461" s="69"/>
      <c r="U461" s="178" t="s">
        <v>385</v>
      </c>
      <c r="V461" s="375"/>
      <c r="W461" s="398"/>
      <c r="X461" s="178" t="s">
        <v>385</v>
      </c>
      <c r="Y461" s="774"/>
      <c r="Z461" s="271"/>
      <c r="AA461" s="271"/>
      <c r="AB461" s="271"/>
      <c r="AC461" s="271"/>
      <c r="AD461" s="271"/>
      <c r="AE461" s="271"/>
      <c r="AF461" s="728"/>
      <c r="AG461" s="808"/>
    </row>
    <row r="462" spans="1:36" ht="15" customHeight="1">
      <c r="A462" s="1"/>
      <c r="B462" s="2"/>
      <c r="C462" s="616"/>
      <c r="D462" s="642"/>
      <c r="E462" s="125"/>
      <c r="F462" s="125"/>
      <c r="G462" s="125"/>
      <c r="H462" s="125"/>
      <c r="I462" s="125"/>
      <c r="J462" s="125"/>
      <c r="K462" s="125"/>
      <c r="L462" s="125"/>
      <c r="M462" s="374"/>
      <c r="N462" s="397"/>
      <c r="O462" s="68"/>
      <c r="P462" s="374" t="s">
        <v>806</v>
      </c>
      <c r="Q462" s="397"/>
      <c r="R462" s="177"/>
      <c r="S462" s="10" t="e">
        <f>M462*P462</f>
        <v>#VALUE!</v>
      </c>
      <c r="T462" s="67"/>
      <c r="U462" s="177"/>
      <c r="V462" s="374"/>
      <c r="W462" s="397"/>
      <c r="X462" s="177"/>
      <c r="Y462" s="774"/>
      <c r="Z462" s="271"/>
      <c r="AA462" s="271"/>
      <c r="AB462" s="271"/>
      <c r="AC462" s="271"/>
      <c r="AD462" s="271"/>
      <c r="AE462" s="271"/>
      <c r="AF462" s="728"/>
      <c r="AG462" s="808"/>
    </row>
    <row r="463" spans="1:36" ht="15" customHeight="1">
      <c r="A463" s="1"/>
      <c r="B463" s="2"/>
      <c r="C463" s="616"/>
      <c r="D463" s="642"/>
      <c r="E463" s="125"/>
      <c r="F463" s="125"/>
      <c r="G463" s="125"/>
      <c r="H463" s="125"/>
      <c r="I463" s="125"/>
      <c r="J463" s="125"/>
      <c r="K463" s="125"/>
      <c r="L463" s="125"/>
      <c r="M463" s="375"/>
      <c r="N463" s="398"/>
      <c r="O463" s="69" t="s">
        <v>106</v>
      </c>
      <c r="P463" s="375"/>
      <c r="Q463" s="398"/>
      <c r="R463" s="178" t="s">
        <v>385</v>
      </c>
      <c r="S463" s="9"/>
      <c r="T463" s="69"/>
      <c r="U463" s="178" t="s">
        <v>385</v>
      </c>
      <c r="V463" s="375"/>
      <c r="W463" s="398"/>
      <c r="X463" s="178" t="s">
        <v>385</v>
      </c>
      <c r="Y463" s="774"/>
      <c r="Z463" s="271"/>
      <c r="AA463" s="271"/>
      <c r="AB463" s="271"/>
      <c r="AC463" s="271"/>
      <c r="AD463" s="271"/>
      <c r="AE463" s="271"/>
      <c r="AF463" s="728"/>
      <c r="AG463" s="808"/>
    </row>
    <row r="464" spans="1:36" ht="15" customHeight="1">
      <c r="A464" s="1"/>
      <c r="B464" s="2"/>
      <c r="C464" s="616"/>
      <c r="D464" s="642"/>
      <c r="E464" s="125"/>
      <c r="F464" s="125"/>
      <c r="G464" s="125"/>
      <c r="H464" s="125"/>
      <c r="I464" s="125"/>
      <c r="J464" s="125"/>
      <c r="K464" s="125"/>
      <c r="L464" s="125"/>
      <c r="M464" s="374"/>
      <c r="N464" s="397"/>
      <c r="O464" s="68"/>
      <c r="P464" s="374" t="s">
        <v>806</v>
      </c>
      <c r="Q464" s="397"/>
      <c r="R464" s="177"/>
      <c r="S464" s="10" t="e">
        <f>M464*P464</f>
        <v>#VALUE!</v>
      </c>
      <c r="T464" s="67"/>
      <c r="U464" s="177"/>
      <c r="V464" s="374"/>
      <c r="W464" s="397"/>
      <c r="X464" s="177"/>
      <c r="Y464" s="774"/>
      <c r="Z464" s="271"/>
      <c r="AA464" s="271"/>
      <c r="AB464" s="271"/>
      <c r="AC464" s="271"/>
      <c r="AD464" s="271"/>
      <c r="AE464" s="271"/>
      <c r="AF464" s="728"/>
      <c r="AG464" s="808"/>
    </row>
    <row r="465" spans="1:33" ht="15" customHeight="1">
      <c r="A465" s="1"/>
      <c r="B465" s="2"/>
      <c r="C465" s="617"/>
      <c r="D465" s="643"/>
      <c r="E465" s="125"/>
      <c r="F465" s="125"/>
      <c r="G465" s="125"/>
      <c r="H465" s="125"/>
      <c r="I465" s="125"/>
      <c r="J465" s="125"/>
      <c r="K465" s="125"/>
      <c r="L465" s="125"/>
      <c r="M465" s="375"/>
      <c r="N465" s="398"/>
      <c r="O465" s="69" t="s">
        <v>106</v>
      </c>
      <c r="P465" s="375"/>
      <c r="Q465" s="398"/>
      <c r="R465" s="178" t="s">
        <v>385</v>
      </c>
      <c r="S465" s="9"/>
      <c r="T465" s="69"/>
      <c r="U465" s="178" t="s">
        <v>385</v>
      </c>
      <c r="V465" s="375"/>
      <c r="W465" s="398"/>
      <c r="X465" s="178" t="s">
        <v>385</v>
      </c>
      <c r="Y465" s="774"/>
      <c r="Z465" s="271"/>
      <c r="AA465" s="271"/>
      <c r="AB465" s="271"/>
      <c r="AC465" s="271"/>
      <c r="AD465" s="271"/>
      <c r="AE465" s="271"/>
      <c r="AF465" s="728"/>
      <c r="AG465" s="808"/>
    </row>
    <row r="466" spans="1:33" ht="15" customHeight="1">
      <c r="A466" s="1"/>
      <c r="B466" s="91"/>
      <c r="C466" s="618" t="s">
        <v>17</v>
      </c>
      <c r="D466" s="618"/>
      <c r="E466" s="125"/>
      <c r="F466" s="125"/>
      <c r="G466" s="125"/>
      <c r="H466" s="125"/>
      <c r="I466" s="125"/>
      <c r="J466" s="125"/>
      <c r="K466" s="125"/>
      <c r="L466" s="125"/>
      <c r="M466" s="374"/>
      <c r="N466" s="397"/>
      <c r="O466" s="67"/>
      <c r="P466" s="374" t="s">
        <v>806</v>
      </c>
      <c r="Q466" s="397"/>
      <c r="R466" s="176"/>
      <c r="S466" s="10" t="e">
        <f>M466*P466</f>
        <v>#VALUE!</v>
      </c>
      <c r="T466" s="67"/>
      <c r="U466" s="176"/>
      <c r="V466" s="374"/>
      <c r="W466" s="397"/>
      <c r="X466" s="176"/>
      <c r="Y466" s="774"/>
      <c r="Z466" s="271"/>
      <c r="AA466" s="271"/>
      <c r="AB466" s="271"/>
      <c r="AC466" s="271"/>
      <c r="AD466" s="271"/>
      <c r="AE466" s="271"/>
      <c r="AF466" s="698"/>
      <c r="AG466" s="808"/>
    </row>
    <row r="467" spans="1:33" ht="15" customHeight="1">
      <c r="A467" s="1"/>
      <c r="B467" s="91"/>
      <c r="C467" s="618"/>
      <c r="D467" s="618"/>
      <c r="E467" s="125"/>
      <c r="F467" s="125"/>
      <c r="G467" s="125"/>
      <c r="H467" s="125"/>
      <c r="I467" s="125"/>
      <c r="J467" s="125"/>
      <c r="K467" s="125"/>
      <c r="L467" s="125"/>
      <c r="M467" s="375"/>
      <c r="N467" s="398"/>
      <c r="O467" s="69" t="s">
        <v>106</v>
      </c>
      <c r="P467" s="375"/>
      <c r="Q467" s="398"/>
      <c r="R467" s="178" t="s">
        <v>385</v>
      </c>
      <c r="S467" s="9"/>
      <c r="T467" s="69"/>
      <c r="U467" s="178" t="s">
        <v>385</v>
      </c>
      <c r="V467" s="375"/>
      <c r="W467" s="398"/>
      <c r="X467" s="178" t="s">
        <v>385</v>
      </c>
      <c r="Y467" s="774"/>
      <c r="Z467" s="271"/>
      <c r="AA467" s="271"/>
      <c r="AB467" s="271"/>
      <c r="AC467" s="271"/>
      <c r="AD467" s="271"/>
      <c r="AE467" s="271"/>
      <c r="AF467" s="698"/>
      <c r="AG467" s="808"/>
    </row>
    <row r="468" spans="1:33" ht="15" customHeight="1">
      <c r="A468" s="1"/>
      <c r="B468" s="91"/>
      <c r="C468" s="618"/>
      <c r="D468" s="618"/>
      <c r="E468" s="125"/>
      <c r="F468" s="125"/>
      <c r="G468" s="125"/>
      <c r="H468" s="125"/>
      <c r="I468" s="125"/>
      <c r="J468" s="125"/>
      <c r="K468" s="125"/>
      <c r="L468" s="125"/>
      <c r="M468" s="374"/>
      <c r="N468" s="397"/>
      <c r="O468" s="67"/>
      <c r="P468" s="374" t="s">
        <v>806</v>
      </c>
      <c r="Q468" s="397"/>
      <c r="R468" s="176"/>
      <c r="S468" s="10" t="e">
        <f>M468*P468</f>
        <v>#VALUE!</v>
      </c>
      <c r="T468" s="67"/>
      <c r="U468" s="176"/>
      <c r="V468" s="374"/>
      <c r="W468" s="397"/>
      <c r="X468" s="176"/>
      <c r="Y468" s="774"/>
      <c r="Z468" s="271"/>
      <c r="AA468" s="271"/>
      <c r="AB468" s="271"/>
      <c r="AC468" s="271"/>
      <c r="AD468" s="271"/>
      <c r="AE468" s="271"/>
      <c r="AF468" s="698"/>
      <c r="AG468" s="808"/>
    </row>
    <row r="469" spans="1:33" ht="15" customHeight="1">
      <c r="A469" s="1"/>
      <c r="B469" s="91"/>
      <c r="C469" s="618"/>
      <c r="D469" s="618"/>
      <c r="E469" s="125"/>
      <c r="F469" s="125"/>
      <c r="G469" s="125"/>
      <c r="H469" s="125"/>
      <c r="I469" s="125"/>
      <c r="J469" s="125"/>
      <c r="K469" s="125"/>
      <c r="L469" s="125"/>
      <c r="M469" s="375"/>
      <c r="N469" s="398"/>
      <c r="O469" s="69" t="s">
        <v>106</v>
      </c>
      <c r="P469" s="375"/>
      <c r="Q469" s="398"/>
      <c r="R469" s="178" t="s">
        <v>385</v>
      </c>
      <c r="S469" s="9"/>
      <c r="T469" s="69"/>
      <c r="U469" s="178" t="s">
        <v>385</v>
      </c>
      <c r="V469" s="375"/>
      <c r="W469" s="398"/>
      <c r="X469" s="178" t="s">
        <v>385</v>
      </c>
      <c r="Y469" s="774"/>
      <c r="Z469" s="271"/>
      <c r="AA469" s="271"/>
      <c r="AB469" s="271"/>
      <c r="AC469" s="271"/>
      <c r="AD469" s="271"/>
      <c r="AE469" s="271"/>
      <c r="AF469" s="698"/>
      <c r="AG469" s="808"/>
    </row>
    <row r="470" spans="1:33" ht="15" customHeight="1">
      <c r="A470" s="1"/>
      <c r="B470" s="91"/>
      <c r="C470" s="618"/>
      <c r="D470" s="618"/>
      <c r="E470" s="125"/>
      <c r="F470" s="125"/>
      <c r="G470" s="125"/>
      <c r="H470" s="125"/>
      <c r="I470" s="125"/>
      <c r="J470" s="125"/>
      <c r="K470" s="125"/>
      <c r="L470" s="125"/>
      <c r="M470" s="374"/>
      <c r="N470" s="397"/>
      <c r="O470" s="67"/>
      <c r="P470" s="374" t="s">
        <v>806</v>
      </c>
      <c r="Q470" s="397"/>
      <c r="R470" s="176"/>
      <c r="S470" s="10" t="e">
        <f>M470*P470</f>
        <v>#VALUE!</v>
      </c>
      <c r="T470" s="67"/>
      <c r="U470" s="176"/>
      <c r="V470" s="374"/>
      <c r="W470" s="397"/>
      <c r="X470" s="176"/>
      <c r="Y470" s="774"/>
      <c r="Z470" s="271"/>
      <c r="AA470" s="271"/>
      <c r="AB470" s="271"/>
      <c r="AC470" s="271"/>
      <c r="AD470" s="271"/>
      <c r="AE470" s="271"/>
      <c r="AF470" s="698"/>
      <c r="AG470" s="808"/>
    </row>
    <row r="471" spans="1:33" ht="15" customHeight="1">
      <c r="A471" s="1"/>
      <c r="B471" s="91"/>
      <c r="C471" s="618"/>
      <c r="D471" s="618"/>
      <c r="E471" s="125"/>
      <c r="F471" s="125"/>
      <c r="G471" s="125"/>
      <c r="H471" s="125"/>
      <c r="I471" s="125"/>
      <c r="J471" s="125"/>
      <c r="K471" s="125"/>
      <c r="L471" s="125"/>
      <c r="M471" s="375"/>
      <c r="N471" s="398"/>
      <c r="O471" s="69" t="s">
        <v>106</v>
      </c>
      <c r="P471" s="375"/>
      <c r="Q471" s="398"/>
      <c r="R471" s="178" t="s">
        <v>385</v>
      </c>
      <c r="S471" s="9"/>
      <c r="T471" s="69"/>
      <c r="U471" s="178" t="s">
        <v>385</v>
      </c>
      <c r="V471" s="375"/>
      <c r="W471" s="398"/>
      <c r="X471" s="178" t="s">
        <v>385</v>
      </c>
      <c r="Y471" s="774"/>
      <c r="Z471" s="271"/>
      <c r="AA471" s="271"/>
      <c r="AB471" s="271"/>
      <c r="AC471" s="271"/>
      <c r="AD471" s="271"/>
      <c r="AE471" s="271"/>
      <c r="AF471" s="698"/>
      <c r="AG471" s="808"/>
    </row>
    <row r="472" spans="1:33" ht="15" customHeight="1">
      <c r="A472" s="1"/>
      <c r="B472" s="91"/>
      <c r="C472" s="91"/>
      <c r="D472" s="91"/>
      <c r="E472" s="91"/>
      <c r="F472" s="91"/>
      <c r="G472" s="91"/>
      <c r="H472" s="91"/>
      <c r="I472" s="91"/>
      <c r="J472" s="91"/>
      <c r="K472" s="91"/>
      <c r="L472" s="91"/>
      <c r="M472" s="91"/>
      <c r="N472" s="91"/>
      <c r="O472" s="91"/>
      <c r="P472" s="91" t="s">
        <v>1098</v>
      </c>
      <c r="Q472" s="91"/>
      <c r="R472" s="91"/>
      <c r="S472" s="91"/>
      <c r="T472" s="91"/>
      <c r="U472" s="91"/>
      <c r="V472" s="91"/>
      <c r="W472" s="91"/>
      <c r="X472" s="91"/>
      <c r="Y472" s="698"/>
      <c r="Z472" s="698"/>
      <c r="AA472" s="698"/>
      <c r="AB472" s="698"/>
      <c r="AC472" s="698"/>
      <c r="AD472" s="698"/>
      <c r="AE472" s="698"/>
      <c r="AF472" s="698"/>
      <c r="AG472" s="808"/>
    </row>
    <row r="473" spans="1:33" ht="15" customHeight="1">
      <c r="A473" s="1"/>
      <c r="B473" s="91" t="s">
        <v>657</v>
      </c>
      <c r="C473" s="91"/>
      <c r="D473" s="91"/>
      <c r="E473" s="91"/>
      <c r="F473" s="91"/>
      <c r="G473" s="91"/>
      <c r="H473" s="91"/>
      <c r="I473" s="91"/>
      <c r="J473" s="91"/>
      <c r="K473" s="91"/>
      <c r="L473" s="91"/>
      <c r="M473" s="91"/>
      <c r="N473" s="91"/>
      <c r="O473" s="91"/>
      <c r="P473" s="91"/>
      <c r="Q473" s="91"/>
      <c r="R473" s="91"/>
      <c r="S473" s="91"/>
      <c r="T473" s="91"/>
      <c r="U473" s="91"/>
      <c r="V473" s="91"/>
      <c r="W473" s="91"/>
      <c r="X473" s="91"/>
      <c r="Y473" s="698"/>
      <c r="Z473" s="698"/>
      <c r="AA473" s="698"/>
      <c r="AB473" s="698"/>
      <c r="AC473" s="698"/>
      <c r="AD473" s="698"/>
      <c r="AE473" s="698"/>
      <c r="AF473" s="698"/>
      <c r="AG473" s="808"/>
    </row>
    <row r="474" spans="1:33" ht="15" customHeight="1">
      <c r="A474" s="1"/>
      <c r="B474" s="411" t="s">
        <v>1223</v>
      </c>
      <c r="C474" s="411"/>
      <c r="D474" s="411"/>
      <c r="E474" s="411"/>
      <c r="F474" s="411"/>
      <c r="G474" s="411"/>
      <c r="H474" s="411"/>
      <c r="I474" s="411"/>
      <c r="J474" s="411"/>
      <c r="K474" s="411"/>
      <c r="L474" s="411"/>
      <c r="M474" s="411"/>
      <c r="N474" s="411"/>
      <c r="O474" s="411"/>
      <c r="P474" s="411"/>
      <c r="Q474" s="411"/>
      <c r="R474" s="411"/>
      <c r="S474" s="411"/>
      <c r="T474" s="411"/>
      <c r="U474" s="411"/>
      <c r="V474" s="411"/>
      <c r="W474" s="411"/>
      <c r="X474" s="411"/>
      <c r="Y474" s="411"/>
      <c r="Z474" s="411"/>
      <c r="AA474" s="411"/>
      <c r="AB474" s="411"/>
      <c r="AC474" s="411"/>
      <c r="AD474" s="411"/>
      <c r="AE474" s="411"/>
      <c r="AF474" s="411"/>
      <c r="AG474" s="537"/>
    </row>
    <row r="475" spans="1:33" ht="15" customHeight="1">
      <c r="A475" s="1"/>
      <c r="B475" s="411"/>
      <c r="C475" s="411"/>
      <c r="D475" s="411"/>
      <c r="E475" s="411"/>
      <c r="F475" s="411"/>
      <c r="G475" s="411"/>
      <c r="H475" s="411"/>
      <c r="I475" s="411"/>
      <c r="J475" s="411"/>
      <c r="K475" s="411"/>
      <c r="L475" s="411"/>
      <c r="M475" s="411"/>
      <c r="N475" s="411"/>
      <c r="O475" s="411"/>
      <c r="P475" s="411"/>
      <c r="Q475" s="411"/>
      <c r="R475" s="411"/>
      <c r="S475" s="411"/>
      <c r="T475" s="411"/>
      <c r="U475" s="411"/>
      <c r="V475" s="411"/>
      <c r="W475" s="411"/>
      <c r="X475" s="411"/>
      <c r="Y475" s="411"/>
      <c r="Z475" s="411"/>
      <c r="AA475" s="411"/>
      <c r="AB475" s="411"/>
      <c r="AC475" s="411"/>
      <c r="AD475" s="411"/>
      <c r="AE475" s="411"/>
      <c r="AF475" s="411"/>
      <c r="AG475" s="537"/>
    </row>
    <row r="476" spans="1:33" ht="15" customHeight="1">
      <c r="A476" s="1"/>
      <c r="B476" s="91" t="s">
        <v>1096</v>
      </c>
      <c r="C476" s="91"/>
      <c r="D476" s="91"/>
      <c r="E476" s="91"/>
      <c r="F476" s="91"/>
      <c r="G476" s="91"/>
      <c r="H476" s="91"/>
      <c r="I476" s="91"/>
      <c r="J476" s="91"/>
      <c r="K476" s="91"/>
      <c r="L476" s="91"/>
      <c r="M476" s="91"/>
      <c r="N476" s="91"/>
      <c r="O476" s="91"/>
      <c r="P476" s="91"/>
      <c r="Q476" s="91"/>
      <c r="R476" s="91"/>
      <c r="S476" s="91"/>
      <c r="T476" s="91"/>
      <c r="U476" s="91"/>
      <c r="V476" s="91"/>
      <c r="W476" s="91"/>
      <c r="X476" s="91"/>
      <c r="Y476" s="698"/>
      <c r="Z476" s="698"/>
      <c r="AA476" s="698"/>
      <c r="AB476" s="698"/>
      <c r="AC476" s="698"/>
      <c r="AD476" s="698"/>
      <c r="AE476" s="698"/>
      <c r="AF476" s="698"/>
      <c r="AG476" s="808"/>
    </row>
    <row r="477" spans="1:33" ht="13.5" customHeight="1">
      <c r="A477" s="1"/>
      <c r="B477" s="91"/>
      <c r="C477" s="91" t="s">
        <v>109</v>
      </c>
      <c r="D477" s="91"/>
      <c r="E477" s="91"/>
      <c r="F477" s="91"/>
      <c r="G477" s="91"/>
      <c r="H477" s="91"/>
      <c r="I477" s="91"/>
      <c r="J477" s="91"/>
      <c r="K477" s="91"/>
      <c r="L477" s="91"/>
      <c r="M477" s="91"/>
      <c r="N477" s="91"/>
      <c r="O477" s="91"/>
      <c r="P477" s="91"/>
      <c r="Q477" s="91"/>
      <c r="R477" s="91"/>
      <c r="S477" s="91"/>
      <c r="T477" s="91"/>
      <c r="U477" s="91"/>
      <c r="V477" s="91"/>
      <c r="W477" s="91"/>
      <c r="X477" s="91"/>
      <c r="Y477" s="91"/>
      <c r="Z477" s="91"/>
      <c r="AA477" s="91"/>
      <c r="AB477" s="91"/>
      <c r="AC477" s="91"/>
      <c r="AD477" s="91"/>
      <c r="AE477" s="91"/>
      <c r="AF477" s="91"/>
      <c r="AG477" s="3"/>
    </row>
    <row r="478" spans="1:33" ht="15" customHeight="1">
      <c r="A478" s="17"/>
      <c r="B478" s="76"/>
      <c r="C478" s="76"/>
      <c r="D478" s="76"/>
      <c r="E478" s="76"/>
      <c r="F478" s="76"/>
      <c r="G478" s="76"/>
      <c r="H478" s="76"/>
      <c r="I478" s="76"/>
      <c r="J478" s="76"/>
      <c r="K478" s="76"/>
      <c r="L478" s="76"/>
      <c r="M478" s="76"/>
      <c r="N478" s="76"/>
      <c r="O478" s="76"/>
      <c r="P478" s="76"/>
      <c r="Q478" s="76"/>
      <c r="R478" s="76"/>
      <c r="S478" s="76"/>
      <c r="T478" s="76"/>
      <c r="U478" s="76"/>
      <c r="V478" s="76"/>
      <c r="W478" s="76"/>
      <c r="X478" s="76"/>
      <c r="Y478" s="76"/>
      <c r="Z478" s="76"/>
      <c r="AA478" s="76"/>
      <c r="AB478" s="76"/>
      <c r="AC478" s="76"/>
      <c r="AD478" s="76"/>
      <c r="AE478" s="76"/>
      <c r="AF478" s="76"/>
      <c r="AG478" s="515"/>
    </row>
    <row r="479" spans="1:33" ht="15" customHeight="1">
      <c r="A479" s="47" t="s">
        <v>1009</v>
      </c>
      <c r="B479" s="47"/>
      <c r="C479" s="47"/>
      <c r="D479" s="47"/>
      <c r="E479" s="47"/>
      <c r="F479" s="47"/>
      <c r="G479" s="47"/>
      <c r="H479" s="47"/>
      <c r="I479" s="47"/>
      <c r="J479" s="47"/>
      <c r="K479" s="47"/>
      <c r="L479" s="47"/>
      <c r="M479" s="47"/>
      <c r="N479" s="47"/>
      <c r="O479" s="47"/>
      <c r="P479" s="47"/>
      <c r="Q479" s="47"/>
      <c r="R479" s="47"/>
      <c r="S479" s="47"/>
      <c r="T479" s="47"/>
      <c r="U479" s="47"/>
      <c r="V479" s="47"/>
      <c r="W479" s="47"/>
      <c r="X479" s="47"/>
      <c r="Y479" s="124" t="s">
        <v>245</v>
      </c>
      <c r="Z479" s="124"/>
      <c r="AA479" s="124"/>
      <c r="AB479" s="124"/>
      <c r="AC479" s="124"/>
      <c r="AD479" s="124"/>
      <c r="AE479" s="124"/>
      <c r="AF479" s="124"/>
      <c r="AG479" s="124"/>
    </row>
    <row r="480" spans="1:33" ht="15" customHeight="1">
      <c r="A480" s="47"/>
      <c r="B480" s="47"/>
      <c r="C480" s="47"/>
      <c r="D480" s="47"/>
      <c r="E480" s="47"/>
      <c r="F480" s="47"/>
      <c r="G480" s="47"/>
      <c r="H480" s="47"/>
      <c r="I480" s="47"/>
      <c r="J480" s="47"/>
      <c r="K480" s="47"/>
      <c r="L480" s="47"/>
      <c r="M480" s="47"/>
      <c r="N480" s="47"/>
      <c r="O480" s="47"/>
      <c r="P480" s="47"/>
      <c r="Q480" s="47"/>
      <c r="R480" s="47"/>
      <c r="S480" s="47"/>
      <c r="T480" s="47"/>
      <c r="U480" s="47"/>
      <c r="V480" s="47"/>
      <c r="W480" s="47"/>
      <c r="X480" s="47"/>
      <c r="Y480" s="124"/>
      <c r="Z480" s="124"/>
      <c r="AA480" s="124"/>
      <c r="AB480" s="124"/>
      <c r="AC480" s="124"/>
      <c r="AD480" s="124"/>
      <c r="AE480" s="124"/>
      <c r="AF480" s="124"/>
      <c r="AG480" s="124"/>
    </row>
    <row r="481" spans="1:35" ht="15" customHeight="1">
      <c r="A481" s="1"/>
      <c r="B481" s="2"/>
      <c r="C481" s="2" t="s">
        <v>1100</v>
      </c>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3"/>
    </row>
    <row r="482" spans="1:35" ht="15" customHeight="1">
      <c r="A482" s="1"/>
      <c r="B482" s="2"/>
      <c r="C482" s="2"/>
      <c r="D482" s="2"/>
      <c r="E482" s="2"/>
      <c r="F482" s="2"/>
      <c r="G482" s="2"/>
      <c r="H482" s="2"/>
      <c r="I482" s="2"/>
      <c r="J482" s="2"/>
      <c r="K482" s="2"/>
      <c r="L482" s="2"/>
      <c r="M482" s="2"/>
      <c r="N482" s="2"/>
      <c r="O482" s="2"/>
      <c r="P482" s="2"/>
      <c r="Q482" s="2" t="s">
        <v>337</v>
      </c>
      <c r="R482" s="2"/>
      <c r="S482" s="320"/>
      <c r="T482" s="352"/>
      <c r="U482" s="2" t="s">
        <v>11</v>
      </c>
      <c r="V482" s="272"/>
      <c r="W482" s="728" t="s">
        <v>151</v>
      </c>
      <c r="X482" s="699"/>
      <c r="Y482" s="461" t="s">
        <v>1095</v>
      </c>
      <c r="Z482" s="728"/>
      <c r="AA482" s="728"/>
      <c r="AB482" s="728"/>
      <c r="AC482" s="728"/>
      <c r="AD482" s="728"/>
      <c r="AE482" s="2"/>
      <c r="AF482" s="2"/>
      <c r="AG482" s="3"/>
    </row>
    <row r="483" spans="1:35" ht="15" customHeight="1">
      <c r="A483" s="1"/>
      <c r="B483" s="2"/>
      <c r="C483" s="585"/>
      <c r="D483" s="585"/>
      <c r="E483" s="124" t="s">
        <v>389</v>
      </c>
      <c r="F483" s="124"/>
      <c r="G483" s="124"/>
      <c r="H483" s="124"/>
      <c r="I483" s="124"/>
      <c r="J483" s="124"/>
      <c r="K483" s="124"/>
      <c r="L483" s="124"/>
      <c r="M483" s="124" t="s">
        <v>86</v>
      </c>
      <c r="N483" s="124"/>
      <c r="O483" s="124"/>
      <c r="P483" s="124" t="s">
        <v>1004</v>
      </c>
      <c r="Q483" s="124"/>
      <c r="R483" s="124"/>
      <c r="S483" s="124"/>
      <c r="T483" s="124"/>
      <c r="U483" s="124"/>
      <c r="V483" s="124" t="s">
        <v>727</v>
      </c>
      <c r="W483" s="124"/>
      <c r="X483" s="124"/>
      <c r="Y483" s="124"/>
      <c r="Z483" s="124"/>
      <c r="AA483" s="124"/>
      <c r="AB483" s="124"/>
      <c r="AC483" s="124"/>
      <c r="AD483" s="2"/>
      <c r="AE483" s="2"/>
      <c r="AF483" s="2"/>
      <c r="AG483" s="3"/>
    </row>
    <row r="484" spans="1:35" ht="15" customHeight="1">
      <c r="A484" s="1"/>
      <c r="B484" s="2"/>
      <c r="C484" s="585"/>
      <c r="D484" s="585"/>
      <c r="E484" s="124"/>
      <c r="F484" s="124"/>
      <c r="G484" s="124"/>
      <c r="H484" s="124"/>
      <c r="I484" s="124"/>
      <c r="J484" s="124"/>
      <c r="K484" s="124"/>
      <c r="L484" s="124"/>
      <c r="M484" s="124"/>
      <c r="N484" s="124"/>
      <c r="O484" s="124"/>
      <c r="P484" s="124"/>
      <c r="Q484" s="124"/>
      <c r="R484" s="124"/>
      <c r="S484" s="124"/>
      <c r="T484" s="124"/>
      <c r="U484" s="124"/>
      <c r="V484" s="124" t="s">
        <v>366</v>
      </c>
      <c r="W484" s="124"/>
      <c r="X484" s="124"/>
      <c r="Y484" s="124"/>
      <c r="Z484" s="124" t="s">
        <v>1110</v>
      </c>
      <c r="AA484" s="124"/>
      <c r="AB484" s="124"/>
      <c r="AC484" s="124"/>
      <c r="AD484" s="2"/>
      <c r="AE484" s="2"/>
      <c r="AF484" s="2"/>
      <c r="AG484" s="3"/>
    </row>
    <row r="485" spans="1:35" ht="15" customHeight="1">
      <c r="A485" s="1"/>
      <c r="B485" s="2"/>
      <c r="C485" s="618" t="s">
        <v>44</v>
      </c>
      <c r="D485" s="618"/>
      <c r="E485" s="124" t="s">
        <v>1101</v>
      </c>
      <c r="F485" s="124"/>
      <c r="G485" s="124"/>
      <c r="H485" s="124"/>
      <c r="I485" s="124"/>
      <c r="J485" s="124"/>
      <c r="K485" s="124"/>
      <c r="L485" s="124"/>
      <c r="M485" s="125" t="s">
        <v>806</v>
      </c>
      <c r="N485" s="125"/>
      <c r="O485" s="125"/>
      <c r="P485" s="124" t="s">
        <v>494</v>
      </c>
      <c r="Q485" s="124"/>
      <c r="R485" s="124"/>
      <c r="S485" s="124"/>
      <c r="T485" s="124"/>
      <c r="U485" s="124"/>
      <c r="V485" s="124" t="s">
        <v>1108</v>
      </c>
      <c r="W485" s="124"/>
      <c r="X485" s="124"/>
      <c r="Y485" s="124"/>
      <c r="Z485" s="124"/>
      <c r="AA485" s="124"/>
      <c r="AB485" s="124"/>
      <c r="AC485" s="124"/>
      <c r="AD485" s="2"/>
      <c r="AE485" s="2"/>
      <c r="AF485" s="2"/>
      <c r="AG485" s="3"/>
    </row>
    <row r="486" spans="1:35" ht="15" customHeight="1">
      <c r="A486" s="1"/>
      <c r="B486" s="2"/>
      <c r="C486" s="618"/>
      <c r="D486" s="618"/>
      <c r="E486" s="124"/>
      <c r="F486" s="124"/>
      <c r="G486" s="124"/>
      <c r="H486" s="124"/>
      <c r="I486" s="124"/>
      <c r="J486" s="124"/>
      <c r="K486" s="124"/>
      <c r="L486" s="124"/>
      <c r="M486" s="125"/>
      <c r="N486" s="125"/>
      <c r="O486" s="125"/>
      <c r="P486" s="124"/>
      <c r="Q486" s="124"/>
      <c r="R486" s="124"/>
      <c r="S486" s="124"/>
      <c r="T486" s="124"/>
      <c r="U486" s="124"/>
      <c r="V486" s="124"/>
      <c r="W486" s="124"/>
      <c r="X486" s="124"/>
      <c r="Y486" s="124"/>
      <c r="Z486" s="124"/>
      <c r="AA486" s="124"/>
      <c r="AB486" s="124"/>
      <c r="AC486" s="124"/>
      <c r="AD486" s="2"/>
      <c r="AE486" s="2"/>
      <c r="AF486" s="2"/>
      <c r="AG486" s="3"/>
      <c r="AI486" s="4" t="s">
        <v>806</v>
      </c>
    </row>
    <row r="487" spans="1:35" ht="15" customHeight="1">
      <c r="A487" s="1"/>
      <c r="B487" s="2"/>
      <c r="C487" s="618"/>
      <c r="D487" s="618"/>
      <c r="E487" s="124" t="s">
        <v>1102</v>
      </c>
      <c r="F487" s="124"/>
      <c r="G487" s="124"/>
      <c r="H487" s="124"/>
      <c r="I487" s="124"/>
      <c r="J487" s="124"/>
      <c r="K487" s="124"/>
      <c r="L487" s="124"/>
      <c r="M487" s="125" t="s">
        <v>806</v>
      </c>
      <c r="N487" s="125"/>
      <c r="O487" s="125"/>
      <c r="P487" s="124" t="s">
        <v>494</v>
      </c>
      <c r="Q487" s="124"/>
      <c r="R487" s="124"/>
      <c r="S487" s="124"/>
      <c r="T487" s="124"/>
      <c r="U487" s="124"/>
      <c r="V487" s="124" t="s">
        <v>1108</v>
      </c>
      <c r="W487" s="124"/>
      <c r="X487" s="124"/>
      <c r="Y487" s="124"/>
      <c r="Z487" s="124"/>
      <c r="AA487" s="124"/>
      <c r="AB487" s="124"/>
      <c r="AC487" s="124"/>
      <c r="AD487" s="2"/>
      <c r="AE487" s="2"/>
      <c r="AF487" s="2"/>
      <c r="AG487" s="3"/>
      <c r="AI487" s="4" t="s">
        <v>830</v>
      </c>
    </row>
    <row r="488" spans="1:35" ht="15" customHeight="1">
      <c r="A488" s="1"/>
      <c r="B488" s="2"/>
      <c r="C488" s="618"/>
      <c r="D488" s="618"/>
      <c r="E488" s="124"/>
      <c r="F488" s="124"/>
      <c r="G488" s="124"/>
      <c r="H488" s="124"/>
      <c r="I488" s="124"/>
      <c r="J488" s="124"/>
      <c r="K488" s="124"/>
      <c r="L488" s="124"/>
      <c r="M488" s="125"/>
      <c r="N488" s="125"/>
      <c r="O488" s="125"/>
      <c r="P488" s="124"/>
      <c r="Q488" s="124"/>
      <c r="R488" s="124"/>
      <c r="S488" s="124"/>
      <c r="T488" s="124"/>
      <c r="U488" s="124"/>
      <c r="V488" s="124"/>
      <c r="W488" s="124"/>
      <c r="X488" s="124"/>
      <c r="Y488" s="124"/>
      <c r="Z488" s="124"/>
      <c r="AA488" s="124"/>
      <c r="AB488" s="124"/>
      <c r="AC488" s="124"/>
      <c r="AD488" s="2"/>
      <c r="AE488" s="2"/>
      <c r="AF488" s="2"/>
      <c r="AG488" s="3"/>
      <c r="AI488" s="4" t="s">
        <v>123</v>
      </c>
    </row>
    <row r="489" spans="1:35" ht="15" customHeight="1">
      <c r="A489" s="1"/>
      <c r="B489" s="2"/>
      <c r="C489" s="618"/>
      <c r="D489" s="618"/>
      <c r="E489" s="124" t="s">
        <v>952</v>
      </c>
      <c r="F489" s="124"/>
      <c r="G489" s="124"/>
      <c r="H489" s="124"/>
      <c r="I489" s="124"/>
      <c r="J489" s="124"/>
      <c r="K489" s="124"/>
      <c r="L489" s="124"/>
      <c r="M489" s="125" t="s">
        <v>806</v>
      </c>
      <c r="N489" s="125"/>
      <c r="O489" s="125"/>
      <c r="P489" s="124"/>
      <c r="Q489" s="124"/>
      <c r="R489" s="124"/>
      <c r="S489" s="124"/>
      <c r="T489" s="124"/>
      <c r="U489" s="124"/>
      <c r="V489" s="301" t="s">
        <v>1270</v>
      </c>
      <c r="W489" s="159"/>
      <c r="X489" s="159"/>
      <c r="Y489" s="159"/>
      <c r="Z489" s="271" t="s">
        <v>477</v>
      </c>
      <c r="AA489" s="271"/>
      <c r="AB489" s="271"/>
      <c r="AC489" s="271"/>
      <c r="AD489" s="2"/>
      <c r="AE489" s="2"/>
      <c r="AF489" s="2"/>
      <c r="AG489" s="3"/>
    </row>
    <row r="490" spans="1:35" ht="15" customHeight="1">
      <c r="A490" s="1"/>
      <c r="B490" s="2"/>
      <c r="C490" s="618"/>
      <c r="D490" s="618"/>
      <c r="E490" s="124"/>
      <c r="F490" s="124"/>
      <c r="G490" s="124"/>
      <c r="H490" s="124"/>
      <c r="I490" s="124"/>
      <c r="J490" s="124"/>
      <c r="K490" s="124"/>
      <c r="L490" s="124"/>
      <c r="M490" s="125"/>
      <c r="N490" s="125"/>
      <c r="O490" s="125"/>
      <c r="P490" s="124"/>
      <c r="Q490" s="124"/>
      <c r="R490" s="124"/>
      <c r="S490" s="124"/>
      <c r="T490" s="124"/>
      <c r="U490" s="124"/>
      <c r="V490" s="159"/>
      <c r="W490" s="159"/>
      <c r="X490" s="159"/>
      <c r="Y490" s="159"/>
      <c r="Z490" s="271"/>
      <c r="AA490" s="271"/>
      <c r="AB490" s="271"/>
      <c r="AC490" s="271"/>
      <c r="AD490" s="2"/>
      <c r="AE490" s="2"/>
      <c r="AF490" s="2"/>
      <c r="AG490" s="3"/>
    </row>
    <row r="491" spans="1:35" ht="15" customHeight="1">
      <c r="A491" s="1"/>
      <c r="B491" s="2"/>
      <c r="C491" s="618"/>
      <c r="D491" s="618"/>
      <c r="E491" s="124" t="s">
        <v>865</v>
      </c>
      <c r="F491" s="124"/>
      <c r="G491" s="124"/>
      <c r="H491" s="124"/>
      <c r="I491" s="124"/>
      <c r="J491" s="124"/>
      <c r="K491" s="124"/>
      <c r="L491" s="124"/>
      <c r="M491" s="125" t="s">
        <v>806</v>
      </c>
      <c r="N491" s="125"/>
      <c r="O491" s="125"/>
      <c r="P491" s="124"/>
      <c r="Q491" s="124"/>
      <c r="R491" s="124"/>
      <c r="S491" s="124"/>
      <c r="T491" s="124"/>
      <c r="U491" s="124"/>
      <c r="V491" s="124" t="s">
        <v>1108</v>
      </c>
      <c r="W491" s="124"/>
      <c r="X491" s="124"/>
      <c r="Y491" s="124"/>
      <c r="Z491" s="271"/>
      <c r="AA491" s="271"/>
      <c r="AB491" s="271"/>
      <c r="AC491" s="271"/>
      <c r="AD491" s="2"/>
      <c r="AE491" s="2"/>
      <c r="AF491" s="2"/>
      <c r="AG491" s="3"/>
    </row>
    <row r="492" spans="1:35" ht="15" customHeight="1">
      <c r="A492" s="1"/>
      <c r="B492" s="2"/>
      <c r="C492" s="618"/>
      <c r="D492" s="618"/>
      <c r="E492" s="124"/>
      <c r="F492" s="124"/>
      <c r="G492" s="124"/>
      <c r="H492" s="124"/>
      <c r="I492" s="124"/>
      <c r="J492" s="124"/>
      <c r="K492" s="124"/>
      <c r="L492" s="124"/>
      <c r="M492" s="125"/>
      <c r="N492" s="125"/>
      <c r="O492" s="125"/>
      <c r="P492" s="124"/>
      <c r="Q492" s="124"/>
      <c r="R492" s="124"/>
      <c r="S492" s="124"/>
      <c r="T492" s="124"/>
      <c r="U492" s="124"/>
      <c r="V492" s="124"/>
      <c r="W492" s="124"/>
      <c r="X492" s="124"/>
      <c r="Y492" s="124"/>
      <c r="Z492" s="271"/>
      <c r="AA492" s="271"/>
      <c r="AB492" s="271"/>
      <c r="AC492" s="271"/>
      <c r="AD492" s="2"/>
      <c r="AE492" s="2"/>
      <c r="AF492" s="2"/>
      <c r="AG492" s="3"/>
    </row>
    <row r="493" spans="1:35" ht="15" customHeight="1">
      <c r="A493" s="1"/>
      <c r="B493" s="2"/>
      <c r="C493" s="618"/>
      <c r="D493" s="618"/>
      <c r="E493" s="124" t="s">
        <v>1104</v>
      </c>
      <c r="F493" s="124"/>
      <c r="G493" s="124"/>
      <c r="H493" s="124"/>
      <c r="I493" s="124"/>
      <c r="J493" s="124"/>
      <c r="K493" s="124"/>
      <c r="L493" s="124"/>
      <c r="M493" s="125" t="s">
        <v>806</v>
      </c>
      <c r="N493" s="125"/>
      <c r="O493" s="125"/>
      <c r="P493" s="152" t="s">
        <v>750</v>
      </c>
      <c r="Q493" s="152"/>
      <c r="R493" s="152"/>
      <c r="S493" s="152"/>
      <c r="T493" s="152"/>
      <c r="U493" s="152"/>
      <c r="V493" s="152"/>
      <c r="W493" s="152"/>
      <c r="X493" s="152"/>
      <c r="Y493" s="152"/>
      <c r="Z493" s="271"/>
      <c r="AA493" s="271"/>
      <c r="AB493" s="271"/>
      <c r="AC493" s="271"/>
      <c r="AD493" s="2"/>
      <c r="AE493" s="2"/>
      <c r="AF493" s="2"/>
      <c r="AG493" s="3"/>
    </row>
    <row r="494" spans="1:35" ht="15" customHeight="1">
      <c r="A494" s="1"/>
      <c r="B494" s="2"/>
      <c r="C494" s="618"/>
      <c r="D494" s="618"/>
      <c r="E494" s="124"/>
      <c r="F494" s="124"/>
      <c r="G494" s="124"/>
      <c r="H494" s="124"/>
      <c r="I494" s="124"/>
      <c r="J494" s="124"/>
      <c r="K494" s="124"/>
      <c r="L494" s="124"/>
      <c r="M494" s="125"/>
      <c r="N494" s="125"/>
      <c r="O494" s="125"/>
      <c r="P494" s="152"/>
      <c r="Q494" s="152"/>
      <c r="R494" s="152"/>
      <c r="S494" s="152"/>
      <c r="T494" s="152"/>
      <c r="U494" s="152"/>
      <c r="V494" s="152"/>
      <c r="W494" s="152"/>
      <c r="X494" s="152"/>
      <c r="Y494" s="152"/>
      <c r="Z494" s="271"/>
      <c r="AA494" s="271"/>
      <c r="AB494" s="271"/>
      <c r="AC494" s="271"/>
      <c r="AD494" s="2"/>
      <c r="AE494" s="2"/>
      <c r="AF494" s="2"/>
      <c r="AG494" s="3"/>
    </row>
    <row r="495" spans="1:35" ht="15" customHeight="1">
      <c r="A495" s="1"/>
      <c r="B495" s="2"/>
      <c r="C495" s="618"/>
      <c r="D495" s="618"/>
      <c r="E495" s="124" t="s">
        <v>1106</v>
      </c>
      <c r="F495" s="124"/>
      <c r="G495" s="124"/>
      <c r="H495" s="124"/>
      <c r="I495" s="124"/>
      <c r="J495" s="124"/>
      <c r="K495" s="124"/>
      <c r="L495" s="124"/>
      <c r="M495" s="125" t="s">
        <v>806</v>
      </c>
      <c r="N495" s="125"/>
      <c r="O495" s="125"/>
      <c r="P495" s="124" t="s">
        <v>1108</v>
      </c>
      <c r="Q495" s="124"/>
      <c r="R495" s="124"/>
      <c r="S495" s="124"/>
      <c r="T495" s="124"/>
      <c r="U495" s="124"/>
      <c r="V495" s="124" t="s">
        <v>1108</v>
      </c>
      <c r="W495" s="124"/>
      <c r="X495" s="124"/>
      <c r="Y495" s="124"/>
      <c r="Z495" s="124"/>
      <c r="AA495" s="124"/>
      <c r="AB495" s="124"/>
      <c r="AC495" s="124"/>
      <c r="AD495" s="2"/>
      <c r="AE495" s="2"/>
      <c r="AF495" s="2"/>
      <c r="AG495" s="3"/>
    </row>
    <row r="496" spans="1:35" ht="15" customHeight="1">
      <c r="A496" s="1"/>
      <c r="B496" s="2"/>
      <c r="C496" s="618"/>
      <c r="D496" s="618"/>
      <c r="E496" s="124"/>
      <c r="F496" s="124"/>
      <c r="G496" s="124"/>
      <c r="H496" s="124"/>
      <c r="I496" s="124"/>
      <c r="J496" s="124"/>
      <c r="K496" s="124"/>
      <c r="L496" s="124"/>
      <c r="M496" s="125"/>
      <c r="N496" s="125"/>
      <c r="O496" s="125"/>
      <c r="P496" s="124"/>
      <c r="Q496" s="124"/>
      <c r="R496" s="124"/>
      <c r="S496" s="124"/>
      <c r="T496" s="124"/>
      <c r="U496" s="124"/>
      <c r="V496" s="124"/>
      <c r="W496" s="124"/>
      <c r="X496" s="124"/>
      <c r="Y496" s="124"/>
      <c r="Z496" s="124"/>
      <c r="AA496" s="124"/>
      <c r="AB496" s="124"/>
      <c r="AC496" s="124"/>
      <c r="AD496" s="2"/>
      <c r="AE496" s="2"/>
      <c r="AF496" s="2"/>
      <c r="AG496" s="3"/>
    </row>
    <row r="497" spans="1:33" ht="15" customHeight="1">
      <c r="A497" s="1"/>
      <c r="B497" s="2"/>
      <c r="C497" s="618"/>
      <c r="D497" s="618"/>
      <c r="E497" s="124" t="s">
        <v>323</v>
      </c>
      <c r="F497" s="124"/>
      <c r="G497" s="124"/>
      <c r="H497" s="124"/>
      <c r="I497" s="124"/>
      <c r="J497" s="124"/>
      <c r="K497" s="124"/>
      <c r="L497" s="124"/>
      <c r="M497" s="125" t="s">
        <v>806</v>
      </c>
      <c r="N497" s="125"/>
      <c r="O497" s="125"/>
      <c r="P497" s="124" t="s">
        <v>1109</v>
      </c>
      <c r="Q497" s="124"/>
      <c r="R497" s="124"/>
      <c r="S497" s="124"/>
      <c r="T497" s="124"/>
      <c r="U497" s="124"/>
      <c r="V497" s="124" t="s">
        <v>1108</v>
      </c>
      <c r="W497" s="124"/>
      <c r="X497" s="124"/>
      <c r="Y497" s="124"/>
      <c r="Z497" s="124"/>
      <c r="AA497" s="124"/>
      <c r="AB497" s="124"/>
      <c r="AC497" s="124"/>
      <c r="AD497" s="2"/>
      <c r="AE497" s="2"/>
      <c r="AF497" s="2"/>
      <c r="AG497" s="3"/>
    </row>
    <row r="498" spans="1:33" ht="15" customHeight="1">
      <c r="A498" s="1"/>
      <c r="B498" s="2"/>
      <c r="C498" s="618"/>
      <c r="D498" s="618"/>
      <c r="E498" s="124"/>
      <c r="F498" s="124"/>
      <c r="G498" s="124"/>
      <c r="H498" s="124"/>
      <c r="I498" s="124"/>
      <c r="J498" s="124"/>
      <c r="K498" s="124"/>
      <c r="L498" s="124"/>
      <c r="M498" s="125"/>
      <c r="N498" s="125"/>
      <c r="O498" s="125"/>
      <c r="P498" s="124"/>
      <c r="Q498" s="124"/>
      <c r="R498" s="124"/>
      <c r="S498" s="124"/>
      <c r="T498" s="124"/>
      <c r="U498" s="124"/>
      <c r="V498" s="124"/>
      <c r="W498" s="124"/>
      <c r="X498" s="124"/>
      <c r="Y498" s="124"/>
      <c r="Z498" s="124"/>
      <c r="AA498" s="124"/>
      <c r="AB498" s="124"/>
      <c r="AC498" s="124"/>
      <c r="AD498" s="2"/>
      <c r="AE498" s="2"/>
      <c r="AF498" s="2"/>
      <c r="AG498" s="3"/>
    </row>
    <row r="499" spans="1:33" ht="15" customHeight="1">
      <c r="A499" s="1"/>
      <c r="B499" s="2"/>
      <c r="C499" s="618"/>
      <c r="D499" s="618"/>
      <c r="E499" s="124" t="s">
        <v>903</v>
      </c>
      <c r="F499" s="124"/>
      <c r="G499" s="124"/>
      <c r="H499" s="124"/>
      <c r="I499" s="124"/>
      <c r="J499" s="124"/>
      <c r="K499" s="124"/>
      <c r="L499" s="124"/>
      <c r="M499" s="125" t="s">
        <v>806</v>
      </c>
      <c r="N499" s="125"/>
      <c r="O499" s="125"/>
      <c r="P499" s="124"/>
      <c r="Q499" s="124"/>
      <c r="R499" s="124"/>
      <c r="S499" s="124"/>
      <c r="T499" s="124"/>
      <c r="U499" s="124"/>
      <c r="V499" s="753"/>
      <c r="W499" s="753"/>
      <c r="X499" s="753"/>
      <c r="Y499" s="753"/>
      <c r="Z499" s="753"/>
      <c r="AA499" s="753"/>
      <c r="AB499" s="753"/>
      <c r="AC499" s="753"/>
      <c r="AD499" s="2"/>
      <c r="AE499" s="2"/>
      <c r="AF499" s="2"/>
      <c r="AG499" s="3"/>
    </row>
    <row r="500" spans="1:33" ht="15" customHeight="1">
      <c r="A500" s="1"/>
      <c r="B500" s="2"/>
      <c r="C500" s="618"/>
      <c r="D500" s="618"/>
      <c r="E500" s="124"/>
      <c r="F500" s="124"/>
      <c r="G500" s="124"/>
      <c r="H500" s="124"/>
      <c r="I500" s="124"/>
      <c r="J500" s="124"/>
      <c r="K500" s="124"/>
      <c r="L500" s="124"/>
      <c r="M500" s="125"/>
      <c r="N500" s="125"/>
      <c r="O500" s="125"/>
      <c r="P500" s="124"/>
      <c r="Q500" s="124"/>
      <c r="R500" s="124"/>
      <c r="S500" s="124"/>
      <c r="T500" s="124"/>
      <c r="U500" s="124"/>
      <c r="V500" s="753"/>
      <c r="W500" s="753"/>
      <c r="X500" s="753"/>
      <c r="Y500" s="753"/>
      <c r="Z500" s="753"/>
      <c r="AA500" s="753"/>
      <c r="AB500" s="753"/>
      <c r="AC500" s="753"/>
      <c r="AD500" s="2"/>
      <c r="AE500" s="2"/>
      <c r="AF500" s="2"/>
      <c r="AG500" s="3"/>
    </row>
    <row r="501" spans="1:33" ht="15" customHeight="1">
      <c r="A501" s="1"/>
      <c r="B501" s="2"/>
      <c r="C501" s="619" t="s">
        <v>1107</v>
      </c>
      <c r="D501" s="619"/>
      <c r="E501" s="159" t="s">
        <v>61</v>
      </c>
      <c r="F501" s="159"/>
      <c r="G501" s="159"/>
      <c r="H501" s="159"/>
      <c r="I501" s="159"/>
      <c r="J501" s="159"/>
      <c r="K501" s="159"/>
      <c r="L501" s="159"/>
      <c r="M501" s="125" t="s">
        <v>806</v>
      </c>
      <c r="N501" s="125"/>
      <c r="O501" s="125"/>
      <c r="P501" s="124"/>
      <c r="Q501" s="124"/>
      <c r="R501" s="124"/>
      <c r="S501" s="124"/>
      <c r="T501" s="124"/>
      <c r="U501" s="124"/>
      <c r="V501" s="753"/>
      <c r="W501" s="753"/>
      <c r="X501" s="753"/>
      <c r="Y501" s="753"/>
      <c r="Z501" s="753"/>
      <c r="AA501" s="753"/>
      <c r="AB501" s="753"/>
      <c r="AC501" s="753"/>
      <c r="AD501" s="2"/>
      <c r="AE501" s="2"/>
      <c r="AF501" s="2"/>
      <c r="AG501" s="3"/>
    </row>
    <row r="502" spans="1:33" ht="15" customHeight="1">
      <c r="A502" s="1"/>
      <c r="B502" s="2"/>
      <c r="C502" s="619"/>
      <c r="D502" s="619"/>
      <c r="E502" s="159"/>
      <c r="F502" s="159"/>
      <c r="G502" s="159"/>
      <c r="H502" s="159"/>
      <c r="I502" s="159"/>
      <c r="J502" s="159"/>
      <c r="K502" s="159"/>
      <c r="L502" s="159"/>
      <c r="M502" s="125"/>
      <c r="N502" s="125"/>
      <c r="O502" s="125"/>
      <c r="P502" s="124"/>
      <c r="Q502" s="124"/>
      <c r="R502" s="124"/>
      <c r="S502" s="124"/>
      <c r="T502" s="124"/>
      <c r="U502" s="124"/>
      <c r="V502" s="753"/>
      <c r="W502" s="753"/>
      <c r="X502" s="753"/>
      <c r="Y502" s="753"/>
      <c r="Z502" s="753"/>
      <c r="AA502" s="753"/>
      <c r="AB502" s="753"/>
      <c r="AC502" s="753"/>
      <c r="AD502" s="2"/>
      <c r="AE502" s="2"/>
      <c r="AF502" s="2"/>
      <c r="AG502" s="3"/>
    </row>
    <row r="503" spans="1:33" ht="15" customHeight="1">
      <c r="A503" s="1"/>
      <c r="B503" s="2"/>
      <c r="C503" s="619"/>
      <c r="D503" s="619"/>
      <c r="E503" s="124" t="s">
        <v>859</v>
      </c>
      <c r="F503" s="124"/>
      <c r="G503" s="124"/>
      <c r="H503" s="124"/>
      <c r="I503" s="124"/>
      <c r="J503" s="124"/>
      <c r="K503" s="124"/>
      <c r="L503" s="124"/>
      <c r="M503" s="125" t="s">
        <v>806</v>
      </c>
      <c r="N503" s="125"/>
      <c r="O503" s="125"/>
      <c r="P503" s="124"/>
      <c r="Q503" s="124"/>
      <c r="R503" s="124"/>
      <c r="S503" s="124"/>
      <c r="T503" s="124"/>
      <c r="U503" s="124"/>
      <c r="V503" s="753"/>
      <c r="W503" s="753"/>
      <c r="X503" s="753"/>
      <c r="Y503" s="753"/>
      <c r="Z503" s="753"/>
      <c r="AA503" s="753"/>
      <c r="AB503" s="753"/>
      <c r="AC503" s="753"/>
      <c r="AD503" s="2"/>
      <c r="AE503" s="2"/>
      <c r="AF503" s="2"/>
      <c r="AG503" s="3"/>
    </row>
    <row r="504" spans="1:33" ht="15" customHeight="1">
      <c r="A504" s="1"/>
      <c r="B504" s="2"/>
      <c r="C504" s="619"/>
      <c r="D504" s="619"/>
      <c r="E504" s="124"/>
      <c r="F504" s="124"/>
      <c r="G504" s="124"/>
      <c r="H504" s="124"/>
      <c r="I504" s="124"/>
      <c r="J504" s="124"/>
      <c r="K504" s="124"/>
      <c r="L504" s="124"/>
      <c r="M504" s="125"/>
      <c r="N504" s="125"/>
      <c r="O504" s="125"/>
      <c r="P504" s="124"/>
      <c r="Q504" s="124"/>
      <c r="R504" s="124"/>
      <c r="S504" s="124"/>
      <c r="T504" s="124"/>
      <c r="U504" s="124"/>
      <c r="V504" s="753"/>
      <c r="W504" s="753"/>
      <c r="X504" s="753"/>
      <c r="Y504" s="753"/>
      <c r="Z504" s="753"/>
      <c r="AA504" s="753"/>
      <c r="AB504" s="753"/>
      <c r="AC504" s="753"/>
      <c r="AD504" s="2"/>
      <c r="AE504" s="2"/>
      <c r="AF504" s="2"/>
      <c r="AG504" s="3"/>
    </row>
    <row r="505" spans="1:33" ht="15" customHeight="1">
      <c r="A505" s="1"/>
      <c r="B505" s="2"/>
      <c r="C505" s="619"/>
      <c r="D505" s="619"/>
      <c r="E505" s="124" t="s">
        <v>188</v>
      </c>
      <c r="F505" s="124"/>
      <c r="G505" s="124"/>
      <c r="H505" s="124"/>
      <c r="I505" s="124"/>
      <c r="J505" s="124"/>
      <c r="K505" s="124"/>
      <c r="L505" s="124"/>
      <c r="M505" s="125" t="s">
        <v>806</v>
      </c>
      <c r="N505" s="125"/>
      <c r="O505" s="125"/>
      <c r="P505" s="124"/>
      <c r="Q505" s="124"/>
      <c r="R505" s="124"/>
      <c r="S505" s="124"/>
      <c r="T505" s="124"/>
      <c r="U505" s="124"/>
      <c r="V505" s="753"/>
      <c r="W505" s="753"/>
      <c r="X505" s="753"/>
      <c r="Y505" s="753"/>
      <c r="Z505" s="753"/>
      <c r="AA505" s="753"/>
      <c r="AB505" s="753"/>
      <c r="AC505" s="753"/>
      <c r="AD505" s="2"/>
      <c r="AE505" s="2"/>
      <c r="AF505" s="2"/>
      <c r="AG505" s="3"/>
    </row>
    <row r="506" spans="1:33" ht="15" customHeight="1">
      <c r="A506" s="1"/>
      <c r="B506" s="2"/>
      <c r="C506" s="619"/>
      <c r="D506" s="619"/>
      <c r="E506" s="124"/>
      <c r="F506" s="124"/>
      <c r="G506" s="124"/>
      <c r="H506" s="124"/>
      <c r="I506" s="124"/>
      <c r="J506" s="124"/>
      <c r="K506" s="124"/>
      <c r="L506" s="124"/>
      <c r="M506" s="125"/>
      <c r="N506" s="125"/>
      <c r="O506" s="125"/>
      <c r="P506" s="124"/>
      <c r="Q506" s="124"/>
      <c r="R506" s="124"/>
      <c r="S506" s="124"/>
      <c r="T506" s="124"/>
      <c r="U506" s="124"/>
      <c r="V506" s="753"/>
      <c r="W506" s="753"/>
      <c r="X506" s="753"/>
      <c r="Y506" s="753"/>
      <c r="Z506" s="753"/>
      <c r="AA506" s="753"/>
      <c r="AB506" s="753"/>
      <c r="AC506" s="753"/>
      <c r="AD506" s="2"/>
      <c r="AE506" s="2"/>
      <c r="AF506" s="2"/>
      <c r="AG506" s="3"/>
    </row>
    <row r="507" spans="1:33" ht="15" customHeight="1">
      <c r="A507" s="1"/>
      <c r="B507" s="2"/>
      <c r="C507" s="619"/>
      <c r="D507" s="619"/>
      <c r="E507" s="124" t="s">
        <v>1058</v>
      </c>
      <c r="F507" s="124"/>
      <c r="G507" s="124"/>
      <c r="H507" s="124"/>
      <c r="I507" s="124"/>
      <c r="J507" s="124"/>
      <c r="K507" s="124"/>
      <c r="L507" s="124"/>
      <c r="M507" s="125" t="s">
        <v>806</v>
      </c>
      <c r="N507" s="125"/>
      <c r="O507" s="125"/>
      <c r="P507" s="124"/>
      <c r="Q507" s="124"/>
      <c r="R507" s="124"/>
      <c r="S507" s="124"/>
      <c r="T507" s="124"/>
      <c r="U507" s="124"/>
      <c r="V507" s="753"/>
      <c r="W507" s="753"/>
      <c r="X507" s="753"/>
      <c r="Y507" s="753"/>
      <c r="Z507" s="753"/>
      <c r="AA507" s="753"/>
      <c r="AB507" s="753"/>
      <c r="AC507" s="753"/>
      <c r="AD507" s="2"/>
      <c r="AE507" s="2"/>
      <c r="AF507" s="2"/>
      <c r="AG507" s="3"/>
    </row>
    <row r="508" spans="1:33" ht="15" customHeight="1">
      <c r="A508" s="1"/>
      <c r="B508" s="2"/>
      <c r="C508" s="619"/>
      <c r="D508" s="619"/>
      <c r="E508" s="124"/>
      <c r="F508" s="124"/>
      <c r="G508" s="124"/>
      <c r="H508" s="124"/>
      <c r="I508" s="124"/>
      <c r="J508" s="124"/>
      <c r="K508" s="124"/>
      <c r="L508" s="124"/>
      <c r="M508" s="125"/>
      <c r="N508" s="125"/>
      <c r="O508" s="125"/>
      <c r="P508" s="124"/>
      <c r="Q508" s="124"/>
      <c r="R508" s="124"/>
      <c r="S508" s="124"/>
      <c r="T508" s="124"/>
      <c r="U508" s="124"/>
      <c r="V508" s="753"/>
      <c r="W508" s="753"/>
      <c r="X508" s="753"/>
      <c r="Y508" s="753"/>
      <c r="Z508" s="753"/>
      <c r="AA508" s="753"/>
      <c r="AB508" s="753"/>
      <c r="AC508" s="753"/>
      <c r="AD508" s="2"/>
      <c r="AE508" s="2"/>
      <c r="AF508" s="2"/>
      <c r="AG508" s="3"/>
    </row>
    <row r="509" spans="1:33" ht="1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3"/>
    </row>
    <row r="510" spans="1:33" ht="15" customHeight="1">
      <c r="A510" s="1"/>
      <c r="B510" s="2"/>
      <c r="C510" s="2" t="s">
        <v>1111</v>
      </c>
      <c r="D510" s="2"/>
      <c r="E510" s="2"/>
      <c r="F510" s="2"/>
      <c r="G510" s="2"/>
      <c r="H510" s="2"/>
      <c r="I510" s="2"/>
      <c r="J510" s="2"/>
      <c r="K510" s="2"/>
      <c r="L510" s="2"/>
      <c r="M510" s="2"/>
      <c r="N510" s="2"/>
      <c r="O510" s="2"/>
      <c r="P510" s="2"/>
      <c r="Q510" s="2"/>
      <c r="R510" s="2"/>
      <c r="S510" s="2"/>
      <c r="T510" s="2"/>
      <c r="U510" s="2"/>
      <c r="V510" s="2"/>
      <c r="W510" s="2"/>
      <c r="X510" s="275"/>
      <c r="Y510" s="771" t="s">
        <v>1112</v>
      </c>
      <c r="Z510" s="698"/>
      <c r="AA510" s="698"/>
      <c r="AB510" s="698"/>
      <c r="AC510" s="698"/>
      <c r="AD510" s="698"/>
      <c r="AE510" s="698"/>
      <c r="AF510" s="698"/>
      <c r="AG510" s="808"/>
    </row>
    <row r="511" spans="1:33" ht="15" customHeight="1">
      <c r="A511" s="1"/>
      <c r="B511" s="2"/>
      <c r="C511" s="2"/>
      <c r="D511" s="2"/>
      <c r="E511" s="2"/>
      <c r="F511" s="2"/>
      <c r="G511" s="2"/>
      <c r="H511" s="2"/>
      <c r="I511" s="2"/>
      <c r="J511" s="2"/>
      <c r="K511" s="2"/>
      <c r="L511" s="2"/>
      <c r="M511" s="2"/>
      <c r="N511" s="2"/>
      <c r="O511" s="2"/>
      <c r="P511" s="125"/>
      <c r="Q511" s="121" t="s">
        <v>825</v>
      </c>
      <c r="R511" s="121"/>
      <c r="S511" s="121"/>
      <c r="T511" s="125"/>
      <c r="U511" s="121" t="s">
        <v>100</v>
      </c>
      <c r="V511" s="2"/>
      <c r="W511" s="2"/>
      <c r="X511" s="275"/>
      <c r="Y511" s="771"/>
      <c r="Z511" s="698"/>
      <c r="AA511" s="698"/>
      <c r="AB511" s="698"/>
      <c r="AC511" s="698"/>
      <c r="AD511" s="698"/>
      <c r="AE511" s="698"/>
      <c r="AF511" s="698"/>
      <c r="AG511" s="808"/>
    </row>
    <row r="512" spans="1:33" ht="15" customHeight="1">
      <c r="A512" s="1"/>
      <c r="B512" s="2" t="s">
        <v>0</v>
      </c>
      <c r="C512" s="2"/>
      <c r="D512" s="2"/>
      <c r="E512" s="2"/>
      <c r="F512" s="2"/>
      <c r="G512" s="2"/>
      <c r="H512" s="2"/>
      <c r="I512" s="2"/>
      <c r="J512" s="2"/>
      <c r="K512" s="2"/>
      <c r="L512" s="2"/>
      <c r="M512" s="2"/>
      <c r="N512" s="2"/>
      <c r="O512" s="2"/>
      <c r="P512" s="2"/>
      <c r="Q512" s="2"/>
      <c r="R512" s="2"/>
      <c r="S512" s="2"/>
      <c r="T512" s="2"/>
      <c r="U512" s="2"/>
      <c r="V512" s="2"/>
      <c r="W512" s="2"/>
      <c r="X512" s="275"/>
      <c r="Y512" s="771"/>
      <c r="Z512" s="698"/>
      <c r="AA512" s="698"/>
      <c r="AB512" s="698"/>
      <c r="AC512" s="698"/>
      <c r="AD512" s="698"/>
      <c r="AE512" s="698"/>
      <c r="AF512" s="698"/>
      <c r="AG512" s="808"/>
    </row>
    <row r="513" spans="1:33" ht="15" customHeight="1">
      <c r="A513" s="1"/>
      <c r="B513" s="2"/>
      <c r="C513" s="2"/>
      <c r="D513" s="2"/>
      <c r="E513" s="2"/>
      <c r="F513" s="2"/>
      <c r="G513" s="2"/>
      <c r="H513" s="2"/>
      <c r="I513" s="2"/>
      <c r="J513" s="2"/>
      <c r="K513" s="2"/>
      <c r="L513" s="2"/>
      <c r="M513" s="2"/>
      <c r="N513" s="2"/>
      <c r="O513" s="2"/>
      <c r="P513" s="125"/>
      <c r="Q513" s="121" t="s">
        <v>825</v>
      </c>
      <c r="R513" s="121"/>
      <c r="S513" s="121"/>
      <c r="T513" s="125"/>
      <c r="U513" s="121" t="s">
        <v>100</v>
      </c>
      <c r="V513" s="2"/>
      <c r="W513" s="2"/>
      <c r="X513" s="275"/>
      <c r="Y513" s="771"/>
      <c r="Z513" s="698"/>
      <c r="AA513" s="698"/>
      <c r="AB513" s="698"/>
      <c r="AC513" s="698"/>
      <c r="AD513" s="698"/>
      <c r="AE513" s="698"/>
      <c r="AF513" s="698"/>
      <c r="AG513" s="808"/>
    </row>
    <row r="514" spans="1:33" ht="15" customHeight="1">
      <c r="A514" s="1"/>
      <c r="B514" s="2"/>
      <c r="C514" s="2" t="s">
        <v>1267</v>
      </c>
      <c r="D514" s="2"/>
      <c r="E514" s="2"/>
      <c r="F514" s="2"/>
      <c r="G514" s="2"/>
      <c r="H514" s="2"/>
      <c r="I514" s="2"/>
      <c r="J514" s="2"/>
      <c r="K514" s="2"/>
      <c r="L514" s="2"/>
      <c r="M514" s="2"/>
      <c r="N514" s="2"/>
      <c r="O514" s="2"/>
      <c r="P514" s="2"/>
      <c r="Q514" s="2"/>
      <c r="R514" s="2"/>
      <c r="S514" s="2"/>
      <c r="T514" s="2"/>
      <c r="U514" s="2"/>
      <c r="V514" s="2"/>
      <c r="W514" s="2"/>
      <c r="X514" s="275"/>
      <c r="Y514" s="771"/>
      <c r="Z514" s="698"/>
      <c r="AA514" s="698"/>
      <c r="AB514" s="698"/>
      <c r="AC514" s="698"/>
      <c r="AD514" s="698"/>
      <c r="AE514" s="698"/>
      <c r="AF514" s="698"/>
      <c r="AG514" s="808"/>
    </row>
    <row r="515" spans="1:33" ht="15" customHeight="1">
      <c r="A515" s="1"/>
      <c r="B515" s="2"/>
      <c r="C515" s="2"/>
      <c r="D515" s="272"/>
      <c r="E515" s="272"/>
      <c r="F515" s="272"/>
      <c r="G515" s="272"/>
      <c r="H515" s="272"/>
      <c r="I515" s="272"/>
      <c r="J515" s="272"/>
      <c r="K515" s="272"/>
      <c r="L515" s="272"/>
      <c r="M515" s="272"/>
      <c r="N515" s="272"/>
      <c r="O515" s="272"/>
      <c r="P515" s="272"/>
      <c r="Q515" s="272"/>
      <c r="R515" s="272"/>
      <c r="S515" s="272"/>
      <c r="T515" s="272"/>
      <c r="U515" s="272"/>
      <c r="V515" s="272"/>
      <c r="W515" s="272"/>
      <c r="X515" s="275"/>
      <c r="Y515" s="2"/>
      <c r="Z515" s="2"/>
      <c r="AA515" s="2"/>
      <c r="AB515" s="2"/>
      <c r="AC515" s="2"/>
      <c r="AD515" s="2"/>
      <c r="AE515" s="2"/>
      <c r="AF515" s="2"/>
      <c r="AG515" s="3"/>
    </row>
    <row r="516" spans="1:33" ht="15" customHeight="1">
      <c r="A516" s="1"/>
      <c r="B516" s="2"/>
      <c r="C516" s="2"/>
      <c r="D516" s="272"/>
      <c r="E516" s="272"/>
      <c r="F516" s="272"/>
      <c r="G516" s="272"/>
      <c r="H516" s="272"/>
      <c r="I516" s="272"/>
      <c r="J516" s="272"/>
      <c r="K516" s="272"/>
      <c r="L516" s="272"/>
      <c r="M516" s="272"/>
      <c r="N516" s="272"/>
      <c r="O516" s="272"/>
      <c r="P516" s="272"/>
      <c r="Q516" s="272"/>
      <c r="R516" s="272"/>
      <c r="S516" s="272"/>
      <c r="T516" s="272"/>
      <c r="U516" s="272"/>
      <c r="V516" s="272"/>
      <c r="W516" s="272"/>
      <c r="X516" s="275"/>
      <c r="Y516" s="2"/>
      <c r="Z516" s="2"/>
      <c r="AA516" s="2"/>
      <c r="AB516" s="2"/>
      <c r="AC516" s="2"/>
      <c r="AD516" s="2"/>
      <c r="AE516" s="2"/>
      <c r="AF516" s="2"/>
      <c r="AG516" s="3"/>
    </row>
    <row r="517" spans="1:33" ht="15" customHeight="1">
      <c r="A517" s="1"/>
      <c r="B517" s="2"/>
      <c r="C517" s="2"/>
      <c r="D517" s="272"/>
      <c r="E517" s="272"/>
      <c r="F517" s="272"/>
      <c r="G517" s="272"/>
      <c r="H517" s="272"/>
      <c r="I517" s="272"/>
      <c r="J517" s="272"/>
      <c r="K517" s="272"/>
      <c r="L517" s="272"/>
      <c r="M517" s="272"/>
      <c r="N517" s="272"/>
      <c r="O517" s="272"/>
      <c r="P517" s="272"/>
      <c r="Q517" s="272"/>
      <c r="R517" s="272"/>
      <c r="S517" s="272"/>
      <c r="T517" s="272"/>
      <c r="U517" s="272"/>
      <c r="V517" s="272"/>
      <c r="W517" s="272"/>
      <c r="X517" s="275"/>
      <c r="Y517" s="435" t="s">
        <v>788</v>
      </c>
      <c r="Z517" s="436"/>
      <c r="AA517" s="436"/>
      <c r="AB517" s="436"/>
      <c r="AC517" s="436"/>
      <c r="AD517" s="436"/>
      <c r="AE517" s="436"/>
      <c r="AF517" s="436"/>
      <c r="AG517" s="544"/>
    </row>
    <row r="518" spans="1:33" ht="15" customHeight="1">
      <c r="A518" s="1"/>
      <c r="B518" s="2"/>
      <c r="C518" s="2"/>
      <c r="D518" s="2"/>
      <c r="E518" s="2"/>
      <c r="F518" s="2"/>
      <c r="G518" s="2"/>
      <c r="H518" s="2"/>
      <c r="I518" s="2"/>
      <c r="J518" s="2"/>
      <c r="K518" s="2"/>
      <c r="L518" s="2"/>
      <c r="M518" s="2"/>
      <c r="N518" s="2"/>
      <c r="O518" s="2"/>
      <c r="P518" s="2"/>
      <c r="Q518" s="2"/>
      <c r="R518" s="2"/>
      <c r="S518" s="2"/>
      <c r="T518" s="2"/>
      <c r="U518" s="2"/>
      <c r="V518" s="2"/>
      <c r="W518" s="2"/>
      <c r="X518" s="275"/>
      <c r="Y518" s="435"/>
      <c r="Z518" s="436"/>
      <c r="AA518" s="436"/>
      <c r="AB518" s="436"/>
      <c r="AC518" s="436"/>
      <c r="AD518" s="436"/>
      <c r="AE518" s="436"/>
      <c r="AF518" s="436"/>
      <c r="AG518" s="544"/>
    </row>
    <row r="519" spans="1:33" ht="15" customHeight="1">
      <c r="A519" s="1"/>
      <c r="B519" s="2" t="s">
        <v>1113</v>
      </c>
      <c r="C519" s="2"/>
      <c r="D519" s="2"/>
      <c r="E519" s="2"/>
      <c r="F519" s="2"/>
      <c r="G519" s="2"/>
      <c r="H519" s="2"/>
      <c r="I519" s="2"/>
      <c r="J519" s="2"/>
      <c r="K519" s="2"/>
      <c r="L519" s="2"/>
      <c r="M519" s="2"/>
      <c r="N519" s="2"/>
      <c r="O519" s="2"/>
      <c r="P519" s="125"/>
      <c r="Q519" s="121" t="s">
        <v>538</v>
      </c>
      <c r="R519" s="121"/>
      <c r="S519" s="121"/>
      <c r="T519" s="125"/>
      <c r="U519" s="121" t="s">
        <v>573</v>
      </c>
      <c r="V519" s="2"/>
      <c r="W519" s="2"/>
      <c r="X519" s="275"/>
      <c r="Y519" s="435"/>
      <c r="Z519" s="436"/>
      <c r="AA519" s="436"/>
      <c r="AB519" s="436"/>
      <c r="AC519" s="436"/>
      <c r="AD519" s="436"/>
      <c r="AE519" s="436"/>
      <c r="AF519" s="436"/>
      <c r="AG519" s="544"/>
    </row>
    <row r="520" spans="1:33" ht="15" customHeight="1">
      <c r="A520" s="1"/>
      <c r="B520" s="2"/>
      <c r="C520" s="2"/>
      <c r="D520" s="2"/>
      <c r="E520" s="2"/>
      <c r="F520" s="2"/>
      <c r="G520" s="2"/>
      <c r="H520" s="2"/>
      <c r="I520" s="2"/>
      <c r="J520" s="2"/>
      <c r="K520" s="2"/>
      <c r="L520" s="2"/>
      <c r="M520" s="2"/>
      <c r="N520" s="2"/>
      <c r="O520" s="2"/>
      <c r="P520" s="2"/>
      <c r="Q520" s="2"/>
      <c r="R520" s="2"/>
      <c r="S520" s="2"/>
      <c r="T520" s="2"/>
      <c r="U520" s="2"/>
      <c r="V520" s="2"/>
      <c r="W520" s="2"/>
      <c r="X520" s="275"/>
      <c r="Y520" s="435"/>
      <c r="Z520" s="436"/>
      <c r="AA520" s="436"/>
      <c r="AB520" s="436"/>
      <c r="AC520" s="436"/>
      <c r="AD520" s="436"/>
      <c r="AE520" s="436"/>
      <c r="AF520" s="436"/>
      <c r="AG520" s="544"/>
    </row>
    <row r="521" spans="1:33" ht="15" customHeight="1">
      <c r="A521" s="1"/>
      <c r="B521" s="2" t="s">
        <v>282</v>
      </c>
      <c r="C521" s="2"/>
      <c r="D521" s="2"/>
      <c r="E521" s="2"/>
      <c r="F521" s="2"/>
      <c r="G521" s="2"/>
      <c r="H521" s="2"/>
      <c r="I521" s="2"/>
      <c r="J521" s="2"/>
      <c r="K521" s="2"/>
      <c r="L521" s="2"/>
      <c r="M521" s="2"/>
      <c r="N521" s="2"/>
      <c r="O521" s="2"/>
      <c r="P521" s="125"/>
      <c r="Q521" s="121" t="s">
        <v>538</v>
      </c>
      <c r="R521" s="121"/>
      <c r="S521" s="121"/>
      <c r="T521" s="125"/>
      <c r="U521" s="121" t="s">
        <v>573</v>
      </c>
      <c r="V521" s="2"/>
      <c r="W521" s="2"/>
      <c r="X521" s="275"/>
      <c r="Y521" s="435"/>
      <c r="Z521" s="436"/>
      <c r="AA521" s="436"/>
      <c r="AB521" s="436"/>
      <c r="AC521" s="436"/>
      <c r="AD521" s="436"/>
      <c r="AE521" s="436"/>
      <c r="AF521" s="436"/>
      <c r="AG521" s="544"/>
    </row>
    <row r="522" spans="1:33" ht="15" customHeight="1">
      <c r="A522" s="1"/>
      <c r="B522" s="2"/>
      <c r="C522" s="2" t="s">
        <v>1268</v>
      </c>
      <c r="D522" s="2"/>
      <c r="E522" s="2"/>
      <c r="F522" s="2"/>
      <c r="G522" s="2"/>
      <c r="H522" s="2"/>
      <c r="I522" s="2"/>
      <c r="J522" s="2"/>
      <c r="K522" s="2"/>
      <c r="L522" s="2"/>
      <c r="M522" s="2"/>
      <c r="N522" s="2"/>
      <c r="O522" s="2"/>
      <c r="P522" s="2"/>
      <c r="Q522" s="2"/>
      <c r="R522" s="2"/>
      <c r="S522" s="2"/>
      <c r="T522" s="2"/>
      <c r="U522" s="2"/>
      <c r="V522" s="2"/>
      <c r="W522" s="2"/>
      <c r="X522" s="275"/>
      <c r="Y522" s="435"/>
      <c r="Z522" s="436"/>
      <c r="AA522" s="436"/>
      <c r="AB522" s="436"/>
      <c r="AC522" s="436"/>
      <c r="AD522" s="436"/>
      <c r="AE522" s="436"/>
      <c r="AF522" s="436"/>
      <c r="AG522" s="544"/>
    </row>
    <row r="523" spans="1:33" ht="15" customHeight="1">
      <c r="A523" s="1"/>
      <c r="B523" s="2"/>
      <c r="C523" s="2"/>
      <c r="D523" s="272"/>
      <c r="E523" s="272"/>
      <c r="F523" s="272"/>
      <c r="G523" s="272"/>
      <c r="H523" s="272"/>
      <c r="I523" s="272"/>
      <c r="J523" s="272"/>
      <c r="K523" s="272"/>
      <c r="L523" s="272"/>
      <c r="M523" s="272"/>
      <c r="N523" s="272"/>
      <c r="O523" s="272"/>
      <c r="P523" s="272"/>
      <c r="Q523" s="272"/>
      <c r="R523" s="272"/>
      <c r="S523" s="272"/>
      <c r="T523" s="272"/>
      <c r="U523" s="272"/>
      <c r="V523" s="272"/>
      <c r="W523" s="272"/>
      <c r="X523" s="275"/>
      <c r="Y523" s="435"/>
      <c r="Z523" s="436"/>
      <c r="AA523" s="436"/>
      <c r="AB523" s="436"/>
      <c r="AC523" s="436"/>
      <c r="AD523" s="436"/>
      <c r="AE523" s="436"/>
      <c r="AF523" s="436"/>
      <c r="AG523" s="544"/>
    </row>
    <row r="524" spans="1:33" ht="15" customHeight="1">
      <c r="A524" s="1"/>
      <c r="B524" s="2"/>
      <c r="C524" s="2"/>
      <c r="D524" s="272"/>
      <c r="E524" s="272"/>
      <c r="F524" s="272"/>
      <c r="G524" s="272"/>
      <c r="H524" s="272"/>
      <c r="I524" s="272"/>
      <c r="J524" s="272"/>
      <c r="K524" s="272"/>
      <c r="L524" s="272"/>
      <c r="M524" s="272"/>
      <c r="N524" s="272"/>
      <c r="O524" s="272"/>
      <c r="P524" s="272"/>
      <c r="Q524" s="272"/>
      <c r="R524" s="272"/>
      <c r="S524" s="272"/>
      <c r="T524" s="272"/>
      <c r="U524" s="272"/>
      <c r="V524" s="272"/>
      <c r="W524" s="272"/>
      <c r="X524" s="275"/>
      <c r="Y524" s="435"/>
      <c r="Z524" s="436"/>
      <c r="AA524" s="436"/>
      <c r="AB524" s="436"/>
      <c r="AC524" s="436"/>
      <c r="AD524" s="436"/>
      <c r="AE524" s="436"/>
      <c r="AF524" s="436"/>
      <c r="AG524" s="544"/>
    </row>
    <row r="525" spans="1:33" ht="15" customHeight="1">
      <c r="A525" s="1"/>
      <c r="B525" s="2"/>
      <c r="C525" s="2"/>
      <c r="D525" s="272"/>
      <c r="E525" s="272"/>
      <c r="F525" s="272"/>
      <c r="G525" s="272"/>
      <c r="H525" s="272"/>
      <c r="I525" s="272"/>
      <c r="J525" s="272"/>
      <c r="K525" s="272"/>
      <c r="L525" s="272"/>
      <c r="M525" s="272"/>
      <c r="N525" s="272"/>
      <c r="O525" s="272"/>
      <c r="P525" s="272"/>
      <c r="Q525" s="272"/>
      <c r="R525" s="272"/>
      <c r="S525" s="272"/>
      <c r="T525" s="272"/>
      <c r="U525" s="272"/>
      <c r="V525" s="272"/>
      <c r="W525" s="272"/>
      <c r="X525" s="275"/>
      <c r="Y525" s="435"/>
      <c r="Z525" s="436"/>
      <c r="AA525" s="436"/>
      <c r="AB525" s="436"/>
      <c r="AC525" s="436"/>
      <c r="AD525" s="436"/>
      <c r="AE525" s="436"/>
      <c r="AF525" s="436"/>
      <c r="AG525" s="544"/>
    </row>
    <row r="526" spans="1:33" ht="15" customHeight="1">
      <c r="A526" s="1"/>
      <c r="B526" s="2" t="s">
        <v>1114</v>
      </c>
      <c r="C526" s="2"/>
      <c r="D526" s="2"/>
      <c r="E526" s="2"/>
      <c r="F526" s="2"/>
      <c r="G526" s="2"/>
      <c r="H526" s="2"/>
      <c r="I526" s="2"/>
      <c r="J526" s="2"/>
      <c r="K526" s="2"/>
      <c r="L526" s="2"/>
      <c r="M526" s="2"/>
      <c r="N526" s="2"/>
      <c r="O526" s="2"/>
      <c r="P526" s="2"/>
      <c r="Q526" s="2"/>
      <c r="R526" s="2"/>
      <c r="S526" s="2"/>
      <c r="T526" s="2"/>
      <c r="U526" s="2"/>
      <c r="V526" s="2"/>
      <c r="W526" s="2"/>
      <c r="X526" s="275"/>
      <c r="Y526" s="435"/>
      <c r="Z526" s="436"/>
      <c r="AA526" s="436"/>
      <c r="AB526" s="436"/>
      <c r="AC526" s="436"/>
      <c r="AD526" s="436"/>
      <c r="AE526" s="436"/>
      <c r="AF526" s="436"/>
      <c r="AG526" s="544"/>
    </row>
    <row r="527" spans="1:33" ht="15" customHeight="1">
      <c r="A527" s="1"/>
      <c r="B527" s="2"/>
      <c r="C527" s="2"/>
      <c r="D527" s="2"/>
      <c r="E527" s="2"/>
      <c r="F527" s="2"/>
      <c r="G527" s="2"/>
      <c r="H527" s="2"/>
      <c r="I527" s="2"/>
      <c r="J527" s="2"/>
      <c r="K527" s="2"/>
      <c r="L527" s="2"/>
      <c r="M527" s="2"/>
      <c r="N527" s="2"/>
      <c r="O527" s="2"/>
      <c r="P527" s="125"/>
      <c r="Q527" s="121" t="s">
        <v>825</v>
      </c>
      <c r="R527" s="121"/>
      <c r="S527" s="121"/>
      <c r="T527" s="125"/>
      <c r="U527" s="121" t="s">
        <v>100</v>
      </c>
      <c r="V527" s="2"/>
      <c r="W527" s="2"/>
      <c r="X527" s="275"/>
      <c r="Y527" s="435"/>
      <c r="Z527" s="436"/>
      <c r="AA527" s="436"/>
      <c r="AB527" s="436"/>
      <c r="AC527" s="436"/>
      <c r="AD527" s="436"/>
      <c r="AE527" s="436"/>
      <c r="AF527" s="436"/>
      <c r="AG527" s="544"/>
    </row>
    <row r="528" spans="1:33" ht="15" customHeight="1">
      <c r="A528" s="1"/>
      <c r="B528" s="2"/>
      <c r="C528" s="2" t="s">
        <v>1269</v>
      </c>
      <c r="D528" s="2"/>
      <c r="E528" s="2"/>
      <c r="F528" s="2"/>
      <c r="G528" s="2"/>
      <c r="H528" s="2"/>
      <c r="I528" s="2"/>
      <c r="J528" s="2"/>
      <c r="K528" s="2"/>
      <c r="L528" s="2"/>
      <c r="M528" s="2"/>
      <c r="N528" s="2"/>
      <c r="O528" s="2"/>
      <c r="P528" s="2"/>
      <c r="Q528" s="2"/>
      <c r="R528" s="2"/>
      <c r="S528" s="2"/>
      <c r="T528" s="2"/>
      <c r="U528" s="2"/>
      <c r="V528" s="2"/>
      <c r="W528" s="2"/>
      <c r="X528" s="275"/>
      <c r="Y528" s="435"/>
      <c r="Z528" s="436"/>
      <c r="AA528" s="436"/>
      <c r="AB528" s="436"/>
      <c r="AC528" s="436"/>
      <c r="AD528" s="436"/>
      <c r="AE528" s="436"/>
      <c r="AF528" s="436"/>
      <c r="AG528" s="544"/>
    </row>
    <row r="529" spans="1:36" ht="15" customHeight="1">
      <c r="A529" s="1"/>
      <c r="B529" s="2"/>
      <c r="C529" s="2"/>
      <c r="D529" s="2" t="s">
        <v>607</v>
      </c>
      <c r="E529" s="2"/>
      <c r="F529" s="2"/>
      <c r="G529" s="2"/>
      <c r="H529" s="2"/>
      <c r="I529" s="2"/>
      <c r="J529" s="272"/>
      <c r="K529" s="272"/>
      <c r="L529" s="272"/>
      <c r="M529" s="272"/>
      <c r="N529" s="2" t="s">
        <v>11</v>
      </c>
      <c r="O529" s="272"/>
      <c r="P529" s="728" t="s">
        <v>151</v>
      </c>
      <c r="Q529" s="699"/>
      <c r="R529" s="461" t="s">
        <v>416</v>
      </c>
      <c r="S529" s="2"/>
      <c r="T529" s="2"/>
      <c r="U529" s="2"/>
      <c r="V529" s="2"/>
      <c r="W529" s="2"/>
      <c r="X529" s="275"/>
      <c r="Y529" s="435"/>
      <c r="Z529" s="436"/>
      <c r="AA529" s="436"/>
      <c r="AB529" s="436"/>
      <c r="AC529" s="436"/>
      <c r="AD529" s="436"/>
      <c r="AE529" s="436"/>
      <c r="AF529" s="436"/>
      <c r="AG529" s="544"/>
    </row>
    <row r="530" spans="1:36" ht="15" customHeight="1">
      <c r="A530" s="1"/>
      <c r="B530" s="2"/>
      <c r="C530" s="2"/>
      <c r="D530" s="2" t="s">
        <v>639</v>
      </c>
      <c r="E530" s="2"/>
      <c r="F530" s="2"/>
      <c r="G530" s="2"/>
      <c r="H530" s="2"/>
      <c r="I530" s="2"/>
      <c r="J530" s="272"/>
      <c r="K530" s="272"/>
      <c r="L530" s="272"/>
      <c r="M530" s="272"/>
      <c r="N530" s="2" t="s">
        <v>11</v>
      </c>
      <c r="O530" s="272"/>
      <c r="P530" s="728" t="s">
        <v>151</v>
      </c>
      <c r="Q530" s="699"/>
      <c r="R530" s="461" t="s">
        <v>416</v>
      </c>
      <c r="S530" s="2"/>
      <c r="T530" s="2"/>
      <c r="U530" s="2"/>
      <c r="V530" s="2"/>
      <c r="W530" s="2"/>
      <c r="X530" s="275"/>
      <c r="Y530" s="435"/>
      <c r="Z530" s="436"/>
      <c r="AA530" s="436"/>
      <c r="AB530" s="436"/>
      <c r="AC530" s="436"/>
      <c r="AD530" s="436"/>
      <c r="AE530" s="436"/>
      <c r="AF530" s="436"/>
      <c r="AG530" s="544"/>
    </row>
    <row r="531" spans="1:36" ht="15" customHeight="1">
      <c r="A531" s="1"/>
      <c r="B531" s="2"/>
      <c r="C531" s="2"/>
      <c r="D531" s="2" t="s">
        <v>216</v>
      </c>
      <c r="E531" s="2"/>
      <c r="F531" s="2"/>
      <c r="G531" s="2"/>
      <c r="H531" s="2"/>
      <c r="I531" s="2"/>
      <c r="J531" s="272"/>
      <c r="K531" s="272"/>
      <c r="L531" s="272"/>
      <c r="M531" s="272"/>
      <c r="N531" s="2" t="s">
        <v>11</v>
      </c>
      <c r="O531" s="272"/>
      <c r="P531" s="728" t="s">
        <v>151</v>
      </c>
      <c r="Q531" s="699"/>
      <c r="R531" s="461" t="s">
        <v>416</v>
      </c>
      <c r="S531" s="2"/>
      <c r="T531" s="2"/>
      <c r="U531" s="2"/>
      <c r="V531" s="2"/>
      <c r="W531" s="2"/>
      <c r="X531" s="275"/>
      <c r="Y531" s="435"/>
      <c r="Z531" s="436"/>
      <c r="AA531" s="436"/>
      <c r="AB531" s="436"/>
      <c r="AC531" s="436"/>
      <c r="AD531" s="436"/>
      <c r="AE531" s="436"/>
      <c r="AF531" s="436"/>
      <c r="AG531" s="544"/>
    </row>
    <row r="532" spans="1:36" ht="15" customHeight="1">
      <c r="A532" s="1"/>
      <c r="B532" s="91"/>
      <c r="C532" s="91"/>
      <c r="D532" s="91" t="s">
        <v>1116</v>
      </c>
      <c r="E532" s="91"/>
      <c r="F532" s="91"/>
      <c r="G532" s="91"/>
      <c r="H532" s="91"/>
      <c r="I532" s="91"/>
      <c r="J532" s="272"/>
      <c r="K532" s="272"/>
      <c r="L532" s="272"/>
      <c r="M532" s="272"/>
      <c r="N532" s="91" t="s">
        <v>11</v>
      </c>
      <c r="O532" s="272"/>
      <c r="P532" s="698" t="s">
        <v>151</v>
      </c>
      <c r="Q532" s="699"/>
      <c r="R532" s="703" t="s">
        <v>416</v>
      </c>
      <c r="S532" s="91"/>
      <c r="T532" s="91"/>
      <c r="U532" s="91"/>
      <c r="V532" s="91"/>
      <c r="W532" s="91"/>
      <c r="X532" s="275"/>
      <c r="Y532" s="435"/>
      <c r="Z532" s="436"/>
      <c r="AA532" s="436"/>
      <c r="AB532" s="436"/>
      <c r="AC532" s="436"/>
      <c r="AD532" s="436"/>
      <c r="AE532" s="436"/>
      <c r="AF532" s="436"/>
      <c r="AG532" s="544"/>
    </row>
    <row r="533" spans="1:36" ht="15" customHeight="1">
      <c r="A533" s="17"/>
      <c r="B533" s="76"/>
      <c r="C533" s="76"/>
      <c r="D533" s="76"/>
      <c r="E533" s="76"/>
      <c r="F533" s="76"/>
      <c r="G533" s="76"/>
      <c r="H533" s="76"/>
      <c r="I533" s="76"/>
      <c r="J533" s="76"/>
      <c r="K533" s="76"/>
      <c r="L533" s="76"/>
      <c r="M533" s="76"/>
      <c r="N533" s="76"/>
      <c r="O533" s="76"/>
      <c r="P533" s="76"/>
      <c r="Q533" s="76"/>
      <c r="R533" s="76"/>
      <c r="S533" s="76"/>
      <c r="T533" s="76"/>
      <c r="U533" s="76"/>
      <c r="V533" s="76"/>
      <c r="W533" s="76"/>
      <c r="X533" s="763"/>
      <c r="Y533" s="775"/>
      <c r="Z533" s="775"/>
      <c r="AA533" s="775"/>
      <c r="AB533" s="775"/>
      <c r="AC533" s="775"/>
      <c r="AD533" s="775"/>
      <c r="AE533" s="775"/>
      <c r="AF533" s="775"/>
      <c r="AG533" s="814"/>
    </row>
    <row r="534" spans="1:36" ht="15" customHeight="1">
      <c r="A534" s="47" t="s">
        <v>1009</v>
      </c>
      <c r="B534" s="47"/>
      <c r="C534" s="47"/>
      <c r="D534" s="47"/>
      <c r="E534" s="47"/>
      <c r="F534" s="47"/>
      <c r="G534" s="47"/>
      <c r="H534" s="47"/>
      <c r="I534" s="47"/>
      <c r="J534" s="47"/>
      <c r="K534" s="47"/>
      <c r="L534" s="47"/>
      <c r="M534" s="47"/>
      <c r="N534" s="47"/>
      <c r="O534" s="47"/>
      <c r="P534" s="47"/>
      <c r="Q534" s="47"/>
      <c r="R534" s="47"/>
      <c r="S534" s="47"/>
      <c r="T534" s="47"/>
      <c r="U534" s="47"/>
      <c r="V534" s="47"/>
      <c r="W534" s="47"/>
      <c r="X534" s="47"/>
      <c r="Y534" s="124" t="s">
        <v>245</v>
      </c>
      <c r="Z534" s="124"/>
      <c r="AA534" s="124"/>
      <c r="AB534" s="124"/>
      <c r="AC534" s="124"/>
      <c r="AD534" s="124"/>
      <c r="AE534" s="124"/>
      <c r="AF534" s="124"/>
      <c r="AG534" s="124"/>
    </row>
    <row r="535" spans="1:36" ht="15" customHeight="1">
      <c r="A535" s="47"/>
      <c r="B535" s="47"/>
      <c r="C535" s="47"/>
      <c r="D535" s="47"/>
      <c r="E535" s="47"/>
      <c r="F535" s="47"/>
      <c r="G535" s="47"/>
      <c r="H535" s="47"/>
      <c r="I535" s="47"/>
      <c r="J535" s="47"/>
      <c r="K535" s="47"/>
      <c r="L535" s="47"/>
      <c r="M535" s="47"/>
      <c r="N535" s="47"/>
      <c r="O535" s="47"/>
      <c r="P535" s="47"/>
      <c r="Q535" s="47"/>
      <c r="R535" s="47"/>
      <c r="S535" s="47"/>
      <c r="T535" s="47"/>
      <c r="U535" s="47"/>
      <c r="V535" s="47"/>
      <c r="W535" s="47"/>
      <c r="X535" s="47"/>
      <c r="Y535" s="124"/>
      <c r="Z535" s="124"/>
      <c r="AA535" s="124"/>
      <c r="AB535" s="124"/>
      <c r="AC535" s="124"/>
      <c r="AD535" s="124"/>
      <c r="AE535" s="124"/>
      <c r="AF535" s="124"/>
      <c r="AG535" s="124"/>
    </row>
    <row r="536" spans="1:36" ht="15" customHeight="1">
      <c r="A536" s="1"/>
      <c r="B536" s="91"/>
      <c r="C536" s="91"/>
      <c r="D536" s="91"/>
      <c r="E536" s="9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3"/>
    </row>
    <row r="537" spans="1:36" ht="15" customHeight="1">
      <c r="A537" s="1"/>
      <c r="B537" s="91" t="s">
        <v>1117</v>
      </c>
      <c r="C537" s="91"/>
      <c r="D537" s="91"/>
      <c r="E537" s="91"/>
      <c r="F537" s="91"/>
      <c r="G537" s="91"/>
      <c r="H537" s="91"/>
      <c r="I537" s="91"/>
      <c r="J537" s="91"/>
      <c r="K537" s="91"/>
      <c r="L537" s="91"/>
      <c r="M537" s="91"/>
      <c r="N537" s="91"/>
      <c r="O537" s="91"/>
      <c r="P537" s="91"/>
      <c r="Q537" s="91"/>
      <c r="R537" s="91"/>
      <c r="S537" s="91"/>
      <c r="T537" s="91"/>
      <c r="U537" s="91"/>
      <c r="V537" s="91"/>
      <c r="W537" s="91"/>
      <c r="X537" s="91"/>
      <c r="Y537" s="91"/>
      <c r="Z537" s="91"/>
      <c r="AA537" s="91"/>
      <c r="AB537" s="91"/>
      <c r="AC537" s="91"/>
      <c r="AD537" s="91"/>
      <c r="AE537" s="91"/>
      <c r="AF537" s="91"/>
      <c r="AG537" s="3"/>
    </row>
    <row r="538" spans="1:36" ht="15" customHeight="1">
      <c r="A538" s="1"/>
      <c r="B538" s="91"/>
      <c r="C538" s="91"/>
      <c r="D538" s="91"/>
      <c r="E538" s="91"/>
      <c r="F538" s="91"/>
      <c r="G538" s="91"/>
      <c r="H538" s="91"/>
      <c r="I538" s="91"/>
      <c r="J538" s="91"/>
      <c r="K538" s="91"/>
      <c r="L538" s="91"/>
      <c r="M538" s="91"/>
      <c r="N538" s="91"/>
      <c r="O538" s="91"/>
      <c r="P538" s="91"/>
      <c r="Q538" s="91"/>
      <c r="R538" s="91"/>
      <c r="S538" s="91"/>
      <c r="T538" s="91"/>
      <c r="U538" s="91"/>
      <c r="V538" s="91"/>
      <c r="W538" s="91"/>
      <c r="X538" s="91"/>
      <c r="Y538" s="91"/>
      <c r="Z538" s="91"/>
      <c r="AA538" s="91"/>
      <c r="AB538" s="91"/>
      <c r="AC538" s="91"/>
      <c r="AD538" s="91"/>
      <c r="AE538" s="91"/>
      <c r="AF538" s="91"/>
      <c r="AG538" s="3"/>
    </row>
    <row r="539" spans="1:36" ht="15" customHeight="1">
      <c r="A539" s="1"/>
      <c r="B539" s="585"/>
      <c r="C539" s="585"/>
      <c r="D539" s="124" t="s">
        <v>1115</v>
      </c>
      <c r="E539" s="124"/>
      <c r="F539" s="124"/>
      <c r="G539" s="124"/>
      <c r="H539" s="124"/>
      <c r="I539" s="124"/>
      <c r="J539" s="124" t="s">
        <v>399</v>
      </c>
      <c r="K539" s="124"/>
      <c r="L539" s="124"/>
      <c r="M539" s="124" t="s">
        <v>148</v>
      </c>
      <c r="N539" s="124"/>
      <c r="O539" s="124"/>
      <c r="P539" s="124"/>
      <c r="Q539" s="301" t="s">
        <v>446</v>
      </c>
      <c r="R539" s="159"/>
      <c r="S539" s="159"/>
      <c r="T539" s="124" t="s">
        <v>815</v>
      </c>
      <c r="U539" s="124"/>
      <c r="V539" s="124"/>
      <c r="W539" s="124"/>
      <c r="X539" s="152" t="s">
        <v>939</v>
      </c>
      <c r="Y539" s="124"/>
      <c r="Z539" s="124"/>
      <c r="AA539" s="124"/>
      <c r="AB539" s="162" t="s">
        <v>543</v>
      </c>
      <c r="AC539" s="162"/>
      <c r="AD539" s="162"/>
      <c r="AE539" s="91"/>
      <c r="AF539" s="91"/>
      <c r="AG539" s="3"/>
    </row>
    <row r="540" spans="1:36" ht="15" customHeight="1">
      <c r="A540" s="1"/>
      <c r="B540" s="585"/>
      <c r="C540" s="585"/>
      <c r="D540" s="124"/>
      <c r="E540" s="124"/>
      <c r="F540" s="124"/>
      <c r="G540" s="124"/>
      <c r="H540" s="124"/>
      <c r="I540" s="124"/>
      <c r="J540" s="124"/>
      <c r="K540" s="124"/>
      <c r="L540" s="124"/>
      <c r="M540" s="124"/>
      <c r="N540" s="124"/>
      <c r="O540" s="124"/>
      <c r="P540" s="124"/>
      <c r="Q540" s="159"/>
      <c r="R540" s="159"/>
      <c r="S540" s="159"/>
      <c r="T540" s="124"/>
      <c r="U540" s="124"/>
      <c r="V540" s="124"/>
      <c r="W540" s="124"/>
      <c r="X540" s="124"/>
      <c r="Y540" s="124"/>
      <c r="Z540" s="124"/>
      <c r="AA540" s="124"/>
      <c r="AB540" s="162"/>
      <c r="AC540" s="162"/>
      <c r="AD540" s="162"/>
      <c r="AE540" s="91"/>
      <c r="AF540" s="91"/>
      <c r="AG540" s="3"/>
    </row>
    <row r="541" spans="1:36" ht="15" customHeight="1">
      <c r="A541" s="1"/>
      <c r="B541" s="586" t="s">
        <v>1303</v>
      </c>
      <c r="C541" s="586"/>
      <c r="D541" s="125"/>
      <c r="E541" s="125"/>
      <c r="F541" s="125"/>
      <c r="G541" s="125"/>
      <c r="H541" s="125"/>
      <c r="I541" s="125"/>
      <c r="J541" s="125"/>
      <c r="K541" s="125"/>
      <c r="L541" s="125"/>
      <c r="M541" s="125"/>
      <c r="N541" s="125"/>
      <c r="O541" s="125"/>
      <c r="P541" s="125"/>
      <c r="Q541" s="125"/>
      <c r="R541" s="125"/>
      <c r="S541" s="125"/>
      <c r="T541" s="125"/>
      <c r="U541" s="125"/>
      <c r="V541" s="125"/>
      <c r="W541" s="125"/>
      <c r="X541" s="125"/>
      <c r="Y541" s="125"/>
      <c r="Z541" s="125"/>
      <c r="AA541" s="125"/>
      <c r="AB541" s="125" t="s">
        <v>806</v>
      </c>
      <c r="AC541" s="125"/>
      <c r="AD541" s="125"/>
      <c r="AE541" s="91"/>
      <c r="AF541" s="91"/>
      <c r="AG541" s="3"/>
    </row>
    <row r="542" spans="1:36" ht="15" customHeight="1">
      <c r="A542" s="1"/>
      <c r="B542" s="586"/>
      <c r="C542" s="586"/>
      <c r="D542" s="125"/>
      <c r="E542" s="125"/>
      <c r="F542" s="125"/>
      <c r="G542" s="125"/>
      <c r="H542" s="125"/>
      <c r="I542" s="125"/>
      <c r="J542" s="125"/>
      <c r="K542" s="125"/>
      <c r="L542" s="125"/>
      <c r="M542" s="125"/>
      <c r="N542" s="125"/>
      <c r="O542" s="125"/>
      <c r="P542" s="125"/>
      <c r="Q542" s="125"/>
      <c r="R542" s="125"/>
      <c r="S542" s="125"/>
      <c r="T542" s="125"/>
      <c r="U542" s="125"/>
      <c r="V542" s="125"/>
      <c r="W542" s="125"/>
      <c r="X542" s="125"/>
      <c r="Y542" s="125"/>
      <c r="Z542" s="125"/>
      <c r="AA542" s="125"/>
      <c r="AB542" s="125"/>
      <c r="AC542" s="125"/>
      <c r="AD542" s="125"/>
      <c r="AE542" s="91"/>
      <c r="AF542" s="91"/>
      <c r="AG542" s="3"/>
      <c r="AJ542" s="4" t="s">
        <v>806</v>
      </c>
    </row>
    <row r="543" spans="1:36" ht="15" customHeight="1">
      <c r="A543" s="1"/>
      <c r="B543" s="586"/>
      <c r="C543" s="586"/>
      <c r="D543" s="125"/>
      <c r="E543" s="125"/>
      <c r="F543" s="125"/>
      <c r="G543" s="125"/>
      <c r="H543" s="125"/>
      <c r="I543" s="125"/>
      <c r="J543" s="125"/>
      <c r="K543" s="125"/>
      <c r="L543" s="125"/>
      <c r="M543" s="125"/>
      <c r="N543" s="125"/>
      <c r="O543" s="125"/>
      <c r="P543" s="125"/>
      <c r="Q543" s="125"/>
      <c r="R543" s="125"/>
      <c r="S543" s="125"/>
      <c r="T543" s="125"/>
      <c r="U543" s="125"/>
      <c r="V543" s="125"/>
      <c r="W543" s="125"/>
      <c r="X543" s="125"/>
      <c r="Y543" s="125"/>
      <c r="Z543" s="125"/>
      <c r="AA543" s="125"/>
      <c r="AB543" s="125" t="s">
        <v>806</v>
      </c>
      <c r="AC543" s="125"/>
      <c r="AD543" s="125"/>
      <c r="AE543" s="91"/>
      <c r="AF543" s="91"/>
      <c r="AG543" s="3"/>
      <c r="AJ543" s="4" t="s">
        <v>248</v>
      </c>
    </row>
    <row r="544" spans="1:36" ht="15" customHeight="1">
      <c r="A544" s="1"/>
      <c r="B544" s="586"/>
      <c r="C544" s="586"/>
      <c r="D544" s="125"/>
      <c r="E544" s="125"/>
      <c r="F544" s="125"/>
      <c r="G544" s="125"/>
      <c r="H544" s="125"/>
      <c r="I544" s="125"/>
      <c r="J544" s="125"/>
      <c r="K544" s="125"/>
      <c r="L544" s="125"/>
      <c r="M544" s="125"/>
      <c r="N544" s="125"/>
      <c r="O544" s="125"/>
      <c r="P544" s="125"/>
      <c r="Q544" s="125"/>
      <c r="R544" s="125"/>
      <c r="S544" s="125"/>
      <c r="T544" s="125"/>
      <c r="U544" s="125"/>
      <c r="V544" s="125"/>
      <c r="W544" s="125"/>
      <c r="X544" s="125"/>
      <c r="Y544" s="125"/>
      <c r="Z544" s="125"/>
      <c r="AA544" s="125"/>
      <c r="AB544" s="125"/>
      <c r="AC544" s="125"/>
      <c r="AD544" s="125"/>
      <c r="AE544" s="91"/>
      <c r="AF544" s="91"/>
      <c r="AG544" s="3"/>
      <c r="AJ544" s="4" t="s">
        <v>187</v>
      </c>
    </row>
    <row r="545" spans="1:36" ht="15" customHeight="1">
      <c r="A545" s="1"/>
      <c r="B545" s="586"/>
      <c r="C545" s="586"/>
      <c r="D545" s="125"/>
      <c r="E545" s="125"/>
      <c r="F545" s="125"/>
      <c r="G545" s="125"/>
      <c r="H545" s="125"/>
      <c r="I545" s="125"/>
      <c r="J545" s="125"/>
      <c r="K545" s="125"/>
      <c r="L545" s="125"/>
      <c r="M545" s="125"/>
      <c r="N545" s="125"/>
      <c r="O545" s="125"/>
      <c r="P545" s="125"/>
      <c r="Q545" s="125"/>
      <c r="R545" s="125"/>
      <c r="S545" s="125"/>
      <c r="T545" s="125"/>
      <c r="U545" s="125"/>
      <c r="V545" s="125"/>
      <c r="W545" s="125"/>
      <c r="X545" s="125"/>
      <c r="Y545" s="125"/>
      <c r="Z545" s="125"/>
      <c r="AA545" s="125"/>
      <c r="AB545" s="125" t="s">
        <v>806</v>
      </c>
      <c r="AC545" s="125"/>
      <c r="AD545" s="125"/>
      <c r="AE545" s="91"/>
      <c r="AF545" s="91"/>
      <c r="AG545" s="3"/>
      <c r="AJ545" s="4" t="s">
        <v>46</v>
      </c>
    </row>
    <row r="546" spans="1:36" ht="15" customHeight="1">
      <c r="A546" s="1"/>
      <c r="B546" s="586"/>
      <c r="C546" s="586"/>
      <c r="D546" s="125"/>
      <c r="E546" s="125"/>
      <c r="F546" s="125"/>
      <c r="G546" s="125"/>
      <c r="H546" s="125"/>
      <c r="I546" s="125"/>
      <c r="J546" s="125"/>
      <c r="K546" s="125"/>
      <c r="L546" s="125"/>
      <c r="M546" s="125"/>
      <c r="N546" s="125"/>
      <c r="O546" s="125"/>
      <c r="P546" s="125"/>
      <c r="Q546" s="125"/>
      <c r="R546" s="125"/>
      <c r="S546" s="125"/>
      <c r="T546" s="125"/>
      <c r="U546" s="125"/>
      <c r="V546" s="125"/>
      <c r="W546" s="125"/>
      <c r="X546" s="125"/>
      <c r="Y546" s="125"/>
      <c r="Z546" s="125"/>
      <c r="AA546" s="125"/>
      <c r="AB546" s="125"/>
      <c r="AC546" s="125"/>
      <c r="AD546" s="125"/>
      <c r="AE546" s="91"/>
      <c r="AF546" s="91"/>
      <c r="AG546" s="3"/>
      <c r="AJ546" s="4" t="s">
        <v>472</v>
      </c>
    </row>
    <row r="547" spans="1:36" ht="15" customHeight="1">
      <c r="A547" s="1"/>
      <c r="B547" s="587" t="s">
        <v>17</v>
      </c>
      <c r="C547" s="587"/>
      <c r="D547" s="125"/>
      <c r="E547" s="125"/>
      <c r="F547" s="125"/>
      <c r="G547" s="125"/>
      <c r="H547" s="125"/>
      <c r="I547" s="125"/>
      <c r="J547" s="125"/>
      <c r="K547" s="125"/>
      <c r="L547" s="125"/>
      <c r="M547" s="125"/>
      <c r="N547" s="125"/>
      <c r="O547" s="125"/>
      <c r="P547" s="125"/>
      <c r="Q547" s="125"/>
      <c r="R547" s="125"/>
      <c r="S547" s="125"/>
      <c r="T547" s="125"/>
      <c r="U547" s="125"/>
      <c r="V547" s="125"/>
      <c r="W547" s="125"/>
      <c r="X547" s="125"/>
      <c r="Y547" s="125"/>
      <c r="Z547" s="125"/>
      <c r="AA547" s="125"/>
      <c r="AB547" s="125" t="s">
        <v>806</v>
      </c>
      <c r="AC547" s="125"/>
      <c r="AD547" s="125"/>
      <c r="AE547" s="91"/>
      <c r="AF547" s="91"/>
      <c r="AG547" s="3"/>
    </row>
    <row r="548" spans="1:36" ht="15" customHeight="1">
      <c r="A548" s="1"/>
      <c r="B548" s="587"/>
      <c r="C548" s="587"/>
      <c r="D548" s="125"/>
      <c r="E548" s="125"/>
      <c r="F548" s="125"/>
      <c r="G548" s="125"/>
      <c r="H548" s="125"/>
      <c r="I548" s="125"/>
      <c r="J548" s="125"/>
      <c r="K548" s="125"/>
      <c r="L548" s="125"/>
      <c r="M548" s="125"/>
      <c r="N548" s="125"/>
      <c r="O548" s="125"/>
      <c r="P548" s="125"/>
      <c r="Q548" s="125"/>
      <c r="R548" s="125"/>
      <c r="S548" s="125"/>
      <c r="T548" s="125"/>
      <c r="U548" s="125"/>
      <c r="V548" s="125"/>
      <c r="W548" s="125"/>
      <c r="X548" s="125"/>
      <c r="Y548" s="125"/>
      <c r="Z548" s="125"/>
      <c r="AA548" s="125"/>
      <c r="AB548" s="125"/>
      <c r="AC548" s="125"/>
      <c r="AD548" s="125"/>
      <c r="AE548" s="91"/>
      <c r="AF548" s="91"/>
      <c r="AG548" s="3"/>
    </row>
    <row r="549" spans="1:36" ht="15" customHeight="1">
      <c r="A549" s="1"/>
      <c r="B549" s="587"/>
      <c r="C549" s="587"/>
      <c r="D549" s="125"/>
      <c r="E549" s="125"/>
      <c r="F549" s="125"/>
      <c r="G549" s="125"/>
      <c r="H549" s="125"/>
      <c r="I549" s="125"/>
      <c r="J549" s="125"/>
      <c r="K549" s="125"/>
      <c r="L549" s="125"/>
      <c r="M549" s="125"/>
      <c r="N549" s="125"/>
      <c r="O549" s="125"/>
      <c r="P549" s="125"/>
      <c r="Q549" s="125"/>
      <c r="R549" s="125"/>
      <c r="S549" s="125"/>
      <c r="T549" s="125"/>
      <c r="U549" s="125"/>
      <c r="V549" s="125"/>
      <c r="W549" s="125"/>
      <c r="X549" s="125"/>
      <c r="Y549" s="125"/>
      <c r="Z549" s="125"/>
      <c r="AA549" s="125"/>
      <c r="AB549" s="125" t="s">
        <v>806</v>
      </c>
      <c r="AC549" s="125"/>
      <c r="AD549" s="125"/>
      <c r="AE549" s="91"/>
      <c r="AF549" s="91"/>
      <c r="AG549" s="3"/>
    </row>
    <row r="550" spans="1:36" ht="15" customHeight="1">
      <c r="A550" s="1"/>
      <c r="B550" s="587"/>
      <c r="C550" s="587"/>
      <c r="D550" s="125"/>
      <c r="E550" s="125"/>
      <c r="F550" s="125"/>
      <c r="G550" s="125"/>
      <c r="H550" s="125"/>
      <c r="I550" s="125"/>
      <c r="J550" s="125"/>
      <c r="K550" s="125"/>
      <c r="L550" s="125"/>
      <c r="M550" s="125"/>
      <c r="N550" s="125"/>
      <c r="O550" s="125"/>
      <c r="P550" s="125"/>
      <c r="Q550" s="125"/>
      <c r="R550" s="125"/>
      <c r="S550" s="125"/>
      <c r="T550" s="125"/>
      <c r="U550" s="125"/>
      <c r="V550" s="125"/>
      <c r="W550" s="125"/>
      <c r="X550" s="125"/>
      <c r="Y550" s="125"/>
      <c r="Z550" s="125"/>
      <c r="AA550" s="125"/>
      <c r="AB550" s="125"/>
      <c r="AC550" s="125"/>
      <c r="AD550" s="125"/>
      <c r="AE550" s="91"/>
      <c r="AF550" s="91"/>
      <c r="AG550" s="3"/>
    </row>
    <row r="551" spans="1:36" ht="15" customHeight="1">
      <c r="A551" s="1"/>
      <c r="B551" s="91"/>
      <c r="C551" s="91"/>
      <c r="D551" s="91"/>
      <c r="E551" s="91"/>
      <c r="F551" s="91"/>
      <c r="G551" s="91"/>
      <c r="H551" s="91"/>
      <c r="I551" s="91"/>
      <c r="J551" s="91"/>
      <c r="K551" s="91"/>
      <c r="L551" s="91"/>
      <c r="M551" s="91"/>
      <c r="N551" s="91"/>
      <c r="O551" s="91"/>
      <c r="P551" s="91"/>
      <c r="Q551" s="91"/>
      <c r="R551" s="91"/>
      <c r="S551" s="91"/>
      <c r="T551" s="91"/>
      <c r="U551" s="91"/>
      <c r="V551" s="91"/>
      <c r="W551" s="91"/>
      <c r="X551" s="91"/>
      <c r="Y551" s="91"/>
      <c r="Z551" s="91"/>
      <c r="AA551" s="91"/>
      <c r="AB551" s="91"/>
      <c r="AC551" s="91"/>
      <c r="AD551" s="91"/>
      <c r="AE551" s="91"/>
      <c r="AF551" s="91"/>
      <c r="AG551" s="3"/>
    </row>
    <row r="552" spans="1:36" ht="15" customHeight="1">
      <c r="A552" s="1"/>
      <c r="B552" s="91" t="s">
        <v>642</v>
      </c>
      <c r="C552" s="91"/>
      <c r="D552" s="91"/>
      <c r="E552" s="91"/>
      <c r="F552" s="91"/>
      <c r="G552" s="91"/>
      <c r="H552" s="91"/>
      <c r="I552" s="91"/>
      <c r="J552" s="91"/>
      <c r="K552" s="91"/>
      <c r="L552" s="91"/>
      <c r="M552" s="91"/>
      <c r="N552" s="91"/>
      <c r="O552" s="91"/>
      <c r="P552" s="91"/>
      <c r="Q552" s="91"/>
      <c r="R552" s="91"/>
      <c r="S552" s="91"/>
      <c r="T552" s="91"/>
      <c r="U552" s="91"/>
      <c r="V552" s="91"/>
      <c r="W552" s="91"/>
      <c r="X552" s="91"/>
      <c r="Y552" s="91"/>
      <c r="Z552" s="91"/>
      <c r="AA552" s="91"/>
      <c r="AB552" s="91"/>
      <c r="AC552" s="91"/>
      <c r="AD552" s="91"/>
      <c r="AE552" s="91"/>
      <c r="AF552" s="91"/>
      <c r="AG552" s="3"/>
    </row>
    <row r="553" spans="1:36" ht="15" customHeight="1">
      <c r="A553" s="1"/>
      <c r="B553" s="91"/>
      <c r="C553" s="64" t="s">
        <v>817</v>
      </c>
      <c r="D553" s="91"/>
      <c r="E553" s="91"/>
      <c r="F553" s="91"/>
      <c r="G553" s="91"/>
      <c r="H553" s="91"/>
      <c r="I553" s="91"/>
      <c r="J553" s="91"/>
      <c r="K553" s="91"/>
      <c r="L553" s="91"/>
      <c r="M553" s="91"/>
      <c r="N553" s="91"/>
      <c r="O553" s="91"/>
      <c r="P553" s="91"/>
      <c r="Q553" s="91"/>
      <c r="R553" s="91"/>
      <c r="S553" s="91"/>
      <c r="T553" s="91"/>
      <c r="U553" s="91"/>
      <c r="V553" s="91"/>
      <c r="W553" s="91"/>
      <c r="X553" s="91"/>
      <c r="Y553" s="91"/>
      <c r="Z553" s="91"/>
      <c r="AA553" s="91"/>
      <c r="AB553" s="91"/>
      <c r="AC553" s="91"/>
      <c r="AD553" s="91"/>
      <c r="AE553" s="91"/>
      <c r="AF553" s="91"/>
      <c r="AG553" s="3"/>
    </row>
    <row r="554" spans="1:36" ht="15" customHeight="1">
      <c r="A554" s="1"/>
      <c r="B554" s="91"/>
      <c r="C554" s="91" t="s">
        <v>1033</v>
      </c>
      <c r="D554" s="91"/>
      <c r="E554" s="91"/>
      <c r="F554" s="91"/>
      <c r="G554" s="91"/>
      <c r="H554" s="91"/>
      <c r="I554" s="91"/>
      <c r="J554" s="91"/>
      <c r="K554" s="91"/>
      <c r="L554" s="91"/>
      <c r="M554" s="91"/>
      <c r="N554" s="91"/>
      <c r="O554" s="91"/>
      <c r="P554" s="91"/>
      <c r="Q554" s="91"/>
      <c r="R554" s="91"/>
      <c r="S554" s="91"/>
      <c r="T554" s="91"/>
      <c r="U554" s="91"/>
      <c r="V554" s="91"/>
      <c r="W554" s="91"/>
      <c r="X554" s="91"/>
      <c r="Y554" s="91"/>
      <c r="Z554" s="91"/>
      <c r="AA554" s="91"/>
      <c r="AB554" s="91"/>
      <c r="AC554" s="91"/>
      <c r="AD554" s="91"/>
      <c r="AE554" s="91"/>
      <c r="AF554" s="91"/>
      <c r="AG554" s="3"/>
    </row>
    <row r="555" spans="1:36" ht="15" customHeight="1">
      <c r="A555" s="1"/>
      <c r="B555" s="91"/>
      <c r="C555" s="91" t="s">
        <v>877</v>
      </c>
      <c r="D555" s="91"/>
      <c r="E555" s="91"/>
      <c r="F555" s="91"/>
      <c r="G555" s="91"/>
      <c r="H555" s="91"/>
      <c r="I555" s="91"/>
      <c r="J555" s="91"/>
      <c r="K555" s="91"/>
      <c r="L555" s="91"/>
      <c r="M555" s="91"/>
      <c r="N555" s="91"/>
      <c r="O555" s="91"/>
      <c r="P555" s="91"/>
      <c r="Q555" s="91"/>
      <c r="R555" s="91"/>
      <c r="S555" s="91"/>
      <c r="T555" s="91"/>
      <c r="U555" s="91"/>
      <c r="V555" s="91"/>
      <c r="W555" s="91"/>
      <c r="X555" s="91"/>
      <c r="Y555" s="91"/>
      <c r="Z555" s="91"/>
      <c r="AA555" s="91"/>
      <c r="AB555" s="91"/>
      <c r="AC555" s="91"/>
      <c r="AD555" s="91"/>
      <c r="AE555" s="91"/>
      <c r="AF555" s="91"/>
      <c r="AG555" s="3"/>
    </row>
    <row r="556" spans="1:36" ht="15" customHeight="1">
      <c r="A556" s="1"/>
      <c r="B556" s="91"/>
      <c r="C556" s="91"/>
      <c r="D556" s="91"/>
      <c r="E556" s="91"/>
      <c r="F556" s="91"/>
      <c r="G556" s="91"/>
      <c r="H556" s="91"/>
      <c r="I556" s="91"/>
      <c r="J556" s="91"/>
      <c r="K556" s="91"/>
      <c r="L556" s="91"/>
      <c r="M556" s="91"/>
      <c r="N556" s="91"/>
      <c r="O556" s="91" t="s">
        <v>112</v>
      </c>
      <c r="P556" s="91"/>
      <c r="Q556" s="91"/>
      <c r="R556" s="91"/>
      <c r="S556" s="91"/>
      <c r="T556" s="91"/>
      <c r="U556" s="91"/>
      <c r="V556" s="91"/>
      <c r="W556" s="91"/>
      <c r="X556" s="91"/>
      <c r="Y556" s="91"/>
      <c r="Z556" s="91"/>
      <c r="AA556" s="91"/>
      <c r="AB556" s="91"/>
      <c r="AC556" s="91"/>
      <c r="AD556" s="91"/>
      <c r="AE556" s="91"/>
      <c r="AF556" s="91"/>
      <c r="AG556" s="3"/>
    </row>
    <row r="557" spans="1:36" ht="15" customHeight="1">
      <c r="A557" s="1"/>
      <c r="B557" s="91"/>
      <c r="C557" s="91" t="s">
        <v>1118</v>
      </c>
      <c r="D557" s="91"/>
      <c r="E557" s="91"/>
      <c r="F557" s="91"/>
      <c r="G557" s="91"/>
      <c r="H557" s="91"/>
      <c r="I557" s="91"/>
      <c r="J557" s="91"/>
      <c r="K557" s="91"/>
      <c r="L557" s="91"/>
      <c r="M557" s="91"/>
      <c r="N557" s="91"/>
      <c r="O557" s="91"/>
      <c r="P557" s="91"/>
      <c r="Q557" s="91"/>
      <c r="R557" s="91"/>
      <c r="S557" s="91"/>
      <c r="T557" s="91"/>
      <c r="U557" s="91"/>
      <c r="V557" s="91"/>
      <c r="W557" s="91"/>
      <c r="X557" s="91"/>
      <c r="Y557" s="91"/>
      <c r="Z557" s="91"/>
      <c r="AA557" s="91"/>
      <c r="AB557" s="91"/>
      <c r="AC557" s="91"/>
      <c r="AD557" s="91"/>
      <c r="AE557" s="91"/>
      <c r="AF557" s="91"/>
      <c r="AG557" s="3"/>
    </row>
    <row r="558" spans="1:36" ht="15" customHeight="1">
      <c r="A558" s="1"/>
      <c r="B558" s="91"/>
      <c r="C558" s="91"/>
      <c r="D558" s="91"/>
      <c r="E558" s="91"/>
      <c r="F558" s="91"/>
      <c r="G558" s="91"/>
      <c r="H558" s="91"/>
      <c r="I558" s="91"/>
      <c r="J558" s="91"/>
      <c r="K558" s="91"/>
      <c r="L558" s="91"/>
      <c r="M558" s="91"/>
      <c r="N558" s="91"/>
      <c r="O558" s="91"/>
      <c r="P558" s="91"/>
      <c r="Q558" s="91"/>
      <c r="R558" s="91"/>
      <c r="S558" s="91"/>
      <c r="T558" s="91"/>
      <c r="U558" s="91"/>
      <c r="V558" s="91"/>
      <c r="W558" s="91"/>
      <c r="X558" s="91"/>
      <c r="Y558" s="91"/>
      <c r="Z558" s="91"/>
      <c r="AA558" s="91"/>
      <c r="AB558" s="91"/>
      <c r="AC558" s="91"/>
      <c r="AD558" s="91"/>
      <c r="AE558" s="91"/>
      <c r="AF558" s="91"/>
      <c r="AG558" s="3"/>
    </row>
    <row r="559" spans="1:36" ht="15" customHeight="1">
      <c r="A559" s="1"/>
      <c r="B559" s="91" t="s">
        <v>559</v>
      </c>
      <c r="C559" s="91"/>
      <c r="D559" s="91"/>
      <c r="E559" s="91"/>
      <c r="F559" s="91"/>
      <c r="G559" s="91"/>
      <c r="H559" s="91"/>
      <c r="I559" s="91"/>
      <c r="J559" s="91"/>
      <c r="K559" s="91"/>
      <c r="L559" s="91"/>
      <c r="M559" s="91"/>
      <c r="N559" s="91"/>
      <c r="O559" s="91"/>
      <c r="P559" s="91"/>
      <c r="Q559" s="91"/>
      <c r="R559" s="91"/>
      <c r="S559" s="91"/>
      <c r="T559" s="91"/>
      <c r="U559" s="91"/>
      <c r="V559" s="91"/>
      <c r="W559" s="91"/>
      <c r="X559" s="275"/>
      <c r="Y559" s="772" t="s">
        <v>447</v>
      </c>
      <c r="Z559" s="772"/>
      <c r="AA559" s="772"/>
      <c r="AB559" s="772"/>
      <c r="AC559" s="772"/>
      <c r="AD559" s="772"/>
      <c r="AE559" s="772"/>
      <c r="AF559" s="772"/>
      <c r="AG559" s="812"/>
    </row>
    <row r="560" spans="1:36" ht="15" customHeight="1">
      <c r="A560" s="1"/>
      <c r="B560" s="91"/>
      <c r="C560" s="91"/>
      <c r="D560" s="91"/>
      <c r="E560" s="91"/>
      <c r="F560" s="91"/>
      <c r="G560" s="91"/>
      <c r="H560" s="91"/>
      <c r="I560" s="91"/>
      <c r="J560" s="91"/>
      <c r="K560" s="91"/>
      <c r="L560" s="91"/>
      <c r="M560" s="91"/>
      <c r="N560" s="91"/>
      <c r="O560" s="91"/>
      <c r="P560" s="91"/>
      <c r="Q560" s="91"/>
      <c r="R560" s="91"/>
      <c r="S560" s="91"/>
      <c r="T560" s="91"/>
      <c r="U560" s="91"/>
      <c r="V560" s="91"/>
      <c r="W560" s="91"/>
      <c r="X560" s="275"/>
      <c r="Y560" s="772"/>
      <c r="Z560" s="772"/>
      <c r="AA560" s="772"/>
      <c r="AB560" s="772"/>
      <c r="AC560" s="772"/>
      <c r="AD560" s="772"/>
      <c r="AE560" s="772"/>
      <c r="AF560" s="772"/>
      <c r="AG560" s="812"/>
    </row>
    <row r="561" spans="1:33" ht="15" customHeight="1">
      <c r="A561" s="1"/>
      <c r="B561" s="91"/>
      <c r="C561" s="272"/>
      <c r="D561" s="272"/>
      <c r="E561" s="272"/>
      <c r="F561" s="272"/>
      <c r="G561" s="91" t="s">
        <v>11</v>
      </c>
      <c r="H561" s="272"/>
      <c r="I561" s="698" t="s">
        <v>151</v>
      </c>
      <c r="J561" s="699"/>
      <c r="K561" s="703" t="s">
        <v>416</v>
      </c>
      <c r="L561" s="91"/>
      <c r="M561" s="91"/>
      <c r="N561" s="125"/>
      <c r="O561" s="2" t="s">
        <v>961</v>
      </c>
      <c r="P561" s="91"/>
      <c r="Q561" s="91"/>
      <c r="R561" s="91"/>
      <c r="S561" s="91"/>
      <c r="T561" s="125"/>
      <c r="U561" s="91" t="s">
        <v>222</v>
      </c>
      <c r="V561" s="91"/>
      <c r="W561" s="91"/>
      <c r="X561" s="275"/>
      <c r="Y561" s="772"/>
      <c r="Z561" s="772"/>
      <c r="AA561" s="772"/>
      <c r="AB561" s="772"/>
      <c r="AC561" s="772"/>
      <c r="AD561" s="772"/>
      <c r="AE561" s="772"/>
      <c r="AF561" s="772"/>
      <c r="AG561" s="812"/>
    </row>
    <row r="562" spans="1:33" ht="15" customHeight="1">
      <c r="A562" s="1"/>
      <c r="B562" s="91"/>
      <c r="C562" s="91"/>
      <c r="D562" s="91"/>
      <c r="E562" s="91"/>
      <c r="F562" s="91"/>
      <c r="G562" s="91"/>
      <c r="H562" s="91"/>
      <c r="I562" s="91"/>
      <c r="J562" s="91"/>
      <c r="K562" s="91"/>
      <c r="L562" s="91"/>
      <c r="M562" s="91"/>
      <c r="N562" s="91"/>
      <c r="O562" s="91"/>
      <c r="P562" s="91"/>
      <c r="Q562" s="91"/>
      <c r="R562" s="91"/>
      <c r="S562" s="91"/>
      <c r="T562" s="91"/>
      <c r="U562" s="91"/>
      <c r="V562" s="91"/>
      <c r="W562" s="91"/>
      <c r="X562" s="275"/>
      <c r="Y562" s="644" t="s">
        <v>468</v>
      </c>
      <c r="Z562" s="557"/>
      <c r="AA562" s="557"/>
      <c r="AB562" s="557" t="s">
        <v>184</v>
      </c>
      <c r="AC562" s="557"/>
      <c r="AD562" s="557"/>
      <c r="AE562" s="557"/>
      <c r="AF562" s="557"/>
      <c r="AG562" s="3"/>
    </row>
    <row r="563" spans="1:33" ht="15" customHeight="1">
      <c r="A563" s="1"/>
      <c r="B563" s="91"/>
      <c r="C563" s="91" t="s">
        <v>586</v>
      </c>
      <c r="D563" s="91"/>
      <c r="E563" s="91"/>
      <c r="F563" s="91"/>
      <c r="G563" s="91"/>
      <c r="H563" s="91"/>
      <c r="I563" s="91"/>
      <c r="J563" s="91"/>
      <c r="K563" s="91"/>
      <c r="L563" s="91"/>
      <c r="M563" s="91"/>
      <c r="N563" s="91"/>
      <c r="O563" s="91"/>
      <c r="P563" s="91"/>
      <c r="Q563" s="91"/>
      <c r="R563" s="91"/>
      <c r="S563" s="91"/>
      <c r="T563" s="91"/>
      <c r="U563" s="91"/>
      <c r="V563" s="91"/>
      <c r="W563" s="91"/>
      <c r="X563" s="275"/>
      <c r="Y563" s="179" t="s">
        <v>270</v>
      </c>
      <c r="Z563" s="124" t="s">
        <v>248</v>
      </c>
      <c r="AA563" s="124"/>
      <c r="AB563" s="793" t="s">
        <v>1119</v>
      </c>
      <c r="AC563" s="793"/>
      <c r="AD563" s="793"/>
      <c r="AE563" s="793"/>
      <c r="AF563" s="793"/>
      <c r="AG563" s="3"/>
    </row>
    <row r="564" spans="1:33" ht="15" customHeight="1">
      <c r="A564" s="1"/>
      <c r="B564" s="91"/>
      <c r="C564" s="91"/>
      <c r="D564" s="272"/>
      <c r="E564" s="272"/>
      <c r="F564" s="272"/>
      <c r="G564" s="272"/>
      <c r="H564" s="272"/>
      <c r="I564" s="272"/>
      <c r="J564" s="272"/>
      <c r="K564" s="272"/>
      <c r="L564" s="272"/>
      <c r="M564" s="272"/>
      <c r="N564" s="272"/>
      <c r="O564" s="272"/>
      <c r="P564" s="272"/>
      <c r="Q564" s="272"/>
      <c r="R564" s="272"/>
      <c r="S564" s="272"/>
      <c r="T564" s="272"/>
      <c r="U564" s="272"/>
      <c r="V564" s="272"/>
      <c r="W564" s="272"/>
      <c r="X564" s="275"/>
      <c r="Y564" s="179"/>
      <c r="Z564" s="124"/>
      <c r="AA564" s="124"/>
      <c r="AB564" s="793"/>
      <c r="AC564" s="793"/>
      <c r="AD564" s="793"/>
      <c r="AE564" s="793"/>
      <c r="AF564" s="793"/>
      <c r="AG564" s="3"/>
    </row>
    <row r="565" spans="1:33" ht="15" customHeight="1">
      <c r="A565" s="1"/>
      <c r="B565" s="91"/>
      <c r="C565" s="91"/>
      <c r="D565" s="272"/>
      <c r="E565" s="272"/>
      <c r="F565" s="272"/>
      <c r="G565" s="272"/>
      <c r="H565" s="272"/>
      <c r="I565" s="272"/>
      <c r="J565" s="272"/>
      <c r="K565" s="272"/>
      <c r="L565" s="272"/>
      <c r="M565" s="272"/>
      <c r="N565" s="272"/>
      <c r="O565" s="272"/>
      <c r="P565" s="272"/>
      <c r="Q565" s="272"/>
      <c r="R565" s="272"/>
      <c r="S565" s="272"/>
      <c r="T565" s="272"/>
      <c r="U565" s="272"/>
      <c r="V565" s="272"/>
      <c r="W565" s="272"/>
      <c r="X565" s="275"/>
      <c r="Y565" s="179"/>
      <c r="Z565" s="124"/>
      <c r="AA565" s="124"/>
      <c r="AB565" s="793"/>
      <c r="AC565" s="793"/>
      <c r="AD565" s="793"/>
      <c r="AE565" s="793"/>
      <c r="AF565" s="793"/>
      <c r="AG565" s="3"/>
    </row>
    <row r="566" spans="1:33" ht="15" customHeight="1">
      <c r="A566" s="1"/>
      <c r="B566" s="91"/>
      <c r="C566" s="91"/>
      <c r="D566" s="91"/>
      <c r="E566" s="91"/>
      <c r="F566" s="91"/>
      <c r="G566" s="91"/>
      <c r="H566" s="91"/>
      <c r="I566" s="91"/>
      <c r="J566" s="91"/>
      <c r="K566" s="91"/>
      <c r="L566" s="91"/>
      <c r="M566" s="91"/>
      <c r="N566" s="91"/>
      <c r="O566" s="91"/>
      <c r="P566" s="91"/>
      <c r="Q566" s="91"/>
      <c r="R566" s="91"/>
      <c r="S566" s="91"/>
      <c r="T566" s="91"/>
      <c r="U566" s="91"/>
      <c r="V566" s="91"/>
      <c r="W566" s="91"/>
      <c r="X566" s="275"/>
      <c r="Y566" s="179"/>
      <c r="Z566" s="124" t="s">
        <v>187</v>
      </c>
      <c r="AA566" s="124"/>
      <c r="AB566" s="793" t="s">
        <v>439</v>
      </c>
      <c r="AC566" s="793"/>
      <c r="AD566" s="793"/>
      <c r="AE566" s="793"/>
      <c r="AF566" s="793"/>
      <c r="AG566" s="3"/>
    </row>
    <row r="567" spans="1:33" ht="15" customHeight="1">
      <c r="A567" s="1"/>
      <c r="B567" s="91" t="s">
        <v>1002</v>
      </c>
      <c r="C567" s="91"/>
      <c r="D567" s="91"/>
      <c r="E567" s="91"/>
      <c r="F567" s="91"/>
      <c r="G567" s="91"/>
      <c r="H567" s="91"/>
      <c r="I567" s="91"/>
      <c r="J567" s="91"/>
      <c r="K567" s="91"/>
      <c r="L567" s="91"/>
      <c r="M567" s="91"/>
      <c r="N567" s="91"/>
      <c r="O567" s="91"/>
      <c r="P567" s="91"/>
      <c r="Q567" s="91"/>
      <c r="R567" s="91"/>
      <c r="S567" s="91"/>
      <c r="T567" s="91"/>
      <c r="U567" s="91"/>
      <c r="V567" s="91"/>
      <c r="W567" s="91"/>
      <c r="X567" s="275"/>
      <c r="Y567" s="179"/>
      <c r="Z567" s="124"/>
      <c r="AA567" s="124"/>
      <c r="AB567" s="793"/>
      <c r="AC567" s="793"/>
      <c r="AD567" s="793"/>
      <c r="AE567" s="793"/>
      <c r="AF567" s="793"/>
      <c r="AG567" s="3"/>
    </row>
    <row r="568" spans="1:33" ht="15" customHeight="1">
      <c r="A568" s="1"/>
      <c r="B568" s="91"/>
      <c r="C568" s="91"/>
      <c r="D568" s="91"/>
      <c r="E568" s="91"/>
      <c r="F568" s="91"/>
      <c r="G568" s="91"/>
      <c r="H568" s="91"/>
      <c r="I568" s="91"/>
      <c r="J568" s="91"/>
      <c r="K568" s="91"/>
      <c r="L568" s="91"/>
      <c r="M568" s="91"/>
      <c r="N568" s="91"/>
      <c r="O568" s="125"/>
      <c r="P568" s="66" t="s">
        <v>825</v>
      </c>
      <c r="Q568" s="66"/>
      <c r="R568" s="66"/>
      <c r="S568" s="125"/>
      <c r="T568" s="66" t="s">
        <v>100</v>
      </c>
      <c r="U568" s="91"/>
      <c r="V568" s="91"/>
      <c r="W568" s="91"/>
      <c r="X568" s="275"/>
      <c r="Y568" s="179"/>
      <c r="Z568" s="124"/>
      <c r="AA568" s="124"/>
      <c r="AB568" s="793"/>
      <c r="AC568" s="793"/>
      <c r="AD568" s="793"/>
      <c r="AE568" s="793"/>
      <c r="AF568" s="793"/>
      <c r="AG568" s="3"/>
    </row>
    <row r="569" spans="1:33" ht="15" customHeight="1">
      <c r="A569" s="1"/>
      <c r="B569" s="91"/>
      <c r="C569" s="91" t="s">
        <v>1271</v>
      </c>
      <c r="D569" s="91"/>
      <c r="E569" s="91"/>
      <c r="F569" s="91"/>
      <c r="G569" s="91"/>
      <c r="H569" s="91"/>
      <c r="I569" s="91"/>
      <c r="J569" s="91"/>
      <c r="K569" s="91"/>
      <c r="L569" s="91"/>
      <c r="M569" s="91"/>
      <c r="N569" s="91"/>
      <c r="O569" s="91"/>
      <c r="P569" s="91"/>
      <c r="Q569" s="91"/>
      <c r="R569" s="91"/>
      <c r="S569" s="91"/>
      <c r="T569" s="91"/>
      <c r="U569" s="91"/>
      <c r="V569" s="91"/>
      <c r="W569" s="91"/>
      <c r="X569" s="275"/>
      <c r="Y569" s="179" t="s">
        <v>46</v>
      </c>
      <c r="Z569" s="124"/>
      <c r="AA569" s="124"/>
      <c r="AB569" s="793" t="s">
        <v>1120</v>
      </c>
      <c r="AC569" s="793"/>
      <c r="AD569" s="793"/>
      <c r="AE569" s="793"/>
      <c r="AF569" s="793"/>
      <c r="AG569" s="3"/>
    </row>
    <row r="570" spans="1:33" ht="15" customHeight="1">
      <c r="A570" s="1"/>
      <c r="B570" s="91"/>
      <c r="C570" s="91"/>
      <c r="D570" s="272"/>
      <c r="E570" s="272"/>
      <c r="F570" s="272"/>
      <c r="G570" s="272"/>
      <c r="H570" s="272"/>
      <c r="I570" s="272"/>
      <c r="J570" s="272"/>
      <c r="K570" s="272"/>
      <c r="L570" s="272"/>
      <c r="M570" s="272"/>
      <c r="N570" s="272"/>
      <c r="O570" s="272"/>
      <c r="P570" s="272"/>
      <c r="Q570" s="272"/>
      <c r="R570" s="272"/>
      <c r="S570" s="272"/>
      <c r="T570" s="272"/>
      <c r="U570" s="272"/>
      <c r="V570" s="272"/>
      <c r="W570" s="272"/>
      <c r="X570" s="275"/>
      <c r="Y570" s="179"/>
      <c r="Z570" s="124"/>
      <c r="AA570" s="124"/>
      <c r="AB570" s="793"/>
      <c r="AC570" s="793"/>
      <c r="AD570" s="793"/>
      <c r="AE570" s="793"/>
      <c r="AF570" s="793"/>
      <c r="AG570" s="3"/>
    </row>
    <row r="571" spans="1:33" ht="15" customHeight="1">
      <c r="A571" s="1"/>
      <c r="B571" s="91"/>
      <c r="C571" s="91"/>
      <c r="D571" s="272"/>
      <c r="E571" s="272"/>
      <c r="F571" s="272"/>
      <c r="G571" s="272"/>
      <c r="H571" s="272"/>
      <c r="I571" s="272"/>
      <c r="J571" s="272"/>
      <c r="K571" s="272"/>
      <c r="L571" s="272"/>
      <c r="M571" s="272"/>
      <c r="N571" s="272"/>
      <c r="O571" s="272"/>
      <c r="P571" s="272"/>
      <c r="Q571" s="272"/>
      <c r="R571" s="272"/>
      <c r="S571" s="272"/>
      <c r="T571" s="272"/>
      <c r="U571" s="272"/>
      <c r="V571" s="272"/>
      <c r="W571" s="272"/>
      <c r="X571" s="275"/>
      <c r="Y571" s="179"/>
      <c r="Z571" s="124"/>
      <c r="AA571" s="124"/>
      <c r="AB571" s="793"/>
      <c r="AC571" s="793"/>
      <c r="AD571" s="793"/>
      <c r="AE571" s="793"/>
      <c r="AF571" s="793"/>
      <c r="AG571" s="3"/>
    </row>
    <row r="572" spans="1:33" ht="15" customHeight="1">
      <c r="A572" s="1"/>
      <c r="B572" s="91"/>
      <c r="C572" s="91"/>
      <c r="D572" s="91"/>
      <c r="E572" s="91"/>
      <c r="F572" s="91"/>
      <c r="G572" s="91"/>
      <c r="H572" s="91"/>
      <c r="I572" s="91"/>
      <c r="J572" s="91"/>
      <c r="K572" s="91"/>
      <c r="L572" s="91"/>
      <c r="M572" s="91"/>
      <c r="N572" s="91"/>
      <c r="O572" s="91"/>
      <c r="P572" s="91"/>
      <c r="Q572" s="91"/>
      <c r="R572" s="91"/>
      <c r="S572" s="91"/>
      <c r="T572" s="91"/>
      <c r="U572" s="91"/>
      <c r="V572" s="91"/>
      <c r="W572" s="91"/>
      <c r="X572" s="275"/>
      <c r="Y572" s="179" t="s">
        <v>472</v>
      </c>
      <c r="Z572" s="124"/>
      <c r="AA572" s="124"/>
      <c r="AB572" s="793" t="s">
        <v>638</v>
      </c>
      <c r="AC572" s="583"/>
      <c r="AD572" s="583"/>
      <c r="AE572" s="583"/>
      <c r="AF572" s="583"/>
      <c r="AG572" s="3"/>
    </row>
    <row r="573" spans="1:33" ht="15" customHeight="1">
      <c r="A573" s="1"/>
      <c r="B573" s="91"/>
      <c r="C573" s="91" t="s">
        <v>1272</v>
      </c>
      <c r="D573" s="91"/>
      <c r="E573" s="91"/>
      <c r="F573" s="91"/>
      <c r="G573" s="91"/>
      <c r="H573" s="91"/>
      <c r="I573" s="91"/>
      <c r="J573" s="91"/>
      <c r="K573" s="91"/>
      <c r="L573" s="91"/>
      <c r="M573" s="91"/>
      <c r="N573" s="91"/>
      <c r="O573" s="91"/>
      <c r="P573" s="91"/>
      <c r="Q573" s="91"/>
      <c r="R573" s="91"/>
      <c r="S573" s="91"/>
      <c r="T573" s="91"/>
      <c r="U573" s="91"/>
      <c r="V573" s="91"/>
      <c r="W573" s="91"/>
      <c r="X573" s="275"/>
      <c r="Y573" s="179"/>
      <c r="Z573" s="124"/>
      <c r="AA573" s="124"/>
      <c r="AB573" s="583"/>
      <c r="AC573" s="583"/>
      <c r="AD573" s="583"/>
      <c r="AE573" s="583"/>
      <c r="AF573" s="583"/>
      <c r="AG573" s="3"/>
    </row>
    <row r="574" spans="1:33" ht="15" customHeight="1">
      <c r="A574" s="1"/>
      <c r="B574" s="91"/>
      <c r="C574" s="91"/>
      <c r="D574" s="272"/>
      <c r="E574" s="272"/>
      <c r="F574" s="272"/>
      <c r="G574" s="272"/>
      <c r="H574" s="272"/>
      <c r="I574" s="272"/>
      <c r="J574" s="272"/>
      <c r="K574" s="272"/>
      <c r="L574" s="272"/>
      <c r="M574" s="272"/>
      <c r="N574" s="272"/>
      <c r="O574" s="272"/>
      <c r="P574" s="272"/>
      <c r="Q574" s="272"/>
      <c r="R574" s="272"/>
      <c r="S574" s="272"/>
      <c r="T574" s="272"/>
      <c r="U574" s="272"/>
      <c r="V574" s="272"/>
      <c r="W574" s="272"/>
      <c r="X574" s="275"/>
      <c r="Y574" s="179"/>
      <c r="Z574" s="124"/>
      <c r="AA574" s="124"/>
      <c r="AB574" s="583"/>
      <c r="AC574" s="583"/>
      <c r="AD574" s="583"/>
      <c r="AE574" s="583"/>
      <c r="AF574" s="583"/>
      <c r="AG574" s="3"/>
    </row>
    <row r="575" spans="1:33" ht="15" customHeight="1">
      <c r="A575" s="1"/>
      <c r="B575" s="91"/>
      <c r="C575" s="91"/>
      <c r="D575" s="272"/>
      <c r="E575" s="272"/>
      <c r="F575" s="272"/>
      <c r="G575" s="272"/>
      <c r="H575" s="272"/>
      <c r="I575" s="272"/>
      <c r="J575" s="272"/>
      <c r="K575" s="272"/>
      <c r="L575" s="272"/>
      <c r="M575" s="272"/>
      <c r="N575" s="272"/>
      <c r="O575" s="272"/>
      <c r="P575" s="272"/>
      <c r="Q575" s="272"/>
      <c r="R575" s="272"/>
      <c r="S575" s="272"/>
      <c r="T575" s="272"/>
      <c r="U575" s="272"/>
      <c r="V575" s="272"/>
      <c r="W575" s="272"/>
      <c r="X575" s="275"/>
      <c r="Y575" s="91"/>
      <c r="Z575" s="91"/>
      <c r="AA575" s="91"/>
      <c r="AB575" s="91"/>
      <c r="AC575" s="91"/>
      <c r="AD575" s="91"/>
      <c r="AE575" s="91"/>
      <c r="AF575" s="91"/>
      <c r="AG575" s="3"/>
    </row>
    <row r="576" spans="1:33" ht="15" customHeight="1">
      <c r="A576" s="1"/>
      <c r="B576" s="91"/>
      <c r="C576" s="91"/>
      <c r="D576" s="91"/>
      <c r="E576" s="91"/>
      <c r="F576" s="91"/>
      <c r="G576" s="91"/>
      <c r="H576" s="91"/>
      <c r="I576" s="91"/>
      <c r="J576" s="91"/>
      <c r="K576" s="91"/>
      <c r="L576" s="91"/>
      <c r="M576" s="91"/>
      <c r="N576" s="91"/>
      <c r="O576" s="91"/>
      <c r="P576" s="91"/>
      <c r="Q576" s="91"/>
      <c r="R576" s="91"/>
      <c r="S576" s="91"/>
      <c r="T576" s="91"/>
      <c r="U576" s="91"/>
      <c r="V576" s="91"/>
      <c r="W576" s="91"/>
      <c r="X576" s="275"/>
      <c r="Y576" s="768" t="s">
        <v>185</v>
      </c>
      <c r="Z576" s="768"/>
      <c r="AA576" s="768"/>
      <c r="AB576" s="768"/>
      <c r="AC576" s="768"/>
      <c r="AD576" s="768"/>
      <c r="AE576" s="768"/>
      <c r="AF576" s="768"/>
      <c r="AG576" s="809"/>
    </row>
    <row r="577" spans="1:33" ht="15" customHeight="1">
      <c r="A577" s="1"/>
      <c r="B577" s="91"/>
      <c r="C577" s="91"/>
      <c r="D577" s="91"/>
      <c r="E577" s="91"/>
      <c r="F577" s="91"/>
      <c r="G577" s="91"/>
      <c r="H577" s="91"/>
      <c r="I577" s="91"/>
      <c r="J577" s="91"/>
      <c r="K577" s="91"/>
      <c r="L577" s="91"/>
      <c r="M577" s="91"/>
      <c r="N577" s="91"/>
      <c r="O577" s="91"/>
      <c r="P577" s="91"/>
      <c r="Q577" s="91"/>
      <c r="R577" s="91"/>
      <c r="S577" s="91"/>
      <c r="T577" s="91"/>
      <c r="U577" s="91"/>
      <c r="V577" s="91"/>
      <c r="W577" s="91"/>
      <c r="X577" s="275"/>
      <c r="Y577" s="768"/>
      <c r="Z577" s="768"/>
      <c r="AA577" s="768"/>
      <c r="AB577" s="768"/>
      <c r="AC577" s="768"/>
      <c r="AD577" s="768"/>
      <c r="AE577" s="768"/>
      <c r="AF577" s="768"/>
      <c r="AG577" s="809"/>
    </row>
    <row r="578" spans="1:33" ht="15" customHeight="1">
      <c r="A578" s="1"/>
      <c r="B578" s="91"/>
      <c r="C578" s="91"/>
      <c r="D578" s="91"/>
      <c r="E578" s="91"/>
      <c r="F578" s="91"/>
      <c r="G578" s="91"/>
      <c r="H578" s="91"/>
      <c r="I578" s="91"/>
      <c r="J578" s="91"/>
      <c r="K578" s="91"/>
      <c r="L578" s="91"/>
      <c r="M578" s="91"/>
      <c r="N578" s="91"/>
      <c r="O578" s="91"/>
      <c r="P578" s="91"/>
      <c r="Q578" s="91"/>
      <c r="R578" s="91"/>
      <c r="S578" s="91"/>
      <c r="T578" s="91"/>
      <c r="U578" s="91"/>
      <c r="V578" s="91"/>
      <c r="W578" s="91"/>
      <c r="X578" s="275"/>
      <c r="Y578" s="768"/>
      <c r="Z578" s="768"/>
      <c r="AA578" s="768"/>
      <c r="AB578" s="768"/>
      <c r="AC578" s="768"/>
      <c r="AD578" s="768"/>
      <c r="AE578" s="768"/>
      <c r="AF578" s="768"/>
      <c r="AG578" s="809"/>
    </row>
    <row r="579" spans="1:33" ht="15" customHeight="1">
      <c r="A579" s="1"/>
      <c r="B579" s="91"/>
      <c r="C579" s="91"/>
      <c r="D579" s="91"/>
      <c r="E579" s="91"/>
      <c r="F579" s="91"/>
      <c r="G579" s="91"/>
      <c r="H579" s="91"/>
      <c r="I579" s="91"/>
      <c r="J579" s="91"/>
      <c r="K579" s="91"/>
      <c r="L579" s="91"/>
      <c r="M579" s="91"/>
      <c r="N579" s="91"/>
      <c r="O579" s="91"/>
      <c r="P579" s="91"/>
      <c r="Q579" s="91"/>
      <c r="R579" s="91"/>
      <c r="S579" s="91"/>
      <c r="T579" s="91"/>
      <c r="U579" s="91"/>
      <c r="V579" s="91"/>
      <c r="W579" s="91"/>
      <c r="X579" s="275"/>
      <c r="Y579" s="768"/>
      <c r="Z579" s="768"/>
      <c r="AA579" s="768"/>
      <c r="AB579" s="768"/>
      <c r="AC579" s="768"/>
      <c r="AD579" s="768"/>
      <c r="AE579" s="768"/>
      <c r="AF579" s="768"/>
      <c r="AG579" s="809"/>
    </row>
    <row r="580" spans="1:33" ht="15" customHeight="1">
      <c r="A580" s="17"/>
      <c r="B580" s="76"/>
      <c r="C580" s="76"/>
      <c r="D580" s="76"/>
      <c r="E580" s="76"/>
      <c r="F580" s="76"/>
      <c r="G580" s="76"/>
      <c r="H580" s="76"/>
      <c r="I580" s="76"/>
      <c r="J580" s="76"/>
      <c r="K580" s="76"/>
      <c r="L580" s="76"/>
      <c r="M580" s="76"/>
      <c r="N580" s="76"/>
      <c r="O580" s="76"/>
      <c r="P580" s="76"/>
      <c r="Q580" s="76"/>
      <c r="R580" s="76"/>
      <c r="S580" s="76"/>
      <c r="T580" s="76"/>
      <c r="U580" s="76"/>
      <c r="V580" s="76"/>
      <c r="W580" s="76"/>
      <c r="X580" s="763"/>
      <c r="Y580" s="76"/>
      <c r="Z580" s="76"/>
      <c r="AA580" s="76"/>
      <c r="AB580" s="76"/>
      <c r="AC580" s="76"/>
      <c r="AD580" s="76"/>
      <c r="AE580" s="76"/>
      <c r="AF580" s="76"/>
      <c r="AG580" s="515"/>
    </row>
    <row r="581" spans="1:33" ht="15" customHeight="1">
      <c r="A581" s="47" t="s">
        <v>1009</v>
      </c>
      <c r="B581" s="47"/>
      <c r="C581" s="47"/>
      <c r="D581" s="47"/>
      <c r="E581" s="47"/>
      <c r="F581" s="47"/>
      <c r="G581" s="47"/>
      <c r="H581" s="47"/>
      <c r="I581" s="47"/>
      <c r="J581" s="47"/>
      <c r="K581" s="47"/>
      <c r="L581" s="47"/>
      <c r="M581" s="47"/>
      <c r="N581" s="47"/>
      <c r="O581" s="47"/>
      <c r="P581" s="47"/>
      <c r="Q581" s="47"/>
      <c r="R581" s="47"/>
      <c r="S581" s="47"/>
      <c r="T581" s="47"/>
      <c r="U581" s="47"/>
      <c r="V581" s="47"/>
      <c r="W581" s="47"/>
      <c r="X581" s="47"/>
      <c r="Y581" s="124" t="s">
        <v>245</v>
      </c>
      <c r="Z581" s="124"/>
      <c r="AA581" s="124"/>
      <c r="AB581" s="124"/>
      <c r="AC581" s="124"/>
      <c r="AD581" s="124"/>
      <c r="AE581" s="124"/>
      <c r="AF581" s="124"/>
      <c r="AG581" s="124"/>
    </row>
    <row r="582" spans="1:33" ht="15" customHeight="1">
      <c r="A582" s="47"/>
      <c r="B582" s="47"/>
      <c r="C582" s="47"/>
      <c r="D582" s="47"/>
      <c r="E582" s="47"/>
      <c r="F582" s="47"/>
      <c r="G582" s="47"/>
      <c r="H582" s="47"/>
      <c r="I582" s="47"/>
      <c r="J582" s="47"/>
      <c r="K582" s="47"/>
      <c r="L582" s="47"/>
      <c r="M582" s="47"/>
      <c r="N582" s="47"/>
      <c r="O582" s="47"/>
      <c r="P582" s="47"/>
      <c r="Q582" s="47"/>
      <c r="R582" s="47"/>
      <c r="S582" s="47"/>
      <c r="T582" s="47"/>
      <c r="U582" s="47"/>
      <c r="V582" s="47"/>
      <c r="W582" s="47"/>
      <c r="X582" s="47"/>
      <c r="Y582" s="124"/>
      <c r="Z582" s="124"/>
      <c r="AA582" s="124"/>
      <c r="AB582" s="124"/>
      <c r="AC582" s="124"/>
      <c r="AD582" s="124"/>
      <c r="AE582" s="124"/>
      <c r="AF582" s="124"/>
      <c r="AG582" s="124"/>
    </row>
    <row r="583" spans="1:33" ht="15" customHeight="1">
      <c r="A583" s="561" t="s">
        <v>1105</v>
      </c>
      <c r="B583" s="562" t="s">
        <v>571</v>
      </c>
      <c r="C583" s="91"/>
      <c r="D583" s="91"/>
      <c r="E583" s="91"/>
      <c r="F583" s="91"/>
      <c r="G583" s="91"/>
      <c r="H583" s="91"/>
      <c r="I583" s="91"/>
      <c r="J583" s="91"/>
      <c r="K583" s="91"/>
      <c r="L583" s="91"/>
      <c r="M583" s="91"/>
      <c r="N583" s="91"/>
      <c r="O583" s="91"/>
      <c r="P583" s="91"/>
      <c r="Q583" s="91"/>
      <c r="R583" s="91"/>
      <c r="S583" s="91"/>
      <c r="T583" s="91"/>
      <c r="U583" s="91"/>
      <c r="V583" s="91"/>
      <c r="W583" s="91"/>
      <c r="X583" s="275"/>
      <c r="Y583" s="698" t="s">
        <v>701</v>
      </c>
      <c r="Z583" s="770"/>
      <c r="AA583" s="770"/>
      <c r="AB583" s="770"/>
      <c r="AC583" s="770"/>
      <c r="AD583" s="770"/>
      <c r="AE583" s="770"/>
      <c r="AF583" s="770"/>
      <c r="AG583" s="811"/>
    </row>
    <row r="584" spans="1:33" ht="15" customHeight="1">
      <c r="A584" s="1"/>
      <c r="B584" s="91"/>
      <c r="C584" s="91"/>
      <c r="D584" s="91"/>
      <c r="E584" s="91"/>
      <c r="F584" s="91"/>
      <c r="G584" s="91"/>
      <c r="H584" s="91"/>
      <c r="I584" s="91"/>
      <c r="J584" s="91"/>
      <c r="K584" s="91"/>
      <c r="L584" s="91"/>
      <c r="M584" s="91"/>
      <c r="N584" s="91"/>
      <c r="O584" s="91"/>
      <c r="P584" s="91"/>
      <c r="Q584" s="91"/>
      <c r="R584" s="91"/>
      <c r="S584" s="91"/>
      <c r="T584" s="91"/>
      <c r="U584" s="91"/>
      <c r="V584" s="91"/>
      <c r="W584" s="91"/>
      <c r="X584" s="275"/>
      <c r="Y584" s="770"/>
      <c r="Z584" s="770"/>
      <c r="AA584" s="770"/>
      <c r="AB584" s="770"/>
      <c r="AC584" s="770"/>
      <c r="AD584" s="770"/>
      <c r="AE584" s="770"/>
      <c r="AF584" s="770"/>
      <c r="AG584" s="811"/>
    </row>
    <row r="585" spans="1:33" ht="15" customHeight="1">
      <c r="A585" s="1"/>
      <c r="B585" s="91" t="s">
        <v>1121</v>
      </c>
      <c r="C585" s="91"/>
      <c r="D585" s="91"/>
      <c r="E585" s="91"/>
      <c r="F585" s="91"/>
      <c r="G585" s="91"/>
      <c r="H585" s="91"/>
      <c r="I585" s="91"/>
      <c r="J585" s="91"/>
      <c r="K585" s="91"/>
      <c r="L585" s="91"/>
      <c r="M585" s="91"/>
      <c r="N585" s="91"/>
      <c r="O585" s="125"/>
      <c r="P585" s="66" t="s">
        <v>538</v>
      </c>
      <c r="Q585" s="66"/>
      <c r="R585" s="66"/>
      <c r="S585" s="125"/>
      <c r="T585" s="66" t="s">
        <v>573</v>
      </c>
      <c r="U585" s="91"/>
      <c r="V585" s="91"/>
      <c r="W585" s="91"/>
      <c r="X585" s="275"/>
      <c r="Y585" s="91"/>
      <c r="Z585" s="91"/>
      <c r="AA585" s="91"/>
      <c r="AB585" s="91"/>
      <c r="AC585" s="91"/>
      <c r="AD585" s="91"/>
      <c r="AE585" s="91"/>
      <c r="AF585" s="91"/>
      <c r="AG585" s="3"/>
    </row>
    <row r="586" spans="1:33" ht="15" customHeight="1">
      <c r="A586" s="1"/>
      <c r="B586" s="91"/>
      <c r="C586" s="91"/>
      <c r="D586" s="91"/>
      <c r="E586" s="91"/>
      <c r="F586" s="91"/>
      <c r="G586" s="91"/>
      <c r="H586" s="91"/>
      <c r="I586" s="91"/>
      <c r="J586" s="91"/>
      <c r="K586" s="91"/>
      <c r="L586" s="91"/>
      <c r="M586" s="91"/>
      <c r="N586" s="91"/>
      <c r="O586" s="91"/>
      <c r="P586" s="91"/>
      <c r="Q586" s="91"/>
      <c r="R586" s="91"/>
      <c r="S586" s="91"/>
      <c r="T586" s="91"/>
      <c r="U586" s="91"/>
      <c r="V586" s="91"/>
      <c r="W586" s="91"/>
      <c r="X586" s="275"/>
      <c r="Y586" s="698" t="s">
        <v>1273</v>
      </c>
      <c r="Z586" s="703"/>
      <c r="AA586" s="703"/>
      <c r="AB586" s="703"/>
      <c r="AC586" s="703"/>
      <c r="AD586" s="703"/>
      <c r="AE586" s="703"/>
      <c r="AF586" s="703"/>
      <c r="AG586" s="815"/>
    </row>
    <row r="587" spans="1:33" ht="15" customHeight="1">
      <c r="A587" s="1"/>
      <c r="B587" s="588" t="s">
        <v>160</v>
      </c>
      <c r="C587" s="620"/>
      <c r="D587" s="644"/>
      <c r="E587" s="91"/>
      <c r="F587" s="91"/>
      <c r="G587" s="91"/>
      <c r="H587" s="91"/>
      <c r="I587" s="91"/>
      <c r="J587" s="91"/>
      <c r="K587" s="91"/>
      <c r="L587" s="91"/>
      <c r="M587" s="91"/>
      <c r="N587" s="91"/>
      <c r="O587" s="91"/>
      <c r="P587" s="91"/>
      <c r="Q587" s="91"/>
      <c r="R587" s="91"/>
      <c r="S587" s="91"/>
      <c r="T587" s="91"/>
      <c r="U587" s="91"/>
      <c r="V587" s="91"/>
      <c r="W587" s="91"/>
      <c r="X587" s="275"/>
      <c r="Y587" s="703"/>
      <c r="Z587" s="703"/>
      <c r="AA587" s="703"/>
      <c r="AB587" s="703"/>
      <c r="AC587" s="703"/>
      <c r="AD587" s="703"/>
      <c r="AE587" s="703"/>
      <c r="AF587" s="703"/>
      <c r="AG587" s="815"/>
    </row>
    <row r="588" spans="1:33" ht="15" customHeight="1">
      <c r="A588" s="1"/>
      <c r="B588" s="91"/>
      <c r="C588" s="91"/>
      <c r="D588" s="91"/>
      <c r="E588" s="91"/>
      <c r="F588" s="91"/>
      <c r="G588" s="91"/>
      <c r="H588" s="91"/>
      <c r="I588" s="91"/>
      <c r="J588" s="91"/>
      <c r="K588" s="91"/>
      <c r="L588" s="91"/>
      <c r="M588" s="91"/>
      <c r="N588" s="91"/>
      <c r="O588" s="91"/>
      <c r="P588" s="91"/>
      <c r="Q588" s="91"/>
      <c r="R588" s="91"/>
      <c r="S588" s="91"/>
      <c r="T588" s="91"/>
      <c r="U588" s="91"/>
      <c r="V588" s="91"/>
      <c r="W588" s="91"/>
      <c r="X588" s="275"/>
      <c r="Y588" s="703"/>
      <c r="Z588" s="703"/>
      <c r="AA588" s="703"/>
      <c r="AB588" s="703"/>
      <c r="AC588" s="703"/>
      <c r="AD588" s="703"/>
      <c r="AE588" s="703"/>
      <c r="AF588" s="703"/>
      <c r="AG588" s="815"/>
    </row>
    <row r="589" spans="1:33" ht="15" customHeight="1">
      <c r="A589" s="1"/>
      <c r="B589" s="411" t="s">
        <v>249</v>
      </c>
      <c r="C589" s="411"/>
      <c r="D589" s="411"/>
      <c r="E589" s="411"/>
      <c r="F589" s="411"/>
      <c r="G589" s="411"/>
      <c r="H589" s="411"/>
      <c r="I589" s="411"/>
      <c r="J589" s="411"/>
      <c r="K589" s="411"/>
      <c r="L589" s="411"/>
      <c r="M589" s="411"/>
      <c r="N589" s="411"/>
      <c r="O589" s="411"/>
      <c r="P589" s="411"/>
      <c r="Q589" s="411"/>
      <c r="R589" s="411"/>
      <c r="S589" s="411"/>
      <c r="T589" s="411"/>
      <c r="U589" s="411"/>
      <c r="V589" s="411"/>
      <c r="W589" s="411"/>
      <c r="X589" s="761"/>
      <c r="Y589" s="703"/>
      <c r="Z589" s="703"/>
      <c r="AA589" s="703"/>
      <c r="AB589" s="703"/>
      <c r="AC589" s="703"/>
      <c r="AD589" s="703"/>
      <c r="AE589" s="703"/>
      <c r="AF589" s="703"/>
      <c r="AG589" s="815"/>
    </row>
    <row r="590" spans="1:33" ht="15" customHeight="1">
      <c r="A590" s="1"/>
      <c r="B590" s="411"/>
      <c r="C590" s="411"/>
      <c r="D590" s="411"/>
      <c r="E590" s="411"/>
      <c r="F590" s="411"/>
      <c r="G590" s="411"/>
      <c r="H590" s="411"/>
      <c r="I590" s="411"/>
      <c r="J590" s="411"/>
      <c r="K590" s="411"/>
      <c r="L590" s="411"/>
      <c r="M590" s="411"/>
      <c r="N590" s="411"/>
      <c r="O590" s="411"/>
      <c r="P590" s="411"/>
      <c r="Q590" s="411"/>
      <c r="R590" s="411"/>
      <c r="S590" s="411"/>
      <c r="T590" s="411"/>
      <c r="U590" s="411"/>
      <c r="V590" s="411"/>
      <c r="W590" s="411"/>
      <c r="X590" s="761"/>
      <c r="Y590" s="703"/>
      <c r="Z590" s="703"/>
      <c r="AA590" s="703"/>
      <c r="AB590" s="703"/>
      <c r="AC590" s="703"/>
      <c r="AD590" s="703"/>
      <c r="AE590" s="703"/>
      <c r="AF590" s="703"/>
      <c r="AG590" s="815"/>
    </row>
    <row r="591" spans="1:33" ht="15" customHeight="1">
      <c r="A591" s="1"/>
      <c r="B591" s="91"/>
      <c r="C591" s="91"/>
      <c r="D591" s="91"/>
      <c r="E591" s="91"/>
      <c r="F591" s="91"/>
      <c r="G591" s="91"/>
      <c r="H591" s="91"/>
      <c r="I591" s="91"/>
      <c r="J591" s="91"/>
      <c r="K591" s="91"/>
      <c r="L591" s="91"/>
      <c r="M591" s="91"/>
      <c r="N591" s="91"/>
      <c r="O591" s="125"/>
      <c r="P591" s="66" t="s">
        <v>825</v>
      </c>
      <c r="Q591" s="66"/>
      <c r="R591" s="66"/>
      <c r="S591" s="125"/>
      <c r="T591" s="66" t="s">
        <v>100</v>
      </c>
      <c r="U591" s="91"/>
      <c r="V591" s="91"/>
      <c r="W591" s="91"/>
      <c r="X591" s="275"/>
      <c r="Y591" s="768" t="s">
        <v>271</v>
      </c>
      <c r="Z591" s="776"/>
      <c r="AA591" s="776"/>
      <c r="AB591" s="776"/>
      <c r="AC591" s="776"/>
      <c r="AD591" s="776"/>
      <c r="AE591" s="776"/>
      <c r="AF591" s="776"/>
      <c r="AG591" s="816"/>
    </row>
    <row r="592" spans="1:33" ht="15" customHeight="1">
      <c r="A592" s="1"/>
      <c r="B592" s="91"/>
      <c r="C592" s="91" t="s">
        <v>218</v>
      </c>
      <c r="D592" s="91"/>
      <c r="E592" s="91"/>
      <c r="F592" s="91"/>
      <c r="G592" s="91"/>
      <c r="H592" s="91"/>
      <c r="I592" s="91"/>
      <c r="J592" s="91"/>
      <c r="K592" s="91"/>
      <c r="L592" s="91"/>
      <c r="M592" s="91"/>
      <c r="N592" s="91"/>
      <c r="O592" s="91"/>
      <c r="P592" s="91"/>
      <c r="Q592" s="91"/>
      <c r="R592" s="91"/>
      <c r="S592" s="91"/>
      <c r="T592" s="91"/>
      <c r="U592" s="91"/>
      <c r="V592" s="91"/>
      <c r="W592" s="91"/>
      <c r="X592" s="275"/>
      <c r="Y592" s="776"/>
      <c r="Z592" s="776"/>
      <c r="AA592" s="776"/>
      <c r="AB592" s="776"/>
      <c r="AC592" s="776"/>
      <c r="AD592" s="776"/>
      <c r="AE592" s="776"/>
      <c r="AF592" s="776"/>
      <c r="AG592" s="816"/>
    </row>
    <row r="593" spans="1:33" ht="15" customHeight="1">
      <c r="A593" s="1"/>
      <c r="B593" s="91"/>
      <c r="C593" s="91"/>
      <c r="D593" s="91"/>
      <c r="E593" s="91"/>
      <c r="F593" s="91"/>
      <c r="G593" s="91"/>
      <c r="H593" s="91"/>
      <c r="I593" s="91"/>
      <c r="J593" s="91"/>
      <c r="K593" s="91"/>
      <c r="L593" s="272"/>
      <c r="M593" s="272"/>
      <c r="N593" s="272"/>
      <c r="O593" s="272"/>
      <c r="P593" s="91" t="s">
        <v>11</v>
      </c>
      <c r="Q593" s="272"/>
      <c r="R593" s="698" t="s">
        <v>151</v>
      </c>
      <c r="S593" s="699"/>
      <c r="T593" s="703" t="s">
        <v>416</v>
      </c>
      <c r="U593" s="91"/>
      <c r="V593" s="91"/>
      <c r="W593" s="91"/>
      <c r="X593" s="275"/>
      <c r="Y593" s="776"/>
      <c r="Z593" s="776"/>
      <c r="AA593" s="776"/>
      <c r="AB593" s="776"/>
      <c r="AC593" s="776"/>
      <c r="AD593" s="776"/>
      <c r="AE593" s="776"/>
      <c r="AF593" s="776"/>
      <c r="AG593" s="816"/>
    </row>
    <row r="594" spans="1:33" ht="15" customHeight="1">
      <c r="A594" s="1"/>
      <c r="B594" s="91"/>
      <c r="C594" s="91" t="s">
        <v>572</v>
      </c>
      <c r="D594" s="91"/>
      <c r="E594" s="91"/>
      <c r="F594" s="91"/>
      <c r="G594" s="91"/>
      <c r="H594" s="91"/>
      <c r="I594" s="91"/>
      <c r="J594" s="91"/>
      <c r="K594" s="91"/>
      <c r="L594" s="91"/>
      <c r="M594" s="91"/>
      <c r="N594" s="91"/>
      <c r="O594" s="91"/>
      <c r="P594" s="91"/>
      <c r="Q594" s="91"/>
      <c r="R594" s="91"/>
      <c r="S594" s="91"/>
      <c r="T594" s="91"/>
      <c r="U594" s="91"/>
      <c r="V594" s="91"/>
      <c r="W594" s="91"/>
      <c r="X594" s="275"/>
      <c r="Y594" s="776"/>
      <c r="Z594" s="776"/>
      <c r="AA594" s="776"/>
      <c r="AB594" s="776"/>
      <c r="AC594" s="776"/>
      <c r="AD594" s="776"/>
      <c r="AE594" s="776"/>
      <c r="AF594" s="776"/>
      <c r="AG594" s="816"/>
    </row>
    <row r="595" spans="1:33" ht="15" customHeight="1">
      <c r="A595" s="1"/>
      <c r="B595" s="91"/>
      <c r="C595" s="91"/>
      <c r="D595" s="91"/>
      <c r="E595" s="91"/>
      <c r="F595" s="91"/>
      <c r="G595" s="91"/>
      <c r="H595" s="91"/>
      <c r="I595" s="91"/>
      <c r="J595" s="91"/>
      <c r="K595" s="91"/>
      <c r="L595" s="272"/>
      <c r="M595" s="272"/>
      <c r="N595" s="272"/>
      <c r="O595" s="272"/>
      <c r="P595" s="91" t="s">
        <v>11</v>
      </c>
      <c r="Q595" s="272"/>
      <c r="R595" s="698" t="s">
        <v>151</v>
      </c>
      <c r="S595" s="699"/>
      <c r="T595" s="703" t="s">
        <v>416</v>
      </c>
      <c r="U595" s="91"/>
      <c r="V595" s="91"/>
      <c r="W595" s="91"/>
      <c r="X595" s="275"/>
      <c r="Y595" s="776"/>
      <c r="Z595" s="776"/>
      <c r="AA595" s="776"/>
      <c r="AB595" s="776"/>
      <c r="AC595" s="776"/>
      <c r="AD595" s="776"/>
      <c r="AE595" s="776"/>
      <c r="AF595" s="776"/>
      <c r="AG595" s="816"/>
    </row>
    <row r="596" spans="1:33" ht="15" customHeight="1">
      <c r="A596" s="1"/>
      <c r="B596" s="91"/>
      <c r="C596" s="91"/>
      <c r="D596" s="91"/>
      <c r="E596" s="91"/>
      <c r="F596" s="91"/>
      <c r="G596" s="91"/>
      <c r="H596" s="91"/>
      <c r="I596" s="91"/>
      <c r="J596" s="91"/>
      <c r="K596" s="91"/>
      <c r="L596" s="91"/>
      <c r="M596" s="91"/>
      <c r="N596" s="91"/>
      <c r="O596" s="91"/>
      <c r="P596" s="91"/>
      <c r="Q596" s="91"/>
      <c r="R596" s="91"/>
      <c r="S596" s="91"/>
      <c r="T596" s="91"/>
      <c r="U596" s="91"/>
      <c r="V596" s="91"/>
      <c r="W596" s="91"/>
      <c r="X596" s="275"/>
      <c r="Y596" s="64"/>
      <c r="Z596" s="64"/>
      <c r="AA596" s="64"/>
      <c r="AB596" s="64"/>
      <c r="AC596" s="64"/>
      <c r="AD596" s="64"/>
      <c r="AE596" s="64"/>
      <c r="AF596" s="64"/>
      <c r="AG596" s="487"/>
    </row>
    <row r="597" spans="1:33" ht="15" customHeight="1">
      <c r="A597" s="1"/>
      <c r="B597" s="91"/>
      <c r="C597" s="411" t="s">
        <v>1304</v>
      </c>
      <c r="D597" s="411"/>
      <c r="E597" s="411"/>
      <c r="F597" s="411"/>
      <c r="G597" s="411"/>
      <c r="H597" s="411"/>
      <c r="I597" s="411"/>
      <c r="J597" s="411"/>
      <c r="K597" s="411"/>
      <c r="L597" s="411"/>
      <c r="M597" s="411"/>
      <c r="N597" s="411"/>
      <c r="O597" s="411"/>
      <c r="P597" s="411"/>
      <c r="Q597" s="411"/>
      <c r="R597" s="411"/>
      <c r="S597" s="411"/>
      <c r="T597" s="411"/>
      <c r="U597" s="411"/>
      <c r="V597" s="411"/>
      <c r="W597" s="411"/>
      <c r="X597" s="761"/>
      <c r="Y597" s="771" t="s">
        <v>1274</v>
      </c>
      <c r="Z597" s="698"/>
      <c r="AA597" s="698"/>
      <c r="AB597" s="698"/>
      <c r="AC597" s="698"/>
      <c r="AD597" s="698"/>
      <c r="AE597" s="698"/>
      <c r="AF597" s="698"/>
      <c r="AG597" s="808"/>
    </row>
    <row r="598" spans="1:33" ht="15" customHeight="1">
      <c r="A598" s="1"/>
      <c r="B598" s="91"/>
      <c r="C598" s="411"/>
      <c r="D598" s="411"/>
      <c r="E598" s="411"/>
      <c r="F598" s="411"/>
      <c r="G598" s="411"/>
      <c r="H598" s="411"/>
      <c r="I598" s="411"/>
      <c r="J598" s="411"/>
      <c r="K598" s="411"/>
      <c r="L598" s="411"/>
      <c r="M598" s="411"/>
      <c r="N598" s="411"/>
      <c r="O598" s="411"/>
      <c r="P598" s="411"/>
      <c r="Q598" s="411"/>
      <c r="R598" s="411"/>
      <c r="S598" s="411"/>
      <c r="T598" s="411"/>
      <c r="U598" s="411"/>
      <c r="V598" s="411"/>
      <c r="W598" s="411"/>
      <c r="X598" s="761"/>
      <c r="Y598" s="771"/>
      <c r="Z598" s="698"/>
      <c r="AA598" s="698"/>
      <c r="AB598" s="698"/>
      <c r="AC598" s="698"/>
      <c r="AD598" s="698"/>
      <c r="AE598" s="698"/>
      <c r="AF598" s="698"/>
      <c r="AG598" s="808"/>
    </row>
    <row r="599" spans="1:33" ht="15" customHeight="1">
      <c r="A599" s="1"/>
      <c r="B599" s="91"/>
      <c r="C599" s="91"/>
      <c r="D599" s="91"/>
      <c r="E599" s="91"/>
      <c r="F599" s="91"/>
      <c r="G599" s="91"/>
      <c r="H599" s="91"/>
      <c r="I599" s="91"/>
      <c r="J599" s="91"/>
      <c r="K599" s="91"/>
      <c r="L599" s="91"/>
      <c r="M599" s="91"/>
      <c r="N599" s="91"/>
      <c r="O599" s="125"/>
      <c r="P599" s="66" t="s">
        <v>825</v>
      </c>
      <c r="Q599" s="66"/>
      <c r="R599" s="66"/>
      <c r="S599" s="125"/>
      <c r="T599" s="66" t="s">
        <v>100</v>
      </c>
      <c r="U599" s="91"/>
      <c r="V599" s="91"/>
      <c r="W599" s="91"/>
      <c r="X599" s="275"/>
      <c r="Y599" s="771"/>
      <c r="Z599" s="698"/>
      <c r="AA599" s="698"/>
      <c r="AB599" s="698"/>
      <c r="AC599" s="698"/>
      <c r="AD599" s="698"/>
      <c r="AE599" s="698"/>
      <c r="AF599" s="698"/>
      <c r="AG599" s="808"/>
    </row>
    <row r="600" spans="1:33" ht="15" customHeight="1">
      <c r="A600" s="1"/>
      <c r="B600" s="91" t="s">
        <v>152</v>
      </c>
      <c r="C600" s="91"/>
      <c r="D600" s="91"/>
      <c r="E600" s="91"/>
      <c r="F600" s="91"/>
      <c r="G600" s="91"/>
      <c r="H600" s="91"/>
      <c r="I600" s="91"/>
      <c r="J600" s="91"/>
      <c r="K600" s="91"/>
      <c r="L600" s="91"/>
      <c r="M600" s="91"/>
      <c r="N600" s="91"/>
      <c r="O600" s="91"/>
      <c r="P600" s="91"/>
      <c r="Q600" s="91"/>
      <c r="R600" s="91"/>
      <c r="S600" s="91"/>
      <c r="T600" s="91"/>
      <c r="U600" s="91"/>
      <c r="V600" s="91"/>
      <c r="W600" s="91"/>
      <c r="X600" s="275"/>
      <c r="Y600" s="771"/>
      <c r="Z600" s="698"/>
      <c r="AA600" s="698"/>
      <c r="AB600" s="698"/>
      <c r="AC600" s="698"/>
      <c r="AD600" s="698"/>
      <c r="AE600" s="698"/>
      <c r="AF600" s="698"/>
      <c r="AG600" s="808"/>
    </row>
    <row r="601" spans="1:33" ht="15" customHeight="1">
      <c r="A601" s="1"/>
      <c r="B601" s="91"/>
      <c r="C601" s="125"/>
      <c r="D601" s="91" t="s">
        <v>1062</v>
      </c>
      <c r="E601" s="91"/>
      <c r="F601" s="91" t="s">
        <v>653</v>
      </c>
      <c r="G601" s="91"/>
      <c r="H601" s="91"/>
      <c r="I601" s="91"/>
      <c r="J601" s="91"/>
      <c r="K601" s="272"/>
      <c r="L601" s="272"/>
      <c r="M601" s="272"/>
      <c r="N601" s="272"/>
      <c r="O601" s="91" t="s">
        <v>11</v>
      </c>
      <c r="P601" s="272"/>
      <c r="Q601" s="698" t="s">
        <v>151</v>
      </c>
      <c r="R601" s="699"/>
      <c r="S601" s="703" t="s">
        <v>1122</v>
      </c>
      <c r="T601" s="91"/>
      <c r="U601" s="91"/>
      <c r="V601" s="91"/>
      <c r="W601" s="91"/>
      <c r="X601" s="275"/>
      <c r="Y601" s="771"/>
      <c r="Z601" s="698"/>
      <c r="AA601" s="698"/>
      <c r="AB601" s="698"/>
      <c r="AC601" s="698"/>
      <c r="AD601" s="698"/>
      <c r="AE601" s="698"/>
      <c r="AF601" s="698"/>
      <c r="AG601" s="808"/>
    </row>
    <row r="602" spans="1:33" ht="15" customHeight="1">
      <c r="A602" s="1"/>
      <c r="B602" s="91"/>
      <c r="C602" s="125"/>
      <c r="D602" s="91" t="s">
        <v>1064</v>
      </c>
      <c r="E602" s="91"/>
      <c r="F602" s="91"/>
      <c r="G602" s="125"/>
      <c r="H602" s="91" t="s">
        <v>789</v>
      </c>
      <c r="I602" s="91"/>
      <c r="J602" s="91"/>
      <c r="K602" s="91"/>
      <c r="L602" s="91"/>
      <c r="M602" s="91"/>
      <c r="N602" s="91"/>
      <c r="O602" s="91"/>
      <c r="P602" s="91"/>
      <c r="Q602" s="91"/>
      <c r="R602" s="91"/>
      <c r="S602" s="91"/>
      <c r="T602" s="91"/>
      <c r="U602" s="91"/>
      <c r="V602" s="91"/>
      <c r="W602" s="91"/>
      <c r="X602" s="275"/>
      <c r="Y602" s="91"/>
      <c r="Z602" s="91"/>
      <c r="AA602" s="91"/>
      <c r="AB602" s="91"/>
      <c r="AC602" s="91"/>
      <c r="AD602" s="91"/>
      <c r="AE602" s="91"/>
      <c r="AF602" s="91"/>
      <c r="AG602" s="3"/>
    </row>
    <row r="603" spans="1:33" ht="15" customHeight="1">
      <c r="A603" s="1"/>
      <c r="B603" s="91"/>
      <c r="C603" s="91"/>
      <c r="D603" s="91"/>
      <c r="E603" s="91"/>
      <c r="F603" s="91"/>
      <c r="G603" s="91"/>
      <c r="H603" s="91"/>
      <c r="I603" s="91"/>
      <c r="J603" s="91"/>
      <c r="K603" s="91"/>
      <c r="L603" s="91"/>
      <c r="M603" s="91"/>
      <c r="N603" s="91"/>
      <c r="O603" s="91"/>
      <c r="P603" s="91"/>
      <c r="Q603" s="91"/>
      <c r="R603" s="91"/>
      <c r="S603" s="91"/>
      <c r="T603" s="91"/>
      <c r="U603" s="91"/>
      <c r="V603" s="91"/>
      <c r="W603" s="91"/>
      <c r="X603" s="275"/>
      <c r="Y603" s="91"/>
      <c r="Z603" s="91"/>
      <c r="AA603" s="91"/>
      <c r="AB603" s="91"/>
      <c r="AC603" s="91"/>
      <c r="AD603" s="91"/>
      <c r="AE603" s="91"/>
      <c r="AF603" s="91"/>
      <c r="AG603" s="3"/>
    </row>
    <row r="604" spans="1:33" ht="15" customHeight="1">
      <c r="A604" s="1"/>
      <c r="B604" s="91"/>
      <c r="C604" s="91" t="s">
        <v>394</v>
      </c>
      <c r="D604" s="91"/>
      <c r="E604" s="91"/>
      <c r="F604" s="91"/>
      <c r="G604" s="91"/>
      <c r="H604" s="91"/>
      <c r="I604" s="91"/>
      <c r="J604" s="91"/>
      <c r="K604" s="91"/>
      <c r="L604" s="91"/>
      <c r="M604" s="91"/>
      <c r="N604" s="91"/>
      <c r="O604" s="91"/>
      <c r="P604" s="91"/>
      <c r="Q604" s="91"/>
      <c r="R604" s="91"/>
      <c r="S604" s="91"/>
      <c r="T604" s="91"/>
      <c r="U604" s="91"/>
      <c r="V604" s="91"/>
      <c r="W604" s="91"/>
      <c r="X604" s="275"/>
      <c r="Y604" s="91"/>
      <c r="Z604" s="91"/>
      <c r="AA604" s="91"/>
      <c r="AB604" s="91"/>
      <c r="AC604" s="91"/>
      <c r="AD604" s="91"/>
      <c r="AE604" s="91"/>
      <c r="AF604" s="91"/>
      <c r="AG604" s="3"/>
    </row>
    <row r="605" spans="1:33" ht="15" customHeight="1">
      <c r="A605" s="1"/>
      <c r="B605" s="91"/>
      <c r="C605" s="91"/>
      <c r="D605" s="91"/>
      <c r="E605" s="91"/>
      <c r="F605" s="91"/>
      <c r="G605" s="91"/>
      <c r="H605" s="91"/>
      <c r="I605" s="91"/>
      <c r="J605" s="91"/>
      <c r="K605" s="91"/>
      <c r="L605" s="91"/>
      <c r="M605" s="91"/>
      <c r="N605" s="91"/>
      <c r="O605" s="125"/>
      <c r="P605" s="66" t="s">
        <v>825</v>
      </c>
      <c r="Q605" s="66"/>
      <c r="R605" s="66"/>
      <c r="S605" s="125"/>
      <c r="T605" s="66" t="s">
        <v>100</v>
      </c>
      <c r="U605" s="91"/>
      <c r="V605" s="91"/>
      <c r="W605" s="91"/>
      <c r="X605" s="275"/>
      <c r="Y605" s="411" t="s">
        <v>1209</v>
      </c>
      <c r="Z605" s="411"/>
      <c r="AA605" s="411"/>
      <c r="AB605" s="411"/>
      <c r="AC605" s="411"/>
      <c r="AD605" s="411"/>
      <c r="AE605" s="411"/>
      <c r="AF605" s="411"/>
      <c r="AG605" s="537"/>
    </row>
    <row r="606" spans="1:33" ht="15" customHeight="1">
      <c r="A606" s="1"/>
      <c r="B606" s="123" t="s">
        <v>445</v>
      </c>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390"/>
      <c r="Y606" s="91"/>
      <c r="Z606" s="91"/>
      <c r="AA606" s="91"/>
      <c r="AB606" s="91"/>
      <c r="AC606" s="91"/>
      <c r="AD606" s="91"/>
      <c r="AE606" s="91"/>
      <c r="AF606" s="91"/>
      <c r="AG606" s="3"/>
    </row>
    <row r="607" spans="1:33" ht="15" customHeight="1">
      <c r="A607" s="1"/>
      <c r="B607" s="123"/>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390"/>
      <c r="Y607" s="91"/>
      <c r="Z607" s="91"/>
      <c r="AA607" s="91"/>
      <c r="AB607" s="91"/>
      <c r="AC607" s="91"/>
      <c r="AD607" s="91"/>
      <c r="AE607" s="91"/>
      <c r="AF607" s="91"/>
      <c r="AG607" s="3"/>
    </row>
    <row r="608" spans="1:33" ht="15" customHeight="1">
      <c r="A608" s="1"/>
      <c r="B608" s="91"/>
      <c r="C608" s="91"/>
      <c r="D608" s="91"/>
      <c r="E608" s="91"/>
      <c r="F608" s="91"/>
      <c r="G608" s="91"/>
      <c r="H608" s="91"/>
      <c r="I608" s="91"/>
      <c r="J608" s="91"/>
      <c r="K608" s="91"/>
      <c r="L608" s="91"/>
      <c r="M608" s="91"/>
      <c r="N608" s="91"/>
      <c r="O608" s="125"/>
      <c r="P608" s="66" t="s">
        <v>825</v>
      </c>
      <c r="Q608" s="66"/>
      <c r="R608" s="66"/>
      <c r="S608" s="125"/>
      <c r="T608" s="66" t="s">
        <v>100</v>
      </c>
      <c r="U608" s="91"/>
      <c r="V608" s="91"/>
      <c r="W608" s="91"/>
      <c r="X608" s="275"/>
      <c r="Y608" s="91"/>
      <c r="Z608" s="91"/>
      <c r="AA608" s="91"/>
      <c r="AB608" s="91"/>
      <c r="AC608" s="91"/>
      <c r="AD608" s="91"/>
      <c r="AE608" s="91"/>
      <c r="AF608" s="91"/>
      <c r="AG608" s="3"/>
    </row>
    <row r="609" spans="1:33" ht="15" customHeight="1">
      <c r="A609" s="1"/>
      <c r="B609" s="411" t="s">
        <v>770</v>
      </c>
      <c r="C609" s="411"/>
      <c r="D609" s="411"/>
      <c r="E609" s="411"/>
      <c r="F609" s="411"/>
      <c r="G609" s="411"/>
      <c r="H609" s="411"/>
      <c r="I609" s="411"/>
      <c r="J609" s="411"/>
      <c r="K609" s="411"/>
      <c r="L609" s="411"/>
      <c r="M609" s="411"/>
      <c r="N609" s="411"/>
      <c r="O609" s="411"/>
      <c r="P609" s="411"/>
      <c r="Q609" s="411"/>
      <c r="R609" s="411"/>
      <c r="S609" s="411"/>
      <c r="T609" s="411"/>
      <c r="U609" s="411"/>
      <c r="V609" s="411"/>
      <c r="W609" s="411"/>
      <c r="X609" s="761"/>
      <c r="Y609" s="91"/>
      <c r="Z609" s="91"/>
      <c r="AA609" s="91"/>
      <c r="AB609" s="91"/>
      <c r="AC609" s="91"/>
      <c r="AD609" s="91"/>
      <c r="AE609" s="91"/>
      <c r="AF609" s="91"/>
      <c r="AG609" s="3"/>
    </row>
    <row r="610" spans="1:33" ht="15" customHeight="1">
      <c r="A610" s="1"/>
      <c r="B610" s="411"/>
      <c r="C610" s="411"/>
      <c r="D610" s="411"/>
      <c r="E610" s="411"/>
      <c r="F610" s="411"/>
      <c r="G610" s="411"/>
      <c r="H610" s="411"/>
      <c r="I610" s="411"/>
      <c r="J610" s="411"/>
      <c r="K610" s="411"/>
      <c r="L610" s="411"/>
      <c r="M610" s="411"/>
      <c r="N610" s="411"/>
      <c r="O610" s="411"/>
      <c r="P610" s="411"/>
      <c r="Q610" s="411"/>
      <c r="R610" s="411"/>
      <c r="S610" s="411"/>
      <c r="T610" s="411"/>
      <c r="U610" s="411"/>
      <c r="V610" s="411"/>
      <c r="W610" s="411"/>
      <c r="X610" s="761"/>
      <c r="Y610" s="91"/>
      <c r="Z610" s="91"/>
      <c r="AA610" s="91"/>
      <c r="AB610" s="91"/>
      <c r="AC610" s="91"/>
      <c r="AD610" s="91"/>
      <c r="AE610" s="91"/>
      <c r="AF610" s="91"/>
      <c r="AG610" s="3"/>
    </row>
    <row r="611" spans="1:33" ht="15" customHeight="1">
      <c r="A611" s="1"/>
      <c r="B611" s="91"/>
      <c r="C611" s="91"/>
      <c r="D611" s="91"/>
      <c r="E611" s="91"/>
      <c r="F611" s="91"/>
      <c r="G611" s="91"/>
      <c r="H611" s="91"/>
      <c r="I611" s="91"/>
      <c r="J611" s="91"/>
      <c r="K611" s="91"/>
      <c r="L611" s="91"/>
      <c r="M611" s="91"/>
      <c r="N611" s="91"/>
      <c r="O611" s="125"/>
      <c r="P611" s="66" t="s">
        <v>825</v>
      </c>
      <c r="Q611" s="66"/>
      <c r="R611" s="66"/>
      <c r="S611" s="125"/>
      <c r="T611" s="66" t="s">
        <v>100</v>
      </c>
      <c r="U611" s="91"/>
      <c r="V611" s="91"/>
      <c r="W611" s="91"/>
      <c r="X611" s="275"/>
      <c r="Y611" s="777" t="s">
        <v>757</v>
      </c>
      <c r="Z611" s="777"/>
      <c r="AA611" s="777"/>
      <c r="AB611" s="777"/>
      <c r="AC611" s="777"/>
      <c r="AD611" s="777"/>
      <c r="AE611" s="777"/>
      <c r="AF611" s="777"/>
      <c r="AG611" s="806"/>
    </row>
    <row r="612" spans="1:33" ht="15" customHeight="1">
      <c r="A612" s="1"/>
      <c r="B612" s="91" t="s">
        <v>266</v>
      </c>
      <c r="C612" s="91"/>
      <c r="D612" s="91"/>
      <c r="E612" s="91"/>
      <c r="F612" s="91"/>
      <c r="G612" s="91"/>
      <c r="H612" s="91"/>
      <c r="I612" s="91"/>
      <c r="J612" s="91"/>
      <c r="K612" s="91"/>
      <c r="L612" s="91"/>
      <c r="M612" s="91"/>
      <c r="N612" s="91"/>
      <c r="O612" s="91"/>
      <c r="P612" s="66"/>
      <c r="Q612" s="66"/>
      <c r="R612" s="66"/>
      <c r="S612" s="91"/>
      <c r="T612" s="66"/>
      <c r="U612" s="91"/>
      <c r="V612" s="91"/>
      <c r="W612" s="91"/>
      <c r="X612" s="275"/>
      <c r="Y612" s="777"/>
      <c r="Z612" s="777"/>
      <c r="AA612" s="777"/>
      <c r="AB612" s="777"/>
      <c r="AC612" s="777"/>
      <c r="AD612" s="777"/>
      <c r="AE612" s="777"/>
      <c r="AF612" s="777"/>
      <c r="AG612" s="806"/>
    </row>
    <row r="613" spans="1:33" ht="15" customHeight="1">
      <c r="A613" s="1"/>
      <c r="B613" s="91"/>
      <c r="C613" s="125"/>
      <c r="D613" s="91" t="s">
        <v>1062</v>
      </c>
      <c r="E613" s="91"/>
      <c r="F613" s="91" t="s">
        <v>653</v>
      </c>
      <c r="G613" s="91"/>
      <c r="H613" s="91"/>
      <c r="I613" s="91"/>
      <c r="J613" s="91"/>
      <c r="K613" s="272"/>
      <c r="L613" s="272"/>
      <c r="M613" s="272"/>
      <c r="N613" s="272"/>
      <c r="O613" s="91" t="s">
        <v>11</v>
      </c>
      <c r="P613" s="272"/>
      <c r="Q613" s="698" t="s">
        <v>151</v>
      </c>
      <c r="R613" s="699"/>
      <c r="S613" s="703" t="s">
        <v>1122</v>
      </c>
      <c r="T613" s="91"/>
      <c r="U613" s="91"/>
      <c r="V613" s="91"/>
      <c r="W613" s="91"/>
      <c r="X613" s="275"/>
      <c r="Y613" s="777"/>
      <c r="Z613" s="777"/>
      <c r="AA613" s="777"/>
      <c r="AB613" s="777"/>
      <c r="AC613" s="777"/>
      <c r="AD613" s="777"/>
      <c r="AE613" s="777"/>
      <c r="AF613" s="777"/>
      <c r="AG613" s="806"/>
    </row>
    <row r="614" spans="1:33" ht="15" customHeight="1">
      <c r="A614" s="1"/>
      <c r="B614" s="91"/>
      <c r="C614" s="125"/>
      <c r="D614" s="91" t="s">
        <v>1064</v>
      </c>
      <c r="E614" s="91"/>
      <c r="F614" s="91"/>
      <c r="G614" s="125"/>
      <c r="H614" s="91" t="s">
        <v>789</v>
      </c>
      <c r="I614" s="91"/>
      <c r="J614" s="91"/>
      <c r="K614" s="91"/>
      <c r="L614" s="91"/>
      <c r="M614" s="91"/>
      <c r="N614" s="91"/>
      <c r="O614" s="91"/>
      <c r="P614" s="91"/>
      <c r="Q614" s="91"/>
      <c r="R614" s="91"/>
      <c r="S614" s="91"/>
      <c r="T614" s="91"/>
      <c r="U614" s="91"/>
      <c r="V614" s="91"/>
      <c r="W614" s="91"/>
      <c r="X614" s="275"/>
      <c r="Y614" s="777"/>
      <c r="Z614" s="777"/>
      <c r="AA614" s="777"/>
      <c r="AB614" s="777"/>
      <c r="AC614" s="777"/>
      <c r="AD614" s="777"/>
      <c r="AE614" s="777"/>
      <c r="AF614" s="777"/>
      <c r="AG614" s="806"/>
    </row>
    <row r="615" spans="1:33" ht="15" customHeight="1">
      <c r="A615" s="1"/>
      <c r="B615" s="91"/>
      <c r="C615" s="91"/>
      <c r="D615" s="91"/>
      <c r="E615" s="91"/>
      <c r="F615" s="91"/>
      <c r="G615" s="91"/>
      <c r="H615" s="91"/>
      <c r="I615" s="91"/>
      <c r="J615" s="91"/>
      <c r="K615" s="91"/>
      <c r="L615" s="91"/>
      <c r="M615" s="91"/>
      <c r="N615" s="91"/>
      <c r="O615" s="91"/>
      <c r="P615" s="66"/>
      <c r="Q615" s="66"/>
      <c r="R615" s="66"/>
      <c r="S615" s="91"/>
      <c r="T615" s="66"/>
      <c r="U615" s="91"/>
      <c r="V615" s="91"/>
      <c r="W615" s="91"/>
      <c r="X615" s="275"/>
      <c r="Y615" s="777"/>
      <c r="Z615" s="777"/>
      <c r="AA615" s="777"/>
      <c r="AB615" s="777"/>
      <c r="AC615" s="777"/>
      <c r="AD615" s="777"/>
      <c r="AE615" s="777"/>
      <c r="AF615" s="777"/>
      <c r="AG615" s="806"/>
    </row>
    <row r="616" spans="1:33" ht="15" customHeight="1">
      <c r="A616" s="1"/>
      <c r="B616" s="91"/>
      <c r="C616" s="91" t="s">
        <v>448</v>
      </c>
      <c r="D616" s="91"/>
      <c r="E616" s="91"/>
      <c r="F616" s="91"/>
      <c r="G616" s="91"/>
      <c r="H616" s="91"/>
      <c r="I616" s="91"/>
      <c r="J616" s="91"/>
      <c r="K616" s="91"/>
      <c r="L616" s="91"/>
      <c r="M616" s="91"/>
      <c r="N616" s="91"/>
      <c r="O616" s="125"/>
      <c r="P616" s="66" t="s">
        <v>538</v>
      </c>
      <c r="Q616" s="66"/>
      <c r="R616" s="66"/>
      <c r="S616" s="125"/>
      <c r="T616" s="66" t="s">
        <v>573</v>
      </c>
      <c r="U616" s="91"/>
      <c r="V616" s="91"/>
      <c r="W616" s="91"/>
      <c r="X616" s="275"/>
      <c r="Y616" s="698" t="s">
        <v>652</v>
      </c>
      <c r="Z616" s="698"/>
      <c r="AA616" s="698"/>
      <c r="AB616" s="698"/>
      <c r="AC616" s="698"/>
      <c r="AD616" s="698"/>
      <c r="AE616" s="698"/>
      <c r="AF616" s="698"/>
      <c r="AG616" s="808"/>
    </row>
    <row r="617" spans="1:33" ht="15" customHeight="1">
      <c r="A617" s="1"/>
      <c r="B617" s="91"/>
      <c r="C617" s="91"/>
      <c r="D617" s="91"/>
      <c r="E617" s="91"/>
      <c r="F617" s="91"/>
      <c r="G617" s="91"/>
      <c r="H617" s="91"/>
      <c r="I617" s="91"/>
      <c r="J617" s="91"/>
      <c r="K617" s="91"/>
      <c r="L617" s="91"/>
      <c r="M617" s="91"/>
      <c r="N617" s="91"/>
      <c r="O617" s="91"/>
      <c r="P617" s="66"/>
      <c r="Q617" s="66"/>
      <c r="R617" s="66"/>
      <c r="S617" s="91"/>
      <c r="T617" s="66"/>
      <c r="U617" s="91"/>
      <c r="V617" s="91"/>
      <c r="W617" s="91"/>
      <c r="X617" s="275"/>
      <c r="Y617" s="698"/>
      <c r="Z617" s="698"/>
      <c r="AA617" s="698"/>
      <c r="AB617" s="698"/>
      <c r="AC617" s="698"/>
      <c r="AD617" s="698"/>
      <c r="AE617" s="698"/>
      <c r="AF617" s="698"/>
      <c r="AG617" s="808"/>
    </row>
    <row r="618" spans="1:33" ht="15" customHeight="1">
      <c r="A618" s="1"/>
      <c r="B618" s="91" t="s">
        <v>685</v>
      </c>
      <c r="C618" s="91"/>
      <c r="D618" s="91"/>
      <c r="E618" s="91"/>
      <c r="F618" s="91"/>
      <c r="G618" s="91"/>
      <c r="H618" s="91"/>
      <c r="I618" s="91"/>
      <c r="J618" s="91"/>
      <c r="K618" s="91"/>
      <c r="L618" s="91"/>
      <c r="M618" s="91"/>
      <c r="N618" s="91"/>
      <c r="O618" s="91"/>
      <c r="P618" s="66"/>
      <c r="Q618" s="66"/>
      <c r="R618" s="66"/>
      <c r="S618" s="91"/>
      <c r="T618" s="66"/>
      <c r="U618" s="91"/>
      <c r="V618" s="91"/>
      <c r="W618" s="91"/>
      <c r="X618" s="275"/>
      <c r="Y618" s="698"/>
      <c r="Z618" s="698"/>
      <c r="AA618" s="698"/>
      <c r="AB618" s="698"/>
      <c r="AC618" s="698"/>
      <c r="AD618" s="698"/>
      <c r="AE618" s="698"/>
      <c r="AF618" s="698"/>
      <c r="AG618" s="808"/>
    </row>
    <row r="619" spans="1:33" ht="15" customHeight="1">
      <c r="A619" s="1"/>
      <c r="B619" s="91"/>
      <c r="C619" s="91"/>
      <c r="D619" s="91"/>
      <c r="E619" s="91"/>
      <c r="F619" s="91"/>
      <c r="G619" s="91"/>
      <c r="H619" s="91"/>
      <c r="I619" s="91"/>
      <c r="J619" s="91"/>
      <c r="K619" s="91"/>
      <c r="L619" s="91"/>
      <c r="M619" s="91"/>
      <c r="N619" s="91"/>
      <c r="O619" s="125"/>
      <c r="P619" s="66" t="s">
        <v>825</v>
      </c>
      <c r="Q619" s="66"/>
      <c r="R619" s="66"/>
      <c r="S619" s="125"/>
      <c r="T619" s="66" t="s">
        <v>100</v>
      </c>
      <c r="U619" s="91"/>
      <c r="V619" s="91"/>
      <c r="W619" s="91"/>
      <c r="X619" s="275"/>
      <c r="Y619" s="698"/>
      <c r="Z619" s="698"/>
      <c r="AA619" s="698"/>
      <c r="AB619" s="698"/>
      <c r="AC619" s="698"/>
      <c r="AD619" s="698"/>
      <c r="AE619" s="698"/>
      <c r="AF619" s="698"/>
      <c r="AG619" s="808"/>
    </row>
    <row r="620" spans="1:33" ht="15" customHeight="1">
      <c r="A620" s="1"/>
      <c r="B620" s="91"/>
      <c r="C620" s="91"/>
      <c r="D620" s="91"/>
      <c r="E620" s="91"/>
      <c r="F620" s="91"/>
      <c r="G620" s="91"/>
      <c r="H620" s="91"/>
      <c r="I620" s="91"/>
      <c r="J620" s="91"/>
      <c r="K620" s="91"/>
      <c r="L620" s="91"/>
      <c r="M620" s="91"/>
      <c r="N620" s="91"/>
      <c r="O620" s="91"/>
      <c r="P620" s="66"/>
      <c r="Q620" s="66"/>
      <c r="R620" s="66"/>
      <c r="S620" s="91"/>
      <c r="T620" s="66"/>
      <c r="U620" s="91"/>
      <c r="V620" s="91"/>
      <c r="W620" s="91"/>
      <c r="X620" s="275"/>
      <c r="Y620" s="698"/>
      <c r="Z620" s="698"/>
      <c r="AA620" s="698"/>
      <c r="AB620" s="698"/>
      <c r="AC620" s="698"/>
      <c r="AD620" s="698"/>
      <c r="AE620" s="698"/>
      <c r="AF620" s="698"/>
      <c r="AG620" s="808"/>
    </row>
    <row r="621" spans="1:33" ht="15" customHeight="1">
      <c r="A621" s="1"/>
      <c r="B621" s="91" t="s">
        <v>173</v>
      </c>
      <c r="C621" s="91"/>
      <c r="D621" s="91"/>
      <c r="E621" s="91"/>
      <c r="F621" s="91"/>
      <c r="G621" s="91"/>
      <c r="H621" s="91"/>
      <c r="I621" s="91"/>
      <c r="J621" s="91"/>
      <c r="K621" s="91"/>
      <c r="L621" s="91"/>
      <c r="M621" s="91"/>
      <c r="N621" s="91"/>
      <c r="O621" s="125"/>
      <c r="P621" s="66" t="s">
        <v>825</v>
      </c>
      <c r="Q621" s="66"/>
      <c r="R621" s="66"/>
      <c r="S621" s="125"/>
      <c r="T621" s="66" t="s">
        <v>100</v>
      </c>
      <c r="U621" s="91"/>
      <c r="V621" s="91"/>
      <c r="W621" s="91"/>
      <c r="X621" s="275"/>
      <c r="Y621" s="698"/>
      <c r="Z621" s="698"/>
      <c r="AA621" s="698"/>
      <c r="AB621" s="698"/>
      <c r="AC621" s="698"/>
      <c r="AD621" s="698"/>
      <c r="AE621" s="698"/>
      <c r="AF621" s="698"/>
      <c r="AG621" s="808"/>
    </row>
    <row r="622" spans="1:33" ht="15" customHeight="1">
      <c r="A622" s="1"/>
      <c r="B622" s="91"/>
      <c r="C622" s="91"/>
      <c r="D622" s="91"/>
      <c r="E622" s="91"/>
      <c r="F622" s="91"/>
      <c r="G622" s="91"/>
      <c r="H622" s="91"/>
      <c r="I622" s="91"/>
      <c r="J622" s="91"/>
      <c r="K622" s="91"/>
      <c r="L622" s="91"/>
      <c r="M622" s="91"/>
      <c r="N622" s="91"/>
      <c r="O622" s="91"/>
      <c r="P622" s="66"/>
      <c r="Q622" s="66"/>
      <c r="R622" s="66"/>
      <c r="S622" s="91"/>
      <c r="T622" s="66"/>
      <c r="U622" s="91"/>
      <c r="V622" s="91"/>
      <c r="W622" s="91"/>
      <c r="X622" s="275"/>
      <c r="Y622" s="698" t="s">
        <v>1276</v>
      </c>
      <c r="Z622" s="698"/>
      <c r="AA622" s="698"/>
      <c r="AB622" s="698"/>
      <c r="AC622" s="698"/>
      <c r="AD622" s="698"/>
      <c r="AE622" s="698"/>
      <c r="AF622" s="698"/>
      <c r="AG622" s="808"/>
    </row>
    <row r="623" spans="1:33" ht="15" customHeight="1">
      <c r="A623" s="1"/>
      <c r="B623" s="91" t="s">
        <v>1123</v>
      </c>
      <c r="C623" s="91"/>
      <c r="D623" s="91"/>
      <c r="E623" s="91"/>
      <c r="F623" s="91"/>
      <c r="G623" s="91"/>
      <c r="H623" s="91"/>
      <c r="I623" s="91"/>
      <c r="J623" s="91"/>
      <c r="K623" s="91"/>
      <c r="L623" s="91"/>
      <c r="M623" s="91"/>
      <c r="N623" s="91"/>
      <c r="O623" s="91"/>
      <c r="P623" s="66"/>
      <c r="Q623" s="66"/>
      <c r="R623" s="66"/>
      <c r="S623" s="91"/>
      <c r="T623" s="66"/>
      <c r="U623" s="91"/>
      <c r="V623" s="91"/>
      <c r="W623" s="91"/>
      <c r="X623" s="275"/>
      <c r="Y623" s="698"/>
      <c r="Z623" s="698"/>
      <c r="AA623" s="698"/>
      <c r="AB623" s="698"/>
      <c r="AC623" s="698"/>
      <c r="AD623" s="698"/>
      <c r="AE623" s="698"/>
      <c r="AF623" s="698"/>
      <c r="AG623" s="808"/>
    </row>
    <row r="624" spans="1:33" ht="15" customHeight="1">
      <c r="A624" s="1"/>
      <c r="B624" s="91"/>
      <c r="C624" s="91" t="s">
        <v>878</v>
      </c>
      <c r="D624" s="91"/>
      <c r="E624" s="91"/>
      <c r="F624" s="91"/>
      <c r="G624" s="91"/>
      <c r="H624" s="91"/>
      <c r="I624" s="91"/>
      <c r="J624" s="91"/>
      <c r="K624" s="91"/>
      <c r="L624" s="91"/>
      <c r="M624" s="91"/>
      <c r="N624" s="91"/>
      <c r="O624" s="91"/>
      <c r="P624" s="66"/>
      <c r="Q624" s="66"/>
      <c r="R624" s="66"/>
      <c r="S624" s="91"/>
      <c r="T624" s="66"/>
      <c r="U624" s="91"/>
      <c r="V624" s="91"/>
      <c r="W624" s="91"/>
      <c r="X624" s="275"/>
      <c r="Y624" s="698"/>
      <c r="Z624" s="698"/>
      <c r="AA624" s="698"/>
      <c r="AB624" s="698"/>
      <c r="AC624" s="698"/>
      <c r="AD624" s="698"/>
      <c r="AE624" s="698"/>
      <c r="AF624" s="698"/>
      <c r="AG624" s="808"/>
    </row>
    <row r="625" spans="1:33" ht="15" customHeight="1">
      <c r="A625" s="1"/>
      <c r="B625" s="91"/>
      <c r="C625" s="91"/>
      <c r="D625" s="91"/>
      <c r="E625" s="91"/>
      <c r="F625" s="91"/>
      <c r="G625" s="91"/>
      <c r="H625" s="91"/>
      <c r="I625" s="91"/>
      <c r="J625" s="91"/>
      <c r="K625" s="91"/>
      <c r="L625" s="91"/>
      <c r="M625" s="91"/>
      <c r="N625" s="91"/>
      <c r="O625" s="125"/>
      <c r="P625" s="66" t="s">
        <v>825</v>
      </c>
      <c r="Q625" s="66"/>
      <c r="R625" s="66"/>
      <c r="S625" s="125"/>
      <c r="T625" s="66" t="s">
        <v>100</v>
      </c>
      <c r="U625" s="91"/>
      <c r="V625" s="91"/>
      <c r="W625" s="91"/>
      <c r="X625" s="275"/>
      <c r="Y625" s="698"/>
      <c r="Z625" s="698"/>
      <c r="AA625" s="698"/>
      <c r="AB625" s="698"/>
      <c r="AC625" s="698"/>
      <c r="AD625" s="698"/>
      <c r="AE625" s="698"/>
      <c r="AF625" s="698"/>
      <c r="AG625" s="808"/>
    </row>
    <row r="626" spans="1:33" ht="15" customHeight="1">
      <c r="A626" s="1"/>
      <c r="B626" s="91"/>
      <c r="C626" s="91"/>
      <c r="D626" s="91"/>
      <c r="E626" s="91"/>
      <c r="F626" s="91"/>
      <c r="G626" s="91"/>
      <c r="H626" s="91"/>
      <c r="I626" s="91"/>
      <c r="J626" s="91"/>
      <c r="K626" s="91"/>
      <c r="L626" s="91"/>
      <c r="M626" s="91"/>
      <c r="N626" s="91"/>
      <c r="O626" s="91"/>
      <c r="P626" s="66"/>
      <c r="Q626" s="66"/>
      <c r="R626" s="66"/>
      <c r="S626" s="91"/>
      <c r="T626" s="66"/>
      <c r="U626" s="91"/>
      <c r="V626" s="91"/>
      <c r="W626" s="91"/>
      <c r="X626" s="275"/>
      <c r="Y626" s="698" t="s">
        <v>1210</v>
      </c>
      <c r="Z626" s="770"/>
      <c r="AA626" s="770"/>
      <c r="AB626" s="770"/>
      <c r="AC626" s="770"/>
      <c r="AD626" s="770"/>
      <c r="AE626" s="770"/>
      <c r="AF626" s="770"/>
      <c r="AG626" s="811"/>
    </row>
    <row r="627" spans="1:33" ht="15" customHeight="1">
      <c r="A627" s="1"/>
      <c r="B627" s="91"/>
      <c r="C627" s="91"/>
      <c r="D627" s="91"/>
      <c r="E627" s="91"/>
      <c r="F627" s="91"/>
      <c r="G627" s="91"/>
      <c r="H627" s="91"/>
      <c r="I627" s="91"/>
      <c r="J627" s="91"/>
      <c r="K627" s="91"/>
      <c r="L627" s="91"/>
      <c r="M627" s="91"/>
      <c r="N627" s="91"/>
      <c r="O627" s="91"/>
      <c r="P627" s="66"/>
      <c r="Q627" s="66"/>
      <c r="R627" s="66"/>
      <c r="S627" s="91"/>
      <c r="T627" s="66"/>
      <c r="U627" s="91"/>
      <c r="V627" s="91"/>
      <c r="W627" s="91"/>
      <c r="X627" s="275"/>
      <c r="Y627" s="770"/>
      <c r="Z627" s="770"/>
      <c r="AA627" s="770"/>
      <c r="AB627" s="770"/>
      <c r="AC627" s="770"/>
      <c r="AD627" s="770"/>
      <c r="AE627" s="770"/>
      <c r="AF627" s="770"/>
      <c r="AG627" s="811"/>
    </row>
    <row r="628" spans="1:33" ht="15" customHeight="1">
      <c r="A628" s="1"/>
      <c r="B628" s="91"/>
      <c r="C628" s="91"/>
      <c r="D628" s="91"/>
      <c r="E628" s="91"/>
      <c r="F628" s="91"/>
      <c r="G628" s="91"/>
      <c r="H628" s="91"/>
      <c r="I628" s="91"/>
      <c r="J628" s="91"/>
      <c r="K628" s="91"/>
      <c r="L628" s="91"/>
      <c r="M628" s="91"/>
      <c r="N628" s="91"/>
      <c r="O628" s="91"/>
      <c r="P628" s="66"/>
      <c r="Q628" s="66"/>
      <c r="R628" s="66"/>
      <c r="S628" s="91"/>
      <c r="T628" s="66"/>
      <c r="U628" s="91"/>
      <c r="V628" s="91"/>
      <c r="W628" s="91"/>
      <c r="X628" s="275"/>
      <c r="Y628" s="770"/>
      <c r="Z628" s="770"/>
      <c r="AA628" s="770"/>
      <c r="AB628" s="770"/>
      <c r="AC628" s="770"/>
      <c r="AD628" s="770"/>
      <c r="AE628" s="770"/>
      <c r="AF628" s="770"/>
      <c r="AG628" s="811"/>
    </row>
    <row r="629" spans="1:33" ht="15" customHeight="1">
      <c r="A629" s="1"/>
      <c r="B629" s="91"/>
      <c r="C629" s="91"/>
      <c r="D629" s="91"/>
      <c r="E629" s="91"/>
      <c r="F629" s="91"/>
      <c r="G629" s="91"/>
      <c r="H629" s="91"/>
      <c r="I629" s="91"/>
      <c r="J629" s="91"/>
      <c r="K629" s="91"/>
      <c r="L629" s="91"/>
      <c r="M629" s="91"/>
      <c r="N629" s="91"/>
      <c r="O629" s="91"/>
      <c r="P629" s="66"/>
      <c r="Q629" s="66"/>
      <c r="R629" s="66"/>
      <c r="S629" s="91"/>
      <c r="T629" s="66"/>
      <c r="U629" s="91"/>
      <c r="V629" s="91"/>
      <c r="W629" s="91"/>
      <c r="X629" s="275"/>
      <c r="Y629" s="770"/>
      <c r="Z629" s="770"/>
      <c r="AA629" s="770"/>
      <c r="AB629" s="770"/>
      <c r="AC629" s="770"/>
      <c r="AD629" s="770"/>
      <c r="AE629" s="770"/>
      <c r="AF629" s="770"/>
      <c r="AG629" s="811"/>
    </row>
    <row r="630" spans="1:33" ht="15" customHeight="1">
      <c r="A630" s="17"/>
      <c r="B630" s="76"/>
      <c r="C630" s="76"/>
      <c r="D630" s="76"/>
      <c r="E630" s="76"/>
      <c r="F630" s="76"/>
      <c r="G630" s="76"/>
      <c r="H630" s="76"/>
      <c r="I630" s="76"/>
      <c r="J630" s="76"/>
      <c r="K630" s="76"/>
      <c r="L630" s="76"/>
      <c r="M630" s="76"/>
      <c r="N630" s="76"/>
      <c r="O630" s="76"/>
      <c r="P630" s="122"/>
      <c r="Q630" s="122"/>
      <c r="R630" s="122"/>
      <c r="S630" s="76"/>
      <c r="T630" s="122"/>
      <c r="U630" s="76"/>
      <c r="V630" s="76"/>
      <c r="W630" s="76"/>
      <c r="X630" s="763"/>
      <c r="Y630" s="778"/>
      <c r="Z630" s="778"/>
      <c r="AA630" s="778"/>
      <c r="AB630" s="778"/>
      <c r="AC630" s="778"/>
      <c r="AD630" s="778"/>
      <c r="AE630" s="778"/>
      <c r="AF630" s="778"/>
      <c r="AG630" s="817"/>
    </row>
    <row r="631" spans="1:33" ht="15" customHeight="1">
      <c r="A631" s="47" t="s">
        <v>1009</v>
      </c>
      <c r="B631" s="47"/>
      <c r="C631" s="47"/>
      <c r="D631" s="47"/>
      <c r="E631" s="47"/>
      <c r="F631" s="47"/>
      <c r="G631" s="47"/>
      <c r="H631" s="47"/>
      <c r="I631" s="47"/>
      <c r="J631" s="47"/>
      <c r="K631" s="47"/>
      <c r="L631" s="47"/>
      <c r="M631" s="47"/>
      <c r="N631" s="47"/>
      <c r="O631" s="47"/>
      <c r="P631" s="47"/>
      <c r="Q631" s="47"/>
      <c r="R631" s="47"/>
      <c r="S631" s="47"/>
      <c r="T631" s="47"/>
      <c r="U631" s="47"/>
      <c r="V631" s="47"/>
      <c r="W631" s="47"/>
      <c r="X631" s="47"/>
      <c r="Y631" s="124" t="s">
        <v>245</v>
      </c>
      <c r="Z631" s="124"/>
      <c r="AA631" s="124"/>
      <c r="AB631" s="124"/>
      <c r="AC631" s="124"/>
      <c r="AD631" s="124"/>
      <c r="AE631" s="124"/>
      <c r="AF631" s="124"/>
      <c r="AG631" s="124"/>
    </row>
    <row r="632" spans="1:33" ht="15" customHeight="1">
      <c r="A632" s="47"/>
      <c r="B632" s="47"/>
      <c r="C632" s="47"/>
      <c r="D632" s="47"/>
      <c r="E632" s="47"/>
      <c r="F632" s="47"/>
      <c r="G632" s="47"/>
      <c r="H632" s="47"/>
      <c r="I632" s="47"/>
      <c r="J632" s="47"/>
      <c r="K632" s="47"/>
      <c r="L632" s="47"/>
      <c r="M632" s="47"/>
      <c r="N632" s="47"/>
      <c r="O632" s="47"/>
      <c r="P632" s="47"/>
      <c r="Q632" s="47"/>
      <c r="R632" s="47"/>
      <c r="S632" s="47"/>
      <c r="T632" s="47"/>
      <c r="U632" s="47"/>
      <c r="V632" s="47"/>
      <c r="W632" s="47"/>
      <c r="X632" s="47"/>
      <c r="Y632" s="124"/>
      <c r="Z632" s="124"/>
      <c r="AA632" s="124"/>
      <c r="AB632" s="124"/>
      <c r="AC632" s="124"/>
      <c r="AD632" s="124"/>
      <c r="AE632" s="124"/>
      <c r="AF632" s="124"/>
      <c r="AG632" s="124"/>
    </row>
    <row r="633" spans="1:33" ht="15" customHeight="1">
      <c r="A633" s="1"/>
      <c r="B633" s="123" t="s">
        <v>406</v>
      </c>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37"/>
      <c r="Z633" s="91"/>
      <c r="AA633" s="91"/>
      <c r="AB633" s="91"/>
      <c r="AC633" s="91"/>
      <c r="AD633" s="91"/>
      <c r="AE633" s="91"/>
      <c r="AF633" s="91"/>
      <c r="AG633" s="3"/>
    </row>
    <row r="634" spans="1:33" ht="15" customHeight="1">
      <c r="A634" s="1"/>
      <c r="B634" s="123"/>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779" t="s">
        <v>718</v>
      </c>
      <c r="Z634" s="698"/>
      <c r="AA634" s="698"/>
      <c r="AB634" s="698"/>
      <c r="AC634" s="698"/>
      <c r="AD634" s="698"/>
      <c r="AE634" s="698"/>
      <c r="AF634" s="698"/>
      <c r="AG634" s="808"/>
    </row>
    <row r="635" spans="1:33" ht="15" customHeight="1">
      <c r="A635" s="1"/>
      <c r="B635" s="91"/>
      <c r="C635" s="2"/>
      <c r="D635" s="91"/>
      <c r="E635" s="91"/>
      <c r="F635" s="91"/>
      <c r="G635" s="91"/>
      <c r="H635" s="91"/>
      <c r="I635" s="91"/>
      <c r="J635" s="91"/>
      <c r="K635" s="91"/>
      <c r="L635" s="91"/>
      <c r="M635" s="2"/>
      <c r="N635" s="2"/>
      <c r="O635" s="125"/>
      <c r="P635" s="66" t="s">
        <v>825</v>
      </c>
      <c r="Q635" s="66"/>
      <c r="R635" s="66"/>
      <c r="S635" s="125"/>
      <c r="T635" s="66" t="s">
        <v>100</v>
      </c>
      <c r="U635" s="91"/>
      <c r="V635" s="91"/>
      <c r="W635" s="91"/>
      <c r="X635" s="91"/>
      <c r="Y635" s="779"/>
      <c r="Z635" s="698"/>
      <c r="AA635" s="698"/>
      <c r="AB635" s="698"/>
      <c r="AC635" s="698"/>
      <c r="AD635" s="698"/>
      <c r="AE635" s="698"/>
      <c r="AF635" s="698"/>
      <c r="AG635" s="808"/>
    </row>
    <row r="636" spans="1:33" ht="15" customHeight="1">
      <c r="A636" s="1"/>
      <c r="B636" s="91"/>
      <c r="C636" s="91" t="s">
        <v>1124</v>
      </c>
      <c r="D636" s="91"/>
      <c r="E636" s="91"/>
      <c r="F636" s="91"/>
      <c r="G636" s="91"/>
      <c r="H636" s="91"/>
      <c r="I636" s="91"/>
      <c r="J636" s="91"/>
      <c r="K636" s="91"/>
      <c r="L636" s="91"/>
      <c r="M636" s="125"/>
      <c r="N636" s="66" t="s">
        <v>538</v>
      </c>
      <c r="O636" s="66"/>
      <c r="P636" s="66"/>
      <c r="Q636" s="125"/>
      <c r="R636" s="66" t="s">
        <v>573</v>
      </c>
      <c r="S636" s="91"/>
      <c r="T636" s="66"/>
      <c r="U636" s="91"/>
      <c r="V636" s="91"/>
      <c r="W636" s="91"/>
      <c r="X636" s="91"/>
      <c r="Y636" s="779"/>
      <c r="Z636" s="698"/>
      <c r="AA636" s="698"/>
      <c r="AB636" s="698"/>
      <c r="AC636" s="698"/>
      <c r="AD636" s="698"/>
      <c r="AE636" s="698"/>
      <c r="AF636" s="698"/>
      <c r="AG636" s="808"/>
    </row>
    <row r="637" spans="1:33" ht="15" customHeight="1">
      <c r="A637" s="1"/>
      <c r="B637" s="91"/>
      <c r="C637" s="2"/>
      <c r="D637" s="91"/>
      <c r="E637" s="91"/>
      <c r="F637" s="91"/>
      <c r="G637" s="91"/>
      <c r="H637" s="91"/>
      <c r="I637" s="91"/>
      <c r="J637" s="91"/>
      <c r="K637" s="91"/>
      <c r="L637" s="91"/>
      <c r="M637" s="91"/>
      <c r="N637" s="91"/>
      <c r="O637" s="91"/>
      <c r="P637" s="66"/>
      <c r="Q637" s="66"/>
      <c r="R637" s="66"/>
      <c r="S637" s="91"/>
      <c r="T637" s="66"/>
      <c r="U637" s="91"/>
      <c r="V637" s="91"/>
      <c r="W637" s="91"/>
      <c r="X637" s="91"/>
      <c r="Y637" s="779"/>
      <c r="Z637" s="698"/>
      <c r="AA637" s="698"/>
      <c r="AB637" s="698"/>
      <c r="AC637" s="698"/>
      <c r="AD637" s="698"/>
      <c r="AE637" s="698"/>
      <c r="AF637" s="698"/>
      <c r="AG637" s="808"/>
    </row>
    <row r="638" spans="1:33" ht="15" customHeight="1">
      <c r="A638" s="1"/>
      <c r="B638" s="91"/>
      <c r="C638" s="91" t="s">
        <v>946</v>
      </c>
      <c r="D638" s="2"/>
      <c r="E638" s="2"/>
      <c r="F638" s="2"/>
      <c r="G638" s="2"/>
      <c r="H638" s="2"/>
      <c r="I638" s="2"/>
      <c r="J638" s="2"/>
      <c r="K638" s="2"/>
      <c r="L638" s="2"/>
      <c r="M638" s="2"/>
      <c r="N638" s="2"/>
      <c r="O638" s="2"/>
      <c r="P638" s="2"/>
      <c r="Q638" s="2"/>
      <c r="R638" s="2"/>
      <c r="S638" s="2"/>
      <c r="T638" s="2"/>
      <c r="U638" s="2"/>
      <c r="V638" s="2"/>
      <c r="W638" s="2"/>
      <c r="X638" s="91"/>
      <c r="Y638" s="779"/>
      <c r="Z638" s="698"/>
      <c r="AA638" s="698"/>
      <c r="AB638" s="698"/>
      <c r="AC638" s="698"/>
      <c r="AD638" s="698"/>
      <c r="AE638" s="698"/>
      <c r="AF638" s="698"/>
      <c r="AG638" s="808"/>
    </row>
    <row r="639" spans="1:33" ht="15" customHeight="1">
      <c r="A639" s="1"/>
      <c r="B639" s="91"/>
      <c r="C639" s="469"/>
      <c r="D639" s="464"/>
      <c r="E639" s="464"/>
      <c r="F639" s="464"/>
      <c r="G639" s="464"/>
      <c r="H639" s="464"/>
      <c r="I639" s="464"/>
      <c r="J639" s="464"/>
      <c r="K639" s="464"/>
      <c r="L639" s="464"/>
      <c r="M639" s="464"/>
      <c r="N639" s="464"/>
      <c r="O639" s="464"/>
      <c r="P639" s="464"/>
      <c r="Q639" s="464"/>
      <c r="R639" s="464"/>
      <c r="S639" s="464"/>
      <c r="T639" s="464"/>
      <c r="U639" s="464"/>
      <c r="V639" s="444"/>
      <c r="W639" s="2"/>
      <c r="X639" s="91"/>
      <c r="Y639" s="779"/>
      <c r="Z639" s="698"/>
      <c r="AA639" s="698"/>
      <c r="AB639" s="698"/>
      <c r="AC639" s="698"/>
      <c r="AD639" s="698"/>
      <c r="AE639" s="698"/>
      <c r="AF639" s="698"/>
      <c r="AG639" s="808"/>
    </row>
    <row r="640" spans="1:33" ht="15" customHeight="1">
      <c r="A640" s="1"/>
      <c r="B640" s="91"/>
      <c r="C640" s="471"/>
      <c r="D640" s="364"/>
      <c r="E640" s="364"/>
      <c r="F640" s="364"/>
      <c r="G640" s="364"/>
      <c r="H640" s="364"/>
      <c r="I640" s="364"/>
      <c r="J640" s="364"/>
      <c r="K640" s="364"/>
      <c r="L640" s="364"/>
      <c r="M640" s="364"/>
      <c r="N640" s="364"/>
      <c r="O640" s="364"/>
      <c r="P640" s="364"/>
      <c r="Q640" s="364"/>
      <c r="R640" s="364"/>
      <c r="S640" s="364"/>
      <c r="T640" s="364"/>
      <c r="U640" s="364"/>
      <c r="V640" s="500"/>
      <c r="W640" s="91"/>
      <c r="X640" s="91"/>
      <c r="Y640" s="779"/>
      <c r="Z640" s="698"/>
      <c r="AA640" s="698"/>
      <c r="AB640" s="698"/>
      <c r="AC640" s="698"/>
      <c r="AD640" s="698"/>
      <c r="AE640" s="698"/>
      <c r="AF640" s="698"/>
      <c r="AG640" s="808"/>
    </row>
    <row r="641" spans="1:33" ht="15" customHeight="1">
      <c r="A641" s="1"/>
      <c r="B641" s="91" t="s">
        <v>666</v>
      </c>
      <c r="C641" s="91"/>
      <c r="D641" s="91"/>
      <c r="E641" s="91"/>
      <c r="F641" s="91"/>
      <c r="G641" s="91"/>
      <c r="H641" s="91"/>
      <c r="I641" s="91"/>
      <c r="J641" s="91"/>
      <c r="K641" s="91"/>
      <c r="L641" s="91"/>
      <c r="M641" s="91"/>
      <c r="N641" s="91"/>
      <c r="O641" s="91"/>
      <c r="P641" s="66"/>
      <c r="Q641" s="66"/>
      <c r="R641" s="66"/>
      <c r="S641" s="91"/>
      <c r="T641" s="66"/>
      <c r="U641" s="91"/>
      <c r="V641" s="91"/>
      <c r="W641" s="91"/>
      <c r="X641" s="91"/>
      <c r="Y641" s="779"/>
      <c r="Z641" s="698"/>
      <c r="AA641" s="698"/>
      <c r="AB641" s="698"/>
      <c r="AC641" s="698"/>
      <c r="AD641" s="698"/>
      <c r="AE641" s="698"/>
      <c r="AF641" s="698"/>
      <c r="AG641" s="808"/>
    </row>
    <row r="642" spans="1:33" ht="15" customHeight="1">
      <c r="A642" s="1"/>
      <c r="B642" s="91"/>
      <c r="C642" s="91"/>
      <c r="D642" s="91"/>
      <c r="E642" s="91"/>
      <c r="F642" s="91"/>
      <c r="G642" s="91"/>
      <c r="H642" s="91"/>
      <c r="I642" s="91"/>
      <c r="J642" s="91"/>
      <c r="K642" s="91"/>
      <c r="L642" s="91"/>
      <c r="M642" s="91"/>
      <c r="N642" s="91"/>
      <c r="O642" s="125"/>
      <c r="P642" s="66" t="s">
        <v>825</v>
      </c>
      <c r="Q642" s="66"/>
      <c r="R642" s="66"/>
      <c r="S642" s="125"/>
      <c r="T642" s="66" t="s">
        <v>100</v>
      </c>
      <c r="U642" s="91"/>
      <c r="V642" s="91"/>
      <c r="W642" s="91"/>
      <c r="X642" s="91"/>
      <c r="Y642" s="779"/>
      <c r="Z642" s="698"/>
      <c r="AA642" s="698"/>
      <c r="AB642" s="698"/>
      <c r="AC642" s="698"/>
      <c r="AD642" s="698"/>
      <c r="AE642" s="698"/>
      <c r="AF642" s="698"/>
      <c r="AG642" s="808"/>
    </row>
    <row r="643" spans="1:33" ht="15" customHeight="1">
      <c r="A643" s="1"/>
      <c r="B643" s="91"/>
      <c r="C643" s="91" t="s">
        <v>1125</v>
      </c>
      <c r="D643" s="91"/>
      <c r="E643" s="91"/>
      <c r="F643" s="91"/>
      <c r="G643" s="91"/>
      <c r="H643" s="91"/>
      <c r="I643" s="91"/>
      <c r="J643" s="91"/>
      <c r="K643" s="91"/>
      <c r="L643" s="91"/>
      <c r="M643" s="91"/>
      <c r="N643" s="91"/>
      <c r="O643" s="91"/>
      <c r="P643" s="66"/>
      <c r="Q643" s="66"/>
      <c r="R643" s="66"/>
      <c r="S643" s="91"/>
      <c r="T643" s="66"/>
      <c r="U643" s="91"/>
      <c r="V643" s="91"/>
      <c r="W643" s="91"/>
      <c r="X643" s="91"/>
      <c r="Y643" s="779"/>
      <c r="Z643" s="698"/>
      <c r="AA643" s="698"/>
      <c r="AB643" s="698"/>
      <c r="AC643" s="698"/>
      <c r="AD643" s="698"/>
      <c r="AE643" s="698"/>
      <c r="AF643" s="698"/>
      <c r="AG643" s="808"/>
    </row>
    <row r="644" spans="1:33" ht="15" customHeight="1">
      <c r="A644" s="1"/>
      <c r="B644" s="91"/>
      <c r="C644" s="91"/>
      <c r="D644" s="91"/>
      <c r="E644" s="91"/>
      <c r="F644" s="91"/>
      <c r="G644" s="91"/>
      <c r="H644" s="91"/>
      <c r="I644" s="91"/>
      <c r="J644" s="91"/>
      <c r="K644" s="91"/>
      <c r="L644" s="91"/>
      <c r="M644" s="91"/>
      <c r="N644" s="91"/>
      <c r="O644" s="125"/>
      <c r="P644" s="66" t="s">
        <v>825</v>
      </c>
      <c r="Q644" s="66"/>
      <c r="R644" s="66"/>
      <c r="S644" s="125"/>
      <c r="T644" s="66" t="s">
        <v>100</v>
      </c>
      <c r="U644" s="91"/>
      <c r="V644" s="91"/>
      <c r="W644" s="91"/>
      <c r="X644" s="91"/>
      <c r="Y644" s="779"/>
      <c r="Z644" s="698"/>
      <c r="AA644" s="698"/>
      <c r="AB644" s="698"/>
      <c r="AC644" s="698"/>
      <c r="AD644" s="698"/>
      <c r="AE644" s="698"/>
      <c r="AF644" s="698"/>
      <c r="AG644" s="808"/>
    </row>
    <row r="645" spans="1:33" ht="15" customHeight="1">
      <c r="A645" s="1"/>
      <c r="B645" s="91"/>
      <c r="C645" s="91" t="s">
        <v>1126</v>
      </c>
      <c r="D645" s="91"/>
      <c r="E645" s="91"/>
      <c r="F645" s="91"/>
      <c r="G645" s="91"/>
      <c r="H645" s="91"/>
      <c r="I645" s="91"/>
      <c r="J645" s="91"/>
      <c r="K645" s="91"/>
      <c r="L645" s="91"/>
      <c r="M645" s="91"/>
      <c r="N645" s="91"/>
      <c r="O645" s="91"/>
      <c r="P645" s="66"/>
      <c r="Q645" s="66"/>
      <c r="R645" s="66"/>
      <c r="S645" s="91"/>
      <c r="T645" s="66"/>
      <c r="U645" s="91"/>
      <c r="V645" s="91"/>
      <c r="W645" s="91"/>
      <c r="X645" s="91"/>
      <c r="Y645" s="779"/>
      <c r="Z645" s="698"/>
      <c r="AA645" s="698"/>
      <c r="AB645" s="698"/>
      <c r="AC645" s="698"/>
      <c r="AD645" s="698"/>
      <c r="AE645" s="698"/>
      <c r="AF645" s="698"/>
      <c r="AG645" s="808"/>
    </row>
    <row r="646" spans="1:33" ht="15" customHeight="1">
      <c r="A646" s="1"/>
      <c r="B646" s="91"/>
      <c r="C646" s="91"/>
      <c r="D646" s="91"/>
      <c r="E646" s="91"/>
      <c r="F646" s="91"/>
      <c r="G646" s="91"/>
      <c r="H646" s="91"/>
      <c r="I646" s="91"/>
      <c r="J646" s="91"/>
      <c r="K646" s="91"/>
      <c r="L646" s="91"/>
      <c r="M646" s="91"/>
      <c r="N646" s="91"/>
      <c r="O646" s="125"/>
      <c r="P646" s="66" t="s">
        <v>538</v>
      </c>
      <c r="Q646" s="66"/>
      <c r="R646" s="66"/>
      <c r="S646" s="125"/>
      <c r="T646" s="66" t="s">
        <v>573</v>
      </c>
      <c r="U646" s="91"/>
      <c r="V646" s="91"/>
      <c r="W646" s="91"/>
      <c r="X646" s="91"/>
      <c r="Y646" s="764" t="s">
        <v>1306</v>
      </c>
      <c r="Z646" s="783"/>
      <c r="AA646" s="783"/>
      <c r="AB646" s="783"/>
      <c r="AC646" s="783"/>
      <c r="AD646" s="783"/>
      <c r="AE646" s="783"/>
      <c r="AF646" s="783"/>
      <c r="AG646" s="805"/>
    </row>
    <row r="647" spans="1:33" ht="15" customHeight="1">
      <c r="A647" s="1"/>
      <c r="B647" s="91"/>
      <c r="C647" s="91" t="s">
        <v>713</v>
      </c>
      <c r="D647" s="91"/>
      <c r="E647" s="91"/>
      <c r="F647" s="91"/>
      <c r="G647" s="91"/>
      <c r="H647" s="91"/>
      <c r="I647" s="91"/>
      <c r="J647" s="91"/>
      <c r="K647" s="91"/>
      <c r="L647" s="91"/>
      <c r="M647" s="91"/>
      <c r="N647" s="91"/>
      <c r="O647" s="91"/>
      <c r="P647" s="66"/>
      <c r="Q647" s="66"/>
      <c r="R647" s="66"/>
      <c r="S647" s="91"/>
      <c r="T647" s="66"/>
      <c r="U647" s="91"/>
      <c r="V647" s="91"/>
      <c r="W647" s="91"/>
      <c r="X647" s="91"/>
      <c r="Y647" s="764"/>
      <c r="Z647" s="783"/>
      <c r="AA647" s="783"/>
      <c r="AB647" s="783"/>
      <c r="AC647" s="783"/>
      <c r="AD647" s="783"/>
      <c r="AE647" s="783"/>
      <c r="AF647" s="783"/>
      <c r="AG647" s="805"/>
    </row>
    <row r="648" spans="1:33" ht="15" customHeight="1">
      <c r="A648" s="1"/>
      <c r="B648" s="91"/>
      <c r="C648" s="91"/>
      <c r="D648" s="91"/>
      <c r="E648" s="91"/>
      <c r="F648" s="91"/>
      <c r="G648" s="91"/>
      <c r="H648" s="91"/>
      <c r="I648" s="91"/>
      <c r="J648" s="91"/>
      <c r="K648" s="91"/>
      <c r="L648" s="91"/>
      <c r="M648" s="91"/>
      <c r="N648" s="91"/>
      <c r="O648" s="125"/>
      <c r="P648" s="66" t="s">
        <v>825</v>
      </c>
      <c r="Q648" s="66"/>
      <c r="R648" s="66"/>
      <c r="S648" s="125"/>
      <c r="T648" s="66" t="s">
        <v>100</v>
      </c>
      <c r="U648" s="91"/>
      <c r="V648" s="91"/>
      <c r="W648" s="91"/>
      <c r="X648" s="91"/>
      <c r="Y648" s="764"/>
      <c r="Z648" s="783"/>
      <c r="AA648" s="783"/>
      <c r="AB648" s="783"/>
      <c r="AC648" s="783"/>
      <c r="AD648" s="783"/>
      <c r="AE648" s="783"/>
      <c r="AF648" s="783"/>
      <c r="AG648" s="805"/>
    </row>
    <row r="649" spans="1:33" ht="15" customHeight="1">
      <c r="A649" s="1"/>
      <c r="B649" s="91"/>
      <c r="C649" s="91"/>
      <c r="D649" s="91"/>
      <c r="E649" s="91"/>
      <c r="F649" s="91"/>
      <c r="G649" s="91"/>
      <c r="H649" s="91"/>
      <c r="I649" s="91"/>
      <c r="J649" s="91"/>
      <c r="K649" s="91"/>
      <c r="L649" s="91"/>
      <c r="M649" s="91"/>
      <c r="N649" s="91"/>
      <c r="O649" s="91"/>
      <c r="P649" s="66"/>
      <c r="Q649" s="66"/>
      <c r="R649" s="66"/>
      <c r="S649" s="91"/>
      <c r="T649" s="66"/>
      <c r="U649" s="91"/>
      <c r="V649" s="91"/>
      <c r="W649" s="91"/>
      <c r="X649" s="91"/>
      <c r="Y649" s="764"/>
      <c r="Z649" s="783"/>
      <c r="AA649" s="783"/>
      <c r="AB649" s="783"/>
      <c r="AC649" s="783"/>
      <c r="AD649" s="783"/>
      <c r="AE649" s="783"/>
      <c r="AF649" s="783"/>
      <c r="AG649" s="805"/>
    </row>
    <row r="650" spans="1:33" ht="15" customHeight="1">
      <c r="A650" s="1"/>
      <c r="B650" s="91"/>
      <c r="C650" s="91" t="s">
        <v>209</v>
      </c>
      <c r="D650" s="91"/>
      <c r="E650" s="91"/>
      <c r="F650" s="91"/>
      <c r="G650" s="91"/>
      <c r="H650" s="91"/>
      <c r="I650" s="91"/>
      <c r="J650" s="91"/>
      <c r="K650" s="91"/>
      <c r="L650" s="91"/>
      <c r="M650" s="91"/>
      <c r="N650" s="91"/>
      <c r="O650" s="91"/>
      <c r="P650" s="66"/>
      <c r="Q650" s="66"/>
      <c r="R650" s="66"/>
      <c r="S650" s="91"/>
      <c r="T650" s="66"/>
      <c r="U650" s="91"/>
      <c r="V650" s="91"/>
      <c r="W650" s="91"/>
      <c r="X650" s="91"/>
      <c r="Y650" s="709" t="s">
        <v>1277</v>
      </c>
      <c r="Z650" s="770"/>
      <c r="AA650" s="770"/>
      <c r="AB650" s="770"/>
      <c r="AC650" s="770"/>
      <c r="AD650" s="770"/>
      <c r="AE650" s="770"/>
      <c r="AF650" s="770"/>
      <c r="AG650" s="811"/>
    </row>
    <row r="651" spans="1:33" ht="15" customHeight="1">
      <c r="A651" s="1"/>
      <c r="B651" s="91"/>
      <c r="C651" s="91"/>
      <c r="D651" s="91" t="s">
        <v>550</v>
      </c>
      <c r="E651" s="91"/>
      <c r="F651" s="91"/>
      <c r="G651" s="91"/>
      <c r="H651" s="91"/>
      <c r="I651" s="91"/>
      <c r="J651" s="91"/>
      <c r="K651" s="91"/>
      <c r="L651" s="91"/>
      <c r="M651" s="91"/>
      <c r="N651" s="91"/>
      <c r="O651" s="91"/>
      <c r="P651" s="66"/>
      <c r="Q651" s="66"/>
      <c r="R651" s="66"/>
      <c r="S651" s="91"/>
      <c r="T651" s="66"/>
      <c r="U651" s="91"/>
      <c r="V651" s="91"/>
      <c r="W651" s="91"/>
      <c r="X651" s="91"/>
      <c r="Y651" s="709"/>
      <c r="Z651" s="770"/>
      <c r="AA651" s="770"/>
      <c r="AB651" s="770"/>
      <c r="AC651" s="770"/>
      <c r="AD651" s="770"/>
      <c r="AE651" s="770"/>
      <c r="AF651" s="770"/>
      <c r="AG651" s="811"/>
    </row>
    <row r="652" spans="1:33" ht="15" customHeight="1">
      <c r="A652" s="1"/>
      <c r="B652" s="91"/>
      <c r="C652" s="91"/>
      <c r="D652" s="91"/>
      <c r="E652" s="91"/>
      <c r="F652" s="91"/>
      <c r="G652" s="91"/>
      <c r="H652" s="91"/>
      <c r="I652" s="91"/>
      <c r="J652" s="91"/>
      <c r="K652" s="91"/>
      <c r="L652" s="91"/>
      <c r="M652" s="91"/>
      <c r="N652" s="91"/>
      <c r="O652" s="125"/>
      <c r="P652" s="66" t="s">
        <v>825</v>
      </c>
      <c r="Q652" s="66"/>
      <c r="R652" s="66"/>
      <c r="S652" s="125"/>
      <c r="T652" s="66" t="s">
        <v>100</v>
      </c>
      <c r="U652" s="91"/>
      <c r="V652" s="91"/>
      <c r="W652" s="91"/>
      <c r="X652" s="91"/>
      <c r="Y652" s="780" t="s">
        <v>560</v>
      </c>
      <c r="Z652" s="780"/>
      <c r="AA652" s="780"/>
      <c r="AB652" s="794">
        <v>0.5</v>
      </c>
      <c r="AC652" s="794">
        <v>1.5</v>
      </c>
      <c r="AD652" s="794">
        <v>2.5</v>
      </c>
      <c r="AE652" s="794">
        <v>3.5</v>
      </c>
      <c r="AF652" s="794">
        <v>4.5</v>
      </c>
      <c r="AG652" s="3"/>
    </row>
    <row r="653" spans="1:33" ht="15" customHeight="1">
      <c r="A653" s="1"/>
      <c r="B653" s="91"/>
      <c r="C653" s="91"/>
      <c r="D653" s="91"/>
      <c r="E653" s="91"/>
      <c r="F653" s="91"/>
      <c r="G653" s="91"/>
      <c r="H653" s="91"/>
      <c r="I653" s="91"/>
      <c r="J653" s="91"/>
      <c r="K653" s="91"/>
      <c r="L653" s="91"/>
      <c r="M653" s="91"/>
      <c r="N653" s="91"/>
      <c r="O653" s="91"/>
      <c r="P653" s="66"/>
      <c r="Q653" s="66"/>
      <c r="R653" s="66"/>
      <c r="S653" s="91"/>
      <c r="T653" s="66"/>
      <c r="U653" s="91"/>
      <c r="V653" s="91"/>
      <c r="W653" s="91"/>
      <c r="X653" s="91"/>
      <c r="Y653" s="780" t="s">
        <v>565</v>
      </c>
      <c r="Z653" s="780"/>
      <c r="AA653" s="780"/>
      <c r="AB653" s="557">
        <v>10</v>
      </c>
      <c r="AC653" s="557">
        <v>11</v>
      </c>
      <c r="AD653" s="557">
        <v>12</v>
      </c>
      <c r="AE653" s="557">
        <v>14</v>
      </c>
      <c r="AF653" s="557">
        <v>16</v>
      </c>
      <c r="AG653" s="3"/>
    </row>
    <row r="654" spans="1:33" ht="15" customHeight="1">
      <c r="A654" s="1"/>
      <c r="B654" s="588" t="s">
        <v>1127</v>
      </c>
      <c r="C654" s="620"/>
      <c r="D654" s="644"/>
      <c r="E654" s="91"/>
      <c r="F654" s="91"/>
      <c r="G654" s="91"/>
      <c r="H654" s="91"/>
      <c r="I654" s="91"/>
      <c r="J654" s="91"/>
      <c r="K654" s="91"/>
      <c r="L654" s="91"/>
      <c r="M654" s="91"/>
      <c r="N654" s="91"/>
      <c r="O654" s="91"/>
      <c r="P654" s="66"/>
      <c r="Q654" s="66"/>
      <c r="R654" s="66"/>
      <c r="S654" s="91"/>
      <c r="T654" s="66"/>
      <c r="U654" s="91"/>
      <c r="V654" s="91"/>
      <c r="W654" s="91"/>
      <c r="X654" s="91"/>
      <c r="Y654" s="37"/>
      <c r="Z654" s="91"/>
      <c r="AA654" s="91"/>
      <c r="AB654" s="91"/>
      <c r="AC654" s="91"/>
      <c r="AD654" s="91"/>
      <c r="AE654" s="91"/>
      <c r="AF654" s="91"/>
      <c r="AG654" s="3"/>
    </row>
    <row r="655" spans="1:33" ht="15" customHeight="1">
      <c r="A655" s="1"/>
      <c r="B655" s="91"/>
      <c r="C655" s="91"/>
      <c r="D655" s="91"/>
      <c r="E655" s="91"/>
      <c r="F655" s="91"/>
      <c r="G655" s="91"/>
      <c r="H655" s="91"/>
      <c r="I655" s="91"/>
      <c r="J655" s="91"/>
      <c r="K655" s="91"/>
      <c r="L655" s="91"/>
      <c r="M655" s="91"/>
      <c r="N655" s="91"/>
      <c r="O655" s="91"/>
      <c r="P655" s="66"/>
      <c r="Q655" s="66"/>
      <c r="R655" s="66"/>
      <c r="S655" s="91"/>
      <c r="T655" s="66"/>
      <c r="U655" s="91"/>
      <c r="V655" s="91"/>
      <c r="W655" s="91"/>
      <c r="X655" s="91"/>
      <c r="Y655" s="780" t="s">
        <v>560</v>
      </c>
      <c r="Z655" s="780"/>
      <c r="AA655" s="780"/>
      <c r="AB655" s="794">
        <v>5.5</v>
      </c>
      <c r="AC655" s="796" t="s">
        <v>473</v>
      </c>
      <c r="AD655" s="796"/>
      <c r="AE655" s="91"/>
      <c r="AF655" s="91"/>
      <c r="AG655" s="3"/>
    </row>
    <row r="656" spans="1:33" ht="15" customHeight="1">
      <c r="A656" s="1"/>
      <c r="B656" s="91" t="s">
        <v>1128</v>
      </c>
      <c r="C656" s="91"/>
      <c r="D656" s="91"/>
      <c r="E656" s="91"/>
      <c r="F656" s="91"/>
      <c r="G656" s="91"/>
      <c r="H656" s="91"/>
      <c r="I656" s="91"/>
      <c r="J656" s="91"/>
      <c r="K656" s="91"/>
      <c r="L656" s="91"/>
      <c r="M656" s="91"/>
      <c r="N656" s="91"/>
      <c r="O656" s="91"/>
      <c r="P656" s="66"/>
      <c r="Q656" s="66"/>
      <c r="R656" s="66"/>
      <c r="S656" s="91"/>
      <c r="T656" s="66"/>
      <c r="U656" s="91"/>
      <c r="V656" s="91"/>
      <c r="W656" s="91"/>
      <c r="X656" s="91"/>
      <c r="Y656" s="780" t="s">
        <v>565</v>
      </c>
      <c r="Z656" s="780"/>
      <c r="AA656" s="780"/>
      <c r="AB656" s="557">
        <v>18</v>
      </c>
      <c r="AC656" s="797">
        <v>20</v>
      </c>
      <c r="AD656" s="797"/>
      <c r="AE656" s="91"/>
      <c r="AF656" s="91"/>
      <c r="AG656" s="3"/>
    </row>
    <row r="657" spans="1:33" ht="15" customHeight="1">
      <c r="A657" s="1"/>
      <c r="B657" s="91"/>
      <c r="C657" s="91"/>
      <c r="D657" s="91"/>
      <c r="E657" s="91"/>
      <c r="F657" s="91"/>
      <c r="G657" s="91"/>
      <c r="H657" s="91"/>
      <c r="I657" s="91"/>
      <c r="J657" s="91"/>
      <c r="K657" s="91"/>
      <c r="L657" s="91"/>
      <c r="M657" s="91"/>
      <c r="N657" s="91"/>
      <c r="O657" s="91"/>
      <c r="P657" s="66"/>
      <c r="Q657" s="66"/>
      <c r="R657" s="66"/>
      <c r="S657" s="91"/>
      <c r="T657" s="66"/>
      <c r="U657" s="91"/>
      <c r="V657" s="91"/>
      <c r="W657" s="91"/>
      <c r="X657" s="91"/>
      <c r="Y657" s="37"/>
      <c r="Z657" s="91"/>
      <c r="AA657" s="91"/>
      <c r="AB657" s="91"/>
      <c r="AC657" s="91"/>
      <c r="AD657" s="91"/>
      <c r="AE657" s="91"/>
      <c r="AF657" s="91"/>
      <c r="AG657" s="3"/>
    </row>
    <row r="658" spans="1:33" ht="15" customHeight="1">
      <c r="A658" s="1"/>
      <c r="B658" s="91"/>
      <c r="C658" s="91" t="s">
        <v>1129</v>
      </c>
      <c r="D658" s="91"/>
      <c r="E658" s="91"/>
      <c r="F658" s="91"/>
      <c r="G658" s="91"/>
      <c r="H658" s="91"/>
      <c r="I658" s="91"/>
      <c r="J658" s="91"/>
      <c r="K658" s="91"/>
      <c r="L658" s="91"/>
      <c r="M658" s="91"/>
      <c r="N658" s="91"/>
      <c r="O658" s="125"/>
      <c r="P658" s="66" t="s">
        <v>538</v>
      </c>
      <c r="Q658" s="66"/>
      <c r="R658" s="66"/>
      <c r="S658" s="125"/>
      <c r="T658" s="66" t="s">
        <v>573</v>
      </c>
      <c r="U658" s="91"/>
      <c r="V658" s="91"/>
      <c r="W658" s="91"/>
      <c r="X658" s="91"/>
      <c r="Y658" s="37" t="s">
        <v>1278</v>
      </c>
      <c r="Z658" s="91"/>
      <c r="AA658" s="91"/>
      <c r="AB658" s="91"/>
      <c r="AC658" s="91"/>
      <c r="AD658" s="91"/>
      <c r="AE658" s="91"/>
      <c r="AF658" s="91"/>
      <c r="AG658" s="3"/>
    </row>
    <row r="659" spans="1:33" ht="15" customHeight="1">
      <c r="A659" s="1"/>
      <c r="B659" s="91"/>
      <c r="C659" s="91"/>
      <c r="D659" s="91"/>
      <c r="E659" s="91"/>
      <c r="F659" s="91"/>
      <c r="G659" s="91"/>
      <c r="H659" s="91"/>
      <c r="I659" s="91"/>
      <c r="J659" s="91"/>
      <c r="K659" s="91"/>
      <c r="L659" s="91"/>
      <c r="M659" s="91"/>
      <c r="N659" s="91"/>
      <c r="O659" s="91"/>
      <c r="P659" s="66"/>
      <c r="Q659" s="66"/>
      <c r="R659" s="66"/>
      <c r="S659" s="91"/>
      <c r="T659" s="66"/>
      <c r="U659" s="91"/>
      <c r="V659" s="91"/>
      <c r="W659" s="91"/>
      <c r="X659" s="91"/>
      <c r="Y659" s="37" t="s">
        <v>1136</v>
      </c>
      <c r="Z659" s="91"/>
      <c r="AA659" s="91"/>
      <c r="AB659" s="91"/>
      <c r="AC659" s="91"/>
      <c r="AD659" s="91"/>
      <c r="AE659" s="91"/>
      <c r="AF659" s="91"/>
      <c r="AG659" s="3"/>
    </row>
    <row r="660" spans="1:33" ht="15" customHeight="1">
      <c r="A660" s="1"/>
      <c r="B660" s="91"/>
      <c r="C660" s="91" t="s">
        <v>75</v>
      </c>
      <c r="D660" s="91"/>
      <c r="E660" s="91"/>
      <c r="F660" s="91"/>
      <c r="G660" s="91"/>
      <c r="H660" s="91"/>
      <c r="I660" s="91"/>
      <c r="J660" s="91"/>
      <c r="K660" s="91"/>
      <c r="L660" s="91"/>
      <c r="M660" s="91"/>
      <c r="N660" s="91"/>
      <c r="O660" s="91"/>
      <c r="P660" s="66"/>
      <c r="Q660" s="66"/>
      <c r="R660" s="66"/>
      <c r="S660" s="91"/>
      <c r="T660" s="66"/>
      <c r="U660" s="91"/>
      <c r="V660" s="91"/>
      <c r="W660" s="91"/>
      <c r="X660" s="91"/>
      <c r="Y660" s="37"/>
      <c r="Z660" s="91"/>
      <c r="AA660" s="91"/>
      <c r="AB660" s="91"/>
      <c r="AC660" s="91"/>
      <c r="AD660" s="91"/>
      <c r="AE660" s="91"/>
      <c r="AF660" s="91"/>
      <c r="AG660" s="3"/>
    </row>
    <row r="661" spans="1:33" ht="15" customHeight="1">
      <c r="A661" s="1"/>
      <c r="B661" s="91"/>
      <c r="C661" s="91"/>
      <c r="D661" s="91"/>
      <c r="E661" s="91"/>
      <c r="F661" s="91"/>
      <c r="G661" s="91"/>
      <c r="H661" s="91"/>
      <c r="I661" s="91"/>
      <c r="J661" s="91"/>
      <c r="K661" s="91"/>
      <c r="L661" s="91"/>
      <c r="M661" s="91"/>
      <c r="N661" s="91"/>
      <c r="O661" s="125"/>
      <c r="P661" s="66" t="s">
        <v>825</v>
      </c>
      <c r="Q661" s="66"/>
      <c r="R661" s="66"/>
      <c r="S661" s="125"/>
      <c r="T661" s="66" t="s">
        <v>100</v>
      </c>
      <c r="U661" s="91"/>
      <c r="V661" s="91"/>
      <c r="W661" s="91"/>
      <c r="X661" s="91"/>
      <c r="Y661" s="37"/>
      <c r="Z661" s="91"/>
      <c r="AA661" s="91"/>
      <c r="AB661" s="91"/>
      <c r="AC661" s="91"/>
      <c r="AD661" s="91"/>
      <c r="AE661" s="91"/>
      <c r="AF661" s="91"/>
      <c r="AG661" s="3"/>
    </row>
    <row r="662" spans="1:33" ht="15" customHeight="1">
      <c r="A662" s="1"/>
      <c r="B662" s="91"/>
      <c r="C662" s="91"/>
      <c r="D662" s="91"/>
      <c r="E662" s="91"/>
      <c r="F662" s="91"/>
      <c r="G662" s="91"/>
      <c r="H662" s="91"/>
      <c r="I662" s="91"/>
      <c r="J662" s="91"/>
      <c r="K662" s="91"/>
      <c r="L662" s="91"/>
      <c r="M662" s="91"/>
      <c r="N662" s="91"/>
      <c r="O662" s="91"/>
      <c r="P662" s="66"/>
      <c r="Q662" s="66"/>
      <c r="R662" s="66"/>
      <c r="S662" s="91"/>
      <c r="T662" s="66"/>
      <c r="U662" s="91"/>
      <c r="V662" s="91"/>
      <c r="W662" s="91"/>
      <c r="X662" s="91"/>
      <c r="Y662" s="37"/>
      <c r="Z662" s="91"/>
      <c r="AA662" s="91"/>
      <c r="AB662" s="91"/>
      <c r="AC662" s="91"/>
      <c r="AD662" s="91"/>
      <c r="AE662" s="91"/>
      <c r="AF662" s="91"/>
      <c r="AG662" s="3"/>
    </row>
    <row r="663" spans="1:33" ht="15" customHeight="1">
      <c r="A663" s="1"/>
      <c r="B663" s="91"/>
      <c r="C663" s="91" t="s">
        <v>801</v>
      </c>
      <c r="D663" s="91"/>
      <c r="E663" s="91"/>
      <c r="F663" s="91"/>
      <c r="G663" s="91"/>
      <c r="H663" s="91"/>
      <c r="I663" s="91"/>
      <c r="J663" s="91"/>
      <c r="K663" s="91"/>
      <c r="L663" s="91"/>
      <c r="M663" s="91"/>
      <c r="N663" s="91"/>
      <c r="O663" s="125"/>
      <c r="P663" s="66" t="s">
        <v>538</v>
      </c>
      <c r="Q663" s="66"/>
      <c r="R663" s="66"/>
      <c r="S663" s="125"/>
      <c r="T663" s="66" t="s">
        <v>573</v>
      </c>
      <c r="U663" s="91"/>
      <c r="V663" s="91"/>
      <c r="W663" s="91"/>
      <c r="X663" s="91"/>
      <c r="Y663" s="37"/>
      <c r="Z663" s="91"/>
      <c r="AA663" s="91"/>
      <c r="AB663" s="91"/>
      <c r="AC663" s="91"/>
      <c r="AD663" s="91"/>
      <c r="AE663" s="91"/>
      <c r="AF663" s="91"/>
      <c r="AG663" s="3"/>
    </row>
    <row r="664" spans="1:33" ht="15" customHeight="1">
      <c r="A664" s="1"/>
      <c r="B664" s="91"/>
      <c r="C664" s="91"/>
      <c r="D664" s="91"/>
      <c r="E664" s="91"/>
      <c r="F664" s="91"/>
      <c r="G664" s="91"/>
      <c r="H664" s="91"/>
      <c r="I664" s="91"/>
      <c r="J664" s="91"/>
      <c r="K664" s="91"/>
      <c r="L664" s="91"/>
      <c r="M664" s="91"/>
      <c r="N664" s="91"/>
      <c r="O664" s="91"/>
      <c r="P664" s="66"/>
      <c r="Q664" s="66"/>
      <c r="R664" s="66"/>
      <c r="S664" s="91"/>
      <c r="T664" s="66"/>
      <c r="U664" s="91"/>
      <c r="V664" s="91"/>
      <c r="W664" s="91"/>
      <c r="X664" s="91"/>
      <c r="Y664" s="37"/>
      <c r="Z664" s="91"/>
      <c r="AA664" s="91"/>
      <c r="AB664" s="91"/>
      <c r="AC664" s="91"/>
      <c r="AD664" s="91"/>
      <c r="AE664" s="91"/>
      <c r="AF664" s="91"/>
      <c r="AG664" s="3"/>
    </row>
    <row r="665" spans="1:33" ht="15" customHeight="1">
      <c r="A665" s="1"/>
      <c r="B665" s="91"/>
      <c r="C665" s="91" t="s">
        <v>334</v>
      </c>
      <c r="D665" s="91"/>
      <c r="E665" s="91"/>
      <c r="F665" s="91"/>
      <c r="G665" s="91"/>
      <c r="H665" s="91"/>
      <c r="I665" s="91"/>
      <c r="J665" s="91"/>
      <c r="K665" s="91"/>
      <c r="L665" s="91"/>
      <c r="M665" s="91"/>
      <c r="N665" s="91"/>
      <c r="O665" s="2"/>
      <c r="P665" s="125"/>
      <c r="Q665" s="66" t="s">
        <v>825</v>
      </c>
      <c r="R665" s="66"/>
      <c r="S665" s="66"/>
      <c r="T665" s="125"/>
      <c r="U665" s="66" t="s">
        <v>100</v>
      </c>
      <c r="V665" s="91"/>
      <c r="W665" s="91"/>
      <c r="X665" s="91"/>
      <c r="Y665" s="37"/>
      <c r="Z665" s="91"/>
      <c r="AA665" s="91"/>
      <c r="AB665" s="91"/>
      <c r="AC665" s="91"/>
      <c r="AD665" s="91"/>
      <c r="AE665" s="91"/>
      <c r="AF665" s="91"/>
      <c r="AG665" s="3"/>
    </row>
    <row r="666" spans="1:33" ht="15" customHeight="1">
      <c r="A666" s="1"/>
      <c r="B666" s="91"/>
      <c r="C666" s="91"/>
      <c r="D666" s="2"/>
      <c r="E666" s="91"/>
      <c r="F666" s="91"/>
      <c r="G666" s="91"/>
      <c r="H666" s="91"/>
      <c r="I666" s="91"/>
      <c r="J666" s="91"/>
      <c r="K666" s="91"/>
      <c r="L666" s="91"/>
      <c r="M666" s="91"/>
      <c r="N666" s="91"/>
      <c r="O666" s="91"/>
      <c r="P666" s="66"/>
      <c r="Q666" s="66"/>
      <c r="R666" s="66"/>
      <c r="S666" s="91"/>
      <c r="T666" s="66"/>
      <c r="U666" s="91"/>
      <c r="V666" s="91"/>
      <c r="W666" s="91"/>
      <c r="X666" s="91"/>
      <c r="Y666" s="37"/>
      <c r="Z666" s="91"/>
      <c r="AA666" s="91"/>
      <c r="AB666" s="91"/>
      <c r="AC666" s="91"/>
      <c r="AD666" s="91"/>
      <c r="AE666" s="91"/>
      <c r="AF666" s="91"/>
      <c r="AG666" s="3"/>
    </row>
    <row r="667" spans="1:33" ht="15" customHeight="1">
      <c r="A667" s="1"/>
      <c r="B667" s="91"/>
      <c r="C667" s="91" t="s">
        <v>1130</v>
      </c>
      <c r="D667" s="91"/>
      <c r="E667" s="91"/>
      <c r="F667" s="91"/>
      <c r="G667" s="91"/>
      <c r="H667" s="91"/>
      <c r="I667" s="91"/>
      <c r="J667" s="91"/>
      <c r="K667" s="91"/>
      <c r="L667" s="91"/>
      <c r="M667" s="91"/>
      <c r="N667" s="91"/>
      <c r="O667" s="125"/>
      <c r="P667" s="66" t="s">
        <v>538</v>
      </c>
      <c r="Q667" s="66"/>
      <c r="R667" s="66"/>
      <c r="S667" s="125"/>
      <c r="T667" s="66" t="s">
        <v>573</v>
      </c>
      <c r="U667" s="91"/>
      <c r="V667" s="91"/>
      <c r="W667" s="91"/>
      <c r="X667" s="91"/>
      <c r="Y667" s="37"/>
      <c r="Z667" s="91"/>
      <c r="AA667" s="91"/>
      <c r="AB667" s="91"/>
      <c r="AC667" s="91"/>
      <c r="AD667" s="91"/>
      <c r="AE667" s="91"/>
      <c r="AF667" s="91"/>
      <c r="AG667" s="3"/>
    </row>
    <row r="668" spans="1:33" ht="15" customHeight="1">
      <c r="A668" s="1"/>
      <c r="B668" s="91"/>
      <c r="C668" s="91"/>
      <c r="D668" s="91"/>
      <c r="E668" s="91"/>
      <c r="F668" s="91"/>
      <c r="G668" s="91"/>
      <c r="H668" s="91"/>
      <c r="I668" s="91"/>
      <c r="J668" s="91"/>
      <c r="K668" s="91"/>
      <c r="L668" s="91"/>
      <c r="M668" s="91"/>
      <c r="N668" s="91"/>
      <c r="O668" s="91"/>
      <c r="P668" s="91"/>
      <c r="Q668" s="91"/>
      <c r="R668" s="91"/>
      <c r="S668" s="91"/>
      <c r="T668" s="91"/>
      <c r="U668" s="91"/>
      <c r="V668" s="91"/>
      <c r="W668" s="91"/>
      <c r="X668" s="91"/>
      <c r="Y668" s="37"/>
      <c r="Z668" s="91"/>
      <c r="AA668" s="91"/>
      <c r="AB668" s="91"/>
      <c r="AC668" s="91"/>
      <c r="AD668" s="91"/>
      <c r="AE668" s="91"/>
      <c r="AF668" s="91"/>
      <c r="AG668" s="3"/>
    </row>
    <row r="669" spans="1:33" ht="15" customHeight="1">
      <c r="A669" s="1"/>
      <c r="B669" s="91"/>
      <c r="C669" s="91" t="s">
        <v>1131</v>
      </c>
      <c r="D669" s="91"/>
      <c r="E669" s="91"/>
      <c r="F669" s="91"/>
      <c r="G669" s="91"/>
      <c r="H669" s="91"/>
      <c r="I669" s="91"/>
      <c r="J669" s="91"/>
      <c r="K669" s="91"/>
      <c r="L669" s="91"/>
      <c r="M669" s="91"/>
      <c r="N669" s="91"/>
      <c r="O669" s="91"/>
      <c r="P669" s="91"/>
      <c r="Q669" s="91"/>
      <c r="R669" s="91"/>
      <c r="S669" s="91"/>
      <c r="T669" s="91"/>
      <c r="U669" s="91"/>
      <c r="V669" s="91"/>
      <c r="W669" s="91"/>
      <c r="X669" s="91"/>
      <c r="Y669" s="37"/>
      <c r="Z669" s="91"/>
      <c r="AA669" s="91"/>
      <c r="AB669" s="91"/>
      <c r="AC669" s="91"/>
      <c r="AD669" s="91"/>
      <c r="AE669" s="91"/>
      <c r="AF669" s="91"/>
      <c r="AG669" s="3"/>
    </row>
    <row r="670" spans="1:33" ht="15" customHeight="1">
      <c r="A670" s="1"/>
      <c r="B670" s="91"/>
      <c r="C670" s="91"/>
      <c r="D670" s="91"/>
      <c r="E670" s="91"/>
      <c r="F670" s="91"/>
      <c r="G670" s="91"/>
      <c r="H670" s="91"/>
      <c r="I670" s="91"/>
      <c r="J670" s="91"/>
      <c r="K670" s="91"/>
      <c r="L670" s="91"/>
      <c r="M670" s="91"/>
      <c r="N670" s="91"/>
      <c r="O670" s="125"/>
      <c r="P670" s="66" t="s">
        <v>825</v>
      </c>
      <c r="Q670" s="66"/>
      <c r="R670" s="66"/>
      <c r="S670" s="125"/>
      <c r="T670" s="66" t="s">
        <v>100</v>
      </c>
      <c r="U670" s="91"/>
      <c r="V670" s="91"/>
      <c r="W670" s="91"/>
      <c r="X670" s="91"/>
      <c r="Y670" s="37"/>
      <c r="Z670" s="91"/>
      <c r="AA670" s="91"/>
      <c r="AB670" s="91"/>
      <c r="AC670" s="91"/>
      <c r="AD670" s="91"/>
      <c r="AE670" s="91"/>
      <c r="AF670" s="91"/>
      <c r="AG670" s="3"/>
    </row>
    <row r="671" spans="1:33" ht="15" customHeight="1">
      <c r="A671" s="1"/>
      <c r="B671" s="91"/>
      <c r="C671" s="91"/>
      <c r="D671" s="91"/>
      <c r="E671" s="91"/>
      <c r="F671" s="91"/>
      <c r="G671" s="91"/>
      <c r="H671" s="91"/>
      <c r="I671" s="91"/>
      <c r="J671" s="91"/>
      <c r="K671" s="91"/>
      <c r="L671" s="91"/>
      <c r="M671" s="91"/>
      <c r="N671" s="91"/>
      <c r="O671" s="91"/>
      <c r="P671" s="91"/>
      <c r="Q671" s="91"/>
      <c r="R671" s="91"/>
      <c r="S671" s="91"/>
      <c r="T671" s="91"/>
      <c r="U671" s="91"/>
      <c r="V671" s="91"/>
      <c r="W671" s="91"/>
      <c r="X671" s="91"/>
      <c r="Y671" s="37"/>
      <c r="Z671" s="91"/>
      <c r="AA671" s="91"/>
      <c r="AB671" s="91"/>
      <c r="AC671" s="91"/>
      <c r="AD671" s="91"/>
      <c r="AE671" s="91"/>
      <c r="AF671" s="91"/>
      <c r="AG671" s="3"/>
    </row>
    <row r="672" spans="1:33" ht="15" customHeight="1">
      <c r="A672" s="1"/>
      <c r="B672" s="91" t="s">
        <v>354</v>
      </c>
      <c r="C672" s="91"/>
      <c r="D672" s="91"/>
      <c r="E672" s="91"/>
      <c r="F672" s="91"/>
      <c r="G672" s="91"/>
      <c r="H672" s="91"/>
      <c r="I672" s="91"/>
      <c r="J672" s="91"/>
      <c r="K672" s="91"/>
      <c r="L672" s="91"/>
      <c r="M672" s="91"/>
      <c r="N672" s="91"/>
      <c r="O672" s="91"/>
      <c r="P672" s="91"/>
      <c r="Q672" s="91"/>
      <c r="R672" s="91"/>
      <c r="S672" s="91"/>
      <c r="T672" s="91"/>
      <c r="U672" s="91"/>
      <c r="V672" s="91"/>
      <c r="W672" s="91"/>
      <c r="X672" s="91"/>
      <c r="Y672" s="37"/>
      <c r="Z672" s="91"/>
      <c r="AA672" s="91"/>
      <c r="AB672" s="91"/>
      <c r="AC672" s="91"/>
      <c r="AD672" s="91"/>
      <c r="AE672" s="91"/>
      <c r="AF672" s="91"/>
      <c r="AG672" s="3"/>
    </row>
    <row r="673" spans="1:33" ht="15" customHeight="1">
      <c r="A673" s="1"/>
      <c r="B673" s="91"/>
      <c r="C673" s="91"/>
      <c r="D673" s="91"/>
      <c r="E673" s="91"/>
      <c r="F673" s="125"/>
      <c r="G673" s="91" t="s">
        <v>56</v>
      </c>
      <c r="H673" s="91"/>
      <c r="I673" s="91"/>
      <c r="J673" s="125"/>
      <c r="K673" s="91" t="s">
        <v>554</v>
      </c>
      <c r="L673" s="91"/>
      <c r="M673" s="91"/>
      <c r="N673" s="125"/>
      <c r="O673" s="91" t="s">
        <v>976</v>
      </c>
      <c r="P673" s="91"/>
      <c r="Q673" s="91"/>
      <c r="R673" s="91"/>
      <c r="S673" s="91"/>
      <c r="T673" s="91"/>
      <c r="U673" s="91"/>
      <c r="V673" s="91"/>
      <c r="W673" s="91"/>
      <c r="X673" s="91"/>
      <c r="Y673" s="37"/>
      <c r="Z673" s="91"/>
      <c r="AA673" s="91"/>
      <c r="AB673" s="91"/>
      <c r="AC673" s="91"/>
      <c r="AD673" s="91"/>
      <c r="AE673" s="91"/>
      <c r="AF673" s="91"/>
      <c r="AG673" s="3"/>
    </row>
    <row r="674" spans="1:33" ht="15" customHeight="1">
      <c r="A674" s="1"/>
      <c r="B674" s="91"/>
      <c r="C674" s="91"/>
      <c r="D674" s="91"/>
      <c r="E674" s="91"/>
      <c r="F674" s="91"/>
      <c r="G674" s="91"/>
      <c r="H674" s="91"/>
      <c r="I674" s="91"/>
      <c r="J674" s="91"/>
      <c r="K674" s="91"/>
      <c r="L674" s="91"/>
      <c r="M674" s="91"/>
      <c r="N674" s="91"/>
      <c r="O674" s="91"/>
      <c r="P674" s="91"/>
      <c r="Q674" s="91"/>
      <c r="R674" s="91"/>
      <c r="S674" s="91"/>
      <c r="T674" s="91"/>
      <c r="U674" s="91"/>
      <c r="V674" s="91"/>
      <c r="W674" s="91"/>
      <c r="X674" s="91"/>
      <c r="Y674" s="37"/>
      <c r="Z674" s="91"/>
      <c r="AA674" s="91"/>
      <c r="AB674" s="91"/>
      <c r="AC674" s="91"/>
      <c r="AD674" s="91"/>
      <c r="AE674" s="91"/>
      <c r="AF674" s="91"/>
      <c r="AG674" s="3"/>
    </row>
    <row r="675" spans="1:33" ht="15" customHeight="1">
      <c r="A675" s="1"/>
      <c r="B675" s="91" t="s">
        <v>502</v>
      </c>
      <c r="C675" s="91"/>
      <c r="D675" s="91"/>
      <c r="E675" s="91"/>
      <c r="F675" s="91"/>
      <c r="G675" s="91"/>
      <c r="H675" s="91"/>
      <c r="I675" s="91"/>
      <c r="J675" s="91"/>
      <c r="K675" s="91"/>
      <c r="L675" s="91"/>
      <c r="M675" s="91"/>
      <c r="N675" s="91"/>
      <c r="O675" s="91"/>
      <c r="P675" s="91"/>
      <c r="Q675" s="91"/>
      <c r="R675" s="91"/>
      <c r="S675" s="91"/>
      <c r="T675" s="91"/>
      <c r="U675" s="91"/>
      <c r="V675" s="91"/>
      <c r="W675" s="91"/>
      <c r="X675" s="91"/>
      <c r="Y675" s="37"/>
      <c r="Z675" s="91"/>
      <c r="AA675" s="91"/>
      <c r="AB675" s="91"/>
      <c r="AC675" s="91"/>
      <c r="AD675" s="91"/>
      <c r="AE675" s="91"/>
      <c r="AF675" s="91"/>
      <c r="AG675" s="3"/>
    </row>
    <row r="676" spans="1:33" ht="15" customHeight="1">
      <c r="A676" s="1"/>
      <c r="B676" s="91"/>
      <c r="C676" s="91"/>
      <c r="D676" s="65"/>
      <c r="E676" s="65" t="s">
        <v>154</v>
      </c>
      <c r="F676" s="65"/>
      <c r="G676" s="91"/>
      <c r="H676" s="91"/>
      <c r="I676" s="91" t="s">
        <v>551</v>
      </c>
      <c r="J676" s="91"/>
      <c r="K676" s="91"/>
      <c r="L676" s="91"/>
      <c r="M676" s="125"/>
      <c r="N676" s="91" t="s">
        <v>554</v>
      </c>
      <c r="O676" s="91"/>
      <c r="P676" s="91"/>
      <c r="Q676" s="125"/>
      <c r="R676" s="91" t="s">
        <v>452</v>
      </c>
      <c r="S676" s="91"/>
      <c r="T676" s="91"/>
      <c r="U676" s="91"/>
      <c r="V676" s="91"/>
      <c r="W676" s="91"/>
      <c r="X676" s="91"/>
      <c r="Y676" s="37"/>
      <c r="Z676" s="91"/>
      <c r="AA676" s="91"/>
      <c r="AB676" s="91"/>
      <c r="AC676" s="91"/>
      <c r="AD676" s="91"/>
      <c r="AE676" s="91"/>
      <c r="AF676" s="91"/>
      <c r="AG676" s="3"/>
    </row>
    <row r="677" spans="1:33" ht="15" customHeight="1">
      <c r="A677" s="1"/>
      <c r="B677" s="91"/>
      <c r="C677" s="91"/>
      <c r="D677" s="91"/>
      <c r="E677" s="91"/>
      <c r="F677" s="91"/>
      <c r="G677" s="91"/>
      <c r="H677" s="91"/>
      <c r="I677" s="91" t="s">
        <v>405</v>
      </c>
      <c r="J677" s="91"/>
      <c r="K677" s="91"/>
      <c r="L677" s="91"/>
      <c r="M677" s="125"/>
      <c r="N677" s="91" t="s">
        <v>554</v>
      </c>
      <c r="O677" s="91"/>
      <c r="P677" s="91"/>
      <c r="Q677" s="125"/>
      <c r="R677" s="91" t="s">
        <v>452</v>
      </c>
      <c r="S677" s="91"/>
      <c r="T677" s="91"/>
      <c r="U677" s="91"/>
      <c r="V677" s="91"/>
      <c r="W677" s="91"/>
      <c r="X677" s="91"/>
      <c r="Y677" s="37"/>
      <c r="Z677" s="91"/>
      <c r="AA677" s="91"/>
      <c r="AB677" s="91"/>
      <c r="AC677" s="91"/>
      <c r="AD677" s="91"/>
      <c r="AE677" s="91"/>
      <c r="AF677" s="91"/>
      <c r="AG677" s="3"/>
    </row>
    <row r="678" spans="1:33" ht="15" customHeight="1">
      <c r="A678" s="1"/>
      <c r="B678" s="91"/>
      <c r="C678" s="91"/>
      <c r="D678" s="91"/>
      <c r="E678" s="65" t="s">
        <v>283</v>
      </c>
      <c r="F678" s="91"/>
      <c r="G678" s="91"/>
      <c r="H678" s="91"/>
      <c r="I678" s="91" t="s">
        <v>551</v>
      </c>
      <c r="J678" s="91"/>
      <c r="K678" s="91"/>
      <c r="L678" s="91"/>
      <c r="M678" s="125"/>
      <c r="N678" s="91" t="s">
        <v>554</v>
      </c>
      <c r="O678" s="91"/>
      <c r="P678" s="91"/>
      <c r="Q678" s="125"/>
      <c r="R678" s="91" t="s">
        <v>452</v>
      </c>
      <c r="S678" s="91"/>
      <c r="T678" s="91"/>
      <c r="U678" s="91"/>
      <c r="V678" s="91"/>
      <c r="W678" s="91"/>
      <c r="X678" s="91"/>
      <c r="Y678" s="37"/>
      <c r="Z678" s="91"/>
      <c r="AA678" s="91"/>
      <c r="AB678" s="91"/>
      <c r="AC678" s="91"/>
      <c r="AD678" s="91"/>
      <c r="AE678" s="91"/>
      <c r="AF678" s="91"/>
      <c r="AG678" s="3"/>
    </row>
    <row r="679" spans="1:33" ht="15" customHeight="1">
      <c r="A679" s="1"/>
      <c r="B679" s="91"/>
      <c r="C679" s="91"/>
      <c r="D679" s="91"/>
      <c r="E679" s="91"/>
      <c r="F679" s="91"/>
      <c r="G679" s="91"/>
      <c r="H679" s="91"/>
      <c r="I679" s="91" t="s">
        <v>405</v>
      </c>
      <c r="J679" s="91"/>
      <c r="K679" s="91"/>
      <c r="L679" s="91"/>
      <c r="M679" s="125"/>
      <c r="N679" s="91" t="s">
        <v>554</v>
      </c>
      <c r="O679" s="91"/>
      <c r="P679" s="91"/>
      <c r="Q679" s="125"/>
      <c r="R679" s="91" t="s">
        <v>452</v>
      </c>
      <c r="S679" s="91"/>
      <c r="T679" s="91"/>
      <c r="U679" s="91"/>
      <c r="V679" s="91"/>
      <c r="W679" s="91"/>
      <c r="X679" s="91"/>
      <c r="Y679" s="37"/>
      <c r="Z679" s="91"/>
      <c r="AA679" s="91"/>
      <c r="AB679" s="91"/>
      <c r="AC679" s="91"/>
      <c r="AD679" s="91"/>
      <c r="AE679" s="91"/>
      <c r="AF679" s="91"/>
      <c r="AG679" s="3"/>
    </row>
    <row r="680" spans="1:33" ht="15" customHeight="1">
      <c r="A680" s="1"/>
      <c r="B680" s="91"/>
      <c r="C680" s="91" t="s">
        <v>344</v>
      </c>
      <c r="D680" s="91"/>
      <c r="E680" s="91"/>
      <c r="F680" s="320"/>
      <c r="G680" s="334"/>
      <c r="H680" s="334"/>
      <c r="I680" s="334"/>
      <c r="J680" s="334"/>
      <c r="K680" s="334"/>
      <c r="L680" s="334"/>
      <c r="M680" s="334"/>
      <c r="N680" s="334"/>
      <c r="O680" s="334"/>
      <c r="P680" s="334"/>
      <c r="Q680" s="334"/>
      <c r="R680" s="334"/>
      <c r="S680" s="334"/>
      <c r="T680" s="334"/>
      <c r="U680" s="334"/>
      <c r="V680" s="334"/>
      <c r="W680" s="352"/>
      <c r="X680" s="91"/>
      <c r="Y680" s="37"/>
      <c r="Z680" s="91"/>
      <c r="AA680" s="91"/>
      <c r="AB680" s="91"/>
      <c r="AC680" s="91"/>
      <c r="AD680" s="91"/>
      <c r="AE680" s="91"/>
      <c r="AF680" s="91"/>
      <c r="AG680" s="3"/>
    </row>
    <row r="681" spans="1:33" ht="15" customHeight="1">
      <c r="A681" s="1"/>
      <c r="B681" s="91"/>
      <c r="C681" s="91"/>
      <c r="D681" s="91"/>
      <c r="E681" s="91"/>
      <c r="F681" s="91"/>
      <c r="G681" s="91"/>
      <c r="H681" s="91"/>
      <c r="I681" s="91"/>
      <c r="J681" s="91"/>
      <c r="K681" s="91"/>
      <c r="L681" s="91"/>
      <c r="M681" s="91"/>
      <c r="N681" s="91"/>
      <c r="O681" s="91"/>
      <c r="P681" s="91"/>
      <c r="Q681" s="91"/>
      <c r="R681" s="91"/>
      <c r="S681" s="91"/>
      <c r="T681" s="91"/>
      <c r="U681" s="91"/>
      <c r="V681" s="91"/>
      <c r="W681" s="91"/>
      <c r="X681" s="91"/>
      <c r="Y681" s="37"/>
      <c r="Z681" s="91"/>
      <c r="AA681" s="91"/>
      <c r="AB681" s="91"/>
      <c r="AC681" s="91"/>
      <c r="AD681" s="91"/>
      <c r="AE681" s="91"/>
      <c r="AF681" s="91"/>
      <c r="AG681" s="3"/>
    </row>
    <row r="682" spans="1:33" ht="15" customHeight="1">
      <c r="A682" s="1"/>
      <c r="B682" s="91" t="s">
        <v>141</v>
      </c>
      <c r="C682" s="91"/>
      <c r="D682" s="91"/>
      <c r="E682" s="91"/>
      <c r="F682" s="91"/>
      <c r="G682" s="91"/>
      <c r="H682" s="91"/>
      <c r="I682" s="91"/>
      <c r="J682" s="91"/>
      <c r="K682" s="91"/>
      <c r="L682" s="91"/>
      <c r="M682" s="91"/>
      <c r="N682" s="91"/>
      <c r="O682" s="91"/>
      <c r="P682" s="91"/>
      <c r="Q682" s="91"/>
      <c r="R682" s="91"/>
      <c r="S682" s="91"/>
      <c r="T682" s="91"/>
      <c r="U682" s="91"/>
      <c r="V682" s="91"/>
      <c r="W682" s="91"/>
      <c r="X682" s="91"/>
      <c r="Y682" s="50"/>
    </row>
    <row r="683" spans="1:33" ht="15" customHeight="1">
      <c r="A683" s="1"/>
      <c r="B683" s="91"/>
      <c r="C683" s="125"/>
      <c r="D683" s="91" t="s">
        <v>1062</v>
      </c>
      <c r="E683" s="91"/>
      <c r="F683" s="91" t="s">
        <v>1132</v>
      </c>
      <c r="G683" s="91"/>
      <c r="H683" s="91"/>
      <c r="I683" s="320"/>
      <c r="J683" s="334"/>
      <c r="K683" s="334"/>
      <c r="L683" s="352"/>
      <c r="M683" s="91" t="s">
        <v>11</v>
      </c>
      <c r="N683" s="272"/>
      <c r="O683" s="698" t="s">
        <v>151</v>
      </c>
      <c r="P683" s="699"/>
      <c r="Q683" s="703" t="s">
        <v>1122</v>
      </c>
      <c r="R683" s="91"/>
      <c r="S683" s="91"/>
      <c r="T683" s="91"/>
      <c r="U683" s="91"/>
      <c r="V683" s="91"/>
      <c r="W683" s="91"/>
      <c r="X683" s="91"/>
      <c r="Y683" s="50"/>
    </row>
    <row r="684" spans="1:33" ht="15" customHeight="1">
      <c r="A684" s="1"/>
      <c r="B684" s="91"/>
      <c r="C684" s="125"/>
      <c r="D684" s="91" t="s">
        <v>1064</v>
      </c>
      <c r="E684" s="91"/>
      <c r="F684" s="91"/>
      <c r="G684" s="125"/>
      <c r="H684" s="91" t="s">
        <v>789</v>
      </c>
      <c r="I684" s="91"/>
      <c r="J684" s="91"/>
      <c r="K684" s="91"/>
      <c r="L684" s="91"/>
      <c r="M684" s="91"/>
      <c r="N684" s="91"/>
      <c r="O684" s="91"/>
      <c r="P684" s="91"/>
      <c r="Q684" s="91"/>
      <c r="R684" s="91"/>
      <c r="S684" s="91"/>
      <c r="T684" s="91"/>
      <c r="U684" s="91"/>
      <c r="V684" s="91"/>
      <c r="W684" s="91"/>
      <c r="X684" s="91"/>
      <c r="Y684" s="50"/>
    </row>
    <row r="685" spans="1:33" ht="15" customHeight="1">
      <c r="A685" s="17"/>
      <c r="B685" s="76"/>
      <c r="C685" s="76"/>
      <c r="D685" s="76"/>
      <c r="E685" s="76"/>
      <c r="F685" s="76"/>
      <c r="G685" s="76"/>
      <c r="H685" s="76"/>
      <c r="I685" s="76"/>
      <c r="J685" s="76"/>
      <c r="K685" s="76"/>
      <c r="L685" s="76"/>
      <c r="M685" s="76"/>
      <c r="N685" s="76"/>
      <c r="O685" s="76"/>
      <c r="P685" s="76"/>
      <c r="Q685" s="76"/>
      <c r="R685" s="76"/>
      <c r="S685" s="76"/>
      <c r="T685" s="76"/>
      <c r="U685" s="76"/>
      <c r="V685" s="76"/>
      <c r="W685" s="76"/>
      <c r="X685" s="76"/>
      <c r="Y685" s="781"/>
      <c r="Z685" s="173"/>
      <c r="AA685" s="173"/>
      <c r="AB685" s="173"/>
      <c r="AC685" s="173"/>
      <c r="AD685" s="173"/>
      <c r="AE685" s="173"/>
      <c r="AF685" s="173"/>
      <c r="AG685" s="818"/>
    </row>
    <row r="686" spans="1:33" ht="15" customHeight="1">
      <c r="A686" s="47" t="s">
        <v>1009</v>
      </c>
      <c r="B686" s="47"/>
      <c r="C686" s="47"/>
      <c r="D686" s="47"/>
      <c r="E686" s="47"/>
      <c r="F686" s="47"/>
      <c r="G686" s="47"/>
      <c r="H686" s="47"/>
      <c r="I686" s="47"/>
      <c r="J686" s="47"/>
      <c r="K686" s="47"/>
      <c r="L686" s="47"/>
      <c r="M686" s="47"/>
      <c r="N686" s="47"/>
      <c r="O686" s="47"/>
      <c r="P686" s="47"/>
      <c r="Q686" s="47"/>
      <c r="R686" s="47"/>
      <c r="S686" s="47"/>
      <c r="T686" s="47"/>
      <c r="U686" s="47"/>
      <c r="V686" s="47"/>
      <c r="W686" s="47"/>
      <c r="X686" s="47"/>
      <c r="Y686" s="124" t="s">
        <v>245</v>
      </c>
      <c r="Z686" s="124"/>
      <c r="AA686" s="124"/>
      <c r="AB686" s="124"/>
      <c r="AC686" s="124"/>
      <c r="AD686" s="124"/>
      <c r="AE686" s="124"/>
      <c r="AF686" s="124"/>
      <c r="AG686" s="124"/>
    </row>
    <row r="687" spans="1:33" ht="15" customHeight="1">
      <c r="A687" s="47"/>
      <c r="B687" s="47"/>
      <c r="C687" s="47"/>
      <c r="D687" s="47"/>
      <c r="E687" s="47"/>
      <c r="F687" s="47"/>
      <c r="G687" s="47"/>
      <c r="H687" s="47"/>
      <c r="I687" s="47"/>
      <c r="J687" s="47"/>
      <c r="K687" s="47"/>
      <c r="L687" s="47"/>
      <c r="M687" s="47"/>
      <c r="N687" s="47"/>
      <c r="O687" s="47"/>
      <c r="P687" s="47"/>
      <c r="Q687" s="47"/>
      <c r="R687" s="47"/>
      <c r="S687" s="47"/>
      <c r="T687" s="47"/>
      <c r="U687" s="47"/>
      <c r="V687" s="47"/>
      <c r="W687" s="47"/>
      <c r="X687" s="47"/>
      <c r="Y687" s="124"/>
      <c r="Z687" s="124"/>
      <c r="AA687" s="124"/>
      <c r="AB687" s="124"/>
      <c r="AC687" s="124"/>
      <c r="AD687" s="124"/>
      <c r="AE687" s="124"/>
      <c r="AF687" s="124"/>
      <c r="AG687" s="124"/>
    </row>
    <row r="688" spans="1:33" ht="15" customHeight="1">
      <c r="A688" s="1"/>
      <c r="B688" s="91" t="s">
        <v>1133</v>
      </c>
      <c r="C688" s="91"/>
      <c r="D688" s="91"/>
      <c r="E688" s="91"/>
      <c r="F688" s="91"/>
      <c r="G688" s="91"/>
      <c r="H688" s="91"/>
      <c r="I688" s="91"/>
      <c r="J688" s="91"/>
      <c r="K688" s="91"/>
      <c r="L688" s="91"/>
      <c r="M688" s="91"/>
      <c r="N688" s="91"/>
      <c r="O688" s="125"/>
      <c r="P688" s="66" t="s">
        <v>538</v>
      </c>
      <c r="Q688" s="66"/>
      <c r="R688" s="66"/>
      <c r="S688" s="125"/>
      <c r="T688" s="66" t="s">
        <v>573</v>
      </c>
      <c r="U688" s="91"/>
      <c r="V688" s="91"/>
      <c r="W688" s="91"/>
      <c r="X688" s="275"/>
    </row>
    <row r="689" spans="1:33" ht="15" customHeight="1">
      <c r="A689" s="1"/>
      <c r="B689" s="91"/>
      <c r="C689" s="91"/>
      <c r="D689" s="91"/>
      <c r="E689" s="91"/>
      <c r="F689" s="91"/>
      <c r="G689" s="91"/>
      <c r="H689" s="91"/>
      <c r="I689" s="91"/>
      <c r="J689" s="91"/>
      <c r="K689" s="91"/>
      <c r="L689" s="91"/>
      <c r="M689" s="91"/>
      <c r="N689" s="91"/>
      <c r="O689" s="91"/>
      <c r="P689" s="91"/>
      <c r="Q689" s="91"/>
      <c r="R689" s="91"/>
      <c r="S689" s="91"/>
      <c r="T689" s="91"/>
      <c r="U689" s="91"/>
      <c r="V689" s="91"/>
      <c r="W689" s="91"/>
      <c r="X689" s="275"/>
      <c r="Y689" s="782" t="s">
        <v>500</v>
      </c>
      <c r="Z689" s="787"/>
      <c r="AA689" s="787"/>
      <c r="AB689" s="787"/>
      <c r="AC689" s="787"/>
      <c r="AD689" s="787"/>
      <c r="AE689" s="787"/>
      <c r="AF689" s="787"/>
      <c r="AG689" s="819"/>
    </row>
    <row r="690" spans="1:33" ht="15" customHeight="1">
      <c r="A690" s="1"/>
      <c r="B690" s="91"/>
      <c r="C690" s="64" t="s">
        <v>1134</v>
      </c>
      <c r="D690" s="91"/>
      <c r="E690" s="91"/>
      <c r="F690" s="91"/>
      <c r="G690" s="91"/>
      <c r="H690" s="91"/>
      <c r="I690" s="91"/>
      <c r="J690" s="91"/>
      <c r="K690" s="91"/>
      <c r="L690" s="91"/>
      <c r="M690" s="91"/>
      <c r="N690" s="91"/>
      <c r="O690" s="91"/>
      <c r="P690" s="91"/>
      <c r="Q690" s="91"/>
      <c r="R690" s="91"/>
      <c r="S690" s="91"/>
      <c r="T690" s="91"/>
      <c r="U690" s="91"/>
      <c r="V690" s="91"/>
      <c r="W690" s="91"/>
      <c r="X690" s="275"/>
      <c r="Y690" s="782"/>
      <c r="Z690" s="787"/>
      <c r="AA690" s="787"/>
      <c r="AB690" s="787"/>
      <c r="AC690" s="787"/>
      <c r="AD690" s="787"/>
      <c r="AE690" s="787"/>
      <c r="AF690" s="787"/>
      <c r="AG690" s="819"/>
    </row>
    <row r="691" spans="1:33" ht="15" customHeight="1">
      <c r="A691" s="1"/>
      <c r="B691" s="91"/>
      <c r="C691" s="91"/>
      <c r="D691" s="91"/>
      <c r="E691" s="91"/>
      <c r="F691" s="91"/>
      <c r="G691" s="91"/>
      <c r="H691" s="91"/>
      <c r="I691" s="91"/>
      <c r="J691" s="91"/>
      <c r="K691" s="125"/>
      <c r="L691" s="66" t="s">
        <v>538</v>
      </c>
      <c r="M691" s="66"/>
      <c r="N691" s="66"/>
      <c r="O691" s="125"/>
      <c r="P691" s="66" t="s">
        <v>573</v>
      </c>
      <c r="Q691" s="91"/>
      <c r="R691" s="91"/>
      <c r="S691" s="125"/>
      <c r="T691" s="91" t="s">
        <v>1135</v>
      </c>
      <c r="U691" s="91"/>
      <c r="V691" s="91"/>
      <c r="W691" s="91"/>
      <c r="X691" s="275"/>
      <c r="Y691" s="782"/>
      <c r="Z691" s="787"/>
      <c r="AA691" s="787"/>
      <c r="AB691" s="787"/>
      <c r="AC691" s="787"/>
      <c r="AD691" s="787"/>
      <c r="AE691" s="787"/>
      <c r="AF691" s="787"/>
      <c r="AG691" s="819"/>
    </row>
    <row r="692" spans="1:33" ht="15" customHeight="1">
      <c r="A692" s="1"/>
      <c r="B692" s="91"/>
      <c r="C692" s="91"/>
      <c r="D692" s="91"/>
      <c r="E692" s="91"/>
      <c r="F692" s="91"/>
      <c r="G692" s="91"/>
      <c r="H692" s="91"/>
      <c r="I692" s="91"/>
      <c r="J692" s="91"/>
      <c r="K692" s="91"/>
      <c r="L692" s="91"/>
      <c r="M692" s="91"/>
      <c r="N692" s="91"/>
      <c r="O692" s="91"/>
      <c r="P692" s="91"/>
      <c r="Q692" s="91"/>
      <c r="R692" s="91"/>
      <c r="S692" s="91"/>
      <c r="T692" s="91"/>
      <c r="U692" s="91"/>
      <c r="V692" s="91"/>
      <c r="W692" s="91"/>
      <c r="X692" s="275"/>
      <c r="Y692" s="782"/>
      <c r="Z692" s="787"/>
      <c r="AA692" s="787"/>
      <c r="AB692" s="787"/>
      <c r="AC692" s="787"/>
      <c r="AD692" s="787"/>
      <c r="AE692" s="787"/>
      <c r="AF692" s="787"/>
      <c r="AG692" s="819"/>
    </row>
    <row r="693" spans="1:33" ht="15" customHeight="1">
      <c r="A693" s="1"/>
      <c r="B693" s="91" t="s">
        <v>981</v>
      </c>
      <c r="C693" s="91"/>
      <c r="D693" s="91"/>
      <c r="E693" s="91"/>
      <c r="F693" s="91"/>
      <c r="G693" s="91"/>
      <c r="H693" s="91"/>
      <c r="I693" s="91"/>
      <c r="J693" s="91"/>
      <c r="K693" s="91"/>
      <c r="L693" s="91"/>
      <c r="M693" s="91"/>
      <c r="N693" s="91"/>
      <c r="O693" s="91"/>
      <c r="P693" s="91"/>
      <c r="Q693" s="91"/>
      <c r="R693" s="91"/>
      <c r="S693" s="91"/>
      <c r="T693" s="91"/>
      <c r="U693" s="91"/>
      <c r="V693" s="91"/>
      <c r="W693" s="91"/>
      <c r="X693" s="275"/>
      <c r="Y693" s="782"/>
      <c r="Z693" s="787"/>
      <c r="AA693" s="787"/>
      <c r="AB693" s="787"/>
      <c r="AC693" s="787"/>
      <c r="AD693" s="787"/>
      <c r="AE693" s="787"/>
      <c r="AF693" s="787"/>
      <c r="AG693" s="819"/>
    </row>
    <row r="694" spans="1:33" ht="15" customHeight="1">
      <c r="A694" s="1"/>
      <c r="B694" s="91"/>
      <c r="C694" s="91"/>
      <c r="D694" s="91"/>
      <c r="E694" s="91"/>
      <c r="F694" s="91"/>
      <c r="G694" s="91"/>
      <c r="H694" s="91"/>
      <c r="I694" s="91"/>
      <c r="J694" s="91"/>
      <c r="K694" s="91"/>
      <c r="L694" s="91"/>
      <c r="M694" s="91"/>
      <c r="N694" s="91"/>
      <c r="O694" s="125"/>
      <c r="P694" s="66" t="s">
        <v>825</v>
      </c>
      <c r="Q694" s="255"/>
      <c r="R694" s="255"/>
      <c r="S694" s="125"/>
      <c r="T694" s="66" t="s">
        <v>100</v>
      </c>
      <c r="U694" s="91"/>
      <c r="V694" s="91"/>
      <c r="W694" s="91"/>
      <c r="X694" s="275"/>
      <c r="Y694" s="782"/>
      <c r="Z694" s="787"/>
      <c r="AA694" s="787"/>
      <c r="AB694" s="787"/>
      <c r="AC694" s="787"/>
      <c r="AD694" s="787"/>
      <c r="AE694" s="787"/>
      <c r="AF694" s="787"/>
      <c r="AG694" s="819"/>
    </row>
    <row r="695" spans="1:33" ht="15" customHeight="1">
      <c r="A695" s="17"/>
      <c r="B695" s="76"/>
      <c r="C695" s="76"/>
      <c r="D695" s="76"/>
      <c r="E695" s="76"/>
      <c r="F695" s="76"/>
      <c r="G695" s="76"/>
      <c r="H695" s="76"/>
      <c r="I695" s="76"/>
      <c r="J695" s="76"/>
      <c r="K695" s="76"/>
      <c r="L695" s="76"/>
      <c r="M695" s="76"/>
      <c r="N695" s="76"/>
      <c r="O695" s="76"/>
      <c r="P695" s="76"/>
      <c r="Q695" s="76"/>
      <c r="R695" s="76"/>
      <c r="S695" s="76"/>
      <c r="T695" s="76"/>
      <c r="U695" s="76"/>
      <c r="V695" s="76"/>
      <c r="W695" s="76"/>
      <c r="X695" s="763"/>
      <c r="Y695" s="76"/>
      <c r="Z695" s="76"/>
      <c r="AA695" s="76"/>
      <c r="AB695" s="76"/>
      <c r="AC695" s="76"/>
      <c r="AD695" s="76"/>
      <c r="AE695" s="76"/>
      <c r="AF695" s="76"/>
      <c r="AG695" s="515"/>
    </row>
    <row r="696" spans="1:33">
      <c r="AG696" s="120"/>
    </row>
    <row r="697" spans="1:33">
      <c r="AG697" s="120"/>
    </row>
    <row r="698" spans="1:33">
      <c r="AG698" s="120"/>
    </row>
    <row r="699" spans="1:33">
      <c r="AG699" s="120"/>
    </row>
    <row r="700" spans="1:33">
      <c r="AG700" s="120"/>
    </row>
    <row r="701" spans="1:33">
      <c r="AG701" s="120"/>
    </row>
    <row r="702" spans="1:33">
      <c r="AG702" s="120"/>
    </row>
    <row r="703" spans="1:33">
      <c r="AG703" s="120"/>
    </row>
    <row r="704" spans="1:33">
      <c r="AG704" s="120"/>
    </row>
    <row r="705" spans="33:33">
      <c r="AG705" s="120"/>
    </row>
    <row r="706" spans="33:33">
      <c r="AG706" s="120"/>
    </row>
    <row r="707" spans="33:33">
      <c r="AG707" s="120"/>
    </row>
    <row r="708" spans="33:33">
      <c r="AG708" s="120"/>
    </row>
    <row r="709" spans="33:33">
      <c r="AG709" s="120"/>
    </row>
    <row r="710" spans="33:33">
      <c r="AG710" s="120"/>
    </row>
    <row r="711" spans="33:33">
      <c r="AG711" s="120"/>
    </row>
    <row r="712" spans="33:33">
      <c r="AG712" s="120"/>
    </row>
    <row r="713" spans="33:33">
      <c r="AG713" s="120"/>
    </row>
    <row r="714" spans="33:33">
      <c r="AG714" s="120"/>
    </row>
    <row r="715" spans="33:33">
      <c r="AG715" s="120"/>
    </row>
    <row r="716" spans="33:33">
      <c r="AG716" s="120"/>
    </row>
    <row r="717" spans="33:33">
      <c r="AG717" s="120"/>
    </row>
    <row r="718" spans="33:33">
      <c r="AG718" s="120"/>
    </row>
    <row r="719" spans="33:33">
      <c r="AG719" s="120"/>
    </row>
    <row r="720" spans="33:33">
      <c r="AG720" s="120"/>
    </row>
    <row r="721" spans="33:33">
      <c r="AG721" s="120"/>
    </row>
    <row r="722" spans="33:33">
      <c r="AG722" s="120"/>
    </row>
    <row r="723" spans="33:33">
      <c r="AG723" s="120"/>
    </row>
    <row r="724" spans="33:33">
      <c r="AG724" s="120"/>
    </row>
    <row r="725" spans="33:33">
      <c r="AG725" s="120"/>
    </row>
    <row r="726" spans="33:33">
      <c r="AG726" s="120"/>
    </row>
    <row r="727" spans="33:33">
      <c r="AG727" s="120"/>
    </row>
    <row r="728" spans="33:33">
      <c r="AG728" s="120"/>
    </row>
    <row r="729" spans="33:33">
      <c r="AG729" s="120"/>
    </row>
    <row r="730" spans="33:33">
      <c r="AG730" s="120"/>
    </row>
    <row r="731" spans="33:33">
      <c r="AG731" s="120"/>
    </row>
    <row r="732" spans="33:33">
      <c r="AG732" s="120"/>
    </row>
    <row r="733" spans="33:33">
      <c r="AG733" s="120"/>
    </row>
    <row r="734" spans="33:33">
      <c r="AG734" s="120"/>
    </row>
    <row r="735" spans="33:33">
      <c r="AG735" s="120"/>
    </row>
    <row r="736" spans="33:33">
      <c r="AG736" s="120"/>
    </row>
    <row r="737" spans="33:33">
      <c r="AG737" s="120"/>
    </row>
    <row r="738" spans="33:33">
      <c r="AG738" s="120"/>
    </row>
    <row r="739" spans="33:33">
      <c r="AG739" s="120"/>
    </row>
    <row r="740" spans="33:33">
      <c r="AG740" s="120"/>
    </row>
    <row r="741" spans="33:33">
      <c r="AG741" s="120"/>
    </row>
    <row r="742" spans="33:33">
      <c r="AG742" s="120"/>
    </row>
    <row r="743" spans="33:33">
      <c r="AG743" s="120"/>
    </row>
    <row r="744" spans="33:33">
      <c r="AG744" s="120"/>
    </row>
    <row r="745" spans="33:33">
      <c r="AG745" s="120"/>
    </row>
    <row r="746" spans="33:33">
      <c r="AG746" s="120"/>
    </row>
    <row r="747" spans="33:33">
      <c r="AG747" s="120"/>
    </row>
    <row r="748" spans="33:33">
      <c r="AG748" s="120"/>
    </row>
    <row r="749" spans="33:33">
      <c r="AG749" s="120"/>
    </row>
    <row r="750" spans="33:33">
      <c r="AG750" s="120"/>
    </row>
    <row r="751" spans="33:33">
      <c r="AG751" s="120"/>
    </row>
    <row r="752" spans="33:33">
      <c r="AG752" s="120"/>
    </row>
    <row r="753" spans="33:33">
      <c r="AG753" s="120"/>
    </row>
    <row r="754" spans="33:33">
      <c r="AG754" s="120"/>
    </row>
    <row r="755" spans="33:33">
      <c r="AG755" s="120"/>
    </row>
    <row r="756" spans="33:33">
      <c r="AG756" s="120"/>
    </row>
    <row r="757" spans="33:33">
      <c r="AG757" s="120"/>
    </row>
    <row r="758" spans="33:33">
      <c r="AG758" s="120"/>
    </row>
    <row r="759" spans="33:33">
      <c r="AG759" s="120"/>
    </row>
    <row r="760" spans="33:33">
      <c r="AG760" s="120"/>
    </row>
    <row r="761" spans="33:33">
      <c r="AG761" s="120"/>
    </row>
    <row r="762" spans="33:33">
      <c r="AG762" s="120"/>
    </row>
    <row r="763" spans="33:33">
      <c r="AG763" s="120"/>
    </row>
    <row r="764" spans="33:33">
      <c r="AG764" s="120"/>
    </row>
    <row r="765" spans="33:33">
      <c r="AG765" s="120"/>
    </row>
    <row r="766" spans="33:33">
      <c r="AG766" s="120"/>
    </row>
    <row r="767" spans="33:33">
      <c r="AG767" s="120"/>
    </row>
    <row r="768" spans="33:33">
      <c r="AG768" s="120"/>
    </row>
    <row r="769" spans="33:33">
      <c r="AG769" s="120"/>
    </row>
    <row r="770" spans="33:33">
      <c r="AG770" s="120"/>
    </row>
    <row r="771" spans="33:33">
      <c r="AG771" s="120"/>
    </row>
    <row r="772" spans="33:33">
      <c r="AG772" s="120"/>
    </row>
    <row r="773" spans="33:33">
      <c r="AG773" s="120"/>
    </row>
    <row r="774" spans="33:33">
      <c r="AG774" s="120"/>
    </row>
    <row r="775" spans="33:33">
      <c r="AG775" s="120"/>
    </row>
    <row r="776" spans="33:33">
      <c r="AG776" s="120"/>
    </row>
    <row r="777" spans="33:33">
      <c r="AG777" s="120"/>
    </row>
    <row r="778" spans="33:33">
      <c r="AG778" s="120"/>
    </row>
    <row r="779" spans="33:33">
      <c r="AG779" s="120"/>
    </row>
    <row r="780" spans="33:33">
      <c r="AG780" s="120"/>
    </row>
    <row r="781" spans="33:33">
      <c r="AG781" s="120"/>
    </row>
    <row r="782" spans="33:33">
      <c r="AG782" s="120"/>
    </row>
    <row r="783" spans="33:33">
      <c r="AG783" s="120"/>
    </row>
    <row r="784" spans="33:33">
      <c r="AG784" s="120"/>
    </row>
    <row r="785" spans="33:33">
      <c r="AG785" s="120"/>
    </row>
    <row r="786" spans="33:33">
      <c r="AG786" s="120"/>
    </row>
    <row r="787" spans="33:33">
      <c r="AG787" s="120"/>
    </row>
    <row r="788" spans="33:33">
      <c r="AG788" s="120"/>
    </row>
    <row r="789" spans="33:33">
      <c r="AG789" s="120"/>
    </row>
    <row r="790" spans="33:33">
      <c r="AG790" s="120"/>
    </row>
    <row r="791" spans="33:33">
      <c r="AG791" s="120"/>
    </row>
    <row r="792" spans="33:33">
      <c r="AG792" s="120"/>
    </row>
    <row r="793" spans="33:33">
      <c r="AG793" s="120"/>
    </row>
    <row r="794" spans="33:33">
      <c r="AG794" s="120"/>
    </row>
    <row r="795" spans="33:33">
      <c r="AG795" s="120"/>
    </row>
    <row r="796" spans="33:33">
      <c r="AG796" s="120"/>
    </row>
    <row r="797" spans="33:33">
      <c r="AG797" s="120"/>
    </row>
    <row r="798" spans="33:33">
      <c r="AG798" s="120"/>
    </row>
    <row r="799" spans="33:33">
      <c r="AG799" s="120"/>
    </row>
    <row r="800" spans="33:33">
      <c r="AG800" s="120"/>
    </row>
    <row r="801" spans="33:33">
      <c r="AG801" s="120"/>
    </row>
    <row r="802" spans="33:33">
      <c r="AG802" s="120"/>
    </row>
    <row r="803" spans="33:33">
      <c r="AG803" s="120"/>
    </row>
    <row r="804" spans="33:33">
      <c r="AG804" s="120"/>
    </row>
    <row r="805" spans="33:33">
      <c r="AG805" s="120"/>
    </row>
    <row r="806" spans="33:33">
      <c r="AG806" s="120"/>
    </row>
    <row r="807" spans="33:33">
      <c r="AG807" s="120"/>
    </row>
    <row r="808" spans="33:33">
      <c r="AG808" s="120"/>
    </row>
    <row r="809" spans="33:33">
      <c r="AG809" s="120"/>
    </row>
    <row r="810" spans="33:33">
      <c r="AG810" s="120"/>
    </row>
    <row r="811" spans="33:33">
      <c r="AG811" s="120"/>
    </row>
    <row r="812" spans="33:33">
      <c r="AG812" s="120"/>
    </row>
    <row r="813" spans="33:33">
      <c r="AG813" s="120"/>
    </row>
    <row r="814" spans="33:33">
      <c r="AG814" s="120"/>
    </row>
    <row r="815" spans="33:33">
      <c r="AG815" s="120"/>
    </row>
    <row r="816" spans="33:33">
      <c r="AG816" s="120"/>
    </row>
    <row r="817" spans="33:33">
      <c r="AG817" s="120"/>
    </row>
    <row r="818" spans="33:33">
      <c r="AG818" s="120"/>
    </row>
    <row r="819" spans="33:33">
      <c r="AG819" s="120"/>
    </row>
    <row r="820" spans="33:33">
      <c r="AG820" s="120"/>
    </row>
    <row r="821" spans="33:33">
      <c r="AG821" s="120"/>
    </row>
    <row r="822" spans="33:33">
      <c r="AG822" s="120"/>
    </row>
    <row r="823" spans="33:33">
      <c r="AG823" s="120"/>
    </row>
    <row r="824" spans="33:33">
      <c r="AG824" s="120"/>
    </row>
    <row r="825" spans="33:33">
      <c r="AG825" s="120"/>
    </row>
    <row r="826" spans="33:33">
      <c r="AG826" s="120"/>
    </row>
    <row r="827" spans="33:33">
      <c r="AG827" s="120"/>
    </row>
    <row r="828" spans="33:33">
      <c r="AG828" s="120"/>
    </row>
    <row r="829" spans="33:33">
      <c r="AG829" s="120"/>
    </row>
    <row r="830" spans="33:33">
      <c r="AG830" s="120"/>
    </row>
    <row r="831" spans="33:33">
      <c r="AG831" s="120"/>
    </row>
    <row r="832" spans="33:33">
      <c r="AG832" s="120"/>
    </row>
    <row r="833" spans="33:33">
      <c r="AG833" s="120"/>
    </row>
    <row r="834" spans="33:33">
      <c r="AG834" s="120"/>
    </row>
    <row r="835" spans="33:33">
      <c r="AG835" s="120"/>
    </row>
    <row r="836" spans="33:33">
      <c r="AG836" s="120"/>
    </row>
    <row r="837" spans="33:33">
      <c r="AG837" s="120"/>
    </row>
    <row r="838" spans="33:33">
      <c r="AG838" s="120"/>
    </row>
    <row r="839" spans="33:33">
      <c r="AG839" s="120"/>
    </row>
    <row r="840" spans="33:33">
      <c r="AG840" s="120"/>
    </row>
    <row r="841" spans="33:33">
      <c r="AG841" s="120"/>
    </row>
    <row r="842" spans="33:33">
      <c r="AG842" s="120"/>
    </row>
    <row r="843" spans="33:33">
      <c r="AG843" s="120"/>
    </row>
    <row r="844" spans="33:33">
      <c r="AG844" s="120"/>
    </row>
    <row r="845" spans="33:33">
      <c r="AG845" s="120"/>
    </row>
    <row r="846" spans="33:33">
      <c r="AG846" s="120"/>
    </row>
    <row r="847" spans="33:33">
      <c r="AG847" s="120"/>
    </row>
    <row r="848" spans="33:33">
      <c r="AG848" s="120"/>
    </row>
    <row r="849" spans="33:33">
      <c r="AG849" s="120"/>
    </row>
    <row r="850" spans="33:33">
      <c r="AG850" s="120"/>
    </row>
    <row r="851" spans="33:33">
      <c r="AG851" s="120"/>
    </row>
    <row r="852" spans="33:33">
      <c r="AG852" s="120"/>
    </row>
    <row r="853" spans="33:33">
      <c r="AG853" s="120"/>
    </row>
    <row r="854" spans="33:33">
      <c r="AG854" s="120"/>
    </row>
    <row r="855" spans="33:33">
      <c r="AG855" s="120"/>
    </row>
    <row r="856" spans="33:33">
      <c r="AG856" s="120"/>
    </row>
    <row r="857" spans="33:33">
      <c r="AG857" s="120"/>
    </row>
    <row r="858" spans="33:33">
      <c r="AG858" s="120"/>
    </row>
    <row r="859" spans="33:33">
      <c r="AG859" s="120"/>
    </row>
    <row r="860" spans="33:33">
      <c r="AG860" s="120"/>
    </row>
    <row r="861" spans="33:33">
      <c r="AG861" s="120"/>
    </row>
    <row r="862" spans="33:33">
      <c r="AG862" s="120"/>
    </row>
    <row r="863" spans="33:33">
      <c r="AG863" s="120"/>
    </row>
    <row r="864" spans="33:33">
      <c r="AG864" s="120"/>
    </row>
    <row r="865" spans="33:33">
      <c r="AG865" s="120"/>
    </row>
    <row r="866" spans="33:33">
      <c r="AG866" s="120"/>
    </row>
    <row r="867" spans="33:33">
      <c r="AG867" s="120"/>
    </row>
    <row r="868" spans="33:33">
      <c r="AG868" s="120"/>
    </row>
    <row r="869" spans="33:33">
      <c r="AG869" s="120"/>
    </row>
    <row r="870" spans="33:33">
      <c r="AG870" s="120"/>
    </row>
    <row r="871" spans="33:33">
      <c r="AG871" s="120"/>
    </row>
    <row r="872" spans="33:33">
      <c r="AG872" s="120"/>
    </row>
    <row r="873" spans="33:33">
      <c r="AG873" s="120"/>
    </row>
    <row r="874" spans="33:33">
      <c r="AG874" s="120"/>
    </row>
    <row r="875" spans="33:33">
      <c r="AG875" s="120"/>
    </row>
    <row r="876" spans="33:33">
      <c r="AG876" s="120"/>
    </row>
    <row r="877" spans="33:33">
      <c r="AG877" s="120"/>
    </row>
    <row r="878" spans="33:33">
      <c r="AG878" s="120"/>
    </row>
    <row r="879" spans="33:33">
      <c r="AG879" s="120"/>
    </row>
    <row r="880" spans="33:33">
      <c r="AG880" s="120"/>
    </row>
    <row r="881" spans="33:33">
      <c r="AG881" s="120"/>
    </row>
    <row r="882" spans="33:33">
      <c r="AG882" s="120"/>
    </row>
    <row r="883" spans="33:33">
      <c r="AG883" s="120"/>
    </row>
    <row r="884" spans="33:33">
      <c r="AG884" s="120"/>
    </row>
    <row r="885" spans="33:33">
      <c r="AG885" s="120"/>
    </row>
    <row r="886" spans="33:33">
      <c r="AG886" s="120"/>
    </row>
    <row r="887" spans="33:33">
      <c r="AG887" s="120"/>
    </row>
    <row r="888" spans="33:33">
      <c r="AG888" s="120"/>
    </row>
    <row r="889" spans="33:33">
      <c r="AG889" s="120"/>
    </row>
    <row r="890" spans="33:33">
      <c r="AG890" s="120"/>
    </row>
    <row r="891" spans="33:33">
      <c r="AG891" s="120"/>
    </row>
    <row r="892" spans="33:33">
      <c r="AG892" s="120"/>
    </row>
    <row r="893" spans="33:33">
      <c r="AG893" s="120"/>
    </row>
    <row r="894" spans="33:33">
      <c r="AG894" s="120"/>
    </row>
    <row r="895" spans="33:33">
      <c r="AG895" s="120"/>
    </row>
    <row r="896" spans="33:33">
      <c r="AG896" s="120"/>
    </row>
    <row r="897" spans="33:33">
      <c r="AG897" s="120"/>
    </row>
    <row r="898" spans="33:33">
      <c r="AG898" s="120"/>
    </row>
    <row r="899" spans="33:33">
      <c r="AG899" s="120"/>
    </row>
    <row r="900" spans="33:33">
      <c r="AG900" s="120"/>
    </row>
    <row r="901" spans="33:33">
      <c r="AG901" s="120"/>
    </row>
    <row r="902" spans="33:33">
      <c r="AG902" s="120"/>
    </row>
    <row r="903" spans="33:33">
      <c r="AG903" s="120"/>
    </row>
    <row r="904" spans="33:33">
      <c r="AG904" s="120"/>
    </row>
    <row r="905" spans="33:33">
      <c r="AG905" s="120"/>
    </row>
    <row r="906" spans="33:33">
      <c r="AG906" s="120"/>
    </row>
    <row r="907" spans="33:33">
      <c r="AG907" s="120"/>
    </row>
    <row r="908" spans="33:33">
      <c r="AG908" s="120"/>
    </row>
    <row r="909" spans="33:33">
      <c r="AG909" s="120"/>
    </row>
    <row r="910" spans="33:33">
      <c r="AG910" s="120"/>
    </row>
    <row r="911" spans="33:33">
      <c r="AG911" s="120"/>
    </row>
    <row r="912" spans="33:33">
      <c r="AG912" s="120"/>
    </row>
    <row r="913" spans="33:33">
      <c r="AG913" s="120"/>
    </row>
    <row r="914" spans="33:33">
      <c r="AG914" s="120"/>
    </row>
    <row r="915" spans="33:33">
      <c r="AG915" s="120"/>
    </row>
    <row r="916" spans="33:33">
      <c r="AG916" s="120"/>
    </row>
    <row r="917" spans="33:33">
      <c r="AG917" s="120"/>
    </row>
    <row r="918" spans="33:33">
      <c r="AG918" s="120"/>
    </row>
    <row r="919" spans="33:33">
      <c r="AG919" s="120"/>
    </row>
    <row r="920" spans="33:33">
      <c r="AG920" s="120"/>
    </row>
    <row r="921" spans="33:33">
      <c r="AG921" s="120"/>
    </row>
    <row r="922" spans="33:33">
      <c r="AG922" s="120"/>
    </row>
    <row r="923" spans="33:33">
      <c r="AG923" s="120"/>
    </row>
    <row r="924" spans="33:33">
      <c r="AG924" s="120"/>
    </row>
    <row r="925" spans="33:33">
      <c r="AG925" s="120"/>
    </row>
    <row r="926" spans="33:33">
      <c r="AG926" s="120"/>
    </row>
    <row r="927" spans="33:33">
      <c r="AG927" s="120"/>
    </row>
    <row r="928" spans="33:33">
      <c r="AG928" s="120"/>
    </row>
    <row r="929" spans="33:33">
      <c r="AG929" s="120"/>
    </row>
    <row r="930" spans="33:33">
      <c r="AG930" s="120"/>
    </row>
    <row r="931" spans="33:33">
      <c r="AG931" s="120"/>
    </row>
    <row r="932" spans="33:33">
      <c r="AG932" s="120"/>
    </row>
    <row r="933" spans="33:33">
      <c r="AG933" s="120"/>
    </row>
    <row r="934" spans="33:33">
      <c r="AG934" s="120"/>
    </row>
    <row r="935" spans="33:33">
      <c r="AG935" s="120"/>
    </row>
    <row r="936" spans="33:33">
      <c r="AG936" s="120"/>
    </row>
    <row r="937" spans="33:33">
      <c r="AG937" s="120"/>
    </row>
    <row r="938" spans="33:33">
      <c r="AG938" s="120"/>
    </row>
    <row r="939" spans="33:33">
      <c r="AG939" s="120"/>
    </row>
    <row r="940" spans="33:33">
      <c r="AG940" s="120"/>
    </row>
    <row r="941" spans="33:33">
      <c r="AG941" s="120"/>
    </row>
    <row r="942" spans="33:33">
      <c r="AG942" s="120"/>
    </row>
    <row r="943" spans="33:33">
      <c r="AG943" s="120"/>
    </row>
    <row r="944" spans="33:33">
      <c r="AG944" s="120"/>
    </row>
    <row r="945" spans="33:33">
      <c r="AG945" s="120"/>
    </row>
    <row r="946" spans="33:33">
      <c r="AG946" s="120"/>
    </row>
    <row r="947" spans="33:33">
      <c r="AG947" s="120"/>
    </row>
    <row r="948" spans="33:33">
      <c r="AG948" s="120"/>
    </row>
    <row r="949" spans="33:33">
      <c r="AG949" s="120"/>
    </row>
    <row r="950" spans="33:33">
      <c r="AG950" s="120"/>
    </row>
    <row r="951" spans="33:33">
      <c r="AG951" s="120"/>
    </row>
    <row r="952" spans="33:33">
      <c r="AG952" s="120"/>
    </row>
    <row r="953" spans="33:33">
      <c r="AG953" s="120"/>
    </row>
    <row r="954" spans="33:33">
      <c r="AG954" s="120"/>
    </row>
    <row r="955" spans="33:33">
      <c r="AG955" s="120"/>
    </row>
    <row r="956" spans="33:33">
      <c r="AG956" s="120"/>
    </row>
    <row r="957" spans="33:33">
      <c r="AG957" s="120"/>
    </row>
    <row r="958" spans="33:33">
      <c r="AG958" s="120"/>
    </row>
    <row r="959" spans="33:33">
      <c r="AG959" s="120"/>
    </row>
    <row r="960" spans="33:33">
      <c r="AG960" s="120"/>
    </row>
    <row r="961" spans="33:33">
      <c r="AG961" s="120"/>
    </row>
    <row r="962" spans="33:33">
      <c r="AG962" s="120"/>
    </row>
    <row r="963" spans="33:33">
      <c r="AG963" s="120"/>
    </row>
    <row r="964" spans="33:33">
      <c r="AG964" s="120"/>
    </row>
    <row r="965" spans="33:33">
      <c r="AG965" s="120"/>
    </row>
    <row r="966" spans="33:33">
      <c r="AG966" s="120"/>
    </row>
    <row r="967" spans="33:33">
      <c r="AG967" s="120"/>
    </row>
    <row r="968" spans="33:33">
      <c r="AG968" s="120"/>
    </row>
    <row r="969" spans="33:33">
      <c r="AG969" s="120"/>
    </row>
    <row r="970" spans="33:33">
      <c r="AG970" s="120"/>
    </row>
    <row r="971" spans="33:33">
      <c r="AG971" s="120"/>
    </row>
    <row r="972" spans="33:33">
      <c r="AG972" s="120"/>
    </row>
    <row r="973" spans="33:33">
      <c r="AG973" s="120"/>
    </row>
    <row r="974" spans="33:33">
      <c r="AG974" s="120"/>
    </row>
    <row r="975" spans="33:33">
      <c r="AG975" s="120"/>
    </row>
    <row r="976" spans="33:33">
      <c r="AG976" s="120"/>
    </row>
    <row r="977" spans="33:33">
      <c r="AG977" s="120"/>
    </row>
    <row r="978" spans="33:33">
      <c r="AG978" s="120"/>
    </row>
    <row r="979" spans="33:33">
      <c r="AG979" s="120"/>
    </row>
    <row r="980" spans="33:33">
      <c r="AG980" s="120"/>
    </row>
    <row r="981" spans="33:33">
      <c r="AG981" s="120"/>
    </row>
    <row r="982" spans="33:33">
      <c r="AG982" s="120"/>
    </row>
    <row r="983" spans="33:33">
      <c r="AG983" s="120"/>
    </row>
    <row r="984" spans="33:33">
      <c r="AG984" s="120"/>
    </row>
    <row r="985" spans="33:33">
      <c r="AG985" s="120"/>
    </row>
    <row r="986" spans="33:33">
      <c r="AG986" s="120"/>
    </row>
    <row r="987" spans="33:33">
      <c r="AG987" s="120"/>
    </row>
    <row r="988" spans="33:33">
      <c r="AG988" s="120"/>
    </row>
    <row r="989" spans="33:33">
      <c r="AG989" s="120"/>
    </row>
    <row r="990" spans="33:33">
      <c r="AG990" s="120"/>
    </row>
    <row r="991" spans="33:33">
      <c r="AG991" s="120"/>
    </row>
    <row r="992" spans="33:33">
      <c r="AG992" s="120"/>
    </row>
    <row r="993" spans="33:33">
      <c r="AG993" s="120"/>
    </row>
    <row r="994" spans="33:33">
      <c r="AG994" s="120"/>
    </row>
    <row r="995" spans="33:33">
      <c r="AG995" s="120"/>
    </row>
    <row r="996" spans="33:33">
      <c r="AG996" s="120"/>
    </row>
    <row r="997" spans="33:33">
      <c r="AG997" s="120"/>
    </row>
    <row r="998" spans="33:33">
      <c r="AG998" s="120"/>
    </row>
    <row r="999" spans="33:33">
      <c r="AG999" s="120"/>
    </row>
    <row r="1000" spans="33:33">
      <c r="AG1000" s="120"/>
    </row>
    <row r="1001" spans="33:33">
      <c r="AG1001" s="120"/>
    </row>
    <row r="1002" spans="33:33">
      <c r="AG1002" s="120"/>
    </row>
    <row r="1003" spans="33:33">
      <c r="AG1003" s="120"/>
    </row>
    <row r="1004" spans="33:33">
      <c r="AG1004" s="120"/>
    </row>
    <row r="1005" spans="33:33">
      <c r="AG1005" s="120"/>
    </row>
    <row r="1006" spans="33:33">
      <c r="AG1006" s="120"/>
    </row>
    <row r="1007" spans="33:33">
      <c r="AG1007" s="120"/>
    </row>
    <row r="1008" spans="33:33">
      <c r="AG1008" s="120"/>
    </row>
    <row r="1009" spans="33:33">
      <c r="AG1009" s="120"/>
    </row>
    <row r="1010" spans="33:33">
      <c r="AG1010" s="120"/>
    </row>
    <row r="1011" spans="33:33">
      <c r="AG1011" s="120"/>
    </row>
    <row r="1012" spans="33:33">
      <c r="AG1012" s="120"/>
    </row>
    <row r="1013" spans="33:33">
      <c r="AG1013" s="120"/>
    </row>
    <row r="1014" spans="33:33">
      <c r="AG1014" s="120"/>
    </row>
    <row r="1015" spans="33:33">
      <c r="AG1015" s="120"/>
    </row>
    <row r="1016" spans="33:33">
      <c r="AG1016" s="120"/>
    </row>
    <row r="1017" spans="33:33">
      <c r="AG1017" s="120"/>
    </row>
    <row r="1018" spans="33:33">
      <c r="AG1018" s="120"/>
    </row>
    <row r="1019" spans="33:33">
      <c r="AG1019" s="120"/>
    </row>
    <row r="1020" spans="33:33">
      <c r="AG1020" s="120"/>
    </row>
    <row r="1021" spans="33:33">
      <c r="AG1021" s="120"/>
    </row>
    <row r="1022" spans="33:33">
      <c r="AG1022" s="120"/>
    </row>
    <row r="1023" spans="33:33">
      <c r="AG1023" s="120"/>
    </row>
    <row r="1024" spans="33:33">
      <c r="AG1024" s="120"/>
    </row>
    <row r="1025" spans="33:33">
      <c r="AG1025" s="120"/>
    </row>
    <row r="1026" spans="33:33">
      <c r="AG1026" s="120"/>
    </row>
    <row r="1027" spans="33:33">
      <c r="AG1027" s="120"/>
    </row>
    <row r="1028" spans="33:33">
      <c r="AG1028" s="120"/>
    </row>
    <row r="1029" spans="33:33">
      <c r="AG1029" s="120"/>
    </row>
    <row r="1030" spans="33:33">
      <c r="AG1030" s="120"/>
    </row>
    <row r="1031" spans="33:33">
      <c r="AG1031" s="120"/>
    </row>
    <row r="1032" spans="33:33">
      <c r="AG1032" s="120"/>
    </row>
    <row r="1033" spans="33:33">
      <c r="AG1033" s="120"/>
    </row>
    <row r="1034" spans="33:33">
      <c r="AG1034" s="120"/>
    </row>
    <row r="1035" spans="33:33">
      <c r="AG1035" s="120"/>
    </row>
    <row r="1036" spans="33:33">
      <c r="AG1036" s="120"/>
    </row>
    <row r="1037" spans="33:33">
      <c r="AG1037" s="120"/>
    </row>
    <row r="1038" spans="33:33">
      <c r="AG1038" s="120"/>
    </row>
    <row r="1039" spans="33:33">
      <c r="AG1039" s="120"/>
    </row>
    <row r="1040" spans="33:33">
      <c r="AG1040" s="120"/>
    </row>
    <row r="1041" spans="33:33">
      <c r="AG1041" s="120"/>
    </row>
    <row r="1042" spans="33:33">
      <c r="AG1042" s="120"/>
    </row>
    <row r="1043" spans="33:33">
      <c r="AG1043" s="120"/>
    </row>
    <row r="1044" spans="33:33">
      <c r="AG1044" s="120"/>
    </row>
    <row r="1045" spans="33:33">
      <c r="AG1045" s="120"/>
    </row>
    <row r="1046" spans="33:33">
      <c r="AG1046" s="120"/>
    </row>
    <row r="1047" spans="33:33">
      <c r="AG1047" s="120"/>
    </row>
    <row r="1048" spans="33:33">
      <c r="AG1048" s="120"/>
    </row>
    <row r="1049" spans="33:33">
      <c r="AG1049" s="120"/>
    </row>
    <row r="1050" spans="33:33">
      <c r="AG1050" s="120"/>
    </row>
    <row r="1051" spans="33:33">
      <c r="AG1051" s="120"/>
    </row>
    <row r="1052" spans="33:33">
      <c r="AG1052" s="120"/>
    </row>
    <row r="1053" spans="33:33">
      <c r="AG1053" s="120"/>
    </row>
    <row r="1054" spans="33:33">
      <c r="AG1054" s="120"/>
    </row>
    <row r="1055" spans="33:33">
      <c r="AG1055" s="120"/>
    </row>
    <row r="1056" spans="33:33">
      <c r="AG1056" s="120"/>
    </row>
    <row r="1057" spans="33:33">
      <c r="AG1057" s="120"/>
    </row>
    <row r="1058" spans="33:33">
      <c r="AG1058" s="120"/>
    </row>
    <row r="1059" spans="33:33">
      <c r="AG1059" s="120"/>
    </row>
    <row r="1060" spans="33:33">
      <c r="AG1060" s="120"/>
    </row>
    <row r="1061" spans="33:33">
      <c r="AG1061" s="120"/>
    </row>
    <row r="1062" spans="33:33">
      <c r="AG1062" s="120"/>
    </row>
    <row r="1063" spans="33:33">
      <c r="AG1063" s="120"/>
    </row>
    <row r="1064" spans="33:33">
      <c r="AG1064" s="120"/>
    </row>
    <row r="1065" spans="33:33">
      <c r="AG1065" s="120"/>
    </row>
    <row r="1066" spans="33:33">
      <c r="AG1066" s="120"/>
    </row>
    <row r="1067" spans="33:33">
      <c r="AG1067" s="120"/>
    </row>
    <row r="1068" spans="33:33">
      <c r="AG1068" s="120"/>
    </row>
    <row r="1069" spans="33:33">
      <c r="AG1069" s="120"/>
    </row>
    <row r="1070" spans="33:33">
      <c r="AG1070" s="120"/>
    </row>
    <row r="1071" spans="33:33">
      <c r="AG1071" s="120"/>
    </row>
    <row r="1072" spans="33:33">
      <c r="AG1072" s="120"/>
    </row>
    <row r="1073" spans="33:33">
      <c r="AG1073" s="120"/>
    </row>
    <row r="1074" spans="33:33">
      <c r="AG1074" s="120"/>
    </row>
    <row r="1075" spans="33:33">
      <c r="AG1075" s="120"/>
    </row>
    <row r="1076" spans="33:33">
      <c r="AG1076" s="120"/>
    </row>
    <row r="1077" spans="33:33">
      <c r="AG1077" s="120"/>
    </row>
    <row r="1078" spans="33:33">
      <c r="AG1078" s="120"/>
    </row>
    <row r="1079" spans="33:33">
      <c r="AG1079" s="120"/>
    </row>
    <row r="1080" spans="33:33">
      <c r="AG1080" s="120"/>
    </row>
    <row r="1081" spans="33:33">
      <c r="AG1081" s="120"/>
    </row>
    <row r="1082" spans="33:33">
      <c r="AG1082" s="120"/>
    </row>
    <row r="1083" spans="33:33">
      <c r="AG1083" s="120"/>
    </row>
    <row r="1084" spans="33:33">
      <c r="AG1084" s="120"/>
    </row>
    <row r="1085" spans="33:33">
      <c r="AG1085" s="120"/>
    </row>
    <row r="1086" spans="33:33">
      <c r="AG1086" s="120"/>
    </row>
    <row r="1087" spans="33:33">
      <c r="AG1087" s="120"/>
    </row>
    <row r="1088" spans="33:33">
      <c r="AG1088" s="120"/>
    </row>
    <row r="1089" spans="33:33">
      <c r="AG1089" s="120"/>
    </row>
    <row r="1090" spans="33:33">
      <c r="AG1090" s="120"/>
    </row>
    <row r="1091" spans="33:33">
      <c r="AG1091" s="120"/>
    </row>
    <row r="1092" spans="33:33">
      <c r="AG1092" s="120"/>
    </row>
    <row r="1093" spans="33:33">
      <c r="AG1093" s="120"/>
    </row>
    <row r="1094" spans="33:33">
      <c r="AG1094" s="120"/>
    </row>
    <row r="1095" spans="33:33">
      <c r="AG1095" s="120"/>
    </row>
    <row r="1096" spans="33:33">
      <c r="AG1096" s="120"/>
    </row>
    <row r="1097" spans="33:33">
      <c r="AG1097" s="120"/>
    </row>
    <row r="1098" spans="33:33">
      <c r="AG1098" s="120"/>
    </row>
    <row r="1099" spans="33:33">
      <c r="AG1099" s="120"/>
    </row>
    <row r="1100" spans="33:33">
      <c r="AG1100" s="120"/>
    </row>
    <row r="1101" spans="33:33">
      <c r="AG1101" s="120"/>
    </row>
    <row r="1102" spans="33:33">
      <c r="AG1102" s="120"/>
    </row>
    <row r="1103" spans="33:33">
      <c r="AG1103" s="120"/>
    </row>
    <row r="1104" spans="33:33">
      <c r="AG1104" s="120"/>
    </row>
    <row r="1105" spans="33:33">
      <c r="AG1105" s="120"/>
    </row>
    <row r="1106" spans="33:33">
      <c r="AG1106" s="120"/>
    </row>
    <row r="1107" spans="33:33">
      <c r="AG1107" s="120"/>
    </row>
    <row r="1108" spans="33:33">
      <c r="AG1108" s="120"/>
    </row>
    <row r="1109" spans="33:33">
      <c r="AG1109" s="120"/>
    </row>
    <row r="1110" spans="33:33">
      <c r="AG1110" s="120"/>
    </row>
    <row r="1111" spans="33:33">
      <c r="AG1111" s="120"/>
    </row>
    <row r="1112" spans="33:33">
      <c r="AG1112" s="120"/>
    </row>
    <row r="1113" spans="33:33">
      <c r="AG1113" s="120"/>
    </row>
    <row r="1114" spans="33:33">
      <c r="AG1114" s="120"/>
    </row>
    <row r="1115" spans="33:33">
      <c r="AG1115" s="120"/>
    </row>
    <row r="1116" spans="33:33">
      <c r="AG1116" s="120"/>
    </row>
    <row r="1117" spans="33:33">
      <c r="AG1117" s="120"/>
    </row>
    <row r="1118" spans="33:33">
      <c r="AG1118" s="120"/>
    </row>
    <row r="1119" spans="33:33">
      <c r="AG1119" s="120"/>
    </row>
    <row r="1120" spans="33:33">
      <c r="AG1120" s="120"/>
    </row>
    <row r="1121" spans="33:33">
      <c r="AG1121" s="120"/>
    </row>
    <row r="1122" spans="33:33">
      <c r="AG1122" s="120"/>
    </row>
    <row r="1123" spans="33:33">
      <c r="AG1123" s="120"/>
    </row>
    <row r="1124" spans="33:33">
      <c r="AG1124" s="120"/>
    </row>
    <row r="1125" spans="33:33">
      <c r="AG1125" s="120"/>
    </row>
    <row r="1126" spans="33:33">
      <c r="AG1126" s="120"/>
    </row>
    <row r="1127" spans="33:33">
      <c r="AG1127" s="120"/>
    </row>
    <row r="1128" spans="33:33">
      <c r="AG1128" s="120"/>
    </row>
    <row r="1129" spans="33:33">
      <c r="AG1129" s="120"/>
    </row>
    <row r="1130" spans="33:33">
      <c r="AG1130" s="120"/>
    </row>
    <row r="1131" spans="33:33">
      <c r="AG1131" s="120"/>
    </row>
    <row r="1132" spans="33:33">
      <c r="AG1132" s="120"/>
    </row>
    <row r="1133" spans="33:33">
      <c r="AG1133" s="120"/>
    </row>
    <row r="1134" spans="33:33">
      <c r="AG1134" s="120"/>
    </row>
    <row r="1135" spans="33:33">
      <c r="AG1135" s="120"/>
    </row>
    <row r="1136" spans="33:33">
      <c r="AG1136" s="120"/>
    </row>
    <row r="1137" spans="33:33">
      <c r="AG1137" s="120"/>
    </row>
    <row r="1138" spans="33:33">
      <c r="AG1138" s="120"/>
    </row>
    <row r="1139" spans="33:33">
      <c r="AG1139" s="120"/>
    </row>
    <row r="1140" spans="33:33">
      <c r="AG1140" s="120"/>
    </row>
    <row r="1141" spans="33:33">
      <c r="AG1141" s="120"/>
    </row>
    <row r="1142" spans="33:33">
      <c r="AG1142" s="120"/>
    </row>
    <row r="1143" spans="33:33">
      <c r="AG1143" s="120"/>
    </row>
    <row r="1144" spans="33:33">
      <c r="AG1144" s="120"/>
    </row>
    <row r="1145" spans="33:33">
      <c r="AG1145" s="120"/>
    </row>
    <row r="1146" spans="33:33">
      <c r="AG1146" s="120"/>
    </row>
    <row r="1147" spans="33:33">
      <c r="AG1147" s="120"/>
    </row>
    <row r="1148" spans="33:33">
      <c r="AG1148" s="120"/>
    </row>
    <row r="1149" spans="33:33">
      <c r="AG1149" s="120"/>
    </row>
    <row r="1150" spans="33:33">
      <c r="AG1150" s="120"/>
    </row>
    <row r="1151" spans="33:33">
      <c r="AG1151" s="120"/>
    </row>
    <row r="1152" spans="33:33">
      <c r="AG1152" s="120"/>
    </row>
    <row r="1153" spans="33:33">
      <c r="AG1153" s="120"/>
    </row>
    <row r="1154" spans="33:33">
      <c r="AG1154" s="120"/>
    </row>
    <row r="1155" spans="33:33">
      <c r="AG1155" s="120"/>
    </row>
    <row r="1156" spans="33:33">
      <c r="AG1156" s="120"/>
    </row>
    <row r="1157" spans="33:33">
      <c r="AG1157" s="120"/>
    </row>
    <row r="1158" spans="33:33">
      <c r="AG1158" s="120"/>
    </row>
    <row r="1159" spans="33:33">
      <c r="AG1159" s="120"/>
    </row>
    <row r="1160" spans="33:33">
      <c r="AG1160" s="120"/>
    </row>
    <row r="1161" spans="33:33">
      <c r="AG1161" s="120"/>
    </row>
    <row r="1162" spans="33:33">
      <c r="AG1162" s="120"/>
    </row>
    <row r="1163" spans="33:33">
      <c r="AG1163" s="120"/>
    </row>
    <row r="1164" spans="33:33">
      <c r="AG1164" s="120"/>
    </row>
    <row r="1165" spans="33:33">
      <c r="AG1165" s="120"/>
    </row>
    <row r="1166" spans="33:33">
      <c r="AG1166" s="120"/>
    </row>
    <row r="1167" spans="33:33">
      <c r="AG1167" s="120"/>
    </row>
    <row r="1168" spans="33:33">
      <c r="AG1168" s="120"/>
    </row>
    <row r="1169" spans="33:33">
      <c r="AG1169" s="120"/>
    </row>
    <row r="1170" spans="33:33">
      <c r="AG1170" s="120"/>
    </row>
    <row r="1171" spans="33:33">
      <c r="AG1171" s="120"/>
    </row>
    <row r="1172" spans="33:33">
      <c r="AG1172" s="120"/>
    </row>
    <row r="1173" spans="33:33">
      <c r="AG1173" s="120"/>
    </row>
    <row r="1174" spans="33:33">
      <c r="AG1174" s="120"/>
    </row>
    <row r="1175" spans="33:33">
      <c r="AG1175" s="120"/>
    </row>
    <row r="1176" spans="33:33">
      <c r="AG1176" s="120"/>
    </row>
    <row r="1177" spans="33:33">
      <c r="AG1177" s="120"/>
    </row>
    <row r="1178" spans="33:33">
      <c r="AG1178" s="120"/>
    </row>
    <row r="1179" spans="33:33">
      <c r="AG1179" s="120"/>
    </row>
    <row r="1180" spans="33:33">
      <c r="AG1180" s="120"/>
    </row>
    <row r="1181" spans="33:33">
      <c r="AG1181" s="120"/>
    </row>
    <row r="1182" spans="33:33">
      <c r="AG1182" s="120"/>
    </row>
    <row r="1183" spans="33:33">
      <c r="AG1183" s="120"/>
    </row>
    <row r="1184" spans="33:33">
      <c r="AG1184" s="120"/>
    </row>
    <row r="1185" spans="33:33">
      <c r="AG1185" s="120"/>
    </row>
    <row r="1186" spans="33:33">
      <c r="AG1186" s="120"/>
    </row>
    <row r="1187" spans="33:33">
      <c r="AG1187" s="120"/>
    </row>
    <row r="1188" spans="33:33">
      <c r="AG1188" s="120"/>
    </row>
    <row r="1189" spans="33:33">
      <c r="AG1189" s="120"/>
    </row>
    <row r="1190" spans="33:33">
      <c r="AG1190" s="120"/>
    </row>
    <row r="1191" spans="33:33">
      <c r="AG1191" s="120"/>
    </row>
    <row r="1192" spans="33:33">
      <c r="AG1192" s="120"/>
    </row>
    <row r="1193" spans="33:33">
      <c r="AG1193" s="120"/>
    </row>
    <row r="1194" spans="33:33">
      <c r="AG1194" s="120"/>
    </row>
    <row r="1195" spans="33:33">
      <c r="AG1195" s="120"/>
    </row>
    <row r="1196" spans="33:33">
      <c r="AG1196" s="120"/>
    </row>
    <row r="1197" spans="33:33">
      <c r="AG1197" s="120"/>
    </row>
    <row r="1198" spans="33:33">
      <c r="AG1198" s="120"/>
    </row>
    <row r="1199" spans="33:33">
      <c r="AG1199" s="120"/>
    </row>
    <row r="1200" spans="33:33">
      <c r="AG1200" s="120"/>
    </row>
    <row r="1201" spans="33:33">
      <c r="AG1201" s="120"/>
    </row>
    <row r="1202" spans="33:33">
      <c r="AG1202" s="120"/>
    </row>
    <row r="1203" spans="33:33">
      <c r="AG1203" s="120"/>
    </row>
    <row r="1204" spans="33:33">
      <c r="AG1204" s="120"/>
    </row>
    <row r="1205" spans="33:33">
      <c r="AG1205" s="120"/>
    </row>
    <row r="1206" spans="33:33">
      <c r="AG1206" s="120"/>
    </row>
    <row r="1207" spans="33:33">
      <c r="AG1207" s="120"/>
    </row>
    <row r="1208" spans="33:33">
      <c r="AG1208" s="120"/>
    </row>
    <row r="1209" spans="33:33">
      <c r="AG1209" s="120"/>
    </row>
    <row r="1210" spans="33:33">
      <c r="AG1210" s="120"/>
    </row>
    <row r="1211" spans="33:33">
      <c r="AG1211" s="120"/>
    </row>
    <row r="1212" spans="33:33">
      <c r="AG1212" s="120"/>
    </row>
    <row r="1213" spans="33:33">
      <c r="AG1213" s="120"/>
    </row>
    <row r="1214" spans="33:33">
      <c r="AG1214" s="120"/>
    </row>
    <row r="1215" spans="33:33">
      <c r="AG1215" s="120"/>
    </row>
    <row r="1216" spans="33:33">
      <c r="AG1216" s="120"/>
    </row>
    <row r="1217" spans="33:33">
      <c r="AG1217" s="120"/>
    </row>
    <row r="1218" spans="33:33">
      <c r="AG1218" s="120"/>
    </row>
    <row r="1219" spans="33:33">
      <c r="AG1219" s="120"/>
    </row>
    <row r="1220" spans="33:33">
      <c r="AG1220" s="120"/>
    </row>
    <row r="1221" spans="33:33">
      <c r="AG1221" s="120"/>
    </row>
    <row r="1222" spans="33:33">
      <c r="AG1222" s="120"/>
    </row>
    <row r="1223" spans="33:33">
      <c r="AG1223" s="120"/>
    </row>
    <row r="1224" spans="33:33">
      <c r="AG1224" s="120"/>
    </row>
    <row r="1225" spans="33:33">
      <c r="AG1225" s="120"/>
    </row>
    <row r="1226" spans="33:33">
      <c r="AG1226" s="120"/>
    </row>
    <row r="1227" spans="33:33">
      <c r="AG1227" s="120"/>
    </row>
    <row r="1228" spans="33:33">
      <c r="AG1228" s="120"/>
    </row>
    <row r="1229" spans="33:33">
      <c r="AG1229" s="120"/>
    </row>
    <row r="1230" spans="33:33">
      <c r="AG1230" s="120"/>
    </row>
    <row r="1231" spans="33:33">
      <c r="AG1231" s="120"/>
    </row>
    <row r="1232" spans="33:33">
      <c r="AG1232" s="120"/>
    </row>
    <row r="1233" spans="33:33">
      <c r="AG1233" s="120"/>
    </row>
    <row r="1234" spans="33:33">
      <c r="AG1234" s="120"/>
    </row>
    <row r="1235" spans="33:33">
      <c r="AG1235" s="120"/>
    </row>
    <row r="1236" spans="33:33">
      <c r="AG1236" s="120"/>
    </row>
    <row r="1237" spans="33:33">
      <c r="AG1237" s="120"/>
    </row>
    <row r="1238" spans="33:33">
      <c r="AG1238" s="120"/>
    </row>
    <row r="1239" spans="33:33">
      <c r="AG1239" s="120"/>
    </row>
    <row r="1240" spans="33:33">
      <c r="AG1240" s="120"/>
    </row>
    <row r="1241" spans="33:33">
      <c r="AG1241" s="120"/>
    </row>
    <row r="1242" spans="33:33">
      <c r="AG1242" s="120"/>
    </row>
    <row r="1243" spans="33:33">
      <c r="AG1243" s="120"/>
    </row>
    <row r="1244" spans="33:33">
      <c r="AG1244" s="120"/>
    </row>
    <row r="1245" spans="33:33">
      <c r="AG1245" s="120"/>
    </row>
    <row r="1246" spans="33:33">
      <c r="AG1246" s="120"/>
    </row>
    <row r="1247" spans="33:33">
      <c r="AG1247" s="120"/>
    </row>
    <row r="1248" spans="33:33">
      <c r="AG1248" s="120"/>
    </row>
    <row r="1249" spans="33:33">
      <c r="AG1249" s="120"/>
    </row>
    <row r="1250" spans="33:33">
      <c r="AG1250" s="120"/>
    </row>
    <row r="1251" spans="33:33">
      <c r="AG1251" s="120"/>
    </row>
    <row r="1252" spans="33:33">
      <c r="AG1252" s="120"/>
    </row>
    <row r="1253" spans="33:33">
      <c r="AG1253" s="120"/>
    </row>
    <row r="1254" spans="33:33">
      <c r="AG1254" s="120"/>
    </row>
    <row r="1255" spans="33:33">
      <c r="AG1255" s="120"/>
    </row>
    <row r="1256" spans="33:33">
      <c r="AG1256" s="120"/>
    </row>
    <row r="1257" spans="33:33">
      <c r="AG1257" s="120"/>
    </row>
    <row r="1258" spans="33:33">
      <c r="AG1258" s="120"/>
    </row>
    <row r="1259" spans="33:33">
      <c r="AG1259" s="120"/>
    </row>
    <row r="1260" spans="33:33">
      <c r="AG1260" s="120"/>
    </row>
    <row r="1261" spans="33:33">
      <c r="AG1261" s="120"/>
    </row>
    <row r="1262" spans="33:33">
      <c r="AG1262" s="120"/>
    </row>
    <row r="1263" spans="33:33">
      <c r="AG1263" s="120"/>
    </row>
    <row r="1264" spans="33:33">
      <c r="AG1264" s="120"/>
    </row>
    <row r="1265" spans="33:33">
      <c r="AG1265" s="120"/>
    </row>
    <row r="1266" spans="33:33">
      <c r="AG1266" s="120"/>
    </row>
    <row r="1267" spans="33:33">
      <c r="AG1267" s="120"/>
    </row>
    <row r="1268" spans="33:33">
      <c r="AG1268" s="120"/>
    </row>
    <row r="1269" spans="33:33">
      <c r="AG1269" s="120"/>
    </row>
    <row r="1270" spans="33:33">
      <c r="AG1270" s="120"/>
    </row>
    <row r="1271" spans="33:33">
      <c r="AG1271" s="120"/>
    </row>
    <row r="1272" spans="33:33">
      <c r="AG1272" s="120"/>
    </row>
    <row r="1273" spans="33:33">
      <c r="AG1273" s="120"/>
    </row>
    <row r="1274" spans="33:33">
      <c r="AG1274" s="120"/>
    </row>
    <row r="1275" spans="33:33">
      <c r="AG1275" s="120"/>
    </row>
    <row r="1276" spans="33:33">
      <c r="AG1276" s="120"/>
    </row>
    <row r="1277" spans="33:33">
      <c r="AG1277" s="120"/>
    </row>
    <row r="1278" spans="33:33">
      <c r="AG1278" s="120"/>
    </row>
    <row r="1279" spans="33:33">
      <c r="AG1279" s="120"/>
    </row>
    <row r="1280" spans="33:33">
      <c r="AG1280" s="120"/>
    </row>
    <row r="1281" spans="33:33">
      <c r="AG1281" s="120"/>
    </row>
    <row r="1282" spans="33:33">
      <c r="AG1282" s="120"/>
    </row>
    <row r="1283" spans="33:33">
      <c r="AG1283" s="120"/>
    </row>
    <row r="1284" spans="33:33">
      <c r="AG1284" s="120"/>
    </row>
    <row r="1285" spans="33:33">
      <c r="AG1285" s="120"/>
    </row>
    <row r="1286" spans="33:33">
      <c r="AG1286" s="120"/>
    </row>
    <row r="1287" spans="33:33">
      <c r="AG1287" s="120"/>
    </row>
    <row r="1288" spans="33:33">
      <c r="AG1288" s="120"/>
    </row>
    <row r="1289" spans="33:33">
      <c r="AG1289" s="120"/>
    </row>
    <row r="1290" spans="33:33">
      <c r="AG1290" s="120"/>
    </row>
    <row r="1291" spans="33:33">
      <c r="AG1291" s="120"/>
    </row>
    <row r="1292" spans="33:33">
      <c r="AG1292" s="120"/>
    </row>
    <row r="1293" spans="33:33">
      <c r="AG1293" s="120"/>
    </row>
    <row r="1294" spans="33:33">
      <c r="AG1294" s="120"/>
    </row>
    <row r="1295" spans="33:33">
      <c r="AG1295" s="120"/>
    </row>
    <row r="1296" spans="33:33">
      <c r="AG1296" s="120"/>
    </row>
    <row r="1297" spans="33:33">
      <c r="AG1297" s="120"/>
    </row>
    <row r="1298" spans="33:33">
      <c r="AG1298" s="120"/>
    </row>
    <row r="1299" spans="33:33">
      <c r="AG1299" s="120"/>
    </row>
    <row r="1300" spans="33:33">
      <c r="AG1300" s="120"/>
    </row>
    <row r="1301" spans="33:33">
      <c r="AG1301" s="120"/>
    </row>
    <row r="1302" spans="33:33">
      <c r="AG1302" s="120"/>
    </row>
    <row r="1303" spans="33:33">
      <c r="AG1303" s="120"/>
    </row>
    <row r="1304" spans="33:33">
      <c r="AG1304" s="120"/>
    </row>
    <row r="1305" spans="33:33">
      <c r="AG1305" s="120"/>
    </row>
    <row r="1306" spans="33:33">
      <c r="AG1306" s="120"/>
    </row>
    <row r="1307" spans="33:33">
      <c r="AG1307" s="120"/>
    </row>
    <row r="1308" spans="33:33">
      <c r="AG1308" s="120"/>
    </row>
    <row r="1309" spans="33:33">
      <c r="AG1309" s="120"/>
    </row>
    <row r="1310" spans="33:33">
      <c r="AG1310" s="120"/>
    </row>
    <row r="1311" spans="33:33">
      <c r="AG1311" s="120"/>
    </row>
    <row r="1312" spans="33:33">
      <c r="AG1312" s="120"/>
    </row>
    <row r="1313" spans="33:33">
      <c r="AG1313" s="120"/>
    </row>
    <row r="1314" spans="33:33">
      <c r="AG1314" s="120"/>
    </row>
    <row r="1315" spans="33:33">
      <c r="AG1315" s="120"/>
    </row>
    <row r="1316" spans="33:33">
      <c r="AG1316" s="120"/>
    </row>
    <row r="1317" spans="33:33">
      <c r="AG1317" s="120"/>
    </row>
    <row r="1318" spans="33:33">
      <c r="AG1318" s="120"/>
    </row>
    <row r="1319" spans="33:33">
      <c r="AG1319" s="120"/>
    </row>
    <row r="1320" spans="33:33">
      <c r="AG1320" s="120"/>
    </row>
    <row r="1321" spans="33:33">
      <c r="AG1321" s="120"/>
    </row>
    <row r="1322" spans="33:33">
      <c r="AG1322" s="120"/>
    </row>
    <row r="1323" spans="33:33">
      <c r="AG1323" s="120"/>
    </row>
    <row r="1324" spans="33:33">
      <c r="AG1324" s="120"/>
    </row>
    <row r="1325" spans="33:33">
      <c r="AG1325" s="120"/>
    </row>
    <row r="1326" spans="33:33">
      <c r="AG1326" s="120"/>
    </row>
    <row r="1327" spans="33:33">
      <c r="AG1327" s="120"/>
    </row>
    <row r="1328" spans="33:33">
      <c r="AG1328" s="120"/>
    </row>
    <row r="1329" spans="33:33">
      <c r="AG1329" s="120"/>
    </row>
    <row r="1330" spans="33:33">
      <c r="AG1330" s="120"/>
    </row>
    <row r="1331" spans="33:33">
      <c r="AG1331" s="120"/>
    </row>
    <row r="1332" spans="33:33">
      <c r="AG1332" s="120"/>
    </row>
    <row r="1333" spans="33:33">
      <c r="AG1333" s="120"/>
    </row>
    <row r="1334" spans="33:33">
      <c r="AG1334" s="120"/>
    </row>
    <row r="1335" spans="33:33">
      <c r="AG1335" s="120"/>
    </row>
    <row r="1336" spans="33:33">
      <c r="AG1336" s="120"/>
    </row>
    <row r="1337" spans="33:33">
      <c r="AG1337" s="120"/>
    </row>
    <row r="1338" spans="33:33">
      <c r="AG1338" s="120"/>
    </row>
    <row r="1339" spans="33:33">
      <c r="AG1339" s="120"/>
    </row>
    <row r="1340" spans="33:33">
      <c r="AG1340" s="120"/>
    </row>
    <row r="1341" spans="33:33">
      <c r="AG1341" s="120"/>
    </row>
    <row r="1342" spans="33:33">
      <c r="AG1342" s="120"/>
    </row>
    <row r="1343" spans="33:33">
      <c r="AG1343" s="120"/>
    </row>
    <row r="1344" spans="33:33">
      <c r="AG1344" s="120"/>
    </row>
    <row r="1345" spans="33:33">
      <c r="AG1345" s="120"/>
    </row>
    <row r="1346" spans="33:33">
      <c r="AG1346" s="120"/>
    </row>
    <row r="1347" spans="33:33">
      <c r="AG1347" s="120"/>
    </row>
    <row r="1348" spans="33:33">
      <c r="AG1348" s="120"/>
    </row>
    <row r="1349" spans="33:33">
      <c r="AG1349" s="120"/>
    </row>
    <row r="1350" spans="33:33">
      <c r="AG1350" s="120"/>
    </row>
    <row r="1351" spans="33:33">
      <c r="AG1351" s="120"/>
    </row>
    <row r="1352" spans="33:33">
      <c r="AG1352" s="120"/>
    </row>
    <row r="1353" spans="33:33">
      <c r="AG1353" s="120"/>
    </row>
    <row r="1354" spans="33:33">
      <c r="AG1354" s="120"/>
    </row>
    <row r="1355" spans="33:33">
      <c r="AG1355" s="120"/>
    </row>
    <row r="1356" spans="33:33">
      <c r="AG1356" s="120"/>
    </row>
    <row r="1357" spans="33:33">
      <c r="AG1357" s="120"/>
    </row>
    <row r="1358" spans="33:33">
      <c r="AG1358" s="120"/>
    </row>
    <row r="1359" spans="33:33">
      <c r="AG1359" s="120"/>
    </row>
    <row r="1360" spans="33:33">
      <c r="AG1360" s="120"/>
    </row>
    <row r="1361" spans="33:33">
      <c r="AG1361" s="120"/>
    </row>
    <row r="1362" spans="33:33">
      <c r="AG1362" s="120"/>
    </row>
    <row r="1363" spans="33:33">
      <c r="AG1363" s="120"/>
    </row>
    <row r="1364" spans="33:33">
      <c r="AG1364" s="120"/>
    </row>
    <row r="1365" spans="33:33">
      <c r="AG1365" s="120"/>
    </row>
    <row r="1366" spans="33:33">
      <c r="AG1366" s="120"/>
    </row>
    <row r="1367" spans="33:33">
      <c r="AG1367" s="120"/>
    </row>
    <row r="1368" spans="33:33">
      <c r="AG1368" s="120"/>
    </row>
    <row r="1369" spans="33:33">
      <c r="AG1369" s="120"/>
    </row>
    <row r="1370" spans="33:33">
      <c r="AG1370" s="120"/>
    </row>
    <row r="1371" spans="33:33">
      <c r="AG1371" s="120"/>
    </row>
    <row r="1372" spans="33:33">
      <c r="AG1372" s="120"/>
    </row>
    <row r="1373" spans="33:33">
      <c r="AG1373" s="120"/>
    </row>
    <row r="1374" spans="33:33">
      <c r="AG1374" s="120"/>
    </row>
    <row r="1375" spans="33:33">
      <c r="AG1375" s="120"/>
    </row>
    <row r="1376" spans="33:33">
      <c r="AG1376" s="120"/>
    </row>
    <row r="1377" spans="33:33">
      <c r="AG1377" s="120"/>
    </row>
    <row r="1378" spans="33:33">
      <c r="AG1378" s="120"/>
    </row>
    <row r="1379" spans="33:33">
      <c r="AG1379" s="120"/>
    </row>
    <row r="1380" spans="33:33">
      <c r="AG1380" s="120"/>
    </row>
    <row r="1381" spans="33:33">
      <c r="AG1381" s="120"/>
    </row>
    <row r="1382" spans="33:33">
      <c r="AG1382" s="120"/>
    </row>
    <row r="1383" spans="33:33">
      <c r="AG1383" s="120"/>
    </row>
    <row r="1384" spans="33:33">
      <c r="AG1384" s="120"/>
    </row>
    <row r="1385" spans="33:33">
      <c r="AG1385" s="120"/>
    </row>
    <row r="1386" spans="33:33">
      <c r="AG1386" s="120"/>
    </row>
    <row r="1387" spans="33:33">
      <c r="AG1387" s="120"/>
    </row>
    <row r="1388" spans="33:33">
      <c r="AG1388" s="120"/>
    </row>
    <row r="1389" spans="33:33">
      <c r="AG1389" s="120"/>
    </row>
    <row r="1390" spans="33:33">
      <c r="AG1390" s="120"/>
    </row>
    <row r="1391" spans="33:33">
      <c r="AG1391" s="120"/>
    </row>
    <row r="1392" spans="33:33">
      <c r="AG1392" s="120"/>
    </row>
    <row r="1393" spans="33:33">
      <c r="AG1393" s="120"/>
    </row>
    <row r="1394" spans="33:33">
      <c r="AG1394" s="120"/>
    </row>
    <row r="1395" spans="33:33">
      <c r="AG1395" s="120"/>
    </row>
    <row r="1396" spans="33:33">
      <c r="AG1396" s="120"/>
    </row>
    <row r="1397" spans="33:33">
      <c r="AG1397" s="120"/>
    </row>
    <row r="1398" spans="33:33">
      <c r="AG1398" s="120"/>
    </row>
    <row r="1399" spans="33:33">
      <c r="AG1399" s="120"/>
    </row>
    <row r="1400" spans="33:33">
      <c r="AG1400" s="120"/>
    </row>
    <row r="1401" spans="33:33">
      <c r="AG1401" s="120"/>
    </row>
    <row r="1402" spans="33:33">
      <c r="AG1402" s="120"/>
    </row>
    <row r="1403" spans="33:33">
      <c r="AG1403" s="120"/>
    </row>
    <row r="1404" spans="33:33">
      <c r="AG1404" s="120"/>
    </row>
    <row r="1405" spans="33:33">
      <c r="AG1405" s="120"/>
    </row>
    <row r="1406" spans="33:33">
      <c r="AG1406" s="120"/>
    </row>
    <row r="1407" spans="33:33">
      <c r="AG1407" s="120"/>
    </row>
    <row r="1408" spans="33:33">
      <c r="AG1408" s="120"/>
    </row>
    <row r="1409" spans="33:33">
      <c r="AG1409" s="120"/>
    </row>
    <row r="1410" spans="33:33">
      <c r="AG1410" s="120"/>
    </row>
    <row r="1411" spans="33:33">
      <c r="AG1411" s="120"/>
    </row>
    <row r="1412" spans="33:33">
      <c r="AG1412" s="120"/>
    </row>
    <row r="1413" spans="33:33">
      <c r="AG1413" s="120"/>
    </row>
    <row r="1414" spans="33:33">
      <c r="AG1414" s="120"/>
    </row>
    <row r="1415" spans="33:33">
      <c r="AG1415" s="120"/>
    </row>
    <row r="1416" spans="33:33">
      <c r="AG1416" s="120"/>
    </row>
    <row r="1417" spans="33:33">
      <c r="AG1417" s="120"/>
    </row>
    <row r="1418" spans="33:33">
      <c r="AG1418" s="120"/>
    </row>
    <row r="1419" spans="33:33">
      <c r="AG1419" s="120"/>
    </row>
    <row r="1420" spans="33:33">
      <c r="AG1420" s="120"/>
    </row>
    <row r="1421" spans="33:33">
      <c r="AG1421" s="120"/>
    </row>
    <row r="1422" spans="33:33">
      <c r="AG1422" s="120"/>
    </row>
    <row r="1423" spans="33:33">
      <c r="AG1423" s="120"/>
    </row>
    <row r="1424" spans="33:33">
      <c r="AG1424" s="120"/>
    </row>
    <row r="1425" spans="33:33">
      <c r="AG1425" s="120"/>
    </row>
    <row r="1426" spans="33:33">
      <c r="AG1426" s="120"/>
    </row>
    <row r="1427" spans="33:33">
      <c r="AG1427" s="120"/>
    </row>
    <row r="1428" spans="33:33">
      <c r="AG1428" s="120"/>
    </row>
    <row r="1429" spans="33:33">
      <c r="AG1429" s="120"/>
    </row>
    <row r="1430" spans="33:33">
      <c r="AG1430" s="120"/>
    </row>
    <row r="1431" spans="33:33">
      <c r="AG1431" s="120"/>
    </row>
    <row r="1432" spans="33:33">
      <c r="AG1432" s="120"/>
    </row>
    <row r="1433" spans="33:33">
      <c r="AG1433" s="120"/>
    </row>
    <row r="1434" spans="33:33">
      <c r="AG1434" s="120"/>
    </row>
    <row r="1435" spans="33:33">
      <c r="AG1435" s="120"/>
    </row>
    <row r="1436" spans="33:33">
      <c r="AG1436" s="120"/>
    </row>
    <row r="1437" spans="33:33">
      <c r="AG1437" s="120"/>
    </row>
    <row r="1438" spans="33:33">
      <c r="AG1438" s="120"/>
    </row>
    <row r="1439" spans="33:33">
      <c r="AG1439" s="120"/>
    </row>
    <row r="1440" spans="33:33">
      <c r="AG1440" s="120"/>
    </row>
    <row r="1441" spans="33:33">
      <c r="AG1441" s="120"/>
    </row>
    <row r="1442" spans="33:33">
      <c r="AG1442" s="120"/>
    </row>
    <row r="1443" spans="33:33">
      <c r="AG1443" s="120"/>
    </row>
    <row r="1444" spans="33:33">
      <c r="AG1444" s="120"/>
    </row>
    <row r="1445" spans="33:33">
      <c r="AG1445" s="120"/>
    </row>
    <row r="1446" spans="33:33">
      <c r="AG1446" s="120"/>
    </row>
    <row r="1447" spans="33:33">
      <c r="AG1447" s="120"/>
    </row>
    <row r="1448" spans="33:33">
      <c r="AG1448" s="120"/>
    </row>
    <row r="1449" spans="33:33">
      <c r="AG1449" s="120"/>
    </row>
    <row r="1450" spans="33:33">
      <c r="AG1450" s="120"/>
    </row>
    <row r="1451" spans="33:33">
      <c r="AG1451" s="120"/>
    </row>
    <row r="1452" spans="33:33">
      <c r="AG1452" s="120"/>
    </row>
    <row r="1453" spans="33:33">
      <c r="AG1453" s="120"/>
    </row>
    <row r="1454" spans="33:33">
      <c r="AG1454" s="120"/>
    </row>
    <row r="1455" spans="33:33">
      <c r="AG1455" s="120"/>
    </row>
    <row r="1456" spans="33:33">
      <c r="AG1456" s="120"/>
    </row>
    <row r="1457" spans="33:33">
      <c r="AG1457" s="120"/>
    </row>
    <row r="1458" spans="33:33">
      <c r="AG1458" s="120"/>
    </row>
    <row r="1459" spans="33:33">
      <c r="AG1459" s="120"/>
    </row>
    <row r="1460" spans="33:33">
      <c r="AG1460" s="120"/>
    </row>
    <row r="1461" spans="33:33">
      <c r="AG1461" s="120"/>
    </row>
    <row r="1462" spans="33:33">
      <c r="AG1462" s="120"/>
    </row>
    <row r="1463" spans="33:33">
      <c r="AG1463" s="120"/>
    </row>
    <row r="1464" spans="33:33">
      <c r="AG1464" s="120"/>
    </row>
    <row r="1465" spans="33:33">
      <c r="AG1465" s="120"/>
    </row>
    <row r="1466" spans="33:33">
      <c r="AG1466" s="120"/>
    </row>
    <row r="1467" spans="33:33">
      <c r="AG1467" s="120"/>
    </row>
    <row r="1468" spans="33:33">
      <c r="AG1468" s="120"/>
    </row>
    <row r="1469" spans="33:33">
      <c r="AG1469" s="120"/>
    </row>
    <row r="1470" spans="33:33">
      <c r="AG1470" s="120"/>
    </row>
    <row r="1471" spans="33:33">
      <c r="AG1471" s="120"/>
    </row>
    <row r="1472" spans="33:33">
      <c r="AG1472" s="120"/>
    </row>
    <row r="1473" spans="33:33">
      <c r="AG1473" s="120"/>
    </row>
    <row r="1474" spans="33:33">
      <c r="AG1474" s="120"/>
    </row>
    <row r="1475" spans="33:33">
      <c r="AG1475" s="120"/>
    </row>
    <row r="1476" spans="33:33">
      <c r="AG1476" s="120"/>
    </row>
    <row r="1477" spans="33:33">
      <c r="AG1477" s="120"/>
    </row>
    <row r="1478" spans="33:33">
      <c r="AG1478" s="120"/>
    </row>
    <row r="1479" spans="33:33">
      <c r="AG1479" s="120"/>
    </row>
    <row r="1480" spans="33:33">
      <c r="AG1480" s="120"/>
    </row>
    <row r="1481" spans="33:33">
      <c r="AG1481" s="120"/>
    </row>
    <row r="1482" spans="33:33">
      <c r="AG1482" s="120"/>
    </row>
    <row r="1483" spans="33:33">
      <c r="AG1483" s="120"/>
    </row>
    <row r="1484" spans="33:33">
      <c r="AG1484" s="120"/>
    </row>
    <row r="1485" spans="33:33">
      <c r="AG1485" s="120"/>
    </row>
    <row r="1486" spans="33:33">
      <c r="AG1486" s="120"/>
    </row>
    <row r="1487" spans="33:33">
      <c r="AG1487" s="120"/>
    </row>
    <row r="1488" spans="33:33">
      <c r="AG1488" s="120"/>
    </row>
    <row r="1489" spans="33:33">
      <c r="AG1489" s="120"/>
    </row>
    <row r="1490" spans="33:33">
      <c r="AG1490" s="120"/>
    </row>
    <row r="1491" spans="33:33">
      <c r="AG1491" s="120"/>
    </row>
    <row r="1492" spans="33:33">
      <c r="AG1492" s="120"/>
    </row>
    <row r="1493" spans="33:33">
      <c r="AG1493" s="120"/>
    </row>
    <row r="1494" spans="33:33">
      <c r="AG1494" s="120"/>
    </row>
    <row r="1495" spans="33:33">
      <c r="AG1495" s="120"/>
    </row>
    <row r="1496" spans="33:33">
      <c r="AG1496" s="120"/>
    </row>
    <row r="1497" spans="33:33">
      <c r="AG1497" s="120"/>
    </row>
    <row r="1498" spans="33:33">
      <c r="AG1498" s="120"/>
    </row>
    <row r="1499" spans="33:33">
      <c r="AG1499" s="120"/>
    </row>
    <row r="1500" spans="33:33">
      <c r="AG1500" s="120"/>
    </row>
    <row r="1501" spans="33:33">
      <c r="AG1501" s="120"/>
    </row>
    <row r="1502" spans="33:33">
      <c r="AG1502" s="120"/>
    </row>
    <row r="1503" spans="33:33">
      <c r="AG1503" s="120"/>
    </row>
    <row r="1504" spans="33:33">
      <c r="AG1504" s="120"/>
    </row>
    <row r="1505" spans="33:33">
      <c r="AG1505" s="120"/>
    </row>
    <row r="1506" spans="33:33">
      <c r="AG1506" s="120"/>
    </row>
    <row r="1507" spans="33:33">
      <c r="AG1507" s="120"/>
    </row>
    <row r="1508" spans="33:33">
      <c r="AG1508" s="120"/>
    </row>
    <row r="1509" spans="33:33">
      <c r="AG1509" s="120"/>
    </row>
    <row r="1510" spans="33:33">
      <c r="AG1510" s="120"/>
    </row>
    <row r="1511" spans="33:33">
      <c r="AG1511" s="120"/>
    </row>
    <row r="1512" spans="33:33">
      <c r="AG1512" s="120"/>
    </row>
    <row r="1513" spans="33:33">
      <c r="AG1513" s="120"/>
    </row>
    <row r="1514" spans="33:33">
      <c r="AG1514" s="120"/>
    </row>
    <row r="1515" spans="33:33">
      <c r="AG1515" s="120"/>
    </row>
    <row r="1516" spans="33:33">
      <c r="AG1516" s="120"/>
    </row>
    <row r="1517" spans="33:33">
      <c r="AG1517" s="120"/>
    </row>
    <row r="1518" spans="33:33">
      <c r="AG1518" s="120"/>
    </row>
    <row r="1519" spans="33:33">
      <c r="AG1519" s="120"/>
    </row>
    <row r="1520" spans="33:33">
      <c r="AG1520" s="120"/>
    </row>
    <row r="1521" spans="33:33">
      <c r="AG1521" s="120"/>
    </row>
    <row r="1522" spans="33:33">
      <c r="AG1522" s="120"/>
    </row>
    <row r="1523" spans="33:33">
      <c r="AG1523" s="120"/>
    </row>
    <row r="1524" spans="33:33">
      <c r="AG1524" s="120"/>
    </row>
    <row r="1525" spans="33:33">
      <c r="AG1525" s="120"/>
    </row>
    <row r="1526" spans="33:33">
      <c r="AG1526" s="120"/>
    </row>
    <row r="1527" spans="33:33">
      <c r="AG1527" s="120"/>
    </row>
    <row r="1528" spans="33:33">
      <c r="AG1528" s="120"/>
    </row>
    <row r="1529" spans="33:33">
      <c r="AG1529" s="120"/>
    </row>
    <row r="1530" spans="33:33">
      <c r="AG1530" s="120"/>
    </row>
    <row r="1531" spans="33:33">
      <c r="AG1531" s="120"/>
    </row>
    <row r="1532" spans="33:33">
      <c r="AG1532" s="120"/>
    </row>
    <row r="1533" spans="33:33">
      <c r="AG1533" s="120"/>
    </row>
    <row r="1534" spans="33:33">
      <c r="AG1534" s="120"/>
    </row>
    <row r="1535" spans="33:33">
      <c r="AG1535" s="120"/>
    </row>
    <row r="1536" spans="33:33">
      <c r="AG1536" s="120"/>
    </row>
    <row r="1537" spans="33:33">
      <c r="AG1537" s="120"/>
    </row>
    <row r="1538" spans="33:33">
      <c r="AG1538" s="120"/>
    </row>
    <row r="1539" spans="33:33">
      <c r="AG1539" s="120"/>
    </row>
    <row r="1540" spans="33:33">
      <c r="AG1540" s="120"/>
    </row>
    <row r="1541" spans="33:33">
      <c r="AG1541" s="120"/>
    </row>
    <row r="1542" spans="33:33">
      <c r="AG1542" s="120"/>
    </row>
    <row r="1543" spans="33:33">
      <c r="AG1543" s="120"/>
    </row>
    <row r="1544" spans="33:33">
      <c r="AG1544" s="120"/>
    </row>
    <row r="1545" spans="33:33">
      <c r="AG1545" s="120"/>
    </row>
    <row r="1546" spans="33:33">
      <c r="AG1546" s="120"/>
    </row>
    <row r="1547" spans="33:33">
      <c r="AG1547" s="120"/>
    </row>
    <row r="1548" spans="33:33">
      <c r="AG1548" s="120"/>
    </row>
    <row r="1549" spans="33:33">
      <c r="AG1549" s="120"/>
    </row>
    <row r="1550" spans="33:33">
      <c r="AG1550" s="120"/>
    </row>
    <row r="1551" spans="33:33">
      <c r="AG1551" s="120"/>
    </row>
    <row r="1552" spans="33:33">
      <c r="AG1552" s="120"/>
    </row>
    <row r="1553" spans="33:33">
      <c r="AG1553" s="120"/>
    </row>
    <row r="1554" spans="33:33">
      <c r="AG1554" s="120"/>
    </row>
    <row r="1555" spans="33:33">
      <c r="AG1555" s="120"/>
    </row>
    <row r="1556" spans="33:33">
      <c r="AG1556" s="120"/>
    </row>
    <row r="1557" spans="33:33">
      <c r="AG1557" s="120"/>
    </row>
    <row r="1558" spans="33:33">
      <c r="AG1558" s="120"/>
    </row>
    <row r="1559" spans="33:33">
      <c r="AG1559" s="120"/>
    </row>
    <row r="1560" spans="33:33">
      <c r="AG1560" s="120"/>
    </row>
    <row r="1561" spans="33:33">
      <c r="AG1561" s="120"/>
    </row>
    <row r="1562" spans="33:33">
      <c r="AG1562" s="120"/>
    </row>
    <row r="1563" spans="33:33">
      <c r="AG1563" s="120"/>
    </row>
    <row r="1564" spans="33:33">
      <c r="AG1564" s="120"/>
    </row>
    <row r="1565" spans="33:33">
      <c r="AG1565" s="120"/>
    </row>
    <row r="1566" spans="33:33">
      <c r="AG1566" s="120"/>
    </row>
    <row r="1567" spans="33:33">
      <c r="AG1567" s="120"/>
    </row>
    <row r="1568" spans="33:33">
      <c r="AG1568" s="120"/>
    </row>
    <row r="1569" spans="33:33">
      <c r="AG1569" s="120"/>
    </row>
    <row r="1570" spans="33:33">
      <c r="AG1570" s="120"/>
    </row>
    <row r="1571" spans="33:33">
      <c r="AG1571" s="120"/>
    </row>
    <row r="1572" spans="33:33">
      <c r="AG1572" s="120"/>
    </row>
    <row r="1573" spans="33:33">
      <c r="AG1573" s="120"/>
    </row>
    <row r="1574" spans="33:33">
      <c r="AG1574" s="120"/>
    </row>
    <row r="1575" spans="33:33">
      <c r="AG1575" s="120"/>
    </row>
    <row r="1576" spans="33:33">
      <c r="AG1576" s="120"/>
    </row>
    <row r="1577" spans="33:33">
      <c r="AG1577" s="120"/>
    </row>
    <row r="1578" spans="33:33">
      <c r="AG1578" s="120"/>
    </row>
    <row r="1579" spans="33:33">
      <c r="AG1579" s="120"/>
    </row>
    <row r="1580" spans="33:33">
      <c r="AG1580" s="120"/>
    </row>
    <row r="1581" spans="33:33">
      <c r="AG1581" s="120"/>
    </row>
    <row r="1582" spans="33:33">
      <c r="AG1582" s="120"/>
    </row>
    <row r="1583" spans="33:33">
      <c r="AG1583" s="120"/>
    </row>
    <row r="1584" spans="33:33">
      <c r="AG1584" s="120"/>
    </row>
    <row r="1585" spans="33:33">
      <c r="AG1585" s="120"/>
    </row>
    <row r="1586" spans="33:33">
      <c r="AG1586" s="120"/>
    </row>
    <row r="1587" spans="33:33">
      <c r="AG1587" s="120"/>
    </row>
    <row r="1588" spans="33:33">
      <c r="AG1588" s="120"/>
    </row>
    <row r="1589" spans="33:33">
      <c r="AG1589" s="120"/>
    </row>
    <row r="1590" spans="33:33">
      <c r="AG1590" s="120"/>
    </row>
    <row r="1591" spans="33:33">
      <c r="AG1591" s="120"/>
    </row>
    <row r="1592" spans="33:33">
      <c r="AG1592" s="120"/>
    </row>
    <row r="1593" spans="33:33">
      <c r="AG1593" s="120"/>
    </row>
    <row r="1594" spans="33:33">
      <c r="AG1594" s="120"/>
    </row>
    <row r="1595" spans="33:33">
      <c r="AG1595" s="120"/>
    </row>
    <row r="1596" spans="33:33">
      <c r="AG1596" s="120"/>
    </row>
    <row r="1597" spans="33:33">
      <c r="AG1597" s="120"/>
    </row>
    <row r="1598" spans="33:33">
      <c r="AG1598" s="120"/>
    </row>
    <row r="1599" spans="33:33">
      <c r="AG1599" s="120"/>
    </row>
    <row r="1600" spans="33:33">
      <c r="AG1600" s="120"/>
    </row>
    <row r="1601" spans="33:33">
      <c r="AG1601" s="120"/>
    </row>
    <row r="1602" spans="33:33">
      <c r="AG1602" s="120"/>
    </row>
    <row r="1603" spans="33:33">
      <c r="AG1603" s="120"/>
    </row>
    <row r="1604" spans="33:33">
      <c r="AG1604" s="120"/>
    </row>
    <row r="1605" spans="33:33">
      <c r="AG1605" s="120"/>
    </row>
    <row r="1606" spans="33:33">
      <c r="AG1606" s="120"/>
    </row>
    <row r="1607" spans="33:33">
      <c r="AG1607" s="120"/>
    </row>
    <row r="1608" spans="33:33">
      <c r="AG1608" s="120"/>
    </row>
    <row r="1609" spans="33:33">
      <c r="AG1609" s="120"/>
    </row>
    <row r="1610" spans="33:33">
      <c r="AG1610" s="120"/>
    </row>
    <row r="1611" spans="33:33">
      <c r="AG1611" s="120"/>
    </row>
    <row r="1612" spans="33:33">
      <c r="AG1612" s="120"/>
    </row>
    <row r="1613" spans="33:33">
      <c r="AG1613" s="120"/>
    </row>
    <row r="1614" spans="33:33">
      <c r="AG1614" s="120"/>
    </row>
    <row r="1615" spans="33:33">
      <c r="AG1615" s="120"/>
    </row>
    <row r="1616" spans="33:33">
      <c r="AG1616" s="120"/>
    </row>
    <row r="1617" spans="33:33">
      <c r="AG1617" s="120"/>
    </row>
    <row r="1618" spans="33:33">
      <c r="AG1618" s="120"/>
    </row>
    <row r="1619" spans="33:33">
      <c r="AG1619" s="120"/>
    </row>
    <row r="1620" spans="33:33">
      <c r="AG1620" s="120"/>
    </row>
    <row r="1621" spans="33:33">
      <c r="AG1621" s="120"/>
    </row>
    <row r="1622" spans="33:33">
      <c r="AG1622" s="120"/>
    </row>
    <row r="1623" spans="33:33">
      <c r="AG1623" s="120"/>
    </row>
    <row r="1624" spans="33:33">
      <c r="AG1624" s="120"/>
    </row>
    <row r="1625" spans="33:33">
      <c r="AG1625" s="120"/>
    </row>
    <row r="1626" spans="33:33">
      <c r="AG1626" s="120"/>
    </row>
    <row r="1627" spans="33:33">
      <c r="AG1627" s="120"/>
    </row>
    <row r="1628" spans="33:33">
      <c r="AG1628" s="120"/>
    </row>
    <row r="1629" spans="33:33">
      <c r="AG1629" s="120"/>
    </row>
    <row r="1630" spans="33:33">
      <c r="AG1630" s="120"/>
    </row>
    <row r="1631" spans="33:33">
      <c r="AG1631" s="120"/>
    </row>
    <row r="1632" spans="33:33">
      <c r="AG1632" s="120"/>
    </row>
    <row r="1633" spans="33:33">
      <c r="AG1633" s="120"/>
    </row>
    <row r="1634" spans="33:33">
      <c r="AG1634" s="120"/>
    </row>
    <row r="1635" spans="33:33">
      <c r="AG1635" s="120"/>
    </row>
    <row r="1636" spans="33:33">
      <c r="AG1636" s="120"/>
    </row>
    <row r="1637" spans="33:33">
      <c r="AG1637" s="120"/>
    </row>
    <row r="1638" spans="33:33">
      <c r="AG1638" s="120"/>
    </row>
    <row r="1639" spans="33:33">
      <c r="AG1639" s="120"/>
    </row>
    <row r="1640" spans="33:33">
      <c r="AG1640" s="120"/>
    </row>
    <row r="1641" spans="33:33">
      <c r="AG1641" s="120"/>
    </row>
    <row r="1642" spans="33:33">
      <c r="AG1642" s="120"/>
    </row>
    <row r="1643" spans="33:33">
      <c r="AG1643" s="120"/>
    </row>
    <row r="1644" spans="33:33">
      <c r="AG1644" s="120"/>
    </row>
    <row r="1645" spans="33:33">
      <c r="AG1645" s="120"/>
    </row>
    <row r="1646" spans="33:33">
      <c r="AG1646" s="120"/>
    </row>
    <row r="1647" spans="33:33">
      <c r="AG1647" s="120"/>
    </row>
    <row r="1648" spans="33:33">
      <c r="AG1648" s="120"/>
    </row>
    <row r="1649" spans="33:33">
      <c r="AG1649" s="120"/>
    </row>
    <row r="1650" spans="33:33">
      <c r="AG1650" s="120"/>
    </row>
    <row r="1651" spans="33:33">
      <c r="AG1651" s="120"/>
    </row>
    <row r="1652" spans="33:33">
      <c r="AG1652" s="120"/>
    </row>
    <row r="1653" spans="33:33">
      <c r="AG1653" s="120"/>
    </row>
    <row r="1654" spans="33:33">
      <c r="AG1654" s="120"/>
    </row>
    <row r="1655" spans="33:33">
      <c r="AG1655" s="120"/>
    </row>
    <row r="1656" spans="33:33">
      <c r="AG1656" s="120"/>
    </row>
    <row r="1657" spans="33:33">
      <c r="AG1657" s="120"/>
    </row>
    <row r="1658" spans="33:33">
      <c r="AG1658" s="120"/>
    </row>
    <row r="1659" spans="33:33">
      <c r="AG1659" s="120"/>
    </row>
    <row r="1660" spans="33:33">
      <c r="AG1660" s="120"/>
    </row>
    <row r="1661" spans="33:33">
      <c r="AG1661" s="120"/>
    </row>
    <row r="1662" spans="33:33">
      <c r="AG1662" s="120"/>
    </row>
    <row r="1663" spans="33:33">
      <c r="AG1663" s="120"/>
    </row>
    <row r="1664" spans="33:33">
      <c r="AG1664" s="120"/>
    </row>
    <row r="1665" spans="33:33">
      <c r="AG1665" s="120"/>
    </row>
    <row r="1666" spans="33:33">
      <c r="AG1666" s="120"/>
    </row>
    <row r="1667" spans="33:33">
      <c r="AG1667" s="120"/>
    </row>
    <row r="1668" spans="33:33">
      <c r="AG1668" s="120"/>
    </row>
    <row r="1669" spans="33:33">
      <c r="AG1669" s="120"/>
    </row>
    <row r="1670" spans="33:33">
      <c r="AG1670" s="120"/>
    </row>
    <row r="1671" spans="33:33">
      <c r="AG1671" s="120"/>
    </row>
    <row r="1672" spans="33:33">
      <c r="AG1672" s="120"/>
    </row>
    <row r="1673" spans="33:33">
      <c r="AG1673" s="120"/>
    </row>
    <row r="1674" spans="33:33">
      <c r="AG1674" s="120"/>
    </row>
    <row r="1675" spans="33:33">
      <c r="AG1675" s="120"/>
    </row>
    <row r="1676" spans="33:33">
      <c r="AG1676" s="120"/>
    </row>
    <row r="1677" spans="33:33">
      <c r="AG1677" s="120"/>
    </row>
    <row r="1678" spans="33:33">
      <c r="AG1678" s="120"/>
    </row>
    <row r="1679" spans="33:33">
      <c r="AG1679" s="120"/>
    </row>
    <row r="1680" spans="33:33">
      <c r="AG1680" s="120"/>
    </row>
    <row r="1681" spans="33:33">
      <c r="AG1681" s="120"/>
    </row>
    <row r="1682" spans="33:33">
      <c r="AG1682" s="120"/>
    </row>
    <row r="1683" spans="33:33">
      <c r="AG1683" s="120"/>
    </row>
    <row r="1684" spans="33:33">
      <c r="AG1684" s="120"/>
    </row>
    <row r="1685" spans="33:33">
      <c r="AG1685" s="120"/>
    </row>
    <row r="1686" spans="33:33">
      <c r="AG1686" s="120"/>
    </row>
    <row r="1687" spans="33:33">
      <c r="AG1687" s="120"/>
    </row>
    <row r="1688" spans="33:33">
      <c r="AG1688" s="120"/>
    </row>
    <row r="1689" spans="33:33">
      <c r="AG1689" s="120"/>
    </row>
    <row r="1690" spans="33:33">
      <c r="AG1690" s="120"/>
    </row>
    <row r="1691" spans="33:33">
      <c r="AG1691" s="120"/>
    </row>
    <row r="1692" spans="33:33">
      <c r="AG1692" s="120"/>
    </row>
    <row r="1693" spans="33:33">
      <c r="AG1693" s="120"/>
    </row>
    <row r="1694" spans="33:33">
      <c r="AG1694" s="120"/>
    </row>
    <row r="1695" spans="33:33">
      <c r="AG1695" s="120"/>
    </row>
    <row r="1696" spans="33:33">
      <c r="AG1696" s="120"/>
    </row>
    <row r="1697" spans="33:33">
      <c r="AG1697" s="120"/>
    </row>
    <row r="1698" spans="33:33">
      <c r="AG1698" s="120"/>
    </row>
    <row r="1699" spans="33:33">
      <c r="AG1699" s="120"/>
    </row>
    <row r="1700" spans="33:33">
      <c r="AG1700" s="120"/>
    </row>
    <row r="1701" spans="33:33">
      <c r="AG1701" s="120"/>
    </row>
    <row r="1702" spans="33:33">
      <c r="AG1702" s="120"/>
    </row>
    <row r="1703" spans="33:33">
      <c r="AG1703" s="120"/>
    </row>
    <row r="1704" spans="33:33">
      <c r="AG1704" s="120"/>
    </row>
    <row r="1705" spans="33:33">
      <c r="AG1705" s="120"/>
    </row>
    <row r="1706" spans="33:33">
      <c r="AG1706" s="120"/>
    </row>
    <row r="1707" spans="33:33">
      <c r="AG1707" s="120"/>
    </row>
    <row r="1708" spans="33:33">
      <c r="AG1708" s="120"/>
    </row>
    <row r="1709" spans="33:33">
      <c r="AG1709" s="120"/>
    </row>
    <row r="1710" spans="33:33">
      <c r="AG1710" s="120"/>
    </row>
    <row r="1711" spans="33:33">
      <c r="AG1711" s="120"/>
    </row>
    <row r="1712" spans="33:33">
      <c r="AG1712" s="120"/>
    </row>
    <row r="1713" spans="33:33">
      <c r="AG1713" s="120"/>
    </row>
    <row r="1714" spans="33:33">
      <c r="AG1714" s="120"/>
    </row>
    <row r="1715" spans="33:33">
      <c r="AG1715" s="120"/>
    </row>
    <row r="1716" spans="33:33">
      <c r="AG1716" s="120"/>
    </row>
    <row r="1717" spans="33:33">
      <c r="AG1717" s="120"/>
    </row>
    <row r="1718" spans="33:33">
      <c r="AG1718" s="120"/>
    </row>
    <row r="1719" spans="33:33">
      <c r="AG1719" s="120"/>
    </row>
    <row r="1720" spans="33:33">
      <c r="AG1720" s="120"/>
    </row>
    <row r="1721" spans="33:33">
      <c r="AG1721" s="120"/>
    </row>
    <row r="1722" spans="33:33">
      <c r="AG1722" s="120"/>
    </row>
    <row r="1723" spans="33:33">
      <c r="AG1723" s="120"/>
    </row>
    <row r="1724" spans="33:33">
      <c r="AG1724" s="120"/>
    </row>
    <row r="1725" spans="33:33">
      <c r="AG1725" s="120"/>
    </row>
    <row r="1726" spans="33:33">
      <c r="AG1726" s="120"/>
    </row>
    <row r="1727" spans="33:33">
      <c r="AG1727" s="120"/>
    </row>
    <row r="1728" spans="33:33">
      <c r="AG1728" s="120"/>
    </row>
    <row r="1729" spans="33:33">
      <c r="AG1729" s="120"/>
    </row>
    <row r="1730" spans="33:33">
      <c r="AG1730" s="120"/>
    </row>
    <row r="1731" spans="33:33">
      <c r="AG1731" s="120"/>
    </row>
    <row r="1732" spans="33:33">
      <c r="AG1732" s="120"/>
    </row>
    <row r="1733" spans="33:33">
      <c r="AG1733" s="120"/>
    </row>
    <row r="1734" spans="33:33">
      <c r="AG1734" s="120"/>
    </row>
    <row r="1735" spans="33:33">
      <c r="AG1735" s="120"/>
    </row>
    <row r="1736" spans="33:33">
      <c r="AG1736" s="120"/>
    </row>
    <row r="1737" spans="33:33">
      <c r="AG1737" s="120"/>
    </row>
    <row r="1738" spans="33:33">
      <c r="AG1738" s="120"/>
    </row>
    <row r="1739" spans="33:33">
      <c r="AG1739" s="120"/>
    </row>
    <row r="1740" spans="33:33">
      <c r="AG1740" s="120"/>
    </row>
    <row r="1741" spans="33:33">
      <c r="AG1741" s="120"/>
    </row>
    <row r="1742" spans="33:33">
      <c r="AG1742" s="120"/>
    </row>
    <row r="1743" spans="33:33">
      <c r="AG1743" s="120"/>
    </row>
    <row r="1744" spans="33:33">
      <c r="AG1744" s="120"/>
    </row>
    <row r="1745" spans="33:33">
      <c r="AG1745" s="120"/>
    </row>
    <row r="1746" spans="33:33">
      <c r="AG1746" s="120"/>
    </row>
    <row r="1747" spans="33:33">
      <c r="AG1747" s="120"/>
    </row>
    <row r="1748" spans="33:33">
      <c r="AG1748" s="120"/>
    </row>
    <row r="1749" spans="33:33">
      <c r="AG1749" s="120"/>
    </row>
    <row r="1750" spans="33:33">
      <c r="AG1750" s="120"/>
    </row>
    <row r="1751" spans="33:33">
      <c r="AG1751" s="120"/>
    </row>
    <row r="1752" spans="33:33">
      <c r="AG1752" s="120"/>
    </row>
    <row r="1753" spans="33:33">
      <c r="AG1753" s="120"/>
    </row>
    <row r="1754" spans="33:33">
      <c r="AG1754" s="120"/>
    </row>
    <row r="1755" spans="33:33">
      <c r="AG1755" s="120"/>
    </row>
    <row r="1756" spans="33:33">
      <c r="AG1756" s="120"/>
    </row>
    <row r="1757" spans="33:33">
      <c r="AG1757" s="120"/>
    </row>
    <row r="1758" spans="33:33">
      <c r="AG1758" s="120"/>
    </row>
    <row r="1759" spans="33:33">
      <c r="AG1759" s="120"/>
    </row>
    <row r="1760" spans="33:33">
      <c r="AG1760" s="120"/>
    </row>
    <row r="1761" spans="33:33">
      <c r="AG1761" s="120"/>
    </row>
    <row r="1762" spans="33:33">
      <c r="AG1762" s="120"/>
    </row>
    <row r="1763" spans="33:33">
      <c r="AG1763" s="120"/>
    </row>
    <row r="1764" spans="33:33">
      <c r="AG1764" s="120"/>
    </row>
    <row r="1765" spans="33:33">
      <c r="AG1765" s="120"/>
    </row>
    <row r="1766" spans="33:33">
      <c r="AG1766" s="120"/>
    </row>
    <row r="1767" spans="33:33">
      <c r="AG1767" s="120"/>
    </row>
    <row r="1768" spans="33:33">
      <c r="AG1768" s="120"/>
    </row>
    <row r="1769" spans="33:33">
      <c r="AG1769" s="120"/>
    </row>
    <row r="1770" spans="33:33">
      <c r="AG1770" s="120"/>
    </row>
    <row r="1771" spans="33:33">
      <c r="AG1771" s="120"/>
    </row>
    <row r="1772" spans="33:33">
      <c r="AG1772" s="120"/>
    </row>
    <row r="1773" spans="33:33">
      <c r="AG1773" s="120"/>
    </row>
    <row r="1774" spans="33:33">
      <c r="AG1774" s="120"/>
    </row>
    <row r="1775" spans="33:33">
      <c r="AG1775" s="120"/>
    </row>
    <row r="1776" spans="33:33">
      <c r="AG1776" s="120"/>
    </row>
    <row r="1777" spans="33:33">
      <c r="AG1777" s="120"/>
    </row>
    <row r="1778" spans="33:33">
      <c r="AG1778" s="120"/>
    </row>
    <row r="1779" spans="33:33">
      <c r="AG1779" s="120"/>
    </row>
    <row r="1780" spans="33:33">
      <c r="AG1780" s="120"/>
    </row>
    <row r="1781" spans="33:33">
      <c r="AG1781" s="120"/>
    </row>
    <row r="1782" spans="33:33">
      <c r="AG1782" s="120"/>
    </row>
    <row r="1783" spans="33:33">
      <c r="AG1783" s="120"/>
    </row>
    <row r="1784" spans="33:33">
      <c r="AG1784" s="120"/>
    </row>
    <row r="1785" spans="33:33">
      <c r="AG1785" s="120"/>
    </row>
    <row r="1786" spans="33:33">
      <c r="AG1786" s="120"/>
    </row>
    <row r="1787" spans="33:33">
      <c r="AG1787" s="120"/>
    </row>
    <row r="1788" spans="33:33">
      <c r="AG1788" s="120"/>
    </row>
    <row r="1789" spans="33:33">
      <c r="AG1789" s="120"/>
    </row>
    <row r="1790" spans="33:33">
      <c r="AG1790" s="120"/>
    </row>
    <row r="1791" spans="33:33">
      <c r="AG1791" s="120"/>
    </row>
    <row r="1792" spans="33:33">
      <c r="AG1792" s="120"/>
    </row>
    <row r="1793" spans="33:33">
      <c r="AG1793" s="120"/>
    </row>
    <row r="1794" spans="33:33">
      <c r="AG1794" s="120"/>
    </row>
    <row r="1795" spans="33:33">
      <c r="AG1795" s="120"/>
    </row>
    <row r="1796" spans="33:33">
      <c r="AG1796" s="120"/>
    </row>
    <row r="1797" spans="33:33">
      <c r="AG1797" s="120"/>
    </row>
    <row r="1798" spans="33:33">
      <c r="AG1798" s="120"/>
    </row>
    <row r="1799" spans="33:33">
      <c r="AG1799" s="120"/>
    </row>
    <row r="1800" spans="33:33">
      <c r="AG1800" s="120"/>
    </row>
    <row r="1801" spans="33:33">
      <c r="AG1801" s="120"/>
    </row>
    <row r="1802" spans="33:33">
      <c r="AG1802" s="120"/>
    </row>
    <row r="1803" spans="33:33">
      <c r="AG1803" s="120"/>
    </row>
    <row r="1804" spans="33:33">
      <c r="AG1804" s="120"/>
    </row>
    <row r="1805" spans="33:33">
      <c r="AG1805" s="120"/>
    </row>
    <row r="1806" spans="33:33">
      <c r="AG1806" s="120"/>
    </row>
    <row r="1807" spans="33:33">
      <c r="AG1807" s="120"/>
    </row>
    <row r="1808" spans="33:33">
      <c r="AG1808" s="120"/>
    </row>
    <row r="1809" spans="33:33">
      <c r="AG1809" s="120"/>
    </row>
    <row r="1810" spans="33:33">
      <c r="AG1810" s="120"/>
    </row>
    <row r="1811" spans="33:33">
      <c r="AG1811" s="120"/>
    </row>
    <row r="1812" spans="33:33">
      <c r="AG1812" s="120"/>
    </row>
    <row r="1813" spans="33:33">
      <c r="AG1813" s="120"/>
    </row>
    <row r="1814" spans="33:33">
      <c r="AG1814" s="120"/>
    </row>
    <row r="1815" spans="33:33">
      <c r="AG1815" s="120"/>
    </row>
    <row r="1816" spans="33:33">
      <c r="AG1816" s="120"/>
    </row>
    <row r="1817" spans="33:33">
      <c r="AG1817" s="120"/>
    </row>
    <row r="1818" spans="33:33">
      <c r="AG1818" s="120"/>
    </row>
    <row r="1819" spans="33:33">
      <c r="AG1819" s="120"/>
    </row>
    <row r="1820" spans="33:33">
      <c r="AG1820" s="120"/>
    </row>
    <row r="1821" spans="33:33">
      <c r="AG1821" s="120"/>
    </row>
    <row r="1822" spans="33:33">
      <c r="AG1822" s="120"/>
    </row>
    <row r="1823" spans="33:33">
      <c r="AG1823" s="120"/>
    </row>
    <row r="1824" spans="33:33">
      <c r="AG1824" s="120"/>
    </row>
    <row r="1825" spans="33:33">
      <c r="AG1825" s="120"/>
    </row>
    <row r="1826" spans="33:33">
      <c r="AG1826" s="120"/>
    </row>
    <row r="1827" spans="33:33">
      <c r="AG1827" s="120"/>
    </row>
    <row r="1828" spans="33:33">
      <c r="AG1828" s="120"/>
    </row>
    <row r="1829" spans="33:33">
      <c r="AG1829" s="120"/>
    </row>
    <row r="1830" spans="33:33">
      <c r="AG1830" s="120"/>
    </row>
    <row r="1831" spans="33:33">
      <c r="AG1831" s="120"/>
    </row>
    <row r="1832" spans="33:33">
      <c r="AG1832" s="120"/>
    </row>
    <row r="1833" spans="33:33">
      <c r="AG1833" s="120"/>
    </row>
    <row r="1834" spans="33:33">
      <c r="AG1834" s="120"/>
    </row>
    <row r="1835" spans="33:33">
      <c r="AG1835" s="120"/>
    </row>
    <row r="1836" spans="33:33">
      <c r="AG1836" s="120"/>
    </row>
    <row r="1837" spans="33:33">
      <c r="AG1837" s="120"/>
    </row>
    <row r="1838" spans="33:33">
      <c r="AG1838" s="120"/>
    </row>
    <row r="1839" spans="33:33">
      <c r="AG1839" s="120"/>
    </row>
    <row r="1840" spans="33:33">
      <c r="AG1840" s="120"/>
    </row>
    <row r="1841" spans="33:33">
      <c r="AG1841" s="120"/>
    </row>
    <row r="1842" spans="33:33">
      <c r="AG1842" s="120"/>
    </row>
    <row r="1843" spans="33:33">
      <c r="AG1843" s="120"/>
    </row>
    <row r="1844" spans="33:33">
      <c r="AG1844" s="120"/>
    </row>
    <row r="1845" spans="33:33">
      <c r="AG1845" s="120"/>
    </row>
    <row r="1846" spans="33:33">
      <c r="AG1846" s="120"/>
    </row>
    <row r="1847" spans="33:33">
      <c r="AG1847" s="120"/>
    </row>
    <row r="1848" spans="33:33">
      <c r="AG1848" s="120"/>
    </row>
    <row r="1849" spans="33:33">
      <c r="AG1849" s="120"/>
    </row>
    <row r="1850" spans="33:33">
      <c r="AG1850" s="120"/>
    </row>
    <row r="1851" spans="33:33">
      <c r="AG1851" s="120"/>
    </row>
    <row r="1852" spans="33:33">
      <c r="AG1852" s="120"/>
    </row>
    <row r="1853" spans="33:33">
      <c r="AG1853" s="120"/>
    </row>
    <row r="1854" spans="33:33">
      <c r="AG1854" s="120"/>
    </row>
    <row r="1855" spans="33:33">
      <c r="AG1855" s="120"/>
    </row>
    <row r="1856" spans="33:33">
      <c r="AG1856" s="120"/>
    </row>
    <row r="1857" spans="33:33">
      <c r="AG1857" s="120"/>
    </row>
    <row r="1858" spans="33:33">
      <c r="AG1858" s="120"/>
    </row>
    <row r="1859" spans="33:33">
      <c r="AG1859" s="120"/>
    </row>
    <row r="1860" spans="33:33">
      <c r="AG1860" s="120"/>
    </row>
    <row r="1861" spans="33:33">
      <c r="AG1861" s="120"/>
    </row>
    <row r="1862" spans="33:33">
      <c r="AG1862" s="120"/>
    </row>
    <row r="1863" spans="33:33">
      <c r="AG1863" s="120"/>
    </row>
    <row r="1864" spans="33:33">
      <c r="AG1864" s="120"/>
    </row>
    <row r="1865" spans="33:33">
      <c r="AG1865" s="120"/>
    </row>
    <row r="1866" spans="33:33">
      <c r="AG1866" s="120"/>
    </row>
    <row r="1867" spans="33:33">
      <c r="AG1867" s="120"/>
    </row>
    <row r="1868" spans="33:33">
      <c r="AG1868" s="120"/>
    </row>
    <row r="1869" spans="33:33">
      <c r="AG1869" s="120"/>
    </row>
    <row r="1870" spans="33:33">
      <c r="AG1870" s="120"/>
    </row>
    <row r="1871" spans="33:33">
      <c r="AG1871" s="120"/>
    </row>
    <row r="1872" spans="33:33">
      <c r="AG1872" s="120"/>
    </row>
    <row r="1873" spans="33:33">
      <c r="AG1873" s="120"/>
    </row>
    <row r="1874" spans="33:33">
      <c r="AG1874" s="120"/>
    </row>
    <row r="1875" spans="33:33">
      <c r="AG1875" s="120"/>
    </row>
    <row r="1876" spans="33:33">
      <c r="AG1876" s="120"/>
    </row>
    <row r="1877" spans="33:33">
      <c r="AG1877" s="120"/>
    </row>
    <row r="1878" spans="33:33">
      <c r="AG1878" s="120"/>
    </row>
    <row r="1879" spans="33:33">
      <c r="AG1879" s="120"/>
    </row>
    <row r="1880" spans="33:33">
      <c r="AG1880" s="120"/>
    </row>
    <row r="1881" spans="33:33">
      <c r="AG1881" s="120"/>
    </row>
    <row r="1882" spans="33:33">
      <c r="AG1882" s="120"/>
    </row>
    <row r="1883" spans="33:33">
      <c r="AG1883" s="120"/>
    </row>
    <row r="1884" spans="33:33">
      <c r="AG1884" s="120"/>
    </row>
    <row r="1885" spans="33:33">
      <c r="AG1885" s="120"/>
    </row>
    <row r="1886" spans="33:33">
      <c r="AG1886" s="120"/>
    </row>
    <row r="1887" spans="33:33">
      <c r="AG1887" s="120"/>
    </row>
    <row r="1888" spans="33:33">
      <c r="AG1888" s="120"/>
    </row>
    <row r="1889" spans="33:33">
      <c r="AG1889" s="120"/>
    </row>
    <row r="1890" spans="33:33">
      <c r="AG1890" s="120"/>
    </row>
    <row r="1891" spans="33:33">
      <c r="AG1891" s="120"/>
    </row>
    <row r="1892" spans="33:33">
      <c r="AG1892" s="120"/>
    </row>
    <row r="1893" spans="33:33">
      <c r="AG1893" s="120"/>
    </row>
    <row r="1894" spans="33:33">
      <c r="AG1894" s="120"/>
    </row>
    <row r="1895" spans="33:33">
      <c r="AG1895" s="120"/>
    </row>
    <row r="1896" spans="33:33">
      <c r="AG1896" s="120"/>
    </row>
    <row r="1897" spans="33:33">
      <c r="AG1897" s="120"/>
    </row>
    <row r="1898" spans="33:33">
      <c r="AG1898" s="120"/>
    </row>
    <row r="1899" spans="33:33">
      <c r="AG1899" s="120"/>
    </row>
    <row r="1900" spans="33:33">
      <c r="AG1900" s="120"/>
    </row>
    <row r="1901" spans="33:33">
      <c r="AG1901" s="120"/>
    </row>
    <row r="1902" spans="33:33">
      <c r="AG1902" s="120"/>
    </row>
    <row r="1903" spans="33:33">
      <c r="AG1903" s="120"/>
    </row>
    <row r="1904" spans="33:33">
      <c r="AG1904" s="120"/>
    </row>
    <row r="1905" spans="33:33">
      <c r="AG1905" s="120"/>
    </row>
    <row r="1906" spans="33:33">
      <c r="AG1906" s="120"/>
    </row>
    <row r="1907" spans="33:33">
      <c r="AG1907" s="120"/>
    </row>
    <row r="1908" spans="33:33">
      <c r="AG1908" s="120"/>
    </row>
    <row r="1909" spans="33:33">
      <c r="AG1909" s="120"/>
    </row>
    <row r="1910" spans="33:33">
      <c r="AG1910" s="120"/>
    </row>
    <row r="1911" spans="33:33">
      <c r="AG1911" s="120"/>
    </row>
    <row r="1912" spans="33:33">
      <c r="AG1912" s="120"/>
    </row>
    <row r="1913" spans="33:33">
      <c r="AG1913" s="120"/>
    </row>
    <row r="1914" spans="33:33">
      <c r="AG1914" s="120"/>
    </row>
    <row r="1915" spans="33:33">
      <c r="AG1915" s="120"/>
    </row>
    <row r="1916" spans="33:33">
      <c r="AG1916" s="120"/>
    </row>
    <row r="1917" spans="33:33">
      <c r="AG1917" s="120"/>
    </row>
    <row r="1918" spans="33:33">
      <c r="AG1918" s="120"/>
    </row>
    <row r="1919" spans="33:33">
      <c r="AG1919" s="120"/>
    </row>
    <row r="1920" spans="33:33">
      <c r="AG1920" s="120"/>
    </row>
    <row r="1921" spans="33:33">
      <c r="AG1921" s="120"/>
    </row>
    <row r="1922" spans="33:33">
      <c r="AG1922" s="120"/>
    </row>
    <row r="1923" spans="33:33">
      <c r="AG1923" s="120"/>
    </row>
    <row r="1924" spans="33:33">
      <c r="AG1924" s="120"/>
    </row>
    <row r="1925" spans="33:33">
      <c r="AG1925" s="120"/>
    </row>
    <row r="1926" spans="33:33">
      <c r="AG1926" s="120"/>
    </row>
    <row r="1927" spans="33:33">
      <c r="AG1927" s="120"/>
    </row>
    <row r="1928" spans="33:33">
      <c r="AG1928" s="120"/>
    </row>
    <row r="1929" spans="33:33">
      <c r="AG1929" s="120"/>
    </row>
    <row r="1930" spans="33:33">
      <c r="AG1930" s="120"/>
    </row>
    <row r="1931" spans="33:33">
      <c r="AG1931" s="120"/>
    </row>
    <row r="1932" spans="33:33">
      <c r="AG1932" s="120"/>
    </row>
    <row r="1933" spans="33:33">
      <c r="AG1933" s="120"/>
    </row>
    <row r="1934" spans="33:33">
      <c r="AG1934" s="120"/>
    </row>
    <row r="1935" spans="33:33">
      <c r="AG1935" s="120"/>
    </row>
    <row r="1936" spans="33:33">
      <c r="AG1936" s="120"/>
    </row>
    <row r="1937" spans="33:33">
      <c r="AG1937" s="120"/>
    </row>
    <row r="1938" spans="33:33">
      <c r="AG1938" s="120"/>
    </row>
    <row r="1939" spans="33:33">
      <c r="AG1939" s="120"/>
    </row>
    <row r="1940" spans="33:33">
      <c r="AG1940" s="120"/>
    </row>
    <row r="1941" spans="33:33">
      <c r="AG1941" s="120"/>
    </row>
    <row r="1942" spans="33:33">
      <c r="AG1942" s="120"/>
    </row>
    <row r="1943" spans="33:33">
      <c r="AG1943" s="120"/>
    </row>
    <row r="1944" spans="33:33">
      <c r="AG1944" s="120"/>
    </row>
    <row r="1945" spans="33:33">
      <c r="AG1945" s="120"/>
    </row>
    <row r="1946" spans="33:33">
      <c r="AG1946" s="120"/>
    </row>
    <row r="1947" spans="33:33">
      <c r="AG1947" s="120"/>
    </row>
    <row r="1948" spans="33:33">
      <c r="AG1948" s="120"/>
    </row>
    <row r="1949" spans="33:33">
      <c r="AG1949" s="120"/>
    </row>
    <row r="1950" spans="33:33">
      <c r="AG1950" s="120"/>
    </row>
    <row r="1951" spans="33:33">
      <c r="AG1951" s="120"/>
    </row>
    <row r="1952" spans="33:33">
      <c r="AG1952" s="120"/>
    </row>
    <row r="1953" spans="33:33">
      <c r="AG1953" s="120"/>
    </row>
    <row r="1954" spans="33:33">
      <c r="AG1954" s="120"/>
    </row>
    <row r="1955" spans="33:33">
      <c r="AG1955" s="120"/>
    </row>
    <row r="1956" spans="33:33">
      <c r="AG1956" s="120"/>
    </row>
    <row r="1957" spans="33:33">
      <c r="AG1957" s="120"/>
    </row>
    <row r="1958" spans="33:33">
      <c r="AG1958" s="120"/>
    </row>
    <row r="1959" spans="33:33">
      <c r="AG1959" s="120"/>
    </row>
    <row r="1960" spans="33:33">
      <c r="AG1960" s="120"/>
    </row>
    <row r="1961" spans="33:33">
      <c r="AG1961" s="120"/>
    </row>
    <row r="1962" spans="33:33">
      <c r="AG1962" s="120"/>
    </row>
    <row r="1963" spans="33:33">
      <c r="AG1963" s="120"/>
    </row>
    <row r="1964" spans="33:33">
      <c r="AG1964" s="120"/>
    </row>
    <row r="1965" spans="33:33">
      <c r="AG1965" s="120"/>
    </row>
    <row r="1966" spans="33:33">
      <c r="AG1966" s="120"/>
    </row>
    <row r="1967" spans="33:33">
      <c r="AG1967" s="120"/>
    </row>
    <row r="1968" spans="33:33">
      <c r="AG1968" s="120"/>
    </row>
    <row r="1969" spans="33:33">
      <c r="AG1969" s="120"/>
    </row>
    <row r="1970" spans="33:33">
      <c r="AG1970" s="120"/>
    </row>
    <row r="1971" spans="33:33">
      <c r="AG1971" s="120"/>
    </row>
    <row r="1972" spans="33:33">
      <c r="AG1972" s="120"/>
    </row>
    <row r="1973" spans="33:33">
      <c r="AG1973" s="120"/>
    </row>
    <row r="1974" spans="33:33">
      <c r="AG1974" s="120"/>
    </row>
    <row r="1975" spans="33:33">
      <c r="AG1975" s="120"/>
    </row>
    <row r="1976" spans="33:33">
      <c r="AG1976" s="120"/>
    </row>
    <row r="1977" spans="33:33">
      <c r="AG1977" s="120"/>
    </row>
    <row r="1978" spans="33:33">
      <c r="AG1978" s="120"/>
    </row>
    <row r="1979" spans="33:33">
      <c r="AG1979" s="120"/>
    </row>
    <row r="1980" spans="33:33">
      <c r="AG1980" s="120"/>
    </row>
    <row r="1981" spans="33:33">
      <c r="AG1981" s="120"/>
    </row>
    <row r="1982" spans="33:33">
      <c r="AG1982" s="120"/>
    </row>
    <row r="1983" spans="33:33">
      <c r="AG1983" s="120"/>
    </row>
    <row r="1984" spans="33:33">
      <c r="AG1984" s="120"/>
    </row>
    <row r="1985" spans="33:33">
      <c r="AG1985" s="120"/>
    </row>
    <row r="1986" spans="33:33">
      <c r="AG1986" s="120"/>
    </row>
    <row r="1987" spans="33:33">
      <c r="AG1987" s="120"/>
    </row>
    <row r="1988" spans="33:33">
      <c r="AG1988" s="120"/>
    </row>
    <row r="1989" spans="33:33">
      <c r="AG1989" s="120"/>
    </row>
    <row r="1990" spans="33:33">
      <c r="AG1990" s="120"/>
    </row>
    <row r="1991" spans="33:33">
      <c r="AG1991" s="120"/>
    </row>
    <row r="1992" spans="33:33">
      <c r="AG1992" s="120"/>
    </row>
    <row r="1993" spans="33:33">
      <c r="AG1993" s="120"/>
    </row>
    <row r="1994" spans="33:33">
      <c r="AG1994" s="120"/>
    </row>
    <row r="1995" spans="33:33">
      <c r="AG1995" s="120"/>
    </row>
    <row r="1996" spans="33:33">
      <c r="AG1996" s="120"/>
    </row>
    <row r="1997" spans="33:33">
      <c r="AG1997" s="120"/>
    </row>
    <row r="1998" spans="33:33">
      <c r="AG1998" s="120"/>
    </row>
    <row r="1999" spans="33:33">
      <c r="AG1999" s="120"/>
    </row>
    <row r="2000" spans="33:33">
      <c r="AG2000" s="120"/>
    </row>
    <row r="2001" spans="33:33">
      <c r="AG2001" s="120"/>
    </row>
    <row r="2002" spans="33:33">
      <c r="AG2002" s="120"/>
    </row>
    <row r="2003" spans="33:33">
      <c r="AG2003" s="120"/>
    </row>
    <row r="2004" spans="33:33">
      <c r="AG2004" s="120"/>
    </row>
    <row r="2005" spans="33:33">
      <c r="AG2005" s="120"/>
    </row>
    <row r="2006" spans="33:33">
      <c r="AG2006" s="120"/>
    </row>
    <row r="2007" spans="33:33">
      <c r="AG2007" s="120"/>
    </row>
    <row r="2008" spans="33:33">
      <c r="AG2008" s="120"/>
    </row>
    <row r="2009" spans="33:33">
      <c r="AG2009" s="120"/>
    </row>
    <row r="2010" spans="33:33">
      <c r="AG2010" s="120"/>
    </row>
    <row r="2011" spans="33:33">
      <c r="AG2011" s="120"/>
    </row>
    <row r="2012" spans="33:33">
      <c r="AG2012" s="120"/>
    </row>
    <row r="2013" spans="33:33">
      <c r="AG2013" s="120"/>
    </row>
    <row r="2014" spans="33:33">
      <c r="AG2014" s="120"/>
    </row>
    <row r="2015" spans="33:33">
      <c r="AG2015" s="120"/>
    </row>
    <row r="2016" spans="33:33">
      <c r="AG2016" s="120"/>
    </row>
    <row r="2017" spans="33:33">
      <c r="AG2017" s="120"/>
    </row>
    <row r="2018" spans="33:33">
      <c r="AG2018" s="120"/>
    </row>
    <row r="2019" spans="33:33">
      <c r="AG2019" s="120"/>
    </row>
    <row r="2020" spans="33:33">
      <c r="AG2020" s="120"/>
    </row>
    <row r="2021" spans="33:33">
      <c r="AG2021" s="120"/>
    </row>
    <row r="2022" spans="33:33">
      <c r="AG2022" s="120"/>
    </row>
    <row r="2023" spans="33:33">
      <c r="AG2023" s="120"/>
    </row>
    <row r="2024" spans="33:33">
      <c r="AG2024" s="120"/>
    </row>
    <row r="2025" spans="33:33">
      <c r="AG2025" s="120"/>
    </row>
    <row r="2026" spans="33:33">
      <c r="AG2026" s="120"/>
    </row>
    <row r="2027" spans="33:33">
      <c r="AG2027" s="120"/>
    </row>
    <row r="2028" spans="33:33">
      <c r="AG2028" s="120"/>
    </row>
    <row r="2029" spans="33:33">
      <c r="AG2029" s="120"/>
    </row>
    <row r="2030" spans="33:33">
      <c r="AG2030" s="120"/>
    </row>
    <row r="2031" spans="33:33">
      <c r="AG2031" s="120"/>
    </row>
    <row r="2032" spans="33:33">
      <c r="AG2032" s="120"/>
    </row>
    <row r="2033" spans="33:33">
      <c r="AG2033" s="120"/>
    </row>
    <row r="2034" spans="33:33">
      <c r="AG2034" s="120"/>
    </row>
    <row r="2035" spans="33:33">
      <c r="AG2035" s="120"/>
    </row>
    <row r="2036" spans="33:33">
      <c r="AG2036" s="120"/>
    </row>
    <row r="2037" spans="33:33">
      <c r="AG2037" s="120"/>
    </row>
    <row r="2038" spans="33:33">
      <c r="AG2038" s="120"/>
    </row>
    <row r="2039" spans="33:33">
      <c r="AG2039" s="120"/>
    </row>
    <row r="2040" spans="33:33">
      <c r="AG2040" s="120"/>
    </row>
    <row r="2041" spans="33:33">
      <c r="AG2041" s="120"/>
    </row>
    <row r="2042" spans="33:33">
      <c r="AG2042" s="120"/>
    </row>
    <row r="2043" spans="33:33">
      <c r="AG2043" s="120"/>
    </row>
    <row r="2044" spans="33:33">
      <c r="AG2044" s="120"/>
    </row>
    <row r="2045" spans="33:33">
      <c r="AG2045" s="120"/>
    </row>
    <row r="2046" spans="33:33">
      <c r="AG2046" s="120"/>
    </row>
    <row r="2047" spans="33:33">
      <c r="AG2047" s="120"/>
    </row>
    <row r="2048" spans="33:33">
      <c r="AG2048" s="120"/>
    </row>
    <row r="2049" spans="33:33">
      <c r="AG2049" s="120"/>
    </row>
    <row r="2050" spans="33:33">
      <c r="AG2050" s="120"/>
    </row>
    <row r="2051" spans="33:33">
      <c r="AG2051" s="120"/>
    </row>
    <row r="2052" spans="33:33">
      <c r="AG2052" s="120"/>
    </row>
    <row r="2053" spans="33:33">
      <c r="AG2053" s="120"/>
    </row>
    <row r="2054" spans="33:33">
      <c r="AG2054" s="120"/>
    </row>
    <row r="2055" spans="33:33">
      <c r="AG2055" s="120"/>
    </row>
    <row r="2056" spans="33:33">
      <c r="AG2056" s="120"/>
    </row>
    <row r="2057" spans="33:33">
      <c r="AG2057" s="120"/>
    </row>
    <row r="2058" spans="33:33">
      <c r="AG2058" s="120"/>
    </row>
    <row r="2059" spans="33:33">
      <c r="AG2059" s="120"/>
    </row>
    <row r="2060" spans="33:33">
      <c r="AG2060" s="120"/>
    </row>
    <row r="2061" spans="33:33">
      <c r="AG2061" s="120"/>
    </row>
    <row r="2062" spans="33:33">
      <c r="AG2062" s="120"/>
    </row>
    <row r="2063" spans="33:33">
      <c r="AG2063" s="120"/>
    </row>
    <row r="2064" spans="33:33">
      <c r="AG2064" s="120"/>
    </row>
    <row r="2065" spans="33:33">
      <c r="AG2065" s="120"/>
    </row>
    <row r="2066" spans="33:33">
      <c r="AG2066" s="120"/>
    </row>
    <row r="2067" spans="33:33">
      <c r="AG2067" s="120"/>
    </row>
    <row r="2068" spans="33:33">
      <c r="AG2068" s="120"/>
    </row>
    <row r="2069" spans="33:33">
      <c r="AG2069" s="120"/>
    </row>
    <row r="2070" spans="33:33">
      <c r="AG2070" s="120"/>
    </row>
    <row r="2071" spans="33:33">
      <c r="AG2071" s="120"/>
    </row>
    <row r="2072" spans="33:33">
      <c r="AG2072" s="120"/>
    </row>
    <row r="2073" spans="33:33">
      <c r="AG2073" s="120"/>
    </row>
    <row r="2074" spans="33:33">
      <c r="AG2074" s="120"/>
    </row>
    <row r="2075" spans="33:33">
      <c r="AG2075" s="120"/>
    </row>
    <row r="2076" spans="33:33">
      <c r="AG2076" s="120"/>
    </row>
    <row r="2077" spans="33:33">
      <c r="AG2077" s="120"/>
    </row>
    <row r="2078" spans="33:33">
      <c r="AG2078" s="120"/>
    </row>
    <row r="2079" spans="33:33">
      <c r="AG2079" s="120"/>
    </row>
    <row r="2080" spans="33:33">
      <c r="AG2080" s="120"/>
    </row>
    <row r="2081" spans="33:33">
      <c r="AG2081" s="120"/>
    </row>
    <row r="2082" spans="33:33">
      <c r="AG2082" s="120"/>
    </row>
    <row r="2083" spans="33:33">
      <c r="AG2083" s="120"/>
    </row>
    <row r="2084" spans="33:33">
      <c r="AG2084" s="120"/>
    </row>
    <row r="2085" spans="33:33">
      <c r="AG2085" s="120"/>
    </row>
    <row r="2086" spans="33:33">
      <c r="AG2086" s="120"/>
    </row>
    <row r="2087" spans="33:33">
      <c r="AG2087" s="120"/>
    </row>
    <row r="2088" spans="33:33">
      <c r="AG2088" s="120"/>
    </row>
    <row r="2089" spans="33:33">
      <c r="AG2089" s="120"/>
    </row>
    <row r="2090" spans="33:33">
      <c r="AG2090" s="120"/>
    </row>
    <row r="2091" spans="33:33">
      <c r="AG2091" s="120"/>
    </row>
    <row r="2092" spans="33:33">
      <c r="AG2092" s="120"/>
    </row>
    <row r="2093" spans="33:33">
      <c r="AG2093" s="120"/>
    </row>
    <row r="2094" spans="33:33">
      <c r="AG2094" s="120"/>
    </row>
    <row r="2095" spans="33:33">
      <c r="AG2095" s="120"/>
    </row>
    <row r="2096" spans="33:33">
      <c r="AG2096" s="120"/>
    </row>
    <row r="2097" spans="33:33">
      <c r="AG2097" s="120"/>
    </row>
    <row r="2098" spans="33:33">
      <c r="AG2098" s="120"/>
    </row>
    <row r="2099" spans="33:33">
      <c r="AG2099" s="120"/>
    </row>
    <row r="2100" spans="33:33">
      <c r="AG2100" s="120"/>
    </row>
    <row r="2101" spans="33:33">
      <c r="AG2101" s="120"/>
    </row>
    <row r="2102" spans="33:33">
      <c r="AG2102" s="120"/>
    </row>
    <row r="2103" spans="33:33">
      <c r="AG2103" s="120"/>
    </row>
    <row r="2104" spans="33:33">
      <c r="AG2104" s="120"/>
    </row>
    <row r="2105" spans="33:33">
      <c r="AG2105" s="120"/>
    </row>
    <row r="2106" spans="33:33">
      <c r="AG2106" s="120"/>
    </row>
    <row r="2107" spans="33:33">
      <c r="AG2107" s="120"/>
    </row>
    <row r="2108" spans="33:33">
      <c r="AG2108" s="120"/>
    </row>
    <row r="2109" spans="33:33">
      <c r="AG2109" s="120"/>
    </row>
    <row r="2110" spans="33:33">
      <c r="AG2110" s="120"/>
    </row>
    <row r="2111" spans="33:33">
      <c r="AG2111" s="120"/>
    </row>
    <row r="2112" spans="33:33">
      <c r="AG2112" s="120"/>
    </row>
    <row r="2113" spans="33:33">
      <c r="AG2113" s="120"/>
    </row>
    <row r="2114" spans="33:33">
      <c r="AG2114" s="120"/>
    </row>
    <row r="2115" spans="33:33">
      <c r="AG2115" s="120"/>
    </row>
    <row r="2116" spans="33:33">
      <c r="AG2116" s="120"/>
    </row>
    <row r="2117" spans="33:33">
      <c r="AG2117" s="120"/>
    </row>
    <row r="2118" spans="33:33">
      <c r="AG2118" s="120"/>
    </row>
    <row r="2119" spans="33:33">
      <c r="AG2119" s="120"/>
    </row>
    <row r="2120" spans="33:33">
      <c r="AG2120" s="120"/>
    </row>
    <row r="2121" spans="33:33">
      <c r="AG2121" s="120"/>
    </row>
    <row r="2122" spans="33:33">
      <c r="AG2122" s="120"/>
    </row>
    <row r="2123" spans="33:33">
      <c r="AG2123" s="120"/>
    </row>
    <row r="2124" spans="33:33">
      <c r="AG2124" s="120"/>
    </row>
    <row r="2125" spans="33:33">
      <c r="AG2125" s="120"/>
    </row>
    <row r="2126" spans="33:33">
      <c r="AG2126" s="120"/>
    </row>
    <row r="2127" spans="33:33">
      <c r="AG2127" s="120"/>
    </row>
    <row r="2128" spans="33:33">
      <c r="AG2128" s="120"/>
    </row>
    <row r="2129" spans="33:33">
      <c r="AG2129" s="120"/>
    </row>
    <row r="2130" spans="33:33">
      <c r="AG2130" s="120"/>
    </row>
    <row r="2131" spans="33:33">
      <c r="AG2131" s="120"/>
    </row>
    <row r="2132" spans="33:33">
      <c r="AG2132" s="120"/>
    </row>
    <row r="2133" spans="33:33">
      <c r="AG2133" s="120"/>
    </row>
    <row r="2134" spans="33:33">
      <c r="AG2134" s="120"/>
    </row>
    <row r="2135" spans="33:33">
      <c r="AG2135" s="120"/>
    </row>
    <row r="2136" spans="33:33">
      <c r="AG2136" s="120"/>
    </row>
    <row r="2137" spans="33:33">
      <c r="AG2137" s="120"/>
    </row>
    <row r="2138" spans="33:33">
      <c r="AG2138" s="120"/>
    </row>
    <row r="2139" spans="33:33">
      <c r="AG2139" s="120"/>
    </row>
    <row r="2140" spans="33:33">
      <c r="AG2140" s="120"/>
    </row>
    <row r="2141" spans="33:33">
      <c r="AG2141" s="120"/>
    </row>
    <row r="2142" spans="33:33">
      <c r="AG2142" s="120"/>
    </row>
    <row r="2143" spans="33:33">
      <c r="AG2143" s="120"/>
    </row>
    <row r="2144" spans="33:33">
      <c r="AG2144" s="120"/>
    </row>
    <row r="2145" spans="33:33">
      <c r="AG2145" s="120"/>
    </row>
    <row r="2146" spans="33:33">
      <c r="AG2146" s="120"/>
    </row>
    <row r="2147" spans="33:33">
      <c r="AG2147" s="120"/>
    </row>
    <row r="2148" spans="33:33">
      <c r="AG2148" s="120"/>
    </row>
    <row r="2149" spans="33:33">
      <c r="AG2149" s="120"/>
    </row>
    <row r="2150" spans="33:33">
      <c r="AG2150" s="120"/>
    </row>
    <row r="2151" spans="33:33">
      <c r="AG2151" s="120"/>
    </row>
    <row r="2152" spans="33:33">
      <c r="AG2152" s="120"/>
    </row>
    <row r="2153" spans="33:33">
      <c r="AG2153" s="120"/>
    </row>
    <row r="2154" spans="33:33">
      <c r="AG2154" s="120"/>
    </row>
    <row r="2155" spans="33:33">
      <c r="AG2155" s="120"/>
    </row>
    <row r="2156" spans="33:33">
      <c r="AG2156" s="120"/>
    </row>
    <row r="2157" spans="33:33">
      <c r="AG2157" s="120"/>
    </row>
    <row r="2158" spans="33:33">
      <c r="AG2158" s="120"/>
    </row>
    <row r="2159" spans="33:33">
      <c r="AG2159" s="120"/>
    </row>
    <row r="2160" spans="33:33">
      <c r="AG2160" s="120"/>
    </row>
    <row r="2161" spans="33:33">
      <c r="AG2161" s="120"/>
    </row>
    <row r="2162" spans="33:33">
      <c r="AG2162" s="120"/>
    </row>
    <row r="2163" spans="33:33">
      <c r="AG2163" s="120"/>
    </row>
    <row r="2164" spans="33:33">
      <c r="AG2164" s="120"/>
    </row>
    <row r="2165" spans="33:33">
      <c r="AG2165" s="120"/>
    </row>
    <row r="2166" spans="33:33">
      <c r="AG2166" s="120"/>
    </row>
    <row r="2167" spans="33:33">
      <c r="AG2167" s="120"/>
    </row>
    <row r="2168" spans="33:33">
      <c r="AG2168" s="120"/>
    </row>
    <row r="2169" spans="33:33">
      <c r="AG2169" s="120"/>
    </row>
    <row r="2170" spans="33:33">
      <c r="AG2170" s="120"/>
    </row>
    <row r="2171" spans="33:33">
      <c r="AG2171" s="120"/>
    </row>
    <row r="2172" spans="33:33">
      <c r="AG2172" s="120"/>
    </row>
    <row r="2173" spans="33:33">
      <c r="AG2173" s="120"/>
    </row>
    <row r="2174" spans="33:33">
      <c r="AG2174" s="120"/>
    </row>
    <row r="2175" spans="33:33">
      <c r="AG2175" s="120"/>
    </row>
    <row r="2176" spans="33:33">
      <c r="AG2176" s="120"/>
    </row>
    <row r="2177" spans="33:33">
      <c r="AG2177" s="120"/>
    </row>
    <row r="2178" spans="33:33">
      <c r="AG2178" s="120"/>
    </row>
    <row r="2179" spans="33:33">
      <c r="AG2179" s="120"/>
    </row>
    <row r="2180" spans="33:33">
      <c r="AG2180" s="120"/>
    </row>
    <row r="2181" spans="33:33">
      <c r="AG2181" s="120"/>
    </row>
    <row r="2182" spans="33:33">
      <c r="AG2182" s="120"/>
    </row>
    <row r="2183" spans="33:33">
      <c r="AG2183" s="120"/>
    </row>
    <row r="2184" spans="33:33">
      <c r="AG2184" s="120"/>
    </row>
    <row r="2185" spans="33:33">
      <c r="AG2185" s="120"/>
    </row>
    <row r="2186" spans="33:33">
      <c r="AG2186" s="120"/>
    </row>
    <row r="2187" spans="33:33">
      <c r="AG2187" s="120"/>
    </row>
    <row r="2188" spans="33:33">
      <c r="AG2188" s="120"/>
    </row>
    <row r="2189" spans="33:33">
      <c r="AG2189" s="120"/>
    </row>
    <row r="2190" spans="33:33">
      <c r="AG2190" s="120"/>
    </row>
    <row r="2191" spans="33:33">
      <c r="AG2191" s="120"/>
    </row>
    <row r="2192" spans="33:33">
      <c r="AG2192" s="120"/>
    </row>
    <row r="2193" spans="33:33">
      <c r="AG2193" s="120"/>
    </row>
    <row r="2194" spans="33:33">
      <c r="AG2194" s="120"/>
    </row>
    <row r="2195" spans="33:33">
      <c r="AG2195" s="120"/>
    </row>
    <row r="2196" spans="33:33">
      <c r="AG2196" s="120"/>
    </row>
    <row r="2197" spans="33:33">
      <c r="AG2197" s="120"/>
    </row>
    <row r="2198" spans="33:33">
      <c r="AG2198" s="120"/>
    </row>
    <row r="2199" spans="33:33">
      <c r="AG2199" s="120"/>
    </row>
    <row r="2200" spans="33:33">
      <c r="AG2200" s="120"/>
    </row>
    <row r="2201" spans="33:33">
      <c r="AG2201" s="120"/>
    </row>
    <row r="2202" spans="33:33">
      <c r="AG2202" s="120"/>
    </row>
    <row r="2203" spans="33:33">
      <c r="AG2203" s="120"/>
    </row>
    <row r="2204" spans="33:33">
      <c r="AG2204" s="120"/>
    </row>
    <row r="2205" spans="33:33">
      <c r="AG2205" s="120"/>
    </row>
    <row r="2206" spans="33:33">
      <c r="AG2206" s="120"/>
    </row>
    <row r="2207" spans="33:33">
      <c r="AG2207" s="120"/>
    </row>
    <row r="2208" spans="33:33">
      <c r="AG2208" s="120"/>
    </row>
    <row r="2209" spans="33:33">
      <c r="AG2209" s="120"/>
    </row>
    <row r="2210" spans="33:33">
      <c r="AG2210" s="120"/>
    </row>
    <row r="2211" spans="33:33">
      <c r="AG2211" s="120"/>
    </row>
    <row r="2212" spans="33:33">
      <c r="AG2212" s="120"/>
    </row>
    <row r="2213" spans="33:33">
      <c r="AG2213" s="120"/>
    </row>
    <row r="2214" spans="33:33">
      <c r="AG2214" s="120"/>
    </row>
    <row r="2215" spans="33:33">
      <c r="AG2215" s="120"/>
    </row>
    <row r="2216" spans="33:33">
      <c r="AG2216" s="120"/>
    </row>
    <row r="2217" spans="33:33">
      <c r="AG2217" s="120"/>
    </row>
    <row r="2218" spans="33:33">
      <c r="AG2218" s="120"/>
    </row>
    <row r="2219" spans="33:33">
      <c r="AG2219" s="120"/>
    </row>
    <row r="2220" spans="33:33">
      <c r="AG2220" s="120"/>
    </row>
    <row r="2221" spans="33:33">
      <c r="AG2221" s="120"/>
    </row>
    <row r="2222" spans="33:33">
      <c r="AG2222" s="120"/>
    </row>
    <row r="2223" spans="33:33">
      <c r="AG2223" s="120"/>
    </row>
    <row r="2224" spans="33:33">
      <c r="AG2224" s="120"/>
    </row>
    <row r="2225" spans="33:33">
      <c r="AG2225" s="120"/>
    </row>
    <row r="2226" spans="33:33">
      <c r="AG2226" s="120"/>
    </row>
    <row r="2227" spans="33:33">
      <c r="AG2227" s="120"/>
    </row>
    <row r="2228" spans="33:33">
      <c r="AG2228" s="120"/>
    </row>
    <row r="2229" spans="33:33">
      <c r="AG2229" s="120"/>
    </row>
    <row r="2230" spans="33:33">
      <c r="AG2230" s="120"/>
    </row>
    <row r="2231" spans="33:33">
      <c r="AG2231" s="120"/>
    </row>
    <row r="2232" spans="33:33">
      <c r="AG2232" s="120"/>
    </row>
    <row r="2233" spans="33:33">
      <c r="AG2233" s="120"/>
    </row>
    <row r="2234" spans="33:33">
      <c r="AG2234" s="120"/>
    </row>
    <row r="2235" spans="33:33">
      <c r="AG2235" s="120"/>
    </row>
    <row r="2236" spans="33:33">
      <c r="AG2236" s="120"/>
    </row>
    <row r="2237" spans="33:33">
      <c r="AG2237" s="120"/>
    </row>
    <row r="2238" spans="33:33">
      <c r="AG2238" s="120"/>
    </row>
    <row r="2239" spans="33:33">
      <c r="AG2239" s="120"/>
    </row>
    <row r="2240" spans="33:33">
      <c r="AG2240" s="120"/>
    </row>
    <row r="2241" spans="33:33">
      <c r="AG2241" s="120"/>
    </row>
    <row r="2242" spans="33:33">
      <c r="AG2242" s="120"/>
    </row>
    <row r="2243" spans="33:33">
      <c r="AG2243" s="120"/>
    </row>
    <row r="2244" spans="33:33">
      <c r="AG2244" s="120"/>
    </row>
    <row r="2245" spans="33:33">
      <c r="AG2245" s="120"/>
    </row>
    <row r="2246" spans="33:33">
      <c r="AG2246" s="120"/>
    </row>
    <row r="2247" spans="33:33">
      <c r="AG2247" s="120"/>
    </row>
    <row r="2248" spans="33:33">
      <c r="AG2248" s="120"/>
    </row>
    <row r="2249" spans="33:33">
      <c r="AG2249" s="120"/>
    </row>
    <row r="2250" spans="33:33">
      <c r="AG2250" s="120"/>
    </row>
    <row r="2251" spans="33:33">
      <c r="AG2251" s="120"/>
    </row>
    <row r="2252" spans="33:33">
      <c r="AG2252" s="120"/>
    </row>
    <row r="2253" spans="33:33">
      <c r="AG2253" s="120"/>
    </row>
    <row r="2254" spans="33:33">
      <c r="AG2254" s="120"/>
    </row>
    <row r="2255" spans="33:33">
      <c r="AG2255" s="120"/>
    </row>
    <row r="2256" spans="33:33">
      <c r="AG2256" s="120"/>
    </row>
    <row r="2257" spans="33:33">
      <c r="AG2257" s="120"/>
    </row>
    <row r="2258" spans="33:33">
      <c r="AG2258" s="120"/>
    </row>
    <row r="2259" spans="33:33">
      <c r="AG2259" s="120"/>
    </row>
    <row r="2260" spans="33:33">
      <c r="AG2260" s="120"/>
    </row>
    <row r="2261" spans="33:33">
      <c r="AG2261" s="120"/>
    </row>
    <row r="2262" spans="33:33">
      <c r="AG2262" s="120"/>
    </row>
    <row r="2263" spans="33:33">
      <c r="AG2263" s="120"/>
    </row>
    <row r="2264" spans="33:33">
      <c r="AG2264" s="120"/>
    </row>
    <row r="2265" spans="33:33">
      <c r="AG2265" s="120"/>
    </row>
    <row r="2266" spans="33:33">
      <c r="AG2266" s="120"/>
    </row>
    <row r="2267" spans="33:33">
      <c r="AG2267" s="120"/>
    </row>
    <row r="2268" spans="33:33">
      <c r="AG2268" s="120"/>
    </row>
    <row r="2269" spans="33:33">
      <c r="AG2269" s="120"/>
    </row>
    <row r="2270" spans="33:33">
      <c r="AG2270" s="120"/>
    </row>
    <row r="2271" spans="33:33">
      <c r="AG2271" s="120"/>
    </row>
    <row r="2272" spans="33:33">
      <c r="AG2272" s="120"/>
    </row>
    <row r="2273" spans="33:33">
      <c r="AG2273" s="120"/>
    </row>
    <row r="2274" spans="33:33">
      <c r="AG2274" s="120"/>
    </row>
    <row r="2275" spans="33:33">
      <c r="AG2275" s="120"/>
    </row>
    <row r="2276" spans="33:33">
      <c r="AG2276" s="120"/>
    </row>
    <row r="2277" spans="33:33">
      <c r="AG2277" s="120"/>
    </row>
    <row r="2278" spans="33:33">
      <c r="AG2278" s="120"/>
    </row>
    <row r="2279" spans="33:33">
      <c r="AG2279" s="120"/>
    </row>
    <row r="2280" spans="33:33">
      <c r="AG2280" s="120"/>
    </row>
    <row r="2281" spans="33:33">
      <c r="AG2281" s="120"/>
    </row>
    <row r="2282" spans="33:33">
      <c r="AG2282" s="120"/>
    </row>
    <row r="2283" spans="33:33">
      <c r="AG2283" s="120"/>
    </row>
    <row r="2284" spans="33:33">
      <c r="AG2284" s="120"/>
    </row>
    <row r="2285" spans="33:33">
      <c r="AG2285" s="120"/>
    </row>
    <row r="2286" spans="33:33">
      <c r="AG2286" s="120"/>
    </row>
    <row r="2287" spans="33:33">
      <c r="AG2287" s="120"/>
    </row>
    <row r="2288" spans="33:33">
      <c r="AG2288" s="120"/>
    </row>
    <row r="2289" spans="33:33">
      <c r="AG2289" s="120"/>
    </row>
    <row r="2290" spans="33:33">
      <c r="AG2290" s="120"/>
    </row>
    <row r="2291" spans="33:33">
      <c r="AG2291" s="120"/>
    </row>
    <row r="2292" spans="33:33">
      <c r="AG2292" s="120"/>
    </row>
    <row r="2293" spans="33:33">
      <c r="AG2293" s="120"/>
    </row>
    <row r="2294" spans="33:33">
      <c r="AG2294" s="120"/>
    </row>
    <row r="2295" spans="33:33">
      <c r="AG2295" s="120"/>
    </row>
    <row r="2296" spans="33:33">
      <c r="AG2296" s="120"/>
    </row>
    <row r="2297" spans="33:33">
      <c r="AG2297" s="120"/>
    </row>
    <row r="2298" spans="33:33">
      <c r="AG2298" s="120"/>
    </row>
    <row r="2299" spans="33:33">
      <c r="AG2299" s="120"/>
    </row>
    <row r="2300" spans="33:33">
      <c r="AG2300" s="120"/>
    </row>
    <row r="2301" spans="33:33">
      <c r="AG2301" s="120"/>
    </row>
    <row r="2302" spans="33:33">
      <c r="AG2302" s="120"/>
    </row>
    <row r="2303" spans="33:33">
      <c r="AG2303" s="120"/>
    </row>
    <row r="2304" spans="33:33">
      <c r="AG2304" s="120"/>
    </row>
    <row r="2305" spans="33:33">
      <c r="AG2305" s="120"/>
    </row>
    <row r="2306" spans="33:33">
      <c r="AG2306" s="120"/>
    </row>
    <row r="2307" spans="33:33">
      <c r="AG2307" s="120"/>
    </row>
    <row r="2308" spans="33:33">
      <c r="AG2308" s="120"/>
    </row>
    <row r="2309" spans="33:33">
      <c r="AG2309" s="120"/>
    </row>
    <row r="2310" spans="33:33">
      <c r="AG2310" s="120"/>
    </row>
    <row r="2311" spans="33:33">
      <c r="AG2311" s="120"/>
    </row>
    <row r="2312" spans="33:33">
      <c r="AG2312" s="120"/>
    </row>
    <row r="2313" spans="33:33">
      <c r="AG2313" s="120"/>
    </row>
    <row r="2314" spans="33:33">
      <c r="AG2314" s="120"/>
    </row>
    <row r="2315" spans="33:33">
      <c r="AG2315" s="120"/>
    </row>
    <row r="2316" spans="33:33">
      <c r="AG2316" s="120"/>
    </row>
    <row r="2317" spans="33:33">
      <c r="AG2317" s="120"/>
    </row>
    <row r="2318" spans="33:33">
      <c r="AG2318" s="120"/>
    </row>
    <row r="2319" spans="33:33">
      <c r="AG2319" s="120"/>
    </row>
    <row r="2320" spans="33:33">
      <c r="AG2320" s="120"/>
    </row>
    <row r="2321" spans="33:33">
      <c r="AG2321" s="120"/>
    </row>
    <row r="2322" spans="33:33">
      <c r="AG2322" s="120"/>
    </row>
    <row r="2323" spans="33:33">
      <c r="AG2323" s="120"/>
    </row>
    <row r="2324" spans="33:33">
      <c r="AG2324" s="120"/>
    </row>
    <row r="2325" spans="33:33">
      <c r="AG2325" s="120"/>
    </row>
    <row r="2326" spans="33:33">
      <c r="AG2326" s="120"/>
    </row>
    <row r="2327" spans="33:33">
      <c r="AG2327" s="120"/>
    </row>
    <row r="2328" spans="33:33">
      <c r="AG2328" s="120"/>
    </row>
    <row r="2329" spans="33:33">
      <c r="AG2329" s="120"/>
    </row>
    <row r="2330" spans="33:33">
      <c r="AG2330" s="120"/>
    </row>
    <row r="2331" spans="33:33">
      <c r="AG2331" s="120"/>
    </row>
    <row r="2332" spans="33:33">
      <c r="AG2332" s="120"/>
    </row>
    <row r="2333" spans="33:33">
      <c r="AG2333" s="120"/>
    </row>
    <row r="2334" spans="33:33">
      <c r="AG2334" s="120"/>
    </row>
    <row r="2335" spans="33:33">
      <c r="AG2335" s="120"/>
    </row>
    <row r="2336" spans="33:33">
      <c r="AG2336" s="120"/>
    </row>
    <row r="2337" spans="33:33">
      <c r="AG2337" s="120"/>
    </row>
    <row r="2338" spans="33:33">
      <c r="AG2338" s="120"/>
    </row>
    <row r="2339" spans="33:33">
      <c r="AG2339" s="120"/>
    </row>
    <row r="2340" spans="33:33">
      <c r="AG2340" s="120"/>
    </row>
    <row r="2341" spans="33:33">
      <c r="AG2341" s="120"/>
    </row>
    <row r="2342" spans="33:33">
      <c r="AG2342" s="120"/>
    </row>
    <row r="2343" spans="33:33">
      <c r="AG2343" s="120"/>
    </row>
    <row r="2344" spans="33:33">
      <c r="AG2344" s="120"/>
    </row>
    <row r="2345" spans="33:33">
      <c r="AG2345" s="120"/>
    </row>
    <row r="2346" spans="33:33">
      <c r="AG2346" s="120"/>
    </row>
    <row r="2347" spans="33:33">
      <c r="AG2347" s="120"/>
    </row>
    <row r="2348" spans="33:33">
      <c r="AG2348" s="120"/>
    </row>
    <row r="2349" spans="33:33">
      <c r="AG2349" s="120"/>
    </row>
    <row r="2350" spans="33:33">
      <c r="AG2350" s="120"/>
    </row>
    <row r="2351" spans="33:33">
      <c r="AG2351" s="120"/>
    </row>
    <row r="2352" spans="33:33">
      <c r="AG2352" s="120"/>
    </row>
    <row r="2353" spans="33:33">
      <c r="AG2353" s="120"/>
    </row>
    <row r="2354" spans="33:33">
      <c r="AG2354" s="120"/>
    </row>
    <row r="2355" spans="33:33">
      <c r="AG2355" s="120"/>
    </row>
    <row r="2356" spans="33:33">
      <c r="AG2356" s="120"/>
    </row>
    <row r="2357" spans="33:33">
      <c r="AG2357" s="120"/>
    </row>
    <row r="2358" spans="33:33">
      <c r="AG2358" s="120"/>
    </row>
    <row r="2359" spans="33:33">
      <c r="AG2359" s="120"/>
    </row>
    <row r="2360" spans="33:33">
      <c r="AG2360" s="120"/>
    </row>
    <row r="2361" spans="33:33">
      <c r="AG2361" s="120"/>
    </row>
    <row r="2362" spans="33:33">
      <c r="AG2362" s="120"/>
    </row>
    <row r="2363" spans="33:33">
      <c r="AG2363" s="120"/>
    </row>
    <row r="2364" spans="33:33">
      <c r="AG2364" s="120"/>
    </row>
    <row r="2365" spans="33:33">
      <c r="AG2365" s="120"/>
    </row>
    <row r="2366" spans="33:33">
      <c r="AG2366" s="120"/>
    </row>
    <row r="2367" spans="33:33">
      <c r="AG2367" s="120"/>
    </row>
    <row r="2368" spans="33:33">
      <c r="AG2368" s="120"/>
    </row>
    <row r="2369" spans="33:33">
      <c r="AG2369" s="120"/>
    </row>
    <row r="2370" spans="33:33">
      <c r="AG2370" s="120"/>
    </row>
    <row r="2371" spans="33:33">
      <c r="AG2371" s="120"/>
    </row>
    <row r="2372" spans="33:33">
      <c r="AG2372" s="120"/>
    </row>
    <row r="2373" spans="33:33">
      <c r="AG2373" s="120"/>
    </row>
    <row r="2374" spans="33:33">
      <c r="AG2374" s="120"/>
    </row>
    <row r="2375" spans="33:33">
      <c r="AG2375" s="120"/>
    </row>
    <row r="2376" spans="33:33">
      <c r="AG2376" s="120"/>
    </row>
    <row r="2377" spans="33:33">
      <c r="AG2377" s="120"/>
    </row>
    <row r="2378" spans="33:33">
      <c r="AG2378" s="120"/>
    </row>
    <row r="2379" spans="33:33">
      <c r="AG2379" s="120"/>
    </row>
    <row r="2380" spans="33:33">
      <c r="AG2380" s="120"/>
    </row>
    <row r="2381" spans="33:33">
      <c r="AG2381" s="120"/>
    </row>
    <row r="2382" spans="33:33">
      <c r="AG2382" s="120"/>
    </row>
    <row r="2383" spans="33:33">
      <c r="AG2383" s="120"/>
    </row>
    <row r="2384" spans="33:33">
      <c r="AG2384" s="120"/>
    </row>
    <row r="2385" spans="33:33">
      <c r="AG2385" s="120"/>
    </row>
    <row r="2386" spans="33:33">
      <c r="AG2386" s="120"/>
    </row>
    <row r="2387" spans="33:33">
      <c r="AG2387" s="120"/>
    </row>
    <row r="2388" spans="33:33">
      <c r="AG2388" s="120"/>
    </row>
    <row r="2389" spans="33:33">
      <c r="AG2389" s="120"/>
    </row>
    <row r="2390" spans="33:33">
      <c r="AG2390" s="120"/>
    </row>
    <row r="2391" spans="33:33">
      <c r="AG2391" s="120"/>
    </row>
    <row r="2392" spans="33:33">
      <c r="AG2392" s="120"/>
    </row>
    <row r="2393" spans="33:33">
      <c r="AG2393" s="120"/>
    </row>
    <row r="2394" spans="33:33">
      <c r="AG2394" s="120"/>
    </row>
    <row r="2395" spans="33:33">
      <c r="AG2395" s="120"/>
    </row>
    <row r="2396" spans="33:33">
      <c r="AG2396" s="120"/>
    </row>
    <row r="2397" spans="33:33">
      <c r="AG2397" s="120"/>
    </row>
    <row r="2398" spans="33:33">
      <c r="AG2398" s="120"/>
    </row>
    <row r="2399" spans="33:33">
      <c r="AG2399" s="120"/>
    </row>
    <row r="2400" spans="33:33">
      <c r="AG2400" s="120"/>
    </row>
    <row r="2401" spans="33:33">
      <c r="AG2401" s="120"/>
    </row>
    <row r="2402" spans="33:33">
      <c r="AG2402" s="120"/>
    </row>
    <row r="2403" spans="33:33">
      <c r="AG2403" s="120"/>
    </row>
    <row r="2404" spans="33:33">
      <c r="AG2404" s="120"/>
    </row>
    <row r="2405" spans="33:33">
      <c r="AG2405" s="120"/>
    </row>
    <row r="2406" spans="33:33">
      <c r="AG2406" s="120"/>
    </row>
    <row r="2407" spans="33:33">
      <c r="AG2407" s="120"/>
    </row>
    <row r="2408" spans="33:33">
      <c r="AG2408" s="120"/>
    </row>
    <row r="2409" spans="33:33">
      <c r="AG2409" s="120"/>
    </row>
    <row r="2410" spans="33:33">
      <c r="AG2410" s="120"/>
    </row>
    <row r="2411" spans="33:33">
      <c r="AG2411" s="120"/>
    </row>
    <row r="2412" spans="33:33">
      <c r="AG2412" s="120"/>
    </row>
    <row r="2413" spans="33:33">
      <c r="AG2413" s="120"/>
    </row>
    <row r="2414" spans="33:33">
      <c r="AG2414" s="120"/>
    </row>
    <row r="2415" spans="33:33">
      <c r="AG2415" s="120"/>
    </row>
    <row r="2416" spans="33:33">
      <c r="AG2416" s="120"/>
    </row>
    <row r="2417" spans="33:33">
      <c r="AG2417" s="120"/>
    </row>
    <row r="2418" spans="33:33">
      <c r="AG2418" s="120"/>
    </row>
    <row r="2419" spans="33:33">
      <c r="AG2419" s="120"/>
    </row>
    <row r="2420" spans="33:33">
      <c r="AG2420" s="120"/>
    </row>
    <row r="2421" spans="33:33">
      <c r="AG2421" s="120"/>
    </row>
    <row r="2422" spans="33:33">
      <c r="AG2422" s="120"/>
    </row>
    <row r="2423" spans="33:33">
      <c r="AG2423" s="120"/>
    </row>
    <row r="2424" spans="33:33">
      <c r="AG2424" s="120"/>
    </row>
    <row r="2425" spans="33:33">
      <c r="AG2425" s="120"/>
    </row>
    <row r="2426" spans="33:33">
      <c r="AG2426" s="120"/>
    </row>
    <row r="2427" spans="33:33">
      <c r="AG2427" s="120"/>
    </row>
    <row r="2428" spans="33:33">
      <c r="AG2428" s="120"/>
    </row>
    <row r="2429" spans="33:33">
      <c r="AG2429" s="120"/>
    </row>
    <row r="2430" spans="33:33">
      <c r="AG2430" s="120"/>
    </row>
    <row r="2431" spans="33:33">
      <c r="AG2431" s="120"/>
    </row>
    <row r="2432" spans="33:33">
      <c r="AG2432" s="120"/>
    </row>
    <row r="2433" spans="33:33">
      <c r="AG2433" s="120"/>
    </row>
    <row r="2434" spans="33:33">
      <c r="AG2434" s="120"/>
    </row>
    <row r="2435" spans="33:33">
      <c r="AG2435" s="120"/>
    </row>
    <row r="2436" spans="33:33">
      <c r="AG2436" s="120"/>
    </row>
    <row r="2437" spans="33:33">
      <c r="AG2437" s="120"/>
    </row>
    <row r="2438" spans="33:33">
      <c r="AG2438" s="120"/>
    </row>
    <row r="2439" spans="33:33">
      <c r="AG2439" s="120"/>
    </row>
    <row r="2440" spans="33:33">
      <c r="AG2440" s="120"/>
    </row>
    <row r="2441" spans="33:33">
      <c r="AG2441" s="120"/>
    </row>
    <row r="2442" spans="33:33">
      <c r="AG2442" s="120"/>
    </row>
    <row r="2443" spans="33:33">
      <c r="AG2443" s="120"/>
    </row>
    <row r="2444" spans="33:33">
      <c r="AG2444" s="120"/>
    </row>
    <row r="2445" spans="33:33">
      <c r="AG2445" s="120"/>
    </row>
    <row r="2446" spans="33:33">
      <c r="AG2446" s="120"/>
    </row>
    <row r="2447" spans="33:33">
      <c r="AG2447" s="120"/>
    </row>
    <row r="2448" spans="33:33">
      <c r="AG2448" s="120"/>
    </row>
    <row r="2449" spans="33:33">
      <c r="AG2449" s="120"/>
    </row>
    <row r="2450" spans="33:33">
      <c r="AG2450" s="120"/>
    </row>
    <row r="2451" spans="33:33">
      <c r="AG2451" s="120"/>
    </row>
    <row r="2452" spans="33:33">
      <c r="AG2452" s="120"/>
    </row>
    <row r="2453" spans="33:33">
      <c r="AG2453" s="120"/>
    </row>
    <row r="2454" spans="33:33">
      <c r="AG2454" s="120"/>
    </row>
    <row r="2455" spans="33:33">
      <c r="AG2455" s="120"/>
    </row>
    <row r="2456" spans="33:33">
      <c r="AG2456" s="120"/>
    </row>
    <row r="2457" spans="33:33">
      <c r="AG2457" s="120"/>
    </row>
    <row r="2458" spans="33:33">
      <c r="AG2458" s="120"/>
    </row>
    <row r="2459" spans="33:33">
      <c r="AG2459" s="120"/>
    </row>
    <row r="2460" spans="33:33">
      <c r="AG2460" s="120"/>
    </row>
    <row r="2461" spans="33:33">
      <c r="AG2461" s="120"/>
    </row>
    <row r="2462" spans="33:33">
      <c r="AG2462" s="120"/>
    </row>
    <row r="2463" spans="33:33">
      <c r="AG2463" s="120"/>
    </row>
    <row r="2464" spans="33:33">
      <c r="AG2464" s="120"/>
    </row>
    <row r="2465" spans="33:33">
      <c r="AG2465" s="120"/>
    </row>
    <row r="2466" spans="33:33">
      <c r="AG2466" s="120"/>
    </row>
    <row r="2467" spans="33:33">
      <c r="AG2467" s="120"/>
    </row>
    <row r="2468" spans="33:33">
      <c r="AG2468" s="120"/>
    </row>
    <row r="2469" spans="33:33">
      <c r="AG2469" s="120"/>
    </row>
    <row r="2470" spans="33:33">
      <c r="AG2470" s="120"/>
    </row>
    <row r="2471" spans="33:33">
      <c r="AG2471" s="120"/>
    </row>
    <row r="2472" spans="33:33">
      <c r="AG2472" s="120"/>
    </row>
    <row r="2473" spans="33:33">
      <c r="AG2473" s="120"/>
    </row>
    <row r="2474" spans="33:33">
      <c r="AG2474" s="120"/>
    </row>
    <row r="2475" spans="33:33">
      <c r="AG2475" s="120"/>
    </row>
    <row r="2476" spans="33:33">
      <c r="AG2476" s="120"/>
    </row>
    <row r="2477" spans="33:33">
      <c r="AG2477" s="120"/>
    </row>
    <row r="2478" spans="33:33">
      <c r="AG2478" s="120"/>
    </row>
    <row r="2479" spans="33:33">
      <c r="AG2479" s="120"/>
    </row>
    <row r="2480" spans="33:33">
      <c r="AG2480" s="120"/>
    </row>
    <row r="2481" spans="33:33">
      <c r="AG2481" s="120"/>
    </row>
    <row r="2482" spans="33:33">
      <c r="AG2482" s="120"/>
    </row>
    <row r="2483" spans="33:33">
      <c r="AG2483" s="120"/>
    </row>
    <row r="2484" spans="33:33">
      <c r="AG2484" s="120"/>
    </row>
    <row r="2485" spans="33:33">
      <c r="AG2485" s="120"/>
    </row>
    <row r="2486" spans="33:33">
      <c r="AG2486" s="120"/>
    </row>
    <row r="2487" spans="33:33">
      <c r="AG2487" s="120"/>
    </row>
    <row r="2488" spans="33:33">
      <c r="AG2488" s="120"/>
    </row>
    <row r="2489" spans="33:33">
      <c r="AG2489" s="120"/>
    </row>
    <row r="2490" spans="33:33">
      <c r="AG2490" s="120"/>
    </row>
    <row r="2491" spans="33:33">
      <c r="AG2491" s="120"/>
    </row>
    <row r="2492" spans="33:33">
      <c r="AG2492" s="120"/>
    </row>
    <row r="2493" spans="33:33">
      <c r="AG2493" s="120"/>
    </row>
    <row r="2494" spans="33:33">
      <c r="AG2494" s="120"/>
    </row>
    <row r="2495" spans="33:33">
      <c r="AG2495" s="120"/>
    </row>
    <row r="2496" spans="33:33">
      <c r="AG2496" s="120"/>
    </row>
    <row r="2497" spans="33:33">
      <c r="AG2497" s="120"/>
    </row>
    <row r="2498" spans="33:33">
      <c r="AG2498" s="120"/>
    </row>
    <row r="2499" spans="33:33">
      <c r="AG2499" s="120"/>
    </row>
    <row r="2500" spans="33:33">
      <c r="AG2500" s="120"/>
    </row>
    <row r="2501" spans="33:33">
      <c r="AG2501" s="120"/>
    </row>
    <row r="2502" spans="33:33">
      <c r="AG2502" s="120"/>
    </row>
    <row r="2503" spans="33:33">
      <c r="AG2503" s="120"/>
    </row>
    <row r="2504" spans="33:33">
      <c r="AG2504" s="120"/>
    </row>
    <row r="2505" spans="33:33">
      <c r="AG2505" s="120"/>
    </row>
    <row r="2506" spans="33:33">
      <c r="AG2506" s="120"/>
    </row>
    <row r="2507" spans="33:33">
      <c r="AG2507" s="120"/>
    </row>
    <row r="2508" spans="33:33">
      <c r="AG2508" s="120"/>
    </row>
    <row r="2509" spans="33:33">
      <c r="AG2509" s="120"/>
    </row>
    <row r="2510" spans="33:33">
      <c r="AG2510" s="120"/>
    </row>
    <row r="2511" spans="33:33">
      <c r="AG2511" s="120"/>
    </row>
    <row r="2512" spans="33:33">
      <c r="AG2512" s="120"/>
    </row>
    <row r="2513" spans="33:33">
      <c r="AG2513" s="120"/>
    </row>
    <row r="2514" spans="33:33">
      <c r="AG2514" s="120"/>
    </row>
    <row r="2515" spans="33:33">
      <c r="AG2515" s="120"/>
    </row>
    <row r="2516" spans="33:33">
      <c r="AG2516" s="120"/>
    </row>
    <row r="2517" spans="33:33">
      <c r="AG2517" s="120"/>
    </row>
    <row r="2518" spans="33:33">
      <c r="AG2518" s="120"/>
    </row>
    <row r="2519" spans="33:33">
      <c r="AG2519" s="120"/>
    </row>
    <row r="2520" spans="33:33">
      <c r="AG2520" s="120"/>
    </row>
    <row r="2521" spans="33:33">
      <c r="AG2521" s="120"/>
    </row>
    <row r="2522" spans="33:33">
      <c r="AG2522" s="120"/>
    </row>
    <row r="2523" spans="33:33">
      <c r="AG2523" s="120"/>
    </row>
    <row r="2524" spans="33:33">
      <c r="AG2524" s="120"/>
    </row>
    <row r="2525" spans="33:33">
      <c r="AG2525" s="120"/>
    </row>
    <row r="2526" spans="33:33">
      <c r="AG2526" s="120"/>
    </row>
    <row r="2527" spans="33:33">
      <c r="AG2527" s="120"/>
    </row>
    <row r="2528" spans="33:33">
      <c r="AG2528" s="120"/>
    </row>
    <row r="2529" spans="33:33">
      <c r="AG2529" s="120"/>
    </row>
    <row r="2530" spans="33:33">
      <c r="AG2530" s="120"/>
    </row>
    <row r="2531" spans="33:33">
      <c r="AG2531" s="120"/>
    </row>
    <row r="2532" spans="33:33">
      <c r="AG2532" s="120"/>
    </row>
    <row r="2533" spans="33:33">
      <c r="AG2533" s="120"/>
    </row>
    <row r="2534" spans="33:33">
      <c r="AG2534" s="120"/>
    </row>
    <row r="2535" spans="33:33">
      <c r="AG2535" s="120"/>
    </row>
    <row r="2536" spans="33:33">
      <c r="AG2536" s="120"/>
    </row>
    <row r="2537" spans="33:33">
      <c r="AG2537" s="120"/>
    </row>
    <row r="2538" spans="33:33">
      <c r="AG2538" s="120"/>
    </row>
    <row r="2539" spans="33:33">
      <c r="AG2539" s="120"/>
    </row>
    <row r="2540" spans="33:33">
      <c r="AG2540" s="120"/>
    </row>
    <row r="2541" spans="33:33">
      <c r="AG2541" s="120"/>
    </row>
    <row r="2542" spans="33:33">
      <c r="AG2542" s="120"/>
    </row>
    <row r="2543" spans="33:33">
      <c r="AG2543" s="120"/>
    </row>
    <row r="2544" spans="33:33">
      <c r="AG2544" s="120"/>
    </row>
    <row r="2545" spans="33:33">
      <c r="AG2545" s="120"/>
    </row>
    <row r="2546" spans="33:33">
      <c r="AG2546" s="120"/>
    </row>
    <row r="2547" spans="33:33">
      <c r="AG2547" s="120"/>
    </row>
    <row r="2548" spans="33:33">
      <c r="AG2548" s="120"/>
    </row>
    <row r="2549" spans="33:33">
      <c r="AG2549" s="120"/>
    </row>
    <row r="2550" spans="33:33">
      <c r="AG2550" s="120"/>
    </row>
    <row r="2551" spans="33:33">
      <c r="AG2551" s="120"/>
    </row>
    <row r="2552" spans="33:33">
      <c r="AG2552" s="120"/>
    </row>
    <row r="2553" spans="33:33">
      <c r="AG2553" s="120"/>
    </row>
    <row r="2554" spans="33:33">
      <c r="AG2554" s="120"/>
    </row>
    <row r="2555" spans="33:33">
      <c r="AG2555" s="120"/>
    </row>
    <row r="2556" spans="33:33">
      <c r="AG2556" s="120"/>
    </row>
    <row r="2557" spans="33:33">
      <c r="AG2557" s="120"/>
    </row>
    <row r="2558" spans="33:33">
      <c r="AG2558" s="120"/>
    </row>
    <row r="2559" spans="33:33">
      <c r="AG2559" s="120"/>
    </row>
    <row r="2560" spans="33:33">
      <c r="AG2560" s="120"/>
    </row>
    <row r="2561" spans="33:33">
      <c r="AG2561" s="120"/>
    </row>
    <row r="2562" spans="33:33">
      <c r="AG2562" s="120"/>
    </row>
    <row r="2563" spans="33:33">
      <c r="AG2563" s="120"/>
    </row>
    <row r="2564" spans="33:33">
      <c r="AG2564" s="120"/>
    </row>
    <row r="2565" spans="33:33">
      <c r="AG2565" s="120"/>
    </row>
    <row r="2566" spans="33:33">
      <c r="AG2566" s="120"/>
    </row>
    <row r="2567" spans="33:33">
      <c r="AG2567" s="120"/>
    </row>
    <row r="2568" spans="33:33">
      <c r="AG2568" s="120"/>
    </row>
    <row r="2569" spans="33:33">
      <c r="AG2569" s="120"/>
    </row>
    <row r="2570" spans="33:33">
      <c r="AG2570" s="120"/>
    </row>
    <row r="2571" spans="33:33">
      <c r="AG2571" s="120"/>
    </row>
    <row r="2572" spans="33:33">
      <c r="AG2572" s="120"/>
    </row>
    <row r="2573" spans="33:33">
      <c r="AG2573" s="120"/>
    </row>
    <row r="2574" spans="33:33">
      <c r="AG2574" s="120"/>
    </row>
    <row r="2575" spans="33:33">
      <c r="AG2575" s="120"/>
    </row>
    <row r="2576" spans="33:33">
      <c r="AG2576" s="120"/>
    </row>
    <row r="2577" spans="33:33">
      <c r="AG2577" s="120"/>
    </row>
    <row r="2578" spans="33:33">
      <c r="AG2578" s="120"/>
    </row>
    <row r="2579" spans="33:33">
      <c r="AG2579" s="120"/>
    </row>
    <row r="2580" spans="33:33">
      <c r="AG2580" s="120"/>
    </row>
    <row r="2581" spans="33:33">
      <c r="AG2581" s="120"/>
    </row>
    <row r="2582" spans="33:33">
      <c r="AG2582" s="120"/>
    </row>
    <row r="2583" spans="33:33">
      <c r="AG2583" s="120"/>
    </row>
    <row r="2584" spans="33:33">
      <c r="AG2584" s="120"/>
    </row>
    <row r="2585" spans="33:33">
      <c r="AG2585" s="120"/>
    </row>
    <row r="2586" spans="33:33">
      <c r="AG2586" s="120"/>
    </row>
    <row r="2587" spans="33:33">
      <c r="AG2587" s="120"/>
    </row>
    <row r="2588" spans="33:33">
      <c r="AG2588" s="120"/>
    </row>
    <row r="2589" spans="33:33">
      <c r="AG2589" s="120"/>
    </row>
    <row r="2590" spans="33:33">
      <c r="AG2590" s="120"/>
    </row>
    <row r="2591" spans="33:33">
      <c r="AG2591" s="120"/>
    </row>
    <row r="2592" spans="33:33">
      <c r="AG2592" s="120"/>
    </row>
    <row r="2593" spans="33:33">
      <c r="AG2593" s="120"/>
    </row>
    <row r="2594" spans="33:33">
      <c r="AG2594" s="120"/>
    </row>
    <row r="2595" spans="33:33">
      <c r="AG2595" s="120"/>
    </row>
    <row r="2596" spans="33:33">
      <c r="AG2596" s="120"/>
    </row>
    <row r="2597" spans="33:33">
      <c r="AG2597" s="120"/>
    </row>
    <row r="2598" spans="33:33">
      <c r="AG2598" s="120"/>
    </row>
    <row r="2599" spans="33:33">
      <c r="AG2599" s="120"/>
    </row>
    <row r="2600" spans="33:33">
      <c r="AG2600" s="120"/>
    </row>
    <row r="2601" spans="33:33">
      <c r="AG2601" s="120"/>
    </row>
    <row r="2602" spans="33:33">
      <c r="AG2602" s="120"/>
    </row>
    <row r="2603" spans="33:33">
      <c r="AG2603" s="120"/>
    </row>
    <row r="2604" spans="33:33">
      <c r="AG2604" s="120"/>
    </row>
    <row r="2605" spans="33:33">
      <c r="AG2605" s="120"/>
    </row>
    <row r="2606" spans="33:33">
      <c r="AG2606" s="120"/>
    </row>
    <row r="2607" spans="33:33">
      <c r="AG2607" s="120"/>
    </row>
    <row r="2608" spans="33:33">
      <c r="AG2608" s="120"/>
    </row>
    <row r="2609" spans="33:33">
      <c r="AG2609" s="120"/>
    </row>
    <row r="2610" spans="33:33">
      <c r="AG2610" s="120"/>
    </row>
    <row r="2611" spans="33:33">
      <c r="AG2611" s="120"/>
    </row>
    <row r="2612" spans="33:33">
      <c r="AG2612" s="120"/>
    </row>
    <row r="2613" spans="33:33">
      <c r="AG2613" s="120"/>
    </row>
    <row r="2614" spans="33:33">
      <c r="AG2614" s="120"/>
    </row>
    <row r="2615" spans="33:33">
      <c r="AG2615" s="120"/>
    </row>
    <row r="2616" spans="33:33">
      <c r="AG2616" s="120"/>
    </row>
    <row r="2617" spans="33:33">
      <c r="AG2617" s="120"/>
    </row>
    <row r="2618" spans="33:33">
      <c r="AG2618" s="120"/>
    </row>
    <row r="2619" spans="33:33">
      <c r="AG2619" s="120"/>
    </row>
    <row r="2620" spans="33:33">
      <c r="AG2620" s="120"/>
    </row>
    <row r="2621" spans="33:33">
      <c r="AG2621" s="120"/>
    </row>
    <row r="2622" spans="33:33">
      <c r="AG2622" s="120"/>
    </row>
    <row r="2623" spans="33:33">
      <c r="AG2623" s="120"/>
    </row>
    <row r="2624" spans="33:33">
      <c r="AG2624" s="120"/>
    </row>
    <row r="2625" spans="33:33">
      <c r="AG2625" s="120"/>
    </row>
    <row r="2626" spans="33:33">
      <c r="AG2626" s="120"/>
    </row>
    <row r="2627" spans="33:33">
      <c r="AG2627" s="120"/>
    </row>
    <row r="2628" spans="33:33">
      <c r="AG2628" s="120"/>
    </row>
    <row r="2629" spans="33:33">
      <c r="AG2629" s="120"/>
    </row>
    <row r="2630" spans="33:33">
      <c r="AG2630" s="120"/>
    </row>
    <row r="2631" spans="33:33">
      <c r="AG2631" s="120"/>
    </row>
    <row r="2632" spans="33:33">
      <c r="AG2632" s="120"/>
    </row>
    <row r="2633" spans="33:33">
      <c r="AG2633" s="120"/>
    </row>
    <row r="2634" spans="33:33">
      <c r="AG2634" s="120"/>
    </row>
    <row r="2635" spans="33:33">
      <c r="AG2635" s="120"/>
    </row>
    <row r="2636" spans="33:33">
      <c r="AG2636" s="120"/>
    </row>
    <row r="2637" spans="33:33">
      <c r="AG2637" s="120"/>
    </row>
    <row r="2638" spans="33:33">
      <c r="AG2638" s="120"/>
    </row>
    <row r="2639" spans="33:33">
      <c r="AG2639" s="120"/>
    </row>
    <row r="2640" spans="33:33">
      <c r="AG2640" s="120"/>
    </row>
    <row r="2641" spans="33:33">
      <c r="AG2641" s="120"/>
    </row>
    <row r="2642" spans="33:33">
      <c r="AG2642" s="120"/>
    </row>
    <row r="2643" spans="33:33">
      <c r="AG2643" s="120"/>
    </row>
    <row r="2644" spans="33:33">
      <c r="AG2644" s="120"/>
    </row>
    <row r="2645" spans="33:33">
      <c r="AG2645" s="120"/>
    </row>
    <row r="2646" spans="33:33">
      <c r="AG2646" s="120"/>
    </row>
    <row r="2647" spans="33:33">
      <c r="AG2647" s="120"/>
    </row>
    <row r="2648" spans="33:33">
      <c r="AG2648" s="120"/>
    </row>
    <row r="2649" spans="33:33">
      <c r="AG2649" s="120"/>
    </row>
    <row r="2650" spans="33:33">
      <c r="AG2650" s="120"/>
    </row>
    <row r="2651" spans="33:33">
      <c r="AG2651" s="120"/>
    </row>
    <row r="2652" spans="33:33">
      <c r="AG2652" s="120"/>
    </row>
    <row r="2653" spans="33:33">
      <c r="AG2653" s="120"/>
    </row>
    <row r="2654" spans="33:33">
      <c r="AG2654" s="120"/>
    </row>
    <row r="2655" spans="33:33">
      <c r="AG2655" s="120"/>
    </row>
    <row r="2656" spans="33:33">
      <c r="AG2656" s="120"/>
    </row>
    <row r="2657" spans="33:33">
      <c r="AG2657" s="120"/>
    </row>
    <row r="2658" spans="33:33">
      <c r="AG2658" s="120"/>
    </row>
    <row r="2659" spans="33:33">
      <c r="AG2659" s="120"/>
    </row>
    <row r="2660" spans="33:33">
      <c r="AG2660" s="120"/>
    </row>
    <row r="2661" spans="33:33">
      <c r="AG2661" s="120"/>
    </row>
    <row r="2662" spans="33:33">
      <c r="AG2662" s="120"/>
    </row>
    <row r="2663" spans="33:33">
      <c r="AG2663" s="120"/>
    </row>
    <row r="2664" spans="33:33">
      <c r="AG2664" s="120"/>
    </row>
    <row r="2665" spans="33:33">
      <c r="AG2665" s="120"/>
    </row>
    <row r="2666" spans="33:33">
      <c r="AG2666" s="120"/>
    </row>
    <row r="2667" spans="33:33">
      <c r="AG2667" s="120"/>
    </row>
    <row r="2668" spans="33:33">
      <c r="AG2668" s="120"/>
    </row>
    <row r="2669" spans="33:33">
      <c r="AG2669" s="120"/>
    </row>
    <row r="2670" spans="33:33">
      <c r="AG2670" s="120"/>
    </row>
    <row r="2671" spans="33:33">
      <c r="AG2671" s="120"/>
    </row>
    <row r="2672" spans="33:33">
      <c r="AG2672" s="120"/>
    </row>
    <row r="2673" spans="33:33">
      <c r="AG2673" s="120"/>
    </row>
    <row r="2674" spans="33:33">
      <c r="AG2674" s="120"/>
    </row>
    <row r="2675" spans="33:33">
      <c r="AG2675" s="120"/>
    </row>
    <row r="2676" spans="33:33">
      <c r="AG2676" s="120"/>
    </row>
    <row r="2677" spans="33:33">
      <c r="AG2677" s="120"/>
    </row>
    <row r="2678" spans="33:33">
      <c r="AG2678" s="120"/>
    </row>
    <row r="2679" spans="33:33">
      <c r="AG2679" s="120"/>
    </row>
    <row r="2680" spans="33:33">
      <c r="AG2680" s="120"/>
    </row>
    <row r="2681" spans="33:33">
      <c r="AG2681" s="120"/>
    </row>
    <row r="2682" spans="33:33">
      <c r="AG2682" s="120"/>
    </row>
    <row r="2683" spans="33:33">
      <c r="AG2683" s="120"/>
    </row>
    <row r="2684" spans="33:33">
      <c r="AG2684" s="120"/>
    </row>
    <row r="2685" spans="33:33">
      <c r="AG2685" s="120"/>
    </row>
    <row r="2686" spans="33:33">
      <c r="AG2686" s="120"/>
    </row>
    <row r="2687" spans="33:33">
      <c r="AG2687" s="120"/>
    </row>
    <row r="2688" spans="33:33">
      <c r="AG2688" s="120"/>
    </row>
    <row r="2689" spans="33:33">
      <c r="AG2689" s="120"/>
    </row>
    <row r="2690" spans="33:33">
      <c r="AG2690" s="120"/>
    </row>
    <row r="2691" spans="33:33">
      <c r="AG2691" s="120"/>
    </row>
    <row r="2692" spans="33:33">
      <c r="AG2692" s="120"/>
    </row>
    <row r="2693" spans="33:33">
      <c r="AG2693" s="120"/>
    </row>
    <row r="2694" spans="33:33">
      <c r="AG2694" s="120"/>
    </row>
    <row r="2695" spans="33:33">
      <c r="AG2695" s="120"/>
    </row>
    <row r="2696" spans="33:33">
      <c r="AG2696" s="120"/>
    </row>
    <row r="2697" spans="33:33">
      <c r="AG2697" s="120"/>
    </row>
    <row r="2698" spans="33:33">
      <c r="AG2698" s="120"/>
    </row>
    <row r="2699" spans="33:33">
      <c r="AG2699" s="120"/>
    </row>
    <row r="2700" spans="33:33">
      <c r="AG2700" s="120"/>
    </row>
    <row r="2701" spans="33:33">
      <c r="AG2701" s="120"/>
    </row>
    <row r="2702" spans="33:33">
      <c r="AG2702" s="120"/>
    </row>
    <row r="2703" spans="33:33">
      <c r="AG2703" s="120"/>
    </row>
    <row r="2704" spans="33:33">
      <c r="AG2704" s="120"/>
    </row>
    <row r="2705" spans="33:33">
      <c r="AG2705" s="120"/>
    </row>
    <row r="2706" spans="33:33">
      <c r="AG2706" s="120"/>
    </row>
    <row r="2707" spans="33:33">
      <c r="AG2707" s="120"/>
    </row>
    <row r="2708" spans="33:33">
      <c r="AG2708" s="120"/>
    </row>
    <row r="2709" spans="33:33">
      <c r="AG2709" s="120"/>
    </row>
    <row r="2710" spans="33:33">
      <c r="AG2710" s="120"/>
    </row>
    <row r="2711" spans="33:33">
      <c r="AG2711" s="120"/>
    </row>
    <row r="2712" spans="33:33">
      <c r="AG2712" s="120"/>
    </row>
    <row r="2713" spans="33:33">
      <c r="AG2713" s="120"/>
    </row>
    <row r="2714" spans="33:33">
      <c r="AG2714" s="120"/>
    </row>
    <row r="2715" spans="33:33">
      <c r="AG2715" s="120"/>
    </row>
    <row r="2716" spans="33:33">
      <c r="AG2716" s="120"/>
    </row>
    <row r="2717" spans="33:33">
      <c r="AG2717" s="120"/>
    </row>
    <row r="2718" spans="33:33">
      <c r="AG2718" s="120"/>
    </row>
    <row r="2719" spans="33:33">
      <c r="AG2719" s="120"/>
    </row>
    <row r="2720" spans="33:33">
      <c r="AG2720" s="120"/>
    </row>
    <row r="2721" spans="33:33">
      <c r="AG2721" s="120"/>
    </row>
    <row r="2722" spans="33:33">
      <c r="AG2722" s="120"/>
    </row>
    <row r="2723" spans="33:33">
      <c r="AG2723" s="120"/>
    </row>
    <row r="2724" spans="33:33">
      <c r="AG2724" s="120"/>
    </row>
    <row r="2725" spans="33:33">
      <c r="AG2725" s="120"/>
    </row>
    <row r="2726" spans="33:33">
      <c r="AG2726" s="120"/>
    </row>
    <row r="2727" spans="33:33">
      <c r="AG2727" s="120"/>
    </row>
    <row r="2728" spans="33:33">
      <c r="AG2728" s="120"/>
    </row>
    <row r="2729" spans="33:33">
      <c r="AG2729" s="120"/>
    </row>
    <row r="2730" spans="33:33">
      <c r="AG2730" s="120"/>
    </row>
    <row r="2731" spans="33:33">
      <c r="AG2731" s="120"/>
    </row>
    <row r="2732" spans="33:33">
      <c r="AG2732" s="120"/>
    </row>
    <row r="2733" spans="33:33">
      <c r="AG2733" s="120"/>
    </row>
    <row r="2734" spans="33:33">
      <c r="AG2734" s="120"/>
    </row>
    <row r="2735" spans="33:33">
      <c r="AG2735" s="120"/>
    </row>
    <row r="2736" spans="33:33">
      <c r="AG2736" s="120"/>
    </row>
    <row r="2737" spans="33:33">
      <c r="AG2737" s="120"/>
    </row>
    <row r="2738" spans="33:33">
      <c r="AG2738" s="120"/>
    </row>
    <row r="2739" spans="33:33">
      <c r="AG2739" s="120"/>
    </row>
    <row r="2740" spans="33:33">
      <c r="AG2740" s="120"/>
    </row>
    <row r="2741" spans="33:33">
      <c r="AG2741" s="120"/>
    </row>
    <row r="2742" spans="33:33">
      <c r="AG2742" s="120"/>
    </row>
    <row r="2743" spans="33:33">
      <c r="AG2743" s="120"/>
    </row>
    <row r="2744" spans="33:33">
      <c r="AG2744" s="120"/>
    </row>
    <row r="2745" spans="33:33">
      <c r="AG2745" s="120"/>
    </row>
    <row r="2746" spans="33:33">
      <c r="AG2746" s="120"/>
    </row>
    <row r="2747" spans="33:33">
      <c r="AG2747" s="120"/>
    </row>
    <row r="2748" spans="33:33">
      <c r="AG2748" s="120"/>
    </row>
    <row r="2749" spans="33:33">
      <c r="AG2749" s="120"/>
    </row>
    <row r="2750" spans="33:33">
      <c r="AG2750" s="120"/>
    </row>
    <row r="2751" spans="33:33">
      <c r="AG2751" s="120"/>
    </row>
    <row r="2752" spans="33:33">
      <c r="AG2752" s="120"/>
    </row>
    <row r="2753" spans="33:33">
      <c r="AG2753" s="120"/>
    </row>
    <row r="2754" spans="33:33">
      <c r="AG2754" s="120"/>
    </row>
    <row r="2755" spans="33:33">
      <c r="AG2755" s="120"/>
    </row>
    <row r="2756" spans="33:33">
      <c r="AG2756" s="120"/>
    </row>
    <row r="2757" spans="33:33">
      <c r="AG2757" s="120"/>
    </row>
    <row r="2758" spans="33:33">
      <c r="AG2758" s="120"/>
    </row>
    <row r="2759" spans="33:33">
      <c r="AG2759" s="120"/>
    </row>
    <row r="2760" spans="33:33">
      <c r="AG2760" s="120"/>
    </row>
    <row r="2761" spans="33:33">
      <c r="AG2761" s="120"/>
    </row>
    <row r="2762" spans="33:33">
      <c r="AG2762" s="120"/>
    </row>
    <row r="2763" spans="33:33">
      <c r="AG2763" s="120"/>
    </row>
    <row r="2764" spans="33:33">
      <c r="AG2764" s="120"/>
    </row>
    <row r="2765" spans="33:33">
      <c r="AG2765" s="120"/>
    </row>
    <row r="2766" spans="33:33">
      <c r="AG2766" s="120"/>
    </row>
    <row r="2767" spans="33:33">
      <c r="AG2767" s="120"/>
    </row>
    <row r="2768" spans="33:33">
      <c r="AG2768" s="120"/>
    </row>
    <row r="2769" spans="33:33">
      <c r="AG2769" s="120"/>
    </row>
    <row r="2770" spans="33:33">
      <c r="AG2770" s="120"/>
    </row>
    <row r="2771" spans="33:33">
      <c r="AG2771" s="120"/>
    </row>
    <row r="2772" spans="33:33">
      <c r="AG2772" s="120"/>
    </row>
    <row r="2773" spans="33:33">
      <c r="AG2773" s="120"/>
    </row>
    <row r="2774" spans="33:33">
      <c r="AG2774" s="120"/>
    </row>
    <row r="2775" spans="33:33">
      <c r="AG2775" s="120"/>
    </row>
    <row r="2776" spans="33:33">
      <c r="AG2776" s="120"/>
    </row>
    <row r="2777" spans="33:33">
      <c r="AG2777" s="120"/>
    </row>
    <row r="2778" spans="33:33">
      <c r="AG2778" s="120"/>
    </row>
    <row r="2779" spans="33:33">
      <c r="AG2779" s="120"/>
    </row>
    <row r="2780" spans="33:33">
      <c r="AG2780" s="120"/>
    </row>
    <row r="2781" spans="33:33">
      <c r="AG2781" s="120"/>
    </row>
    <row r="2782" spans="33:33">
      <c r="AG2782" s="120"/>
    </row>
    <row r="2783" spans="33:33">
      <c r="AG2783" s="120"/>
    </row>
    <row r="2784" spans="33:33">
      <c r="AG2784" s="120"/>
    </row>
    <row r="2785" spans="33:33">
      <c r="AG2785" s="120"/>
    </row>
    <row r="2786" spans="33:33">
      <c r="AG2786" s="120"/>
    </row>
    <row r="2787" spans="33:33">
      <c r="AG2787" s="120"/>
    </row>
    <row r="2788" spans="33:33">
      <c r="AG2788" s="120"/>
    </row>
    <row r="2789" spans="33:33">
      <c r="AG2789" s="120"/>
    </row>
    <row r="2790" spans="33:33">
      <c r="AG2790" s="120"/>
    </row>
    <row r="2791" spans="33:33">
      <c r="AG2791" s="120"/>
    </row>
    <row r="2792" spans="33:33">
      <c r="AG2792" s="120"/>
    </row>
    <row r="2793" spans="33:33">
      <c r="AG2793" s="120"/>
    </row>
    <row r="2794" spans="33:33">
      <c r="AG2794" s="120"/>
    </row>
    <row r="2795" spans="33:33">
      <c r="AG2795" s="120"/>
    </row>
    <row r="2796" spans="33:33">
      <c r="AG2796" s="120"/>
    </row>
    <row r="2797" spans="33:33">
      <c r="AG2797" s="120"/>
    </row>
    <row r="2798" spans="33:33">
      <c r="AG2798" s="120"/>
    </row>
    <row r="2799" spans="33:33">
      <c r="AG2799" s="120"/>
    </row>
    <row r="2800" spans="33:33">
      <c r="AG2800" s="120"/>
    </row>
    <row r="2801" spans="33:33">
      <c r="AG2801" s="120"/>
    </row>
    <row r="2802" spans="33:33">
      <c r="AG2802" s="120"/>
    </row>
    <row r="2803" spans="33:33">
      <c r="AG2803" s="120"/>
    </row>
    <row r="2804" spans="33:33">
      <c r="AG2804" s="120"/>
    </row>
    <row r="2805" spans="33:33">
      <c r="AG2805" s="120"/>
    </row>
    <row r="2806" spans="33:33">
      <c r="AG2806" s="120"/>
    </row>
    <row r="2807" spans="33:33">
      <c r="AG2807" s="120"/>
    </row>
    <row r="2808" spans="33:33">
      <c r="AG2808" s="120"/>
    </row>
    <row r="2809" spans="33:33">
      <c r="AG2809" s="120"/>
    </row>
    <row r="2810" spans="33:33">
      <c r="AG2810" s="120"/>
    </row>
    <row r="2811" spans="33:33">
      <c r="AG2811" s="120"/>
    </row>
    <row r="2812" spans="33:33">
      <c r="AG2812" s="120"/>
    </row>
    <row r="2813" spans="33:33">
      <c r="AG2813" s="120"/>
    </row>
    <row r="2814" spans="33:33">
      <c r="AG2814" s="120"/>
    </row>
    <row r="2815" spans="33:33">
      <c r="AG2815" s="120"/>
    </row>
    <row r="2816" spans="33:33">
      <c r="AG2816" s="120"/>
    </row>
    <row r="2817" spans="33:33">
      <c r="AG2817" s="120"/>
    </row>
    <row r="2818" spans="33:33">
      <c r="AG2818" s="120"/>
    </row>
    <row r="2819" spans="33:33">
      <c r="AG2819" s="120"/>
    </row>
    <row r="2820" spans="33:33">
      <c r="AG2820" s="120"/>
    </row>
    <row r="2821" spans="33:33">
      <c r="AG2821" s="120"/>
    </row>
    <row r="2822" spans="33:33">
      <c r="AG2822" s="120"/>
    </row>
    <row r="2823" spans="33:33">
      <c r="AG2823" s="120"/>
    </row>
    <row r="2824" spans="33:33">
      <c r="AG2824" s="120"/>
    </row>
    <row r="2825" spans="33:33">
      <c r="AG2825" s="120"/>
    </row>
    <row r="2826" spans="33:33">
      <c r="AG2826" s="120"/>
    </row>
    <row r="2827" spans="33:33">
      <c r="AG2827" s="120"/>
    </row>
    <row r="2828" spans="33:33">
      <c r="AG2828" s="120"/>
    </row>
    <row r="2829" spans="33:33">
      <c r="AG2829" s="120"/>
    </row>
    <row r="2830" spans="33:33">
      <c r="AG2830" s="120"/>
    </row>
    <row r="2831" spans="33:33">
      <c r="AG2831" s="120"/>
    </row>
    <row r="2832" spans="33:33">
      <c r="AG2832" s="120"/>
    </row>
    <row r="2833" spans="33:33">
      <c r="AG2833" s="120"/>
    </row>
    <row r="2834" spans="33:33">
      <c r="AG2834" s="120"/>
    </row>
    <row r="2835" spans="33:33">
      <c r="AG2835" s="120"/>
    </row>
    <row r="2836" spans="33:33">
      <c r="AG2836" s="120"/>
    </row>
    <row r="2837" spans="33:33">
      <c r="AG2837" s="120"/>
    </row>
    <row r="2838" spans="33:33">
      <c r="AG2838" s="120"/>
    </row>
    <row r="2839" spans="33:33">
      <c r="AG2839" s="120"/>
    </row>
    <row r="2840" spans="33:33">
      <c r="AG2840" s="120"/>
    </row>
    <row r="2841" spans="33:33">
      <c r="AG2841" s="120"/>
    </row>
    <row r="2842" spans="33:33">
      <c r="AG2842" s="120"/>
    </row>
    <row r="2843" spans="33:33">
      <c r="AG2843" s="120"/>
    </row>
    <row r="2844" spans="33:33">
      <c r="AG2844" s="120"/>
    </row>
    <row r="2845" spans="33:33">
      <c r="AG2845" s="120"/>
    </row>
    <row r="2846" spans="33:33">
      <c r="AG2846" s="120"/>
    </row>
    <row r="2847" spans="33:33">
      <c r="AG2847" s="120"/>
    </row>
    <row r="2848" spans="33:33">
      <c r="AG2848" s="120"/>
    </row>
    <row r="2849" spans="33:33">
      <c r="AG2849" s="120"/>
    </row>
    <row r="2850" spans="33:33">
      <c r="AG2850" s="120"/>
    </row>
    <row r="2851" spans="33:33">
      <c r="AG2851" s="120"/>
    </row>
    <row r="2852" spans="33:33">
      <c r="AG2852" s="120"/>
    </row>
    <row r="2853" spans="33:33">
      <c r="AG2853" s="120"/>
    </row>
    <row r="2854" spans="33:33">
      <c r="AG2854" s="120"/>
    </row>
    <row r="2855" spans="33:33">
      <c r="AG2855" s="120"/>
    </row>
    <row r="2856" spans="33:33">
      <c r="AG2856" s="120"/>
    </row>
    <row r="2857" spans="33:33">
      <c r="AG2857" s="120"/>
    </row>
    <row r="2858" spans="33:33">
      <c r="AG2858" s="120"/>
    </row>
    <row r="2859" spans="33:33">
      <c r="AG2859" s="120"/>
    </row>
    <row r="2860" spans="33:33">
      <c r="AG2860" s="120"/>
    </row>
    <row r="2861" spans="33:33">
      <c r="AG2861" s="120"/>
    </row>
    <row r="2862" spans="33:33">
      <c r="AG2862" s="120"/>
    </row>
    <row r="2863" spans="33:33">
      <c r="AG2863" s="120"/>
    </row>
    <row r="2864" spans="33:33">
      <c r="AG2864" s="120"/>
    </row>
    <row r="2865" spans="33:33">
      <c r="AG2865" s="120"/>
    </row>
    <row r="2866" spans="33:33">
      <c r="AG2866" s="120"/>
    </row>
    <row r="2867" spans="33:33">
      <c r="AG2867" s="120"/>
    </row>
    <row r="2868" spans="33:33">
      <c r="AG2868" s="120"/>
    </row>
    <row r="2869" spans="33:33">
      <c r="AG2869" s="120"/>
    </row>
    <row r="2870" spans="33:33">
      <c r="AG2870" s="120"/>
    </row>
    <row r="2871" spans="33:33">
      <c r="AG2871" s="120"/>
    </row>
    <row r="2872" spans="33:33">
      <c r="AG2872" s="120"/>
    </row>
    <row r="2873" spans="33:33">
      <c r="AG2873" s="120"/>
    </row>
    <row r="2874" spans="33:33">
      <c r="AG2874" s="120"/>
    </row>
    <row r="2875" spans="33:33">
      <c r="AG2875" s="120"/>
    </row>
    <row r="2876" spans="33:33">
      <c r="AG2876" s="120"/>
    </row>
    <row r="2877" spans="33:33">
      <c r="AG2877" s="120"/>
    </row>
    <row r="2878" spans="33:33">
      <c r="AG2878" s="120"/>
    </row>
    <row r="2879" spans="33:33">
      <c r="AG2879" s="120"/>
    </row>
    <row r="2880" spans="33:33">
      <c r="AG2880" s="120"/>
    </row>
    <row r="2881" spans="33:33">
      <c r="AG2881" s="120"/>
    </row>
    <row r="2882" spans="33:33">
      <c r="AG2882" s="120"/>
    </row>
    <row r="2883" spans="33:33">
      <c r="AG2883" s="120"/>
    </row>
    <row r="2884" spans="33:33">
      <c r="AG2884" s="120"/>
    </row>
    <row r="2885" spans="33:33">
      <c r="AG2885" s="120"/>
    </row>
    <row r="2886" spans="33:33">
      <c r="AG2886" s="120"/>
    </row>
    <row r="2887" spans="33:33">
      <c r="AG2887" s="120"/>
    </row>
    <row r="2888" spans="33:33">
      <c r="AG2888" s="120"/>
    </row>
    <row r="2889" spans="33:33">
      <c r="AG2889" s="120"/>
    </row>
    <row r="2890" spans="33:33">
      <c r="AG2890" s="120"/>
    </row>
    <row r="2891" spans="33:33">
      <c r="AG2891" s="120"/>
    </row>
    <row r="2892" spans="33:33">
      <c r="AG2892" s="120"/>
    </row>
    <row r="2893" spans="33:33">
      <c r="AG2893" s="120"/>
    </row>
    <row r="2894" spans="33:33">
      <c r="AG2894" s="120"/>
    </row>
    <row r="2895" spans="33:33">
      <c r="AG2895" s="120"/>
    </row>
    <row r="2896" spans="33:33">
      <c r="AG2896" s="120"/>
    </row>
    <row r="2897" spans="33:33">
      <c r="AG2897" s="120"/>
    </row>
    <row r="2898" spans="33:33">
      <c r="AG2898" s="120"/>
    </row>
    <row r="2899" spans="33:33">
      <c r="AG2899" s="120"/>
    </row>
    <row r="2900" spans="33:33">
      <c r="AG2900" s="120"/>
    </row>
    <row r="2901" spans="33:33">
      <c r="AG2901" s="120"/>
    </row>
    <row r="2902" spans="33:33">
      <c r="AG2902" s="120"/>
    </row>
    <row r="2903" spans="33:33">
      <c r="AG2903" s="120"/>
    </row>
    <row r="2904" spans="33:33">
      <c r="AG2904" s="120"/>
    </row>
    <row r="2905" spans="33:33">
      <c r="AG2905" s="120"/>
    </row>
    <row r="2906" spans="33:33">
      <c r="AG2906" s="120"/>
    </row>
    <row r="2907" spans="33:33">
      <c r="AG2907" s="120"/>
    </row>
    <row r="2908" spans="33:33">
      <c r="AG2908" s="120"/>
    </row>
    <row r="2909" spans="33:33">
      <c r="AG2909" s="120"/>
    </row>
    <row r="2910" spans="33:33">
      <c r="AG2910" s="120"/>
    </row>
    <row r="2911" spans="33:33">
      <c r="AG2911" s="120"/>
    </row>
    <row r="2912" spans="33:33">
      <c r="AG2912" s="120"/>
    </row>
    <row r="2913" spans="33:33">
      <c r="AG2913" s="120"/>
    </row>
    <row r="2914" spans="33:33">
      <c r="AG2914" s="120"/>
    </row>
    <row r="2915" spans="33:33">
      <c r="AG2915" s="120"/>
    </row>
    <row r="2916" spans="33:33">
      <c r="AG2916" s="120"/>
    </row>
    <row r="2917" spans="33:33">
      <c r="AG2917" s="120"/>
    </row>
    <row r="2918" spans="33:33">
      <c r="AG2918" s="120"/>
    </row>
    <row r="2919" spans="33:33">
      <c r="AG2919" s="120"/>
    </row>
    <row r="2920" spans="33:33">
      <c r="AG2920" s="120"/>
    </row>
    <row r="2921" spans="33:33">
      <c r="AG2921" s="120"/>
    </row>
    <row r="2922" spans="33:33">
      <c r="AG2922" s="120"/>
    </row>
    <row r="2923" spans="33:33">
      <c r="AG2923" s="120"/>
    </row>
    <row r="2924" spans="33:33">
      <c r="AG2924" s="120"/>
    </row>
    <row r="2925" spans="33:33">
      <c r="AG2925" s="120"/>
    </row>
    <row r="2926" spans="33:33">
      <c r="AG2926" s="120"/>
    </row>
    <row r="2927" spans="33:33">
      <c r="AG2927" s="120"/>
    </row>
    <row r="2928" spans="33:33">
      <c r="AG2928" s="120"/>
    </row>
    <row r="2929" spans="33:33">
      <c r="AG2929" s="120"/>
    </row>
    <row r="2930" spans="33:33">
      <c r="AG2930" s="120"/>
    </row>
    <row r="2931" spans="33:33">
      <c r="AG2931" s="120"/>
    </row>
    <row r="2932" spans="33:33">
      <c r="AG2932" s="120"/>
    </row>
    <row r="2933" spans="33:33">
      <c r="AG2933" s="120"/>
    </row>
    <row r="2934" spans="33:33">
      <c r="AG2934" s="120"/>
    </row>
    <row r="2935" spans="33:33">
      <c r="AG2935" s="120"/>
    </row>
    <row r="2936" spans="33:33">
      <c r="AG2936" s="120"/>
    </row>
    <row r="2937" spans="33:33">
      <c r="AG2937" s="120"/>
    </row>
    <row r="2938" spans="33:33">
      <c r="AG2938" s="120"/>
    </row>
    <row r="2939" spans="33:33">
      <c r="AG2939" s="120"/>
    </row>
    <row r="2940" spans="33:33">
      <c r="AG2940" s="120"/>
    </row>
    <row r="2941" spans="33:33">
      <c r="AG2941" s="120"/>
    </row>
    <row r="2942" spans="33:33">
      <c r="AG2942" s="120"/>
    </row>
    <row r="2943" spans="33:33">
      <c r="AG2943" s="120"/>
    </row>
    <row r="2944" spans="33:33">
      <c r="AG2944" s="120"/>
    </row>
    <row r="2945" spans="33:33">
      <c r="AG2945" s="120"/>
    </row>
    <row r="2946" spans="33:33">
      <c r="AG2946" s="120"/>
    </row>
    <row r="2947" spans="33:33">
      <c r="AG2947" s="120"/>
    </row>
    <row r="2948" spans="33:33">
      <c r="AG2948" s="120"/>
    </row>
    <row r="2949" spans="33:33">
      <c r="AG2949" s="120"/>
    </row>
    <row r="2950" spans="33:33">
      <c r="AG2950" s="120"/>
    </row>
    <row r="2951" spans="33:33">
      <c r="AG2951" s="120"/>
    </row>
    <row r="2952" spans="33:33">
      <c r="AG2952" s="120"/>
    </row>
    <row r="2953" spans="33:33">
      <c r="AG2953" s="120"/>
    </row>
    <row r="2954" spans="33:33">
      <c r="AG2954" s="120"/>
    </row>
    <row r="2955" spans="33:33">
      <c r="AG2955" s="120"/>
    </row>
    <row r="2956" spans="33:33">
      <c r="AG2956" s="120"/>
    </row>
    <row r="2957" spans="33:33">
      <c r="AG2957" s="120"/>
    </row>
    <row r="2958" spans="33:33">
      <c r="AG2958" s="120"/>
    </row>
    <row r="2959" spans="33:33">
      <c r="AG2959" s="120"/>
    </row>
    <row r="2960" spans="33:33">
      <c r="AG2960" s="120"/>
    </row>
    <row r="2961" spans="33:33">
      <c r="AG2961" s="120"/>
    </row>
    <row r="2962" spans="33:33">
      <c r="AG2962" s="120"/>
    </row>
    <row r="2963" spans="33:33">
      <c r="AG2963" s="120"/>
    </row>
    <row r="2964" spans="33:33">
      <c r="AG2964" s="120"/>
    </row>
    <row r="2965" spans="33:33">
      <c r="AG2965" s="120"/>
    </row>
    <row r="2966" spans="33:33">
      <c r="AG2966" s="120"/>
    </row>
    <row r="2967" spans="33:33">
      <c r="AG2967" s="120"/>
    </row>
    <row r="2968" spans="33:33">
      <c r="AG2968" s="120"/>
    </row>
    <row r="2969" spans="33:33">
      <c r="AG2969" s="120"/>
    </row>
    <row r="2970" spans="33:33">
      <c r="AG2970" s="120"/>
    </row>
    <row r="2971" spans="33:33">
      <c r="AG2971" s="120"/>
    </row>
    <row r="2972" spans="33:33">
      <c r="AG2972" s="120"/>
    </row>
    <row r="2973" spans="33:33">
      <c r="AG2973" s="120"/>
    </row>
    <row r="2974" spans="33:33">
      <c r="AG2974" s="120"/>
    </row>
    <row r="2975" spans="33:33">
      <c r="AG2975" s="120"/>
    </row>
    <row r="2976" spans="33:33">
      <c r="AG2976" s="120"/>
    </row>
    <row r="2977" spans="33:33">
      <c r="AG2977" s="120"/>
    </row>
    <row r="2978" spans="33:33">
      <c r="AG2978" s="120"/>
    </row>
    <row r="2979" spans="33:33">
      <c r="AG2979" s="120"/>
    </row>
    <row r="2980" spans="33:33">
      <c r="AG2980" s="120"/>
    </row>
    <row r="2981" spans="33:33">
      <c r="AG2981" s="120"/>
    </row>
    <row r="2982" spans="33:33">
      <c r="AG2982" s="120"/>
    </row>
    <row r="2983" spans="33:33">
      <c r="AG2983" s="120"/>
    </row>
    <row r="2984" spans="33:33">
      <c r="AG2984" s="120"/>
    </row>
    <row r="2985" spans="33:33">
      <c r="AG2985" s="120"/>
    </row>
    <row r="2986" spans="33:33">
      <c r="AG2986" s="120"/>
    </row>
    <row r="2987" spans="33:33">
      <c r="AG2987" s="120"/>
    </row>
    <row r="2988" spans="33:33">
      <c r="AG2988" s="120"/>
    </row>
    <row r="2989" spans="33:33">
      <c r="AG2989" s="120"/>
    </row>
    <row r="2990" spans="33:33">
      <c r="AG2990" s="120"/>
    </row>
    <row r="2991" spans="33:33">
      <c r="AG2991" s="120"/>
    </row>
    <row r="2992" spans="33:33">
      <c r="AG2992" s="120"/>
    </row>
    <row r="2993" spans="33:33">
      <c r="AG2993" s="120"/>
    </row>
    <row r="2994" spans="33:33">
      <c r="AG2994" s="120"/>
    </row>
    <row r="2995" spans="33:33">
      <c r="AG2995" s="120"/>
    </row>
    <row r="2996" spans="33:33">
      <c r="AG2996" s="120"/>
    </row>
    <row r="2997" spans="33:33">
      <c r="AG2997" s="120"/>
    </row>
    <row r="2998" spans="33:33">
      <c r="AG2998" s="120"/>
    </row>
    <row r="2999" spans="33:33">
      <c r="AG2999" s="120"/>
    </row>
    <row r="3000" spans="33:33">
      <c r="AG3000" s="120"/>
    </row>
    <row r="3001" spans="33:33">
      <c r="AG3001" s="120"/>
    </row>
    <row r="3002" spans="33:33">
      <c r="AG3002" s="120"/>
    </row>
    <row r="3003" spans="33:33">
      <c r="AG3003" s="120"/>
    </row>
    <row r="3004" spans="33:33">
      <c r="AG3004" s="120"/>
    </row>
    <row r="3005" spans="33:33">
      <c r="AG3005" s="120"/>
    </row>
    <row r="3006" spans="33:33">
      <c r="AG3006" s="120"/>
    </row>
    <row r="3007" spans="33:33">
      <c r="AG3007" s="120"/>
    </row>
    <row r="3008" spans="33:33">
      <c r="AG3008" s="120"/>
    </row>
    <row r="3009" spans="33:33">
      <c r="AG3009" s="120"/>
    </row>
    <row r="3010" spans="33:33">
      <c r="AG3010" s="120"/>
    </row>
    <row r="3011" spans="33:33">
      <c r="AG3011" s="120"/>
    </row>
    <row r="3012" spans="33:33">
      <c r="AG3012" s="120"/>
    </row>
    <row r="3013" spans="33:33">
      <c r="AG3013" s="120"/>
    </row>
    <row r="3014" spans="33:33">
      <c r="AG3014" s="120"/>
    </row>
    <row r="3015" spans="33:33">
      <c r="AG3015" s="120"/>
    </row>
    <row r="3016" spans="33:33">
      <c r="AG3016" s="120"/>
    </row>
    <row r="3017" spans="33:33">
      <c r="AG3017" s="120"/>
    </row>
    <row r="3018" spans="33:33">
      <c r="AG3018" s="120"/>
    </row>
    <row r="3019" spans="33:33">
      <c r="AG3019" s="120"/>
    </row>
    <row r="3020" spans="33:33">
      <c r="AG3020" s="120"/>
    </row>
    <row r="3021" spans="33:33">
      <c r="AG3021" s="120"/>
    </row>
    <row r="3022" spans="33:33">
      <c r="AG3022" s="120"/>
    </row>
    <row r="3023" spans="33:33">
      <c r="AG3023" s="120"/>
    </row>
    <row r="3024" spans="33:33">
      <c r="AG3024" s="120"/>
    </row>
    <row r="3025" spans="33:33">
      <c r="AG3025" s="120"/>
    </row>
    <row r="3026" spans="33:33">
      <c r="AG3026" s="120"/>
    </row>
    <row r="3027" spans="33:33">
      <c r="AG3027" s="120"/>
    </row>
    <row r="3028" spans="33:33">
      <c r="AG3028" s="120"/>
    </row>
    <row r="3029" spans="33:33">
      <c r="AG3029" s="120"/>
    </row>
    <row r="3030" spans="33:33">
      <c r="AG3030" s="120"/>
    </row>
    <row r="3031" spans="33:33">
      <c r="AG3031" s="120"/>
    </row>
    <row r="3032" spans="33:33">
      <c r="AG3032" s="120"/>
    </row>
    <row r="3033" spans="33:33">
      <c r="AG3033" s="120"/>
    </row>
    <row r="3034" spans="33:33">
      <c r="AG3034" s="120"/>
    </row>
    <row r="3035" spans="33:33">
      <c r="AG3035" s="120"/>
    </row>
    <row r="3036" spans="33:33">
      <c r="AG3036" s="120"/>
    </row>
    <row r="3037" spans="33:33">
      <c r="AG3037" s="120"/>
    </row>
    <row r="3038" spans="33:33">
      <c r="AG3038" s="120"/>
    </row>
    <row r="3039" spans="33:33">
      <c r="AG3039" s="120"/>
    </row>
    <row r="3040" spans="33:33">
      <c r="AG3040" s="120"/>
    </row>
    <row r="3041" spans="33:33">
      <c r="AG3041" s="120"/>
    </row>
    <row r="3042" spans="33:33">
      <c r="AG3042" s="120"/>
    </row>
    <row r="3043" spans="33:33">
      <c r="AG3043" s="120"/>
    </row>
    <row r="3044" spans="33:33">
      <c r="AG3044" s="120"/>
    </row>
    <row r="3045" spans="33:33">
      <c r="AG3045" s="120"/>
    </row>
    <row r="3046" spans="33:33">
      <c r="AG3046" s="120"/>
    </row>
    <row r="3047" spans="33:33">
      <c r="AG3047" s="120"/>
    </row>
    <row r="3048" spans="33:33">
      <c r="AG3048" s="120"/>
    </row>
    <row r="3049" spans="33:33">
      <c r="AG3049" s="120"/>
    </row>
    <row r="3050" spans="33:33">
      <c r="AG3050" s="120"/>
    </row>
    <row r="3051" spans="33:33">
      <c r="AG3051" s="120"/>
    </row>
    <row r="3052" spans="33:33">
      <c r="AG3052" s="120"/>
    </row>
    <row r="3053" spans="33:33">
      <c r="AG3053" s="120"/>
    </row>
    <row r="3054" spans="33:33">
      <c r="AG3054" s="120"/>
    </row>
    <row r="3055" spans="33:33">
      <c r="AG3055" s="120"/>
    </row>
    <row r="3056" spans="33:33">
      <c r="AG3056" s="120"/>
    </row>
    <row r="3057" spans="33:33">
      <c r="AG3057" s="120"/>
    </row>
    <row r="3058" spans="33:33">
      <c r="AG3058" s="120"/>
    </row>
    <row r="3059" spans="33:33">
      <c r="AG3059" s="120"/>
    </row>
    <row r="3060" spans="33:33">
      <c r="AG3060" s="120"/>
    </row>
    <row r="3061" spans="33:33">
      <c r="AG3061" s="120"/>
    </row>
    <row r="3062" spans="33:33">
      <c r="AG3062" s="120"/>
    </row>
    <row r="3063" spans="33:33">
      <c r="AG3063" s="120"/>
    </row>
    <row r="3064" spans="33:33">
      <c r="AG3064" s="120"/>
    </row>
    <row r="3065" spans="33:33">
      <c r="AG3065" s="120"/>
    </row>
    <row r="3066" spans="33:33">
      <c r="AG3066" s="120"/>
    </row>
    <row r="3067" spans="33:33">
      <c r="AG3067" s="120"/>
    </row>
    <row r="3068" spans="33:33">
      <c r="AG3068" s="120"/>
    </row>
    <row r="3069" spans="33:33">
      <c r="AG3069" s="120"/>
    </row>
    <row r="3070" spans="33:33">
      <c r="AG3070" s="120"/>
    </row>
    <row r="3071" spans="33:33">
      <c r="AG3071" s="120"/>
    </row>
    <row r="3072" spans="33:33">
      <c r="AG3072" s="120"/>
    </row>
    <row r="3073" spans="33:33">
      <c r="AG3073" s="120"/>
    </row>
    <row r="3074" spans="33:33">
      <c r="AG3074" s="120"/>
    </row>
    <row r="3075" spans="33:33">
      <c r="AG3075" s="120"/>
    </row>
    <row r="3076" spans="33:33">
      <c r="AG3076" s="120"/>
    </row>
    <row r="3077" spans="33:33">
      <c r="AG3077" s="120"/>
    </row>
    <row r="3078" spans="33:33">
      <c r="AG3078" s="120"/>
    </row>
    <row r="3079" spans="33:33">
      <c r="AG3079" s="120"/>
    </row>
    <row r="3080" spans="33:33">
      <c r="AG3080" s="120"/>
    </row>
    <row r="3081" spans="33:33">
      <c r="AG3081" s="120"/>
    </row>
    <row r="3082" spans="33:33">
      <c r="AG3082" s="120"/>
    </row>
    <row r="3083" spans="33:33">
      <c r="AG3083" s="120"/>
    </row>
    <row r="3084" spans="33:33">
      <c r="AG3084" s="120"/>
    </row>
    <row r="3085" spans="33:33">
      <c r="AG3085" s="120"/>
    </row>
    <row r="3086" spans="33:33">
      <c r="AG3086" s="120"/>
    </row>
    <row r="3087" spans="33:33">
      <c r="AG3087" s="120"/>
    </row>
    <row r="3088" spans="33:33">
      <c r="AG3088" s="120"/>
    </row>
    <row r="3089" spans="33:33">
      <c r="AG3089" s="120"/>
    </row>
    <row r="3090" spans="33:33">
      <c r="AG3090" s="120"/>
    </row>
    <row r="3091" spans="33:33">
      <c r="AG3091" s="120"/>
    </row>
    <row r="3092" spans="33:33">
      <c r="AG3092" s="120"/>
    </row>
    <row r="3093" spans="33:33">
      <c r="AG3093" s="120"/>
    </row>
    <row r="3094" spans="33:33">
      <c r="AG3094" s="120"/>
    </row>
    <row r="3095" spans="33:33">
      <c r="AG3095" s="120"/>
    </row>
    <row r="3096" spans="33:33">
      <c r="AG3096" s="120"/>
    </row>
    <row r="3097" spans="33:33">
      <c r="AG3097" s="120"/>
    </row>
    <row r="3098" spans="33:33">
      <c r="AG3098" s="120"/>
    </row>
    <row r="3099" spans="33:33">
      <c r="AG3099" s="120"/>
    </row>
    <row r="3100" spans="33:33">
      <c r="AG3100" s="120"/>
    </row>
    <row r="3101" spans="33:33">
      <c r="AG3101" s="120"/>
    </row>
    <row r="3102" spans="33:33">
      <c r="AG3102" s="120"/>
    </row>
    <row r="3103" spans="33:33">
      <c r="AG3103" s="120"/>
    </row>
    <row r="3104" spans="33:33">
      <c r="AG3104" s="120"/>
    </row>
    <row r="3105" spans="33:33">
      <c r="AG3105" s="120"/>
    </row>
    <row r="3106" spans="33:33">
      <c r="AG3106" s="120"/>
    </row>
    <row r="3107" spans="33:33">
      <c r="AG3107" s="120"/>
    </row>
    <row r="3108" spans="33:33">
      <c r="AG3108" s="120"/>
    </row>
    <row r="3109" spans="33:33">
      <c r="AG3109" s="120"/>
    </row>
    <row r="3110" spans="33:33">
      <c r="AG3110" s="120"/>
    </row>
    <row r="3111" spans="33:33">
      <c r="AG3111" s="120"/>
    </row>
    <row r="3112" spans="33:33">
      <c r="AG3112" s="120"/>
    </row>
    <row r="3113" spans="33:33">
      <c r="AG3113" s="120"/>
    </row>
    <row r="3114" spans="33:33">
      <c r="AG3114" s="120"/>
    </row>
    <row r="3115" spans="33:33">
      <c r="AG3115" s="120"/>
    </row>
    <row r="3116" spans="33:33">
      <c r="AG3116" s="120"/>
    </row>
    <row r="3117" spans="33:33">
      <c r="AG3117" s="120"/>
    </row>
    <row r="3118" spans="33:33">
      <c r="AG3118" s="120"/>
    </row>
    <row r="3119" spans="33:33">
      <c r="AG3119" s="120"/>
    </row>
    <row r="3120" spans="33:33">
      <c r="AG3120" s="120"/>
    </row>
    <row r="3121" spans="33:33">
      <c r="AG3121" s="120"/>
    </row>
    <row r="3122" spans="33:33">
      <c r="AG3122" s="120"/>
    </row>
    <row r="3123" spans="33:33">
      <c r="AG3123" s="120"/>
    </row>
    <row r="3124" spans="33:33">
      <c r="AG3124" s="120"/>
    </row>
    <row r="3125" spans="33:33">
      <c r="AG3125" s="120"/>
    </row>
    <row r="3126" spans="33:33">
      <c r="AG3126" s="120"/>
    </row>
    <row r="3127" spans="33:33">
      <c r="AG3127" s="120"/>
    </row>
    <row r="3128" spans="33:33">
      <c r="AG3128" s="120"/>
    </row>
    <row r="3129" spans="33:33">
      <c r="AG3129" s="120"/>
    </row>
    <row r="3130" spans="33:33">
      <c r="AG3130" s="120"/>
    </row>
    <row r="3131" spans="33:33">
      <c r="AG3131" s="120"/>
    </row>
    <row r="3132" spans="33:33">
      <c r="AG3132" s="120"/>
    </row>
    <row r="3133" spans="33:33">
      <c r="AG3133" s="120"/>
    </row>
    <row r="3134" spans="33:33">
      <c r="AG3134" s="120"/>
    </row>
    <row r="3135" spans="33:33">
      <c r="AG3135" s="120"/>
    </row>
    <row r="3136" spans="33:33">
      <c r="AG3136" s="120"/>
    </row>
    <row r="3137" spans="33:33">
      <c r="AG3137" s="120"/>
    </row>
    <row r="3138" spans="33:33">
      <c r="AG3138" s="120"/>
    </row>
    <row r="3139" spans="33:33">
      <c r="AG3139" s="120"/>
    </row>
    <row r="3140" spans="33:33">
      <c r="AG3140" s="120"/>
    </row>
    <row r="3141" spans="33:33">
      <c r="AG3141" s="120"/>
    </row>
    <row r="3142" spans="33:33">
      <c r="AG3142" s="120"/>
    </row>
    <row r="3143" spans="33:33">
      <c r="AG3143" s="120"/>
    </row>
    <row r="3144" spans="33:33">
      <c r="AG3144" s="120"/>
    </row>
    <row r="3145" spans="33:33">
      <c r="AG3145" s="120"/>
    </row>
    <row r="3146" spans="33:33">
      <c r="AG3146" s="120"/>
    </row>
    <row r="3147" spans="33:33">
      <c r="AG3147" s="120"/>
    </row>
    <row r="3148" spans="33:33">
      <c r="AG3148" s="120"/>
    </row>
    <row r="3149" spans="33:33">
      <c r="AG3149" s="120"/>
    </row>
    <row r="3150" spans="33:33">
      <c r="AG3150" s="120"/>
    </row>
    <row r="3151" spans="33:33">
      <c r="AG3151" s="120"/>
    </row>
    <row r="3152" spans="33:33">
      <c r="AG3152" s="120"/>
    </row>
    <row r="3153" spans="33:33">
      <c r="AG3153" s="120"/>
    </row>
    <row r="3154" spans="33:33">
      <c r="AG3154" s="120"/>
    </row>
    <row r="3155" spans="33:33">
      <c r="AG3155" s="120"/>
    </row>
    <row r="3156" spans="33:33">
      <c r="AG3156" s="120"/>
    </row>
    <row r="3157" spans="33:33">
      <c r="AG3157" s="120"/>
    </row>
    <row r="3158" spans="33:33">
      <c r="AG3158" s="120"/>
    </row>
    <row r="3159" spans="33:33">
      <c r="AG3159" s="120"/>
    </row>
    <row r="3160" spans="33:33">
      <c r="AG3160" s="120"/>
    </row>
    <row r="3161" spans="33:33">
      <c r="AG3161" s="120"/>
    </row>
    <row r="3162" spans="33:33">
      <c r="AG3162" s="120"/>
    </row>
    <row r="3163" spans="33:33">
      <c r="AG3163" s="120"/>
    </row>
    <row r="3164" spans="33:33">
      <c r="AG3164" s="120"/>
    </row>
    <row r="3165" spans="33:33">
      <c r="AG3165" s="120"/>
    </row>
    <row r="3166" spans="33:33">
      <c r="AG3166" s="120"/>
    </row>
    <row r="3167" spans="33:33">
      <c r="AG3167" s="120"/>
    </row>
    <row r="3168" spans="33:33">
      <c r="AG3168" s="120"/>
    </row>
    <row r="3169" spans="33:33">
      <c r="AG3169" s="120"/>
    </row>
    <row r="3170" spans="33:33">
      <c r="AG3170" s="120"/>
    </row>
    <row r="3171" spans="33:33">
      <c r="AG3171" s="120"/>
    </row>
    <row r="3172" spans="33:33">
      <c r="AG3172" s="120"/>
    </row>
    <row r="3173" spans="33:33">
      <c r="AG3173" s="120"/>
    </row>
    <row r="3174" spans="33:33">
      <c r="AG3174" s="120"/>
    </row>
    <row r="3175" spans="33:33">
      <c r="AG3175" s="120"/>
    </row>
    <row r="3176" spans="33:33">
      <c r="AG3176" s="120"/>
    </row>
    <row r="3177" spans="33:33">
      <c r="AG3177" s="120"/>
    </row>
    <row r="3178" spans="33:33">
      <c r="AG3178" s="120"/>
    </row>
    <row r="3179" spans="33:33">
      <c r="AG3179" s="120"/>
    </row>
    <row r="3180" spans="33:33">
      <c r="AG3180" s="120"/>
    </row>
    <row r="3181" spans="33:33">
      <c r="AG3181" s="120"/>
    </row>
    <row r="3182" spans="33:33">
      <c r="AG3182" s="120"/>
    </row>
    <row r="3183" spans="33:33">
      <c r="AG3183" s="120"/>
    </row>
    <row r="3184" spans="33:33">
      <c r="AG3184" s="120"/>
    </row>
    <row r="3185" spans="33:33">
      <c r="AG3185" s="120"/>
    </row>
    <row r="3186" spans="33:33">
      <c r="AG3186" s="120"/>
    </row>
    <row r="3187" spans="33:33">
      <c r="AG3187" s="120"/>
    </row>
    <row r="3188" spans="33:33">
      <c r="AG3188" s="120"/>
    </row>
    <row r="3189" spans="33:33">
      <c r="AG3189" s="120"/>
    </row>
    <row r="3190" spans="33:33">
      <c r="AG3190" s="120"/>
    </row>
    <row r="3191" spans="33:33">
      <c r="AG3191" s="120"/>
    </row>
    <row r="3192" spans="33:33">
      <c r="AG3192" s="120"/>
    </row>
    <row r="3193" spans="33:33">
      <c r="AG3193" s="120"/>
    </row>
    <row r="3194" spans="33:33">
      <c r="AG3194" s="120"/>
    </row>
    <row r="3195" spans="33:33">
      <c r="AG3195" s="120"/>
    </row>
    <row r="3196" spans="33:33">
      <c r="AG3196" s="120"/>
    </row>
    <row r="3197" spans="33:33">
      <c r="AG3197" s="120"/>
    </row>
    <row r="3198" spans="33:33">
      <c r="AG3198" s="120"/>
    </row>
    <row r="3199" spans="33:33">
      <c r="AG3199" s="120"/>
    </row>
    <row r="3200" spans="33:33">
      <c r="AG3200" s="120"/>
    </row>
    <row r="3201" spans="33:33">
      <c r="AG3201" s="120"/>
    </row>
    <row r="3202" spans="33:33">
      <c r="AG3202" s="120"/>
    </row>
    <row r="3203" spans="33:33">
      <c r="AG3203" s="120"/>
    </row>
    <row r="3204" spans="33:33">
      <c r="AG3204" s="120"/>
    </row>
    <row r="3205" spans="33:33">
      <c r="AG3205" s="120"/>
    </row>
    <row r="3206" spans="33:33">
      <c r="AG3206" s="120"/>
    </row>
    <row r="3207" spans="33:33">
      <c r="AG3207" s="120"/>
    </row>
    <row r="3208" spans="33:33">
      <c r="AG3208" s="120"/>
    </row>
    <row r="3209" spans="33:33">
      <c r="AG3209" s="120"/>
    </row>
    <row r="3210" spans="33:33">
      <c r="AG3210" s="120"/>
    </row>
    <row r="3211" spans="33:33">
      <c r="AG3211" s="120"/>
    </row>
    <row r="3212" spans="33:33">
      <c r="AG3212" s="120"/>
    </row>
    <row r="3213" spans="33:33">
      <c r="AG3213" s="120"/>
    </row>
    <row r="3214" spans="33:33">
      <c r="AG3214" s="120"/>
    </row>
    <row r="3215" spans="33:33">
      <c r="AG3215" s="120"/>
    </row>
    <row r="3216" spans="33:33">
      <c r="AG3216" s="120"/>
    </row>
    <row r="3217" spans="33:33">
      <c r="AG3217" s="120"/>
    </row>
    <row r="3218" spans="33:33">
      <c r="AG3218" s="120"/>
    </row>
    <row r="3219" spans="33:33">
      <c r="AG3219" s="120"/>
    </row>
    <row r="3220" spans="33:33">
      <c r="AG3220" s="120"/>
    </row>
    <row r="3221" spans="33:33">
      <c r="AG3221" s="120"/>
    </row>
    <row r="3222" spans="33:33">
      <c r="AG3222" s="120"/>
    </row>
    <row r="3223" spans="33:33">
      <c r="AG3223" s="120"/>
    </row>
    <row r="3224" spans="33:33">
      <c r="AG3224" s="120"/>
    </row>
    <row r="3225" spans="33:33">
      <c r="AG3225" s="120"/>
    </row>
    <row r="3226" spans="33:33">
      <c r="AG3226" s="120"/>
    </row>
    <row r="3227" spans="33:33">
      <c r="AG3227" s="120"/>
    </row>
    <row r="3228" spans="33:33">
      <c r="AG3228" s="120"/>
    </row>
    <row r="3229" spans="33:33">
      <c r="AG3229" s="120"/>
    </row>
    <row r="3230" spans="33:33">
      <c r="AG3230" s="120"/>
    </row>
    <row r="3231" spans="33:33">
      <c r="AG3231" s="120"/>
    </row>
    <row r="3232" spans="33:33">
      <c r="AG3232" s="120"/>
    </row>
    <row r="3233" spans="33:33">
      <c r="AG3233" s="120"/>
    </row>
    <row r="3234" spans="33:33">
      <c r="AG3234" s="120"/>
    </row>
    <row r="3235" spans="33:33">
      <c r="AG3235" s="120"/>
    </row>
    <row r="3236" spans="33:33">
      <c r="AG3236" s="120"/>
    </row>
    <row r="3237" spans="33:33">
      <c r="AG3237" s="120"/>
    </row>
    <row r="3238" spans="33:33">
      <c r="AG3238" s="120"/>
    </row>
    <row r="3239" spans="33:33">
      <c r="AG3239" s="120"/>
    </row>
    <row r="3240" spans="33:33">
      <c r="AG3240" s="120"/>
    </row>
    <row r="3241" spans="33:33">
      <c r="AG3241" s="120"/>
    </row>
    <row r="3242" spans="33:33">
      <c r="AG3242" s="120"/>
    </row>
    <row r="3243" spans="33:33">
      <c r="AG3243" s="120"/>
    </row>
    <row r="3244" spans="33:33">
      <c r="AG3244" s="120"/>
    </row>
    <row r="3245" spans="33:33">
      <c r="AG3245" s="120"/>
    </row>
    <row r="3246" spans="33:33">
      <c r="AG3246" s="120"/>
    </row>
    <row r="3247" spans="33:33">
      <c r="AG3247" s="120"/>
    </row>
    <row r="3248" spans="33:33">
      <c r="AG3248" s="120"/>
    </row>
    <row r="3249" spans="33:33">
      <c r="AG3249" s="120"/>
    </row>
    <row r="3250" spans="33:33">
      <c r="AG3250" s="120"/>
    </row>
    <row r="3251" spans="33:33">
      <c r="AG3251" s="120"/>
    </row>
    <row r="3252" spans="33:33">
      <c r="AG3252" s="120"/>
    </row>
    <row r="3253" spans="33:33">
      <c r="AG3253" s="120"/>
    </row>
    <row r="3254" spans="33:33">
      <c r="AG3254" s="120"/>
    </row>
    <row r="3255" spans="33:33">
      <c r="AG3255" s="120"/>
    </row>
    <row r="3256" spans="33:33">
      <c r="AG3256" s="120"/>
    </row>
    <row r="3257" spans="33:33">
      <c r="AG3257" s="120"/>
    </row>
    <row r="3258" spans="33:33">
      <c r="AG3258" s="120"/>
    </row>
    <row r="3259" spans="33:33">
      <c r="AG3259" s="120"/>
    </row>
    <row r="3260" spans="33:33">
      <c r="AG3260" s="120"/>
    </row>
    <row r="3261" spans="33:33">
      <c r="AG3261" s="120"/>
    </row>
    <row r="3262" spans="33:33">
      <c r="AG3262" s="120"/>
    </row>
    <row r="3263" spans="33:33">
      <c r="AG3263" s="120"/>
    </row>
    <row r="3264" spans="33:33">
      <c r="AG3264" s="120"/>
    </row>
    <row r="3265" spans="33:33">
      <c r="AG3265" s="120"/>
    </row>
    <row r="3266" spans="33:33">
      <c r="AG3266" s="120"/>
    </row>
    <row r="3267" spans="33:33">
      <c r="AG3267" s="120"/>
    </row>
    <row r="3268" spans="33:33">
      <c r="AG3268" s="120"/>
    </row>
    <row r="3269" spans="33:33">
      <c r="AG3269" s="120"/>
    </row>
    <row r="3270" spans="33:33">
      <c r="AG3270" s="120"/>
    </row>
    <row r="3271" spans="33:33">
      <c r="AG3271" s="120"/>
    </row>
    <row r="3272" spans="33:33">
      <c r="AG3272" s="120"/>
    </row>
    <row r="3273" spans="33:33">
      <c r="AG3273" s="120"/>
    </row>
    <row r="3274" spans="33:33">
      <c r="AG3274" s="120"/>
    </row>
    <row r="3275" spans="33:33">
      <c r="AG3275" s="120"/>
    </row>
    <row r="3276" spans="33:33">
      <c r="AG3276" s="120"/>
    </row>
    <row r="3277" spans="33:33">
      <c r="AG3277" s="120"/>
    </row>
    <row r="3278" spans="33:33">
      <c r="AG3278" s="120"/>
    </row>
    <row r="3279" spans="33:33">
      <c r="AG3279" s="120"/>
    </row>
    <row r="3280" spans="33:33">
      <c r="AG3280" s="120"/>
    </row>
    <row r="3281" spans="33:33">
      <c r="AG3281" s="120"/>
    </row>
    <row r="3282" spans="33:33">
      <c r="AG3282" s="120"/>
    </row>
    <row r="3283" spans="33:33">
      <c r="AG3283" s="120"/>
    </row>
    <row r="3284" spans="33:33">
      <c r="AG3284" s="120"/>
    </row>
    <row r="3285" spans="33:33">
      <c r="AG3285" s="120"/>
    </row>
    <row r="3286" spans="33:33">
      <c r="AG3286" s="120"/>
    </row>
    <row r="3287" spans="33:33">
      <c r="AG3287" s="120"/>
    </row>
    <row r="3288" spans="33:33">
      <c r="AG3288" s="120"/>
    </row>
    <row r="3289" spans="33:33">
      <c r="AG3289" s="120"/>
    </row>
    <row r="3290" spans="33:33">
      <c r="AG3290" s="120"/>
    </row>
    <row r="3291" spans="33:33">
      <c r="AG3291" s="120"/>
    </row>
    <row r="3292" spans="33:33">
      <c r="AG3292" s="120"/>
    </row>
    <row r="3293" spans="33:33">
      <c r="AG3293" s="120"/>
    </row>
    <row r="3294" spans="33:33">
      <c r="AG3294" s="120"/>
    </row>
    <row r="3295" spans="33:33">
      <c r="AG3295" s="120"/>
    </row>
    <row r="3296" spans="33:33">
      <c r="AG3296" s="120"/>
    </row>
    <row r="3297" spans="33:33">
      <c r="AG3297" s="120"/>
    </row>
    <row r="3298" spans="33:33">
      <c r="AG3298" s="120"/>
    </row>
    <row r="3299" spans="33:33">
      <c r="AG3299" s="120"/>
    </row>
    <row r="3300" spans="33:33">
      <c r="AG3300" s="120"/>
    </row>
    <row r="3301" spans="33:33">
      <c r="AG3301" s="120"/>
    </row>
    <row r="3302" spans="33:33">
      <c r="AG3302" s="120"/>
    </row>
    <row r="3303" spans="33:33">
      <c r="AG3303" s="120"/>
    </row>
    <row r="3304" spans="33:33">
      <c r="AG3304" s="120"/>
    </row>
    <row r="3305" spans="33:33">
      <c r="AG3305" s="120"/>
    </row>
    <row r="3306" spans="33:33">
      <c r="AG3306" s="120"/>
    </row>
    <row r="3307" spans="33:33">
      <c r="AG3307" s="120"/>
    </row>
    <row r="3308" spans="33:33">
      <c r="AG3308" s="120"/>
    </row>
    <row r="3309" spans="33:33">
      <c r="AG3309" s="120"/>
    </row>
    <row r="3310" spans="33:33">
      <c r="AG3310" s="120"/>
    </row>
    <row r="3311" spans="33:33">
      <c r="AG3311" s="120"/>
    </row>
    <row r="3312" spans="33:33">
      <c r="AG3312" s="120"/>
    </row>
    <row r="3313" spans="33:33">
      <c r="AG3313" s="120"/>
    </row>
    <row r="3314" spans="33:33">
      <c r="AG3314" s="120"/>
    </row>
    <row r="3315" spans="33:33">
      <c r="AG3315" s="120"/>
    </row>
    <row r="3316" spans="33:33">
      <c r="AG3316" s="120"/>
    </row>
    <row r="3317" spans="33:33">
      <c r="AG3317" s="120"/>
    </row>
    <row r="3318" spans="33:33">
      <c r="AG3318" s="120"/>
    </row>
    <row r="3319" spans="33:33">
      <c r="AG3319" s="120"/>
    </row>
    <row r="3320" spans="33:33">
      <c r="AG3320" s="120"/>
    </row>
    <row r="3321" spans="33:33">
      <c r="AG3321" s="120"/>
    </row>
    <row r="3322" spans="33:33">
      <c r="AG3322" s="120"/>
    </row>
    <row r="3323" spans="33:33">
      <c r="AG3323" s="120"/>
    </row>
    <row r="3324" spans="33:33">
      <c r="AG3324" s="120"/>
    </row>
    <row r="3325" spans="33:33">
      <c r="AG3325" s="120"/>
    </row>
    <row r="3326" spans="33:33">
      <c r="AG3326" s="120"/>
    </row>
    <row r="3327" spans="33:33">
      <c r="AG3327" s="120"/>
    </row>
    <row r="3328" spans="33:33">
      <c r="AG3328" s="120"/>
    </row>
    <row r="3329" spans="33:33">
      <c r="AG3329" s="120"/>
    </row>
    <row r="3330" spans="33:33">
      <c r="AG3330" s="120"/>
    </row>
    <row r="3331" spans="33:33">
      <c r="AG3331" s="120"/>
    </row>
    <row r="3332" spans="33:33">
      <c r="AG3332" s="120"/>
    </row>
    <row r="3333" spans="33:33">
      <c r="AG3333" s="120"/>
    </row>
    <row r="3334" spans="33:33">
      <c r="AG3334" s="120"/>
    </row>
    <row r="3335" spans="33:33">
      <c r="AG3335" s="120"/>
    </row>
    <row r="3336" spans="33:33">
      <c r="AG3336" s="120"/>
    </row>
    <row r="3337" spans="33:33">
      <c r="AG3337" s="120"/>
    </row>
    <row r="3338" spans="33:33">
      <c r="AG3338" s="120"/>
    </row>
    <row r="3339" spans="33:33">
      <c r="AG3339" s="120"/>
    </row>
    <row r="3340" spans="33:33">
      <c r="AG3340" s="120"/>
    </row>
    <row r="3341" spans="33:33">
      <c r="AG3341" s="120"/>
    </row>
    <row r="3342" spans="33:33">
      <c r="AG3342" s="120"/>
    </row>
    <row r="3343" spans="33:33">
      <c r="AG3343" s="120"/>
    </row>
    <row r="3344" spans="33:33">
      <c r="AG3344" s="120"/>
    </row>
    <row r="3345" spans="33:33">
      <c r="AG3345" s="120"/>
    </row>
    <row r="3346" spans="33:33">
      <c r="AG3346" s="120"/>
    </row>
    <row r="3347" spans="33:33">
      <c r="AG3347" s="120"/>
    </row>
    <row r="3348" spans="33:33">
      <c r="AG3348" s="120"/>
    </row>
    <row r="3349" spans="33:33">
      <c r="AG3349" s="120"/>
    </row>
    <row r="3350" spans="33:33">
      <c r="AG3350" s="120"/>
    </row>
    <row r="3351" spans="33:33">
      <c r="AG3351" s="120"/>
    </row>
    <row r="3352" spans="33:33">
      <c r="AG3352" s="120"/>
    </row>
    <row r="3353" spans="33:33">
      <c r="AG3353" s="120"/>
    </row>
    <row r="3354" spans="33:33">
      <c r="AG3354" s="120"/>
    </row>
    <row r="3355" spans="33:33">
      <c r="AG3355" s="120"/>
    </row>
    <row r="3356" spans="33:33">
      <c r="AG3356" s="120"/>
    </row>
    <row r="3357" spans="33:33">
      <c r="AG3357" s="120"/>
    </row>
    <row r="3358" spans="33:33">
      <c r="AG3358" s="120"/>
    </row>
    <row r="3359" spans="33:33">
      <c r="AG3359" s="120"/>
    </row>
    <row r="3360" spans="33:33">
      <c r="AG3360" s="120"/>
    </row>
    <row r="3361" spans="33:33">
      <c r="AG3361" s="120"/>
    </row>
    <row r="3362" spans="33:33">
      <c r="AG3362" s="120"/>
    </row>
    <row r="3363" spans="33:33">
      <c r="AG3363" s="120"/>
    </row>
    <row r="3364" spans="33:33">
      <c r="AG3364" s="120"/>
    </row>
    <row r="3365" spans="33:33">
      <c r="AG3365" s="120"/>
    </row>
    <row r="3366" spans="33:33">
      <c r="AG3366" s="120"/>
    </row>
    <row r="3367" spans="33:33">
      <c r="AG3367" s="120"/>
    </row>
    <row r="3368" spans="33:33">
      <c r="AG3368" s="120"/>
    </row>
    <row r="3369" spans="33:33">
      <c r="AG3369" s="120"/>
    </row>
    <row r="3370" spans="33:33">
      <c r="AG3370" s="120"/>
    </row>
    <row r="3371" spans="33:33">
      <c r="AG3371" s="120"/>
    </row>
    <row r="3372" spans="33:33">
      <c r="AG3372" s="120"/>
    </row>
    <row r="3373" spans="33:33">
      <c r="AG3373" s="120"/>
    </row>
    <row r="3374" spans="33:33">
      <c r="AG3374" s="120"/>
    </row>
    <row r="3375" spans="33:33">
      <c r="AG3375" s="120"/>
    </row>
    <row r="3376" spans="33:33">
      <c r="AG3376" s="120"/>
    </row>
    <row r="3377" spans="33:33">
      <c r="AG3377" s="120"/>
    </row>
    <row r="3378" spans="33:33">
      <c r="AG3378" s="120"/>
    </row>
    <row r="3379" spans="33:33">
      <c r="AG3379" s="120"/>
    </row>
    <row r="3380" spans="33:33">
      <c r="AG3380" s="120"/>
    </row>
    <row r="3381" spans="33:33">
      <c r="AG3381" s="120"/>
    </row>
    <row r="3382" spans="33:33">
      <c r="AG3382" s="120"/>
    </row>
    <row r="3383" spans="33:33">
      <c r="AG3383" s="120"/>
    </row>
    <row r="3384" spans="33:33">
      <c r="AG3384" s="120"/>
    </row>
    <row r="3385" spans="33:33">
      <c r="AG3385" s="120"/>
    </row>
    <row r="3386" spans="33:33">
      <c r="AG3386" s="120"/>
    </row>
    <row r="3387" spans="33:33">
      <c r="AG3387" s="120"/>
    </row>
    <row r="3388" spans="33:33">
      <c r="AG3388" s="120"/>
    </row>
    <row r="3389" spans="33:33">
      <c r="AG3389" s="120"/>
    </row>
    <row r="3390" spans="33:33">
      <c r="AG3390" s="120"/>
    </row>
    <row r="3391" spans="33:33">
      <c r="AG3391" s="120"/>
    </row>
    <row r="3392" spans="33:33">
      <c r="AG3392" s="120"/>
    </row>
    <row r="3393" spans="33:33">
      <c r="AG3393" s="120"/>
    </row>
    <row r="3394" spans="33:33">
      <c r="AG3394" s="120"/>
    </row>
    <row r="3395" spans="33:33">
      <c r="AG3395" s="120"/>
    </row>
    <row r="3396" spans="33:33">
      <c r="AG3396" s="120"/>
    </row>
    <row r="3397" spans="33:33">
      <c r="AG3397" s="120"/>
    </row>
    <row r="3398" spans="33:33">
      <c r="AG3398" s="120"/>
    </row>
    <row r="3399" spans="33:33">
      <c r="AG3399" s="120"/>
    </row>
    <row r="3400" spans="33:33">
      <c r="AG3400" s="120"/>
    </row>
    <row r="3401" spans="33:33">
      <c r="AG3401" s="120"/>
    </row>
    <row r="3402" spans="33:33">
      <c r="AG3402" s="120"/>
    </row>
    <row r="3403" spans="33:33">
      <c r="AG3403" s="120"/>
    </row>
    <row r="3404" spans="33:33">
      <c r="AG3404" s="120"/>
    </row>
    <row r="3405" spans="33:33">
      <c r="AG3405" s="120"/>
    </row>
    <row r="3406" spans="33:33">
      <c r="AG3406" s="120"/>
    </row>
    <row r="3407" spans="33:33">
      <c r="AG3407" s="120"/>
    </row>
    <row r="3408" spans="33:33">
      <c r="AG3408" s="120"/>
    </row>
    <row r="3409" spans="33:33">
      <c r="AG3409" s="120"/>
    </row>
    <row r="3410" spans="33:33">
      <c r="AG3410" s="120"/>
    </row>
    <row r="3411" spans="33:33">
      <c r="AG3411" s="120"/>
    </row>
    <row r="3412" spans="33:33">
      <c r="AG3412" s="120"/>
    </row>
    <row r="3413" spans="33:33">
      <c r="AG3413" s="120"/>
    </row>
    <row r="3414" spans="33:33">
      <c r="AG3414" s="120"/>
    </row>
    <row r="3415" spans="33:33">
      <c r="AG3415" s="120"/>
    </row>
    <row r="3416" spans="33:33">
      <c r="AG3416" s="120"/>
    </row>
    <row r="3417" spans="33:33">
      <c r="AG3417" s="120"/>
    </row>
    <row r="3418" spans="33:33">
      <c r="AG3418" s="120"/>
    </row>
    <row r="3419" spans="33:33">
      <c r="AG3419" s="120"/>
    </row>
    <row r="3420" spans="33:33">
      <c r="AG3420" s="120"/>
    </row>
    <row r="3421" spans="33:33">
      <c r="AG3421" s="120"/>
    </row>
    <row r="3422" spans="33:33">
      <c r="AG3422" s="120"/>
    </row>
    <row r="3423" spans="33:33">
      <c r="AG3423" s="120"/>
    </row>
    <row r="3424" spans="33:33">
      <c r="AG3424" s="120"/>
    </row>
    <row r="3425" spans="33:33">
      <c r="AG3425" s="120"/>
    </row>
    <row r="3426" spans="33:33">
      <c r="AG3426" s="120"/>
    </row>
    <row r="3427" spans="33:33">
      <c r="AG3427" s="120"/>
    </row>
    <row r="3428" spans="33:33">
      <c r="AG3428" s="120"/>
    </row>
    <row r="3429" spans="33:33">
      <c r="AG3429" s="120"/>
    </row>
    <row r="3430" spans="33:33">
      <c r="AG3430" s="120"/>
    </row>
    <row r="3431" spans="33:33">
      <c r="AG3431" s="120"/>
    </row>
    <row r="3432" spans="33:33">
      <c r="AG3432" s="120"/>
    </row>
    <row r="3433" spans="33:33">
      <c r="AG3433" s="120"/>
    </row>
    <row r="3434" spans="33:33">
      <c r="AG3434" s="120"/>
    </row>
    <row r="3435" spans="33:33">
      <c r="AG3435" s="120"/>
    </row>
    <row r="3436" spans="33:33">
      <c r="AG3436" s="120"/>
    </row>
    <row r="3437" spans="33:33">
      <c r="AG3437" s="120"/>
    </row>
    <row r="3438" spans="33:33">
      <c r="AG3438" s="120"/>
    </row>
    <row r="3439" spans="33:33">
      <c r="AG3439" s="120"/>
    </row>
    <row r="3440" spans="33:33">
      <c r="AG3440" s="120"/>
    </row>
    <row r="3441" spans="33:33">
      <c r="AG3441" s="120"/>
    </row>
    <row r="3442" spans="33:33">
      <c r="AG3442" s="120"/>
    </row>
    <row r="3443" spans="33:33">
      <c r="AG3443" s="120"/>
    </row>
    <row r="3444" spans="33:33">
      <c r="AG3444" s="120"/>
    </row>
    <row r="3445" spans="33:33">
      <c r="AG3445" s="120"/>
    </row>
    <row r="3446" spans="33:33">
      <c r="AG3446" s="120"/>
    </row>
    <row r="3447" spans="33:33">
      <c r="AG3447" s="120"/>
    </row>
    <row r="3448" spans="33:33">
      <c r="AG3448" s="120"/>
    </row>
    <row r="3449" spans="33:33">
      <c r="AG3449" s="120"/>
    </row>
    <row r="3450" spans="33:33">
      <c r="AG3450" s="120"/>
    </row>
    <row r="3451" spans="33:33">
      <c r="AG3451" s="120"/>
    </row>
    <row r="3452" spans="33:33">
      <c r="AG3452" s="120"/>
    </row>
    <row r="3453" spans="33:33">
      <c r="AG3453" s="120"/>
    </row>
    <row r="3454" spans="33:33">
      <c r="AG3454" s="120"/>
    </row>
    <row r="3455" spans="33:33">
      <c r="AG3455" s="120"/>
    </row>
    <row r="3456" spans="33:33">
      <c r="AG3456" s="120"/>
    </row>
    <row r="3457" spans="33:33">
      <c r="AG3457" s="120"/>
    </row>
    <row r="3458" spans="33:33">
      <c r="AG3458" s="120"/>
    </row>
    <row r="3459" spans="33:33">
      <c r="AG3459" s="120"/>
    </row>
    <row r="3460" spans="33:33">
      <c r="AG3460" s="120"/>
    </row>
    <row r="3461" spans="33:33">
      <c r="AG3461" s="120"/>
    </row>
    <row r="3462" spans="33:33">
      <c r="AG3462" s="120"/>
    </row>
    <row r="3463" spans="33:33">
      <c r="AG3463" s="120"/>
    </row>
    <row r="3464" spans="33:33">
      <c r="AG3464" s="120"/>
    </row>
    <row r="3465" spans="33:33">
      <c r="AG3465" s="120"/>
    </row>
    <row r="3466" spans="33:33">
      <c r="AG3466" s="120"/>
    </row>
    <row r="3467" spans="33:33">
      <c r="AG3467" s="120"/>
    </row>
    <row r="3468" spans="33:33">
      <c r="AG3468" s="120"/>
    </row>
    <row r="3469" spans="33:33">
      <c r="AG3469" s="120"/>
    </row>
    <row r="3470" spans="33:33">
      <c r="AG3470" s="120"/>
    </row>
    <row r="3471" spans="33:33">
      <c r="AG3471" s="120"/>
    </row>
    <row r="3472" spans="33:33">
      <c r="AG3472" s="120"/>
    </row>
    <row r="3473" spans="33:33">
      <c r="AG3473" s="120"/>
    </row>
    <row r="3474" spans="33:33">
      <c r="AG3474" s="120"/>
    </row>
    <row r="3475" spans="33:33">
      <c r="AG3475" s="120"/>
    </row>
    <row r="3476" spans="33:33">
      <c r="AG3476" s="120"/>
    </row>
    <row r="3477" spans="33:33">
      <c r="AG3477" s="120"/>
    </row>
    <row r="3478" spans="33:33">
      <c r="AG3478" s="120"/>
    </row>
    <row r="3479" spans="33:33">
      <c r="AG3479" s="120"/>
    </row>
    <row r="3480" spans="33:33">
      <c r="AG3480" s="120"/>
    </row>
    <row r="3481" spans="33:33">
      <c r="AG3481" s="120"/>
    </row>
    <row r="3482" spans="33:33">
      <c r="AG3482" s="120"/>
    </row>
    <row r="3483" spans="33:33">
      <c r="AG3483" s="120"/>
    </row>
    <row r="3484" spans="33:33">
      <c r="AG3484" s="120"/>
    </row>
    <row r="3485" spans="33:33">
      <c r="AG3485" s="120"/>
    </row>
    <row r="3486" spans="33:33">
      <c r="AG3486" s="120"/>
    </row>
    <row r="3487" spans="33:33">
      <c r="AG3487" s="120"/>
    </row>
    <row r="3488" spans="33:33">
      <c r="AG3488" s="120"/>
    </row>
    <row r="3489" spans="33:33">
      <c r="AG3489" s="120"/>
    </row>
    <row r="3490" spans="33:33">
      <c r="AG3490" s="120"/>
    </row>
    <row r="3491" spans="33:33">
      <c r="AG3491" s="120"/>
    </row>
    <row r="3492" spans="33:33">
      <c r="AG3492" s="120"/>
    </row>
    <row r="3493" spans="33:33">
      <c r="AG3493" s="120"/>
    </row>
    <row r="3494" spans="33:33">
      <c r="AG3494" s="120"/>
    </row>
    <row r="3495" spans="33:33">
      <c r="AG3495" s="120"/>
    </row>
    <row r="3496" spans="33:33">
      <c r="AG3496" s="120"/>
    </row>
    <row r="3497" spans="33:33">
      <c r="AG3497" s="120"/>
    </row>
    <row r="3498" spans="33:33">
      <c r="AG3498" s="120"/>
    </row>
    <row r="3499" spans="33:33">
      <c r="AG3499" s="120"/>
    </row>
    <row r="3500" spans="33:33">
      <c r="AG3500" s="120"/>
    </row>
    <row r="3501" spans="33:33">
      <c r="AG3501" s="120"/>
    </row>
    <row r="3502" spans="33:33">
      <c r="AG3502" s="120"/>
    </row>
    <row r="3503" spans="33:33">
      <c r="AG3503" s="120"/>
    </row>
    <row r="3504" spans="33:33">
      <c r="AG3504" s="120"/>
    </row>
    <row r="3505" spans="33:33">
      <c r="AG3505" s="120"/>
    </row>
    <row r="3506" spans="33:33">
      <c r="AG3506" s="120"/>
    </row>
    <row r="3507" spans="33:33">
      <c r="AG3507" s="120"/>
    </row>
    <row r="3508" spans="33:33">
      <c r="AG3508" s="120"/>
    </row>
    <row r="3509" spans="33:33">
      <c r="AG3509" s="120"/>
    </row>
    <row r="3510" spans="33:33">
      <c r="AG3510" s="120"/>
    </row>
    <row r="3511" spans="33:33">
      <c r="AG3511" s="120"/>
    </row>
    <row r="3512" spans="33:33">
      <c r="AG3512" s="120"/>
    </row>
    <row r="3513" spans="33:33">
      <c r="AG3513" s="120"/>
    </row>
    <row r="3514" spans="33:33">
      <c r="AG3514" s="120"/>
    </row>
    <row r="3515" spans="33:33">
      <c r="AG3515" s="120"/>
    </row>
    <row r="3516" spans="33:33">
      <c r="AG3516" s="120"/>
    </row>
    <row r="3517" spans="33:33">
      <c r="AG3517" s="120"/>
    </row>
    <row r="3518" spans="33:33">
      <c r="AG3518" s="120"/>
    </row>
    <row r="3519" spans="33:33">
      <c r="AG3519" s="120"/>
    </row>
    <row r="3520" spans="33:33">
      <c r="AG3520" s="120"/>
    </row>
    <row r="3521" spans="33:33">
      <c r="AG3521" s="120"/>
    </row>
    <row r="3522" spans="33:33">
      <c r="AG3522" s="120"/>
    </row>
    <row r="3523" spans="33:33">
      <c r="AG3523" s="120"/>
    </row>
    <row r="3524" spans="33:33">
      <c r="AG3524" s="120"/>
    </row>
    <row r="3525" spans="33:33">
      <c r="AG3525" s="120"/>
    </row>
    <row r="3526" spans="33:33">
      <c r="AG3526" s="120"/>
    </row>
    <row r="3527" spans="33:33">
      <c r="AG3527" s="120"/>
    </row>
    <row r="3528" spans="33:33">
      <c r="AG3528" s="120"/>
    </row>
    <row r="3529" spans="33:33">
      <c r="AG3529" s="120"/>
    </row>
    <row r="3530" spans="33:33">
      <c r="AG3530" s="120"/>
    </row>
    <row r="3531" spans="33:33">
      <c r="AG3531" s="120"/>
    </row>
    <row r="3532" spans="33:33">
      <c r="AG3532" s="120"/>
    </row>
    <row r="3533" spans="33:33">
      <c r="AG3533" s="120"/>
    </row>
    <row r="3534" spans="33:33">
      <c r="AG3534" s="120"/>
    </row>
    <row r="3535" spans="33:33">
      <c r="AG3535" s="120"/>
    </row>
    <row r="3536" spans="33:33">
      <c r="AG3536" s="120"/>
    </row>
    <row r="3537" spans="33:33">
      <c r="AG3537" s="120"/>
    </row>
    <row r="3538" spans="33:33">
      <c r="AG3538" s="120"/>
    </row>
    <row r="3539" spans="33:33">
      <c r="AG3539" s="120"/>
    </row>
    <row r="3540" spans="33:33">
      <c r="AG3540" s="120"/>
    </row>
    <row r="3541" spans="33:33">
      <c r="AG3541" s="120"/>
    </row>
    <row r="3542" spans="33:33">
      <c r="AG3542" s="120"/>
    </row>
    <row r="3543" spans="33:33">
      <c r="AG3543" s="120"/>
    </row>
    <row r="3544" spans="33:33">
      <c r="AG3544" s="120"/>
    </row>
    <row r="3545" spans="33:33">
      <c r="AG3545" s="120"/>
    </row>
    <row r="3546" spans="33:33">
      <c r="AG3546" s="120"/>
    </row>
    <row r="3547" spans="33:33">
      <c r="AG3547" s="120"/>
    </row>
    <row r="3548" spans="33:33">
      <c r="AG3548" s="120"/>
    </row>
    <row r="3549" spans="33:33">
      <c r="AG3549" s="120"/>
    </row>
    <row r="3550" spans="33:33">
      <c r="AG3550" s="120"/>
    </row>
    <row r="3551" spans="33:33">
      <c r="AG3551" s="120"/>
    </row>
    <row r="3552" spans="33:33">
      <c r="AG3552" s="120"/>
    </row>
    <row r="3553" spans="33:33">
      <c r="AG3553" s="120"/>
    </row>
    <row r="3554" spans="33:33">
      <c r="AG3554" s="120"/>
    </row>
    <row r="3555" spans="33:33">
      <c r="AG3555" s="120"/>
    </row>
    <row r="3556" spans="33:33">
      <c r="AG3556" s="120"/>
    </row>
    <row r="3557" spans="33:33">
      <c r="AG3557" s="120"/>
    </row>
    <row r="3558" spans="33:33">
      <c r="AG3558" s="120"/>
    </row>
    <row r="3559" spans="33:33">
      <c r="AG3559" s="120"/>
    </row>
    <row r="3560" spans="33:33">
      <c r="AG3560" s="120"/>
    </row>
    <row r="3561" spans="33:33">
      <c r="AG3561" s="120"/>
    </row>
    <row r="3562" spans="33:33">
      <c r="AG3562" s="120"/>
    </row>
    <row r="3563" spans="33:33">
      <c r="AG3563" s="120"/>
    </row>
    <row r="3564" spans="33:33">
      <c r="AG3564" s="120"/>
    </row>
    <row r="3565" spans="33:33">
      <c r="AG3565" s="120"/>
    </row>
    <row r="3566" spans="33:33">
      <c r="AG3566" s="120"/>
    </row>
    <row r="3567" spans="33:33">
      <c r="AG3567" s="120"/>
    </row>
    <row r="3568" spans="33:33">
      <c r="AG3568" s="120"/>
    </row>
    <row r="3569" spans="33:33">
      <c r="AG3569" s="120"/>
    </row>
    <row r="3570" spans="33:33">
      <c r="AG3570" s="120"/>
    </row>
    <row r="3571" spans="33:33">
      <c r="AG3571" s="120"/>
    </row>
    <row r="3572" spans="33:33">
      <c r="AG3572" s="120"/>
    </row>
    <row r="3573" spans="33:33">
      <c r="AG3573" s="120"/>
    </row>
    <row r="3574" spans="33:33">
      <c r="AG3574" s="120"/>
    </row>
    <row r="3575" spans="33:33">
      <c r="AG3575" s="120"/>
    </row>
    <row r="3576" spans="33:33">
      <c r="AG3576" s="120"/>
    </row>
    <row r="3577" spans="33:33">
      <c r="AG3577" s="120"/>
    </row>
    <row r="3578" spans="33:33">
      <c r="AG3578" s="120"/>
    </row>
    <row r="3579" spans="33:33">
      <c r="AG3579" s="120"/>
    </row>
    <row r="3580" spans="33:33">
      <c r="AG3580" s="120"/>
    </row>
    <row r="3581" spans="33:33">
      <c r="AG3581" s="120"/>
    </row>
    <row r="3582" spans="33:33">
      <c r="AG3582" s="120"/>
    </row>
    <row r="3583" spans="33:33">
      <c r="AG3583" s="120"/>
    </row>
    <row r="3584" spans="33:33">
      <c r="AG3584" s="120"/>
    </row>
    <row r="3585" spans="33:33">
      <c r="AG3585" s="120"/>
    </row>
    <row r="3586" spans="33:33">
      <c r="AG3586" s="120"/>
    </row>
    <row r="3587" spans="33:33">
      <c r="AG3587" s="120"/>
    </row>
    <row r="3588" spans="33:33">
      <c r="AG3588" s="120"/>
    </row>
    <row r="3589" spans="33:33">
      <c r="AG3589" s="120"/>
    </row>
    <row r="3590" spans="33:33">
      <c r="AG3590" s="120"/>
    </row>
    <row r="3591" spans="33:33">
      <c r="AG3591" s="120"/>
    </row>
    <row r="3592" spans="33:33">
      <c r="AG3592" s="120"/>
    </row>
    <row r="3593" spans="33:33">
      <c r="AG3593" s="120"/>
    </row>
    <row r="3594" spans="33:33">
      <c r="AG3594" s="120"/>
    </row>
    <row r="3595" spans="33:33">
      <c r="AG3595" s="120"/>
    </row>
    <row r="3596" spans="33:33">
      <c r="AG3596" s="120"/>
    </row>
    <row r="3597" spans="33:33">
      <c r="AG3597" s="120"/>
    </row>
    <row r="3598" spans="33:33">
      <c r="AG3598" s="120"/>
    </row>
    <row r="3599" spans="33:33">
      <c r="AG3599" s="120"/>
    </row>
    <row r="3600" spans="33:33">
      <c r="AG3600" s="120"/>
    </row>
    <row r="3601" spans="33:33">
      <c r="AG3601" s="120"/>
    </row>
    <row r="3602" spans="33:33">
      <c r="AG3602" s="120"/>
    </row>
    <row r="3603" spans="33:33">
      <c r="AG3603" s="120"/>
    </row>
    <row r="3604" spans="33:33">
      <c r="AG3604" s="120"/>
    </row>
    <row r="3605" spans="33:33">
      <c r="AG3605" s="120"/>
    </row>
    <row r="3606" spans="33:33">
      <c r="AG3606" s="120"/>
    </row>
    <row r="3607" spans="33:33">
      <c r="AG3607" s="120"/>
    </row>
    <row r="3608" spans="33:33">
      <c r="AG3608" s="120"/>
    </row>
    <row r="3609" spans="33:33">
      <c r="AG3609" s="120"/>
    </row>
    <row r="3610" spans="33:33">
      <c r="AG3610" s="120"/>
    </row>
    <row r="3611" spans="33:33">
      <c r="AG3611" s="120"/>
    </row>
    <row r="3612" spans="33:33">
      <c r="AG3612" s="120"/>
    </row>
    <row r="3613" spans="33:33">
      <c r="AG3613" s="120"/>
    </row>
    <row r="3614" spans="33:33">
      <c r="AG3614" s="120"/>
    </row>
    <row r="3615" spans="33:33">
      <c r="AG3615" s="120"/>
    </row>
    <row r="3616" spans="33:33">
      <c r="AG3616" s="120"/>
    </row>
    <row r="3617" spans="33:33">
      <c r="AG3617" s="120"/>
    </row>
    <row r="3618" spans="33:33">
      <c r="AG3618" s="120"/>
    </row>
    <row r="3619" spans="33:33">
      <c r="AG3619" s="120"/>
    </row>
    <row r="3620" spans="33:33">
      <c r="AG3620" s="120"/>
    </row>
    <row r="3621" spans="33:33">
      <c r="AG3621" s="120"/>
    </row>
    <row r="3622" spans="33:33">
      <c r="AG3622" s="120"/>
    </row>
    <row r="3623" spans="33:33">
      <c r="AG3623" s="120"/>
    </row>
    <row r="3624" spans="33:33">
      <c r="AG3624" s="120"/>
    </row>
    <row r="3625" spans="33:33">
      <c r="AG3625" s="120"/>
    </row>
    <row r="3626" spans="33:33">
      <c r="AG3626" s="120"/>
    </row>
    <row r="3627" spans="33:33">
      <c r="AG3627" s="120"/>
    </row>
    <row r="3628" spans="33:33">
      <c r="AG3628" s="120"/>
    </row>
    <row r="3629" spans="33:33">
      <c r="AG3629" s="120"/>
    </row>
    <row r="3630" spans="33:33">
      <c r="AG3630" s="120"/>
    </row>
    <row r="3631" spans="33:33">
      <c r="AG3631" s="120"/>
    </row>
    <row r="3632" spans="33:33">
      <c r="AG3632" s="120"/>
    </row>
    <row r="3633" spans="33:33">
      <c r="AG3633" s="120"/>
    </row>
    <row r="3634" spans="33:33">
      <c r="AG3634" s="120"/>
    </row>
    <row r="3635" spans="33:33">
      <c r="AG3635" s="120"/>
    </row>
    <row r="3636" spans="33:33">
      <c r="AG3636" s="120"/>
    </row>
    <row r="3637" spans="33:33">
      <c r="AG3637" s="120"/>
    </row>
    <row r="3638" spans="33:33">
      <c r="AG3638" s="120"/>
    </row>
    <row r="3639" spans="33:33">
      <c r="AG3639" s="120"/>
    </row>
    <row r="3640" spans="33:33">
      <c r="AG3640" s="120"/>
    </row>
    <row r="3641" spans="33:33">
      <c r="AG3641" s="120"/>
    </row>
    <row r="3642" spans="33:33">
      <c r="AG3642" s="120"/>
    </row>
    <row r="3643" spans="33:33">
      <c r="AG3643" s="120"/>
    </row>
    <row r="3644" spans="33:33">
      <c r="AG3644" s="120"/>
    </row>
    <row r="3645" spans="33:33">
      <c r="AG3645" s="120"/>
    </row>
    <row r="3646" spans="33:33">
      <c r="AG3646" s="120"/>
    </row>
    <row r="3647" spans="33:33">
      <c r="AG3647" s="120"/>
    </row>
    <row r="3648" spans="33:33">
      <c r="AG3648" s="120"/>
    </row>
    <row r="3649" spans="33:33">
      <c r="AG3649" s="120"/>
    </row>
    <row r="3650" spans="33:33">
      <c r="AG3650" s="120"/>
    </row>
    <row r="3651" spans="33:33">
      <c r="AG3651" s="120"/>
    </row>
    <row r="3652" spans="33:33">
      <c r="AG3652" s="120"/>
    </row>
    <row r="3653" spans="33:33">
      <c r="AG3653" s="120"/>
    </row>
    <row r="3654" spans="33:33">
      <c r="AG3654" s="120"/>
    </row>
    <row r="3655" spans="33:33">
      <c r="AG3655" s="120"/>
    </row>
    <row r="3656" spans="33:33">
      <c r="AG3656" s="120"/>
    </row>
    <row r="3657" spans="33:33">
      <c r="AG3657" s="120"/>
    </row>
    <row r="3658" spans="33:33">
      <c r="AG3658" s="120"/>
    </row>
    <row r="3659" spans="33:33">
      <c r="AG3659" s="120"/>
    </row>
    <row r="3660" spans="33:33">
      <c r="AG3660" s="120"/>
    </row>
    <row r="3661" spans="33:33">
      <c r="AG3661" s="120"/>
    </row>
    <row r="3662" spans="33:33">
      <c r="AG3662" s="120"/>
    </row>
    <row r="3663" spans="33:33">
      <c r="AG3663" s="120"/>
    </row>
    <row r="3664" spans="33:33">
      <c r="AG3664" s="120"/>
    </row>
    <row r="3665" spans="33:33">
      <c r="AG3665" s="120"/>
    </row>
    <row r="3666" spans="33:33">
      <c r="AG3666" s="120"/>
    </row>
    <row r="3667" spans="33:33">
      <c r="AG3667" s="120"/>
    </row>
    <row r="3668" spans="33:33">
      <c r="AG3668" s="120"/>
    </row>
    <row r="3669" spans="33:33">
      <c r="AG3669" s="120"/>
    </row>
    <row r="3670" spans="33:33">
      <c r="AG3670" s="120"/>
    </row>
    <row r="3671" spans="33:33">
      <c r="AG3671" s="120"/>
    </row>
    <row r="3672" spans="33:33">
      <c r="AG3672" s="120"/>
    </row>
    <row r="3673" spans="33:33">
      <c r="AG3673" s="120"/>
    </row>
    <row r="3674" spans="33:33">
      <c r="AG3674" s="120"/>
    </row>
    <row r="3675" spans="33:33">
      <c r="AG3675" s="120"/>
    </row>
    <row r="3676" spans="33:33">
      <c r="AG3676" s="120"/>
    </row>
    <row r="3677" spans="33:33">
      <c r="AG3677" s="120"/>
    </row>
    <row r="3678" spans="33:33">
      <c r="AG3678" s="120"/>
    </row>
    <row r="3679" spans="33:33">
      <c r="AG3679" s="120"/>
    </row>
    <row r="3680" spans="33:33">
      <c r="AG3680" s="120"/>
    </row>
    <row r="3681" spans="33:33">
      <c r="AG3681" s="120"/>
    </row>
    <row r="3682" spans="33:33">
      <c r="AG3682" s="120"/>
    </row>
    <row r="3683" spans="33:33">
      <c r="AG3683" s="120"/>
    </row>
    <row r="3684" spans="33:33">
      <c r="AG3684" s="120"/>
    </row>
    <row r="3685" spans="33:33">
      <c r="AG3685" s="120"/>
    </row>
    <row r="3686" spans="33:33">
      <c r="AG3686" s="120"/>
    </row>
    <row r="3687" spans="33:33">
      <c r="AG3687" s="120"/>
    </row>
    <row r="3688" spans="33:33">
      <c r="AG3688" s="120"/>
    </row>
    <row r="3689" spans="33:33">
      <c r="AG3689" s="120"/>
    </row>
    <row r="3690" spans="33:33">
      <c r="AG3690" s="120"/>
    </row>
    <row r="3691" spans="33:33">
      <c r="AG3691" s="120"/>
    </row>
    <row r="3692" spans="33:33">
      <c r="AG3692" s="120"/>
    </row>
    <row r="3693" spans="33:33">
      <c r="AG3693" s="120"/>
    </row>
    <row r="3694" spans="33:33">
      <c r="AG3694" s="120"/>
    </row>
    <row r="3695" spans="33:33">
      <c r="AG3695" s="120"/>
    </row>
    <row r="3696" spans="33:33">
      <c r="AG3696" s="120"/>
    </row>
    <row r="3697" spans="33:33">
      <c r="AG3697" s="120"/>
    </row>
    <row r="3698" spans="33:33">
      <c r="AG3698" s="120"/>
    </row>
    <row r="3699" spans="33:33">
      <c r="AG3699" s="120"/>
    </row>
    <row r="3700" spans="33:33">
      <c r="AG3700" s="120"/>
    </row>
    <row r="3701" spans="33:33">
      <c r="AG3701" s="120"/>
    </row>
    <row r="3702" spans="33:33">
      <c r="AG3702" s="120"/>
    </row>
    <row r="3703" spans="33:33">
      <c r="AG3703" s="120"/>
    </row>
    <row r="3704" spans="33:33">
      <c r="AG3704" s="120"/>
    </row>
    <row r="3705" spans="33:33">
      <c r="AG3705" s="120"/>
    </row>
    <row r="3706" spans="33:33">
      <c r="AG3706" s="120"/>
    </row>
    <row r="3707" spans="33:33">
      <c r="AG3707" s="120"/>
    </row>
    <row r="3708" spans="33:33">
      <c r="AG3708" s="120"/>
    </row>
    <row r="3709" spans="33:33">
      <c r="AG3709" s="120"/>
    </row>
    <row r="3710" spans="33:33">
      <c r="AG3710" s="120"/>
    </row>
    <row r="3711" spans="33:33">
      <c r="AG3711" s="120"/>
    </row>
    <row r="3712" spans="33:33">
      <c r="AG3712" s="120"/>
    </row>
    <row r="3713" spans="33:33">
      <c r="AG3713" s="120"/>
    </row>
    <row r="3714" spans="33:33">
      <c r="AG3714" s="120"/>
    </row>
    <row r="3715" spans="33:33">
      <c r="AG3715" s="120"/>
    </row>
    <row r="3716" spans="33:33">
      <c r="AG3716" s="120"/>
    </row>
    <row r="3717" spans="33:33">
      <c r="AG3717" s="120"/>
    </row>
    <row r="3718" spans="33:33">
      <c r="AG3718" s="120"/>
    </row>
    <row r="3719" spans="33:33">
      <c r="AG3719" s="120"/>
    </row>
    <row r="3720" spans="33:33">
      <c r="AG3720" s="120"/>
    </row>
    <row r="3721" spans="33:33">
      <c r="AG3721" s="120"/>
    </row>
    <row r="3722" spans="33:33">
      <c r="AG3722" s="120"/>
    </row>
    <row r="3723" spans="33:33">
      <c r="AG3723" s="120"/>
    </row>
    <row r="3724" spans="33:33">
      <c r="AG3724" s="120"/>
    </row>
    <row r="3725" spans="33:33">
      <c r="AG3725" s="120"/>
    </row>
    <row r="3726" spans="33:33">
      <c r="AG3726" s="120"/>
    </row>
    <row r="3727" spans="33:33">
      <c r="AG3727" s="120"/>
    </row>
    <row r="3728" spans="33:33">
      <c r="AG3728" s="120"/>
    </row>
    <row r="3729" spans="33:33">
      <c r="AG3729" s="120"/>
    </row>
    <row r="3730" spans="33:33">
      <c r="AG3730" s="120"/>
    </row>
    <row r="3731" spans="33:33">
      <c r="AG3731" s="120"/>
    </row>
    <row r="3732" spans="33:33">
      <c r="AG3732" s="120"/>
    </row>
    <row r="3733" spans="33:33">
      <c r="AG3733" s="120"/>
    </row>
    <row r="3734" spans="33:33">
      <c r="AG3734" s="120"/>
    </row>
    <row r="3735" spans="33:33">
      <c r="AG3735" s="120"/>
    </row>
    <row r="3736" spans="33:33">
      <c r="AG3736" s="120"/>
    </row>
    <row r="3737" spans="33:33">
      <c r="AG3737" s="120"/>
    </row>
    <row r="3738" spans="33:33">
      <c r="AG3738" s="120"/>
    </row>
    <row r="3739" spans="33:33">
      <c r="AG3739" s="120"/>
    </row>
    <row r="3740" spans="33:33">
      <c r="AG3740" s="120"/>
    </row>
    <row r="3741" spans="33:33">
      <c r="AG3741" s="120"/>
    </row>
    <row r="3742" spans="33:33">
      <c r="AG3742" s="120"/>
    </row>
    <row r="3743" spans="33:33">
      <c r="AG3743" s="120"/>
    </row>
    <row r="3744" spans="33:33">
      <c r="AG3744" s="120"/>
    </row>
    <row r="3745" spans="33:33">
      <c r="AG3745" s="120"/>
    </row>
    <row r="3746" spans="33:33">
      <c r="AG3746" s="120"/>
    </row>
    <row r="3747" spans="33:33">
      <c r="AG3747" s="120"/>
    </row>
    <row r="3748" spans="33:33">
      <c r="AG3748" s="120"/>
    </row>
    <row r="3749" spans="33:33">
      <c r="AG3749" s="120"/>
    </row>
    <row r="3750" spans="33:33">
      <c r="AG3750" s="120"/>
    </row>
    <row r="3751" spans="33:33">
      <c r="AG3751" s="120"/>
    </row>
    <row r="3752" spans="33:33">
      <c r="AG3752" s="120"/>
    </row>
    <row r="3753" spans="33:33">
      <c r="AG3753" s="120"/>
    </row>
    <row r="3754" spans="33:33">
      <c r="AG3754" s="120"/>
    </row>
    <row r="3755" spans="33:33">
      <c r="AG3755" s="120"/>
    </row>
    <row r="3756" spans="33:33">
      <c r="AG3756" s="120"/>
    </row>
    <row r="3757" spans="33:33">
      <c r="AG3757" s="120"/>
    </row>
    <row r="3758" spans="33:33">
      <c r="AG3758" s="120"/>
    </row>
    <row r="3759" spans="33:33">
      <c r="AG3759" s="120"/>
    </row>
    <row r="3760" spans="33:33">
      <c r="AG3760" s="120"/>
    </row>
    <row r="3761" spans="33:33">
      <c r="AG3761" s="120"/>
    </row>
    <row r="3762" spans="33:33">
      <c r="AG3762" s="120"/>
    </row>
    <row r="3763" spans="33:33">
      <c r="AG3763" s="120"/>
    </row>
    <row r="3764" spans="33:33">
      <c r="AG3764" s="120"/>
    </row>
    <row r="3765" spans="33:33">
      <c r="AG3765" s="120"/>
    </row>
    <row r="3766" spans="33:33">
      <c r="AG3766" s="120"/>
    </row>
    <row r="3767" spans="33:33">
      <c r="AG3767" s="120"/>
    </row>
    <row r="3768" spans="33:33">
      <c r="AG3768" s="120"/>
    </row>
    <row r="3769" spans="33:33">
      <c r="AG3769" s="120"/>
    </row>
    <row r="3770" spans="33:33">
      <c r="AG3770" s="120"/>
    </row>
    <row r="3771" spans="33:33">
      <c r="AG3771" s="120"/>
    </row>
    <row r="3772" spans="33:33">
      <c r="AG3772" s="120"/>
    </row>
    <row r="3773" spans="33:33">
      <c r="AG3773" s="120"/>
    </row>
    <row r="3774" spans="33:33">
      <c r="AG3774" s="120"/>
    </row>
    <row r="3775" spans="33:33">
      <c r="AG3775" s="120"/>
    </row>
    <row r="3776" spans="33:33">
      <c r="AG3776" s="120"/>
    </row>
    <row r="3777" spans="33:33">
      <c r="AG3777" s="120"/>
    </row>
    <row r="3778" spans="33:33">
      <c r="AG3778" s="120"/>
    </row>
    <row r="3779" spans="33:33">
      <c r="AG3779" s="120"/>
    </row>
    <row r="3780" spans="33:33">
      <c r="AG3780" s="120"/>
    </row>
    <row r="3781" spans="33:33">
      <c r="AG3781" s="120"/>
    </row>
    <row r="3782" spans="33:33">
      <c r="AG3782" s="120"/>
    </row>
    <row r="3783" spans="33:33">
      <c r="AG3783" s="120"/>
    </row>
    <row r="3784" spans="33:33">
      <c r="AG3784" s="120"/>
    </row>
    <row r="3785" spans="33:33">
      <c r="AG3785" s="120"/>
    </row>
    <row r="3786" spans="33:33">
      <c r="AG3786" s="120"/>
    </row>
    <row r="3787" spans="33:33">
      <c r="AG3787" s="120"/>
    </row>
    <row r="3788" spans="33:33">
      <c r="AG3788" s="120"/>
    </row>
    <row r="3789" spans="33:33">
      <c r="AG3789" s="120"/>
    </row>
    <row r="3790" spans="33:33">
      <c r="AG3790" s="120"/>
    </row>
    <row r="3791" spans="33:33">
      <c r="AG3791" s="120"/>
    </row>
    <row r="3792" spans="33:33">
      <c r="AG3792" s="120"/>
    </row>
    <row r="3793" spans="33:33">
      <c r="AG3793" s="120"/>
    </row>
    <row r="3794" spans="33:33">
      <c r="AG3794" s="120"/>
    </row>
    <row r="3795" spans="33:33">
      <c r="AG3795" s="120"/>
    </row>
    <row r="3796" spans="33:33">
      <c r="AG3796" s="120"/>
    </row>
    <row r="3797" spans="33:33">
      <c r="AG3797" s="120"/>
    </row>
    <row r="3798" spans="33:33">
      <c r="AG3798" s="120"/>
    </row>
    <row r="3799" spans="33:33">
      <c r="AG3799" s="120"/>
    </row>
    <row r="3800" spans="33:33">
      <c r="AG3800" s="120"/>
    </row>
    <row r="3801" spans="33:33">
      <c r="AG3801" s="120"/>
    </row>
    <row r="3802" spans="33:33">
      <c r="AG3802" s="120"/>
    </row>
    <row r="3803" spans="33:33">
      <c r="AG3803" s="120"/>
    </row>
    <row r="3804" spans="33:33">
      <c r="AG3804" s="120"/>
    </row>
    <row r="3805" spans="33:33">
      <c r="AG3805" s="120"/>
    </row>
    <row r="3806" spans="33:33">
      <c r="AG3806" s="120"/>
    </row>
    <row r="3807" spans="33:33">
      <c r="AG3807" s="120"/>
    </row>
    <row r="3808" spans="33:33">
      <c r="AG3808" s="120"/>
    </row>
    <row r="3809" spans="33:33">
      <c r="AG3809" s="120"/>
    </row>
    <row r="3810" spans="33:33">
      <c r="AG3810" s="120"/>
    </row>
    <row r="3811" spans="33:33">
      <c r="AG3811" s="120"/>
    </row>
    <row r="3812" spans="33:33">
      <c r="AG3812" s="120"/>
    </row>
    <row r="3813" spans="33:33">
      <c r="AG3813" s="120"/>
    </row>
    <row r="3814" spans="33:33">
      <c r="AG3814" s="120"/>
    </row>
    <row r="3815" spans="33:33">
      <c r="AG3815" s="120"/>
    </row>
    <row r="3816" spans="33:33">
      <c r="AG3816" s="120"/>
    </row>
    <row r="3817" spans="33:33">
      <c r="AG3817" s="120"/>
    </row>
    <row r="3818" spans="33:33">
      <c r="AG3818" s="120"/>
    </row>
    <row r="3819" spans="33:33">
      <c r="AG3819" s="120"/>
    </row>
    <row r="3820" spans="33:33">
      <c r="AG3820" s="120"/>
    </row>
    <row r="3821" spans="33:33">
      <c r="AG3821" s="120"/>
    </row>
    <row r="3822" spans="33:33">
      <c r="AG3822" s="120"/>
    </row>
    <row r="3823" spans="33:33">
      <c r="AG3823" s="120"/>
    </row>
    <row r="3824" spans="33:33">
      <c r="AG3824" s="120"/>
    </row>
    <row r="3825" spans="33:33">
      <c r="AG3825" s="120"/>
    </row>
    <row r="3826" spans="33:33">
      <c r="AG3826" s="120"/>
    </row>
    <row r="3827" spans="33:33">
      <c r="AG3827" s="120"/>
    </row>
    <row r="3828" spans="33:33">
      <c r="AG3828" s="120"/>
    </row>
    <row r="3829" spans="33:33">
      <c r="AG3829" s="120"/>
    </row>
    <row r="3830" spans="33:33">
      <c r="AG3830" s="120"/>
    </row>
    <row r="3831" spans="33:33">
      <c r="AG3831" s="120"/>
    </row>
    <row r="3832" spans="33:33">
      <c r="AG3832" s="120"/>
    </row>
    <row r="3833" spans="33:33">
      <c r="AG3833" s="120"/>
    </row>
    <row r="3834" spans="33:33">
      <c r="AG3834" s="120"/>
    </row>
    <row r="3835" spans="33:33">
      <c r="AG3835" s="120"/>
    </row>
    <row r="3836" spans="33:33">
      <c r="AG3836" s="120"/>
    </row>
    <row r="3837" spans="33:33">
      <c r="AG3837" s="120"/>
    </row>
    <row r="3838" spans="33:33">
      <c r="AG3838" s="120"/>
    </row>
    <row r="3839" spans="33:33">
      <c r="AG3839" s="120"/>
    </row>
    <row r="3840" spans="33:33">
      <c r="AG3840" s="120"/>
    </row>
    <row r="3841" spans="33:33">
      <c r="AG3841" s="120"/>
    </row>
    <row r="3842" spans="33:33">
      <c r="AG3842" s="120"/>
    </row>
    <row r="3843" spans="33:33">
      <c r="AG3843" s="120"/>
    </row>
    <row r="3844" spans="33:33">
      <c r="AG3844" s="120"/>
    </row>
    <row r="3845" spans="33:33">
      <c r="AG3845" s="120"/>
    </row>
    <row r="3846" spans="33:33">
      <c r="AG3846" s="120"/>
    </row>
    <row r="3847" spans="33:33">
      <c r="AG3847" s="120"/>
    </row>
    <row r="3848" spans="33:33">
      <c r="AG3848" s="120"/>
    </row>
    <row r="3849" spans="33:33">
      <c r="AG3849" s="120"/>
    </row>
    <row r="3850" spans="33:33">
      <c r="AG3850" s="120"/>
    </row>
    <row r="3851" spans="33:33">
      <c r="AG3851" s="120"/>
    </row>
    <row r="3852" spans="33:33">
      <c r="AG3852" s="120"/>
    </row>
    <row r="3853" spans="33:33">
      <c r="AG3853" s="120"/>
    </row>
    <row r="3854" spans="33:33">
      <c r="AG3854" s="120"/>
    </row>
    <row r="3855" spans="33:33">
      <c r="AG3855" s="120"/>
    </row>
    <row r="3856" spans="33:33">
      <c r="AG3856" s="120"/>
    </row>
    <row r="3857" spans="33:33">
      <c r="AG3857" s="120"/>
    </row>
    <row r="3858" spans="33:33">
      <c r="AG3858" s="120"/>
    </row>
    <row r="3859" spans="33:33">
      <c r="AG3859" s="120"/>
    </row>
    <row r="3860" spans="33:33">
      <c r="AG3860" s="120"/>
    </row>
    <row r="3861" spans="33:33">
      <c r="AG3861" s="120"/>
    </row>
    <row r="3862" spans="33:33">
      <c r="AG3862" s="120"/>
    </row>
    <row r="3863" spans="33:33">
      <c r="AG3863" s="120"/>
    </row>
    <row r="3864" spans="33:33">
      <c r="AG3864" s="120"/>
    </row>
    <row r="3865" spans="33:33">
      <c r="AG3865" s="120"/>
    </row>
    <row r="3866" spans="33:33">
      <c r="AG3866" s="120"/>
    </row>
    <row r="3867" spans="33:33">
      <c r="AG3867" s="120"/>
    </row>
    <row r="3868" spans="33:33">
      <c r="AG3868" s="120"/>
    </row>
    <row r="3869" spans="33:33">
      <c r="AG3869" s="120"/>
    </row>
    <row r="3870" spans="33:33">
      <c r="AG3870" s="120"/>
    </row>
    <row r="3871" spans="33:33">
      <c r="AG3871" s="120"/>
    </row>
    <row r="3872" spans="33:33">
      <c r="AG3872" s="120"/>
    </row>
    <row r="3873" spans="33:33">
      <c r="AG3873" s="120"/>
    </row>
    <row r="3874" spans="33:33">
      <c r="AG3874" s="120"/>
    </row>
    <row r="3875" spans="33:33">
      <c r="AG3875" s="120"/>
    </row>
    <row r="3876" spans="33:33">
      <c r="AG3876" s="120"/>
    </row>
    <row r="3877" spans="33:33">
      <c r="AG3877" s="120"/>
    </row>
    <row r="3878" spans="33:33">
      <c r="AG3878" s="120"/>
    </row>
    <row r="3879" spans="33:33">
      <c r="AG3879" s="120"/>
    </row>
    <row r="3880" spans="33:33">
      <c r="AG3880" s="120"/>
    </row>
    <row r="3881" spans="33:33">
      <c r="AG3881" s="120"/>
    </row>
    <row r="3882" spans="33:33">
      <c r="AG3882" s="120"/>
    </row>
    <row r="3883" spans="33:33">
      <c r="AG3883" s="120"/>
    </row>
    <row r="3884" spans="33:33">
      <c r="AG3884" s="120"/>
    </row>
    <row r="3885" spans="33:33">
      <c r="AG3885" s="120"/>
    </row>
    <row r="3886" spans="33:33">
      <c r="AG3886" s="120"/>
    </row>
    <row r="3887" spans="33:33">
      <c r="AG3887" s="120"/>
    </row>
    <row r="3888" spans="33:33">
      <c r="AG3888" s="120"/>
    </row>
    <row r="3889" spans="33:33">
      <c r="AG3889" s="120"/>
    </row>
    <row r="3890" spans="33:33">
      <c r="AG3890" s="120"/>
    </row>
    <row r="3891" spans="33:33">
      <c r="AG3891" s="120"/>
    </row>
    <row r="3892" spans="33:33">
      <c r="AG3892" s="120"/>
    </row>
    <row r="3893" spans="33:33">
      <c r="AG3893" s="120"/>
    </row>
    <row r="3894" spans="33:33">
      <c r="AG3894" s="120"/>
    </row>
    <row r="3895" spans="33:33">
      <c r="AG3895" s="120"/>
    </row>
    <row r="3896" spans="33:33">
      <c r="AG3896" s="120"/>
    </row>
    <row r="3897" spans="33:33">
      <c r="AG3897" s="120"/>
    </row>
    <row r="3898" spans="33:33">
      <c r="AG3898" s="120"/>
    </row>
    <row r="3899" spans="33:33">
      <c r="AG3899" s="120"/>
    </row>
    <row r="3900" spans="33:33">
      <c r="AG3900" s="120"/>
    </row>
    <row r="3901" spans="33:33">
      <c r="AG3901" s="120"/>
    </row>
    <row r="3902" spans="33:33">
      <c r="AG3902" s="120"/>
    </row>
    <row r="3903" spans="33:33">
      <c r="AG3903" s="120"/>
    </row>
    <row r="3904" spans="33:33">
      <c r="AG3904" s="120"/>
    </row>
    <row r="3905" spans="33:33">
      <c r="AG3905" s="120"/>
    </row>
    <row r="3906" spans="33:33">
      <c r="AG3906" s="120"/>
    </row>
    <row r="3907" spans="33:33">
      <c r="AG3907" s="120"/>
    </row>
    <row r="3908" spans="33:33">
      <c r="AG3908" s="120"/>
    </row>
    <row r="3909" spans="33:33">
      <c r="AG3909" s="120"/>
    </row>
    <row r="3910" spans="33:33">
      <c r="AG3910" s="120"/>
    </row>
    <row r="3911" spans="33:33">
      <c r="AG3911" s="120"/>
    </row>
    <row r="3912" spans="33:33">
      <c r="AG3912" s="120"/>
    </row>
    <row r="3913" spans="33:33">
      <c r="AG3913" s="120"/>
    </row>
    <row r="3914" spans="33:33">
      <c r="AG3914" s="120"/>
    </row>
    <row r="3915" spans="33:33">
      <c r="AG3915" s="120"/>
    </row>
    <row r="3916" spans="33:33">
      <c r="AG3916" s="120"/>
    </row>
    <row r="3917" spans="33:33">
      <c r="AG3917" s="120"/>
    </row>
    <row r="3918" spans="33:33">
      <c r="AG3918" s="120"/>
    </row>
    <row r="3919" spans="33:33">
      <c r="AG3919" s="120"/>
    </row>
    <row r="3920" spans="33:33">
      <c r="AG3920" s="120"/>
    </row>
    <row r="3921" spans="33:33">
      <c r="AG3921" s="120"/>
    </row>
    <row r="3922" spans="33:33">
      <c r="AG3922" s="120"/>
    </row>
    <row r="3923" spans="33:33">
      <c r="AG3923" s="120"/>
    </row>
    <row r="3924" spans="33:33">
      <c r="AG3924" s="120"/>
    </row>
    <row r="3925" spans="33:33">
      <c r="AG3925" s="120"/>
    </row>
    <row r="3926" spans="33:33">
      <c r="AG3926" s="120"/>
    </row>
    <row r="3927" spans="33:33">
      <c r="AG3927" s="120"/>
    </row>
    <row r="3928" spans="33:33">
      <c r="AG3928" s="120"/>
    </row>
    <row r="3929" spans="33:33">
      <c r="AG3929" s="120"/>
    </row>
    <row r="3930" spans="33:33">
      <c r="AG3930" s="120"/>
    </row>
    <row r="3931" spans="33:33">
      <c r="AG3931" s="120"/>
    </row>
    <row r="3932" spans="33:33">
      <c r="AG3932" s="120"/>
    </row>
    <row r="3933" spans="33:33">
      <c r="AG3933" s="120"/>
    </row>
    <row r="3934" spans="33:33">
      <c r="AG3934" s="120"/>
    </row>
    <row r="3935" spans="33:33">
      <c r="AG3935" s="120"/>
    </row>
    <row r="3936" spans="33:33">
      <c r="AG3936" s="120"/>
    </row>
    <row r="3937" spans="33:33">
      <c r="AG3937" s="120"/>
    </row>
    <row r="3938" spans="33:33">
      <c r="AG3938" s="120"/>
    </row>
    <row r="3939" spans="33:33">
      <c r="AG3939" s="120"/>
    </row>
    <row r="3940" spans="33:33">
      <c r="AG3940" s="120"/>
    </row>
    <row r="3941" spans="33:33">
      <c r="AG3941" s="120"/>
    </row>
    <row r="3942" spans="33:33">
      <c r="AG3942" s="120"/>
    </row>
    <row r="3943" spans="33:33">
      <c r="AG3943" s="120"/>
    </row>
    <row r="3944" spans="33:33">
      <c r="AG3944" s="120"/>
    </row>
    <row r="3945" spans="33:33">
      <c r="AG3945" s="120"/>
    </row>
    <row r="3946" spans="33:33">
      <c r="AG3946" s="120"/>
    </row>
    <row r="3947" spans="33:33">
      <c r="AG3947" s="120"/>
    </row>
    <row r="3948" spans="33:33">
      <c r="AG3948" s="120"/>
    </row>
    <row r="3949" spans="33:33">
      <c r="AG3949" s="120"/>
    </row>
    <row r="3950" spans="33:33">
      <c r="AG3950" s="120"/>
    </row>
    <row r="3951" spans="33:33">
      <c r="AG3951" s="120"/>
    </row>
    <row r="3952" spans="33:33">
      <c r="AG3952" s="120"/>
    </row>
    <row r="3953" spans="33:33">
      <c r="AG3953" s="120"/>
    </row>
    <row r="3954" spans="33:33">
      <c r="AG3954" s="120"/>
    </row>
    <row r="3955" spans="33:33">
      <c r="AG3955" s="120"/>
    </row>
    <row r="3956" spans="33:33">
      <c r="AG3956" s="120"/>
    </row>
    <row r="3957" spans="33:33">
      <c r="AG3957" s="120"/>
    </row>
    <row r="3958" spans="33:33">
      <c r="AG3958" s="120"/>
    </row>
    <row r="3959" spans="33:33">
      <c r="AG3959" s="120"/>
    </row>
    <row r="3960" spans="33:33">
      <c r="AG3960" s="120"/>
    </row>
    <row r="3961" spans="33:33">
      <c r="AG3961" s="120"/>
    </row>
    <row r="3962" spans="33:33">
      <c r="AG3962" s="120"/>
    </row>
    <row r="3963" spans="33:33">
      <c r="AG3963" s="120"/>
    </row>
    <row r="3964" spans="33:33">
      <c r="AG3964" s="120"/>
    </row>
    <row r="3965" spans="33:33">
      <c r="AG3965" s="120"/>
    </row>
    <row r="3966" spans="33:33">
      <c r="AG3966" s="120"/>
    </row>
    <row r="3967" spans="33:33">
      <c r="AG3967" s="120"/>
    </row>
    <row r="3968" spans="33:33">
      <c r="AG3968" s="120"/>
    </row>
    <row r="3969" spans="33:33">
      <c r="AG3969" s="120"/>
    </row>
    <row r="3970" spans="33:33">
      <c r="AG3970" s="120"/>
    </row>
    <row r="3971" spans="33:33">
      <c r="AG3971" s="120"/>
    </row>
    <row r="3972" spans="33:33">
      <c r="AG3972" s="120"/>
    </row>
    <row r="3973" spans="33:33">
      <c r="AG3973" s="120"/>
    </row>
    <row r="3974" spans="33:33">
      <c r="AG3974" s="120"/>
    </row>
    <row r="3975" spans="33:33">
      <c r="AG3975" s="120"/>
    </row>
    <row r="3976" spans="33:33">
      <c r="AG3976" s="120"/>
    </row>
    <row r="3977" spans="33:33">
      <c r="AG3977" s="120"/>
    </row>
    <row r="3978" spans="33:33">
      <c r="AG3978" s="120"/>
    </row>
    <row r="3979" spans="33:33">
      <c r="AG3979" s="120"/>
    </row>
    <row r="3980" spans="33:33">
      <c r="AG3980" s="120"/>
    </row>
    <row r="3981" spans="33:33">
      <c r="AG3981" s="120"/>
    </row>
    <row r="3982" spans="33:33">
      <c r="AG3982" s="120"/>
    </row>
    <row r="3983" spans="33:33">
      <c r="AG3983" s="120"/>
    </row>
    <row r="3984" spans="33:33">
      <c r="AG3984" s="120"/>
    </row>
    <row r="3985" spans="33:33">
      <c r="AG3985" s="120"/>
    </row>
    <row r="3986" spans="33:33">
      <c r="AG3986" s="120"/>
    </row>
    <row r="3987" spans="33:33">
      <c r="AG3987" s="120"/>
    </row>
    <row r="3988" spans="33:33">
      <c r="AG3988" s="120"/>
    </row>
    <row r="3989" spans="33:33">
      <c r="AG3989" s="120"/>
    </row>
    <row r="3990" spans="33:33">
      <c r="AG3990" s="120"/>
    </row>
    <row r="3991" spans="33:33">
      <c r="AG3991" s="120"/>
    </row>
    <row r="3992" spans="33:33">
      <c r="AG3992" s="120"/>
    </row>
    <row r="3993" spans="33:33">
      <c r="AG3993" s="120"/>
    </row>
    <row r="3994" spans="33:33">
      <c r="AG3994" s="120"/>
    </row>
    <row r="3995" spans="33:33">
      <c r="AG3995" s="120"/>
    </row>
    <row r="3996" spans="33:33">
      <c r="AG3996" s="120"/>
    </row>
    <row r="3997" spans="33:33">
      <c r="AG3997" s="120"/>
    </row>
    <row r="3998" spans="33:33">
      <c r="AG3998" s="120"/>
    </row>
    <row r="3999" spans="33:33">
      <c r="AG3999" s="120"/>
    </row>
    <row r="4000" spans="33:33">
      <c r="AG4000" s="120"/>
    </row>
    <row r="4001" spans="33:33">
      <c r="AG4001" s="120"/>
    </row>
    <row r="4002" spans="33:33">
      <c r="AG4002" s="120"/>
    </row>
    <row r="4003" spans="33:33">
      <c r="AG4003" s="120"/>
    </row>
    <row r="4004" spans="33:33">
      <c r="AG4004" s="120"/>
    </row>
    <row r="4005" spans="33:33">
      <c r="AG4005" s="120"/>
    </row>
    <row r="4006" spans="33:33">
      <c r="AG4006" s="120"/>
    </row>
    <row r="4007" spans="33:33">
      <c r="AG4007" s="120"/>
    </row>
    <row r="4008" spans="33:33">
      <c r="AG4008" s="120"/>
    </row>
    <row r="4009" spans="33:33">
      <c r="AG4009" s="120"/>
    </row>
    <row r="4010" spans="33:33">
      <c r="AG4010" s="120"/>
    </row>
    <row r="4011" spans="33:33">
      <c r="AG4011" s="120"/>
    </row>
    <row r="4012" spans="33:33">
      <c r="AG4012" s="120"/>
    </row>
    <row r="4013" spans="33:33">
      <c r="AG4013" s="120"/>
    </row>
    <row r="4014" spans="33:33">
      <c r="AG4014" s="120"/>
    </row>
    <row r="4015" spans="33:33">
      <c r="AG4015" s="120"/>
    </row>
    <row r="4016" spans="33:33">
      <c r="AG4016" s="120"/>
    </row>
    <row r="4017" spans="33:33">
      <c r="AG4017" s="120"/>
    </row>
    <row r="4018" spans="33:33">
      <c r="AG4018" s="120"/>
    </row>
    <row r="4019" spans="33:33">
      <c r="AG4019" s="120"/>
    </row>
    <row r="4020" spans="33:33">
      <c r="AG4020" s="120"/>
    </row>
    <row r="4021" spans="33:33">
      <c r="AG4021" s="120"/>
    </row>
    <row r="4022" spans="33:33">
      <c r="AG4022" s="120"/>
    </row>
    <row r="4023" spans="33:33">
      <c r="AG4023" s="120"/>
    </row>
    <row r="4024" spans="33:33">
      <c r="AG4024" s="120"/>
    </row>
    <row r="4025" spans="33:33">
      <c r="AG4025" s="120"/>
    </row>
    <row r="4026" spans="33:33">
      <c r="AG4026" s="120"/>
    </row>
    <row r="4027" spans="33:33">
      <c r="AG4027" s="120"/>
    </row>
    <row r="4028" spans="33:33">
      <c r="AG4028" s="120"/>
    </row>
    <row r="4029" spans="33:33">
      <c r="AG4029" s="120"/>
    </row>
    <row r="4030" spans="33:33">
      <c r="AG4030" s="120"/>
    </row>
    <row r="4031" spans="33:33">
      <c r="AG4031" s="120"/>
    </row>
    <row r="4032" spans="33:33">
      <c r="AG4032" s="120"/>
    </row>
    <row r="4033" spans="33:33">
      <c r="AG4033" s="120"/>
    </row>
    <row r="4034" spans="33:33">
      <c r="AG4034" s="120"/>
    </row>
    <row r="4035" spans="33:33">
      <c r="AG4035" s="120"/>
    </row>
    <row r="4036" spans="33:33">
      <c r="AG4036" s="120"/>
    </row>
    <row r="4037" spans="33:33">
      <c r="AG4037" s="120"/>
    </row>
    <row r="4038" spans="33:33">
      <c r="AG4038" s="120"/>
    </row>
    <row r="4039" spans="33:33">
      <c r="AG4039" s="120"/>
    </row>
    <row r="4040" spans="33:33">
      <c r="AG4040" s="120"/>
    </row>
    <row r="4041" spans="33:33">
      <c r="AG4041" s="120"/>
    </row>
    <row r="4042" spans="33:33">
      <c r="AG4042" s="120"/>
    </row>
    <row r="4043" spans="33:33">
      <c r="AG4043" s="120"/>
    </row>
    <row r="4044" spans="33:33">
      <c r="AG4044" s="120"/>
    </row>
    <row r="4045" spans="33:33">
      <c r="AG4045" s="120"/>
    </row>
    <row r="4046" spans="33:33">
      <c r="AG4046" s="120"/>
    </row>
    <row r="4047" spans="33:33">
      <c r="AG4047" s="120"/>
    </row>
    <row r="4048" spans="33:33">
      <c r="AG4048" s="120"/>
    </row>
    <row r="4049" spans="33:33">
      <c r="AG4049" s="120"/>
    </row>
    <row r="4050" spans="33:33">
      <c r="AG4050" s="120"/>
    </row>
    <row r="4051" spans="33:33">
      <c r="AG4051" s="120"/>
    </row>
    <row r="4052" spans="33:33">
      <c r="AG4052" s="120"/>
    </row>
    <row r="4053" spans="33:33">
      <c r="AG4053" s="120"/>
    </row>
    <row r="4054" spans="33:33">
      <c r="AG4054" s="120"/>
    </row>
    <row r="4055" spans="33:33">
      <c r="AG4055" s="120"/>
    </row>
    <row r="4056" spans="33:33">
      <c r="AG4056" s="120"/>
    </row>
    <row r="4057" spans="33:33">
      <c r="AG4057" s="120"/>
    </row>
    <row r="4058" spans="33:33">
      <c r="AG4058" s="120"/>
    </row>
    <row r="4059" spans="33:33">
      <c r="AG4059" s="120"/>
    </row>
    <row r="4060" spans="33:33">
      <c r="AG4060" s="120"/>
    </row>
    <row r="4061" spans="33:33">
      <c r="AG4061" s="120"/>
    </row>
    <row r="4062" spans="33:33">
      <c r="AG4062" s="120"/>
    </row>
    <row r="4063" spans="33:33">
      <c r="AG4063" s="120"/>
    </row>
    <row r="4064" spans="33:33">
      <c r="AG4064" s="120"/>
    </row>
    <row r="4065" spans="33:33">
      <c r="AG4065" s="120"/>
    </row>
    <row r="4066" spans="33:33">
      <c r="AG4066" s="120"/>
    </row>
    <row r="4067" spans="33:33">
      <c r="AG4067" s="120"/>
    </row>
    <row r="4068" spans="33:33">
      <c r="AG4068" s="120"/>
    </row>
    <row r="4069" spans="33:33">
      <c r="AG4069" s="120"/>
    </row>
    <row r="4070" spans="33:33">
      <c r="AG4070" s="120"/>
    </row>
    <row r="4071" spans="33:33">
      <c r="AG4071" s="120"/>
    </row>
    <row r="4072" spans="33:33">
      <c r="AG4072" s="120"/>
    </row>
    <row r="4073" spans="33:33">
      <c r="AG4073" s="120"/>
    </row>
    <row r="4074" spans="33:33">
      <c r="AG4074" s="120"/>
    </row>
    <row r="4075" spans="33:33">
      <c r="AG4075" s="120"/>
    </row>
    <row r="4076" spans="33:33">
      <c r="AG4076" s="120"/>
    </row>
    <row r="4077" spans="33:33">
      <c r="AG4077" s="120"/>
    </row>
    <row r="4078" spans="33:33">
      <c r="AG4078" s="120"/>
    </row>
    <row r="4079" spans="33:33">
      <c r="AG4079" s="120"/>
    </row>
    <row r="4080" spans="33:33">
      <c r="AG4080" s="120"/>
    </row>
    <row r="4081" spans="33:33">
      <c r="AG4081" s="120"/>
    </row>
    <row r="4082" spans="33:33">
      <c r="AG4082" s="120"/>
    </row>
    <row r="4083" spans="33:33">
      <c r="AG4083" s="120"/>
    </row>
    <row r="4084" spans="33:33">
      <c r="AG4084" s="120"/>
    </row>
    <row r="4085" spans="33:33">
      <c r="AG4085" s="120"/>
    </row>
    <row r="4086" spans="33:33">
      <c r="AG4086" s="120"/>
    </row>
    <row r="4087" spans="33:33">
      <c r="AG4087" s="120"/>
    </row>
    <row r="4088" spans="33:33">
      <c r="AG4088" s="120"/>
    </row>
    <row r="4089" spans="33:33">
      <c r="AG4089" s="120"/>
    </row>
    <row r="4090" spans="33:33">
      <c r="AG4090" s="120"/>
    </row>
    <row r="4091" spans="33:33">
      <c r="AG4091" s="120"/>
    </row>
    <row r="4092" spans="33:33">
      <c r="AG4092" s="120"/>
    </row>
    <row r="4093" spans="33:33">
      <c r="AG4093" s="120"/>
    </row>
    <row r="4094" spans="33:33">
      <c r="AG4094" s="120"/>
    </row>
    <row r="4095" spans="33:33">
      <c r="AG4095" s="120"/>
    </row>
    <row r="4096" spans="33:33">
      <c r="AG4096" s="120"/>
    </row>
    <row r="4097" spans="33:33">
      <c r="AG4097" s="120"/>
    </row>
    <row r="4098" spans="33:33">
      <c r="AG4098" s="120"/>
    </row>
    <row r="4099" spans="33:33">
      <c r="AG4099" s="120"/>
    </row>
    <row r="4100" spans="33:33">
      <c r="AG4100" s="120"/>
    </row>
    <row r="4101" spans="33:33">
      <c r="AG4101" s="120"/>
    </row>
    <row r="4102" spans="33:33">
      <c r="AG4102" s="120"/>
    </row>
    <row r="4103" spans="33:33">
      <c r="AG4103" s="120"/>
    </row>
    <row r="4104" spans="33:33">
      <c r="AG4104" s="120"/>
    </row>
    <row r="4105" spans="33:33">
      <c r="AG4105" s="120"/>
    </row>
    <row r="4106" spans="33:33">
      <c r="AG4106" s="120"/>
    </row>
    <row r="4107" spans="33:33">
      <c r="AG4107" s="120"/>
    </row>
    <row r="4108" spans="33:33">
      <c r="AG4108" s="120"/>
    </row>
    <row r="4109" spans="33:33">
      <c r="AG4109" s="120"/>
    </row>
    <row r="4110" spans="33:33">
      <c r="AG4110" s="120"/>
    </row>
    <row r="4111" spans="33:33">
      <c r="AG4111" s="120"/>
    </row>
    <row r="4112" spans="33:33">
      <c r="AG4112" s="120"/>
    </row>
    <row r="4113" spans="33:33">
      <c r="AG4113" s="120"/>
    </row>
    <row r="4114" spans="33:33">
      <c r="AG4114" s="120"/>
    </row>
    <row r="4115" spans="33:33">
      <c r="AG4115" s="120"/>
    </row>
    <row r="4116" spans="33:33">
      <c r="AG4116" s="120"/>
    </row>
    <row r="4117" spans="33:33">
      <c r="AG4117" s="120"/>
    </row>
    <row r="4118" spans="33:33">
      <c r="AG4118" s="120"/>
    </row>
    <row r="4119" spans="33:33">
      <c r="AG4119" s="120"/>
    </row>
    <row r="4120" spans="33:33">
      <c r="AG4120" s="120"/>
    </row>
    <row r="4121" spans="33:33">
      <c r="AG4121" s="120"/>
    </row>
    <row r="4122" spans="33:33">
      <c r="AG4122" s="120"/>
    </row>
    <row r="4123" spans="33:33">
      <c r="AG4123" s="120"/>
    </row>
    <row r="4124" spans="33:33">
      <c r="AG4124" s="120"/>
    </row>
    <row r="4125" spans="33:33">
      <c r="AG4125" s="120"/>
    </row>
    <row r="4126" spans="33:33">
      <c r="AG4126" s="120"/>
    </row>
    <row r="4127" spans="33:33">
      <c r="AG4127" s="120"/>
    </row>
    <row r="4128" spans="33:33">
      <c r="AG4128" s="120"/>
    </row>
    <row r="4129" spans="33:33">
      <c r="AG4129" s="120"/>
    </row>
    <row r="4130" spans="33:33">
      <c r="AG4130" s="120"/>
    </row>
    <row r="4131" spans="33:33">
      <c r="AG4131" s="120"/>
    </row>
    <row r="4132" spans="33:33">
      <c r="AG4132" s="120"/>
    </row>
    <row r="4133" spans="33:33">
      <c r="AG4133" s="120"/>
    </row>
    <row r="4134" spans="33:33">
      <c r="AG4134" s="120"/>
    </row>
    <row r="4135" spans="33:33">
      <c r="AG4135" s="120"/>
    </row>
    <row r="4136" spans="33:33">
      <c r="AG4136" s="120"/>
    </row>
    <row r="4137" spans="33:33">
      <c r="AG4137" s="120"/>
    </row>
    <row r="4138" spans="33:33">
      <c r="AG4138" s="120"/>
    </row>
    <row r="4139" spans="33:33">
      <c r="AG4139" s="120"/>
    </row>
    <row r="4140" spans="33:33">
      <c r="AG4140" s="120"/>
    </row>
    <row r="4141" spans="33:33">
      <c r="AG4141" s="120"/>
    </row>
    <row r="4142" spans="33:33">
      <c r="AG4142" s="120"/>
    </row>
    <row r="4143" spans="33:33">
      <c r="AG4143" s="120"/>
    </row>
    <row r="4144" spans="33:33">
      <c r="AG4144" s="120"/>
    </row>
    <row r="4145" spans="33:33">
      <c r="AG4145" s="120"/>
    </row>
    <row r="4146" spans="33:33">
      <c r="AG4146" s="120"/>
    </row>
    <row r="4147" spans="33:33">
      <c r="AG4147" s="120"/>
    </row>
    <row r="4148" spans="33:33">
      <c r="AG4148" s="120"/>
    </row>
    <row r="4149" spans="33:33">
      <c r="AG4149" s="120"/>
    </row>
    <row r="4150" spans="33:33">
      <c r="AG4150" s="120"/>
    </row>
    <row r="4151" spans="33:33">
      <c r="AG4151" s="120"/>
    </row>
    <row r="4152" spans="33:33">
      <c r="AG4152" s="120"/>
    </row>
    <row r="4153" spans="33:33">
      <c r="AG4153" s="120"/>
    </row>
    <row r="4154" spans="33:33">
      <c r="AG4154" s="120"/>
    </row>
    <row r="4155" spans="33:33">
      <c r="AG4155" s="120"/>
    </row>
    <row r="4156" spans="33:33">
      <c r="AG4156" s="120"/>
    </row>
    <row r="4157" spans="33:33">
      <c r="AG4157" s="120"/>
    </row>
    <row r="4158" spans="33:33">
      <c r="AG4158" s="120"/>
    </row>
    <row r="4159" spans="33:33">
      <c r="AG4159" s="120"/>
    </row>
    <row r="4160" spans="33:33">
      <c r="AG4160" s="120"/>
    </row>
    <row r="4161" spans="33:33">
      <c r="AG4161" s="120"/>
    </row>
    <row r="4162" spans="33:33">
      <c r="AG4162" s="120"/>
    </row>
    <row r="4163" spans="33:33">
      <c r="AG4163" s="120"/>
    </row>
    <row r="4164" spans="33:33">
      <c r="AG4164" s="120"/>
    </row>
    <row r="4165" spans="33:33">
      <c r="AG4165" s="120"/>
    </row>
    <row r="4166" spans="33:33">
      <c r="AG4166" s="120"/>
    </row>
    <row r="4167" spans="33:33">
      <c r="AG4167" s="120"/>
    </row>
    <row r="4168" spans="33:33">
      <c r="AG4168" s="120"/>
    </row>
    <row r="4169" spans="33:33">
      <c r="AG4169" s="120"/>
    </row>
    <row r="4170" spans="33:33">
      <c r="AG4170" s="120"/>
    </row>
    <row r="4171" spans="33:33">
      <c r="AG4171" s="120"/>
    </row>
    <row r="4172" spans="33:33">
      <c r="AG4172" s="120"/>
    </row>
    <row r="4173" spans="33:33">
      <c r="AG4173" s="120"/>
    </row>
    <row r="4174" spans="33:33">
      <c r="AG4174" s="120"/>
    </row>
    <row r="4175" spans="33:33">
      <c r="AG4175" s="120"/>
    </row>
    <row r="4176" spans="33:33">
      <c r="AG4176" s="120"/>
    </row>
    <row r="4177" spans="33:33">
      <c r="AG4177" s="120"/>
    </row>
    <row r="4178" spans="33:33">
      <c r="AG4178" s="120"/>
    </row>
    <row r="4179" spans="33:33">
      <c r="AG4179" s="120"/>
    </row>
    <row r="4180" spans="33:33">
      <c r="AG4180" s="120"/>
    </row>
    <row r="4181" spans="33:33">
      <c r="AG4181" s="120"/>
    </row>
    <row r="4182" spans="33:33">
      <c r="AG4182" s="120"/>
    </row>
    <row r="4183" spans="33:33">
      <c r="AG4183" s="120"/>
    </row>
    <row r="4184" spans="33:33">
      <c r="AG4184" s="120"/>
    </row>
    <row r="4185" spans="33:33">
      <c r="AG4185" s="120"/>
    </row>
    <row r="4186" spans="33:33">
      <c r="AG4186" s="120"/>
    </row>
    <row r="4187" spans="33:33">
      <c r="AG4187" s="120"/>
    </row>
    <row r="4188" spans="33:33">
      <c r="AG4188" s="120"/>
    </row>
    <row r="4189" spans="33:33">
      <c r="AG4189" s="120"/>
    </row>
    <row r="4190" spans="33:33">
      <c r="AG4190" s="120"/>
    </row>
    <row r="4191" spans="33:33">
      <c r="AG4191" s="120"/>
    </row>
    <row r="4192" spans="33:33">
      <c r="AG4192" s="120"/>
    </row>
    <row r="4193" spans="33:43">
      <c r="AG4193" s="120"/>
    </row>
    <row r="4194" spans="33:43">
      <c r="AG4194" s="120"/>
    </row>
    <row r="4195" spans="33:43">
      <c r="AG4195" s="120"/>
    </row>
    <row r="4196" spans="33:43">
      <c r="AG4196" s="120"/>
    </row>
    <row r="4197" spans="33:43">
      <c r="AG4197" s="120"/>
    </row>
    <row r="4198" spans="33:43">
      <c r="AG4198" s="120"/>
    </row>
    <row r="4199" spans="33:43">
      <c r="AG4199" s="120"/>
    </row>
    <row r="4200" spans="33:43">
      <c r="AG4200" s="120"/>
    </row>
    <row r="4201" spans="33:43">
      <c r="AG4201" s="120"/>
    </row>
    <row r="4202" spans="33:43">
      <c r="AG4202" s="120"/>
    </row>
    <row r="4203" spans="33:43">
      <c r="AG4203" s="120"/>
    </row>
    <row r="4204" spans="33:43">
      <c r="AG4204" s="120"/>
    </row>
    <row r="4205" spans="33:43">
      <c r="AG4205" s="120"/>
    </row>
    <row r="4206" spans="33:43">
      <c r="AG4206" s="120"/>
      <c r="AQ4206" s="120"/>
    </row>
  </sheetData>
  <mergeCells count="680">
    <mergeCell ref="J9:K9"/>
    <mergeCell ref="U9:V9"/>
    <mergeCell ref="C32:G32"/>
    <mergeCell ref="H32:L32"/>
    <mergeCell ref="M32:Q32"/>
    <mergeCell ref="R32:V32"/>
    <mergeCell ref="W32:AA32"/>
    <mergeCell ref="C33:G33"/>
    <mergeCell ref="H33:L33"/>
    <mergeCell ref="M33:Q33"/>
    <mergeCell ref="R33:V33"/>
    <mergeCell ref="W33:AA33"/>
    <mergeCell ref="C34:G34"/>
    <mergeCell ref="H34:L34"/>
    <mergeCell ref="M34:Q34"/>
    <mergeCell ref="R34:V34"/>
    <mergeCell ref="W34:AA34"/>
    <mergeCell ref="M37:U37"/>
    <mergeCell ref="M38:O38"/>
    <mergeCell ref="P38:R38"/>
    <mergeCell ref="S38:U38"/>
    <mergeCell ref="V39:W39"/>
    <mergeCell ref="Y39:Z39"/>
    <mergeCell ref="W40:X40"/>
    <mergeCell ref="Z40:AA40"/>
    <mergeCell ref="V41:W41"/>
    <mergeCell ref="Y41:Z41"/>
    <mergeCell ref="W42:X42"/>
    <mergeCell ref="Z42:AA42"/>
    <mergeCell ref="V43:W43"/>
    <mergeCell ref="Y43:Z43"/>
    <mergeCell ref="W44:X44"/>
    <mergeCell ref="Z44:AA44"/>
    <mergeCell ref="V45:W45"/>
    <mergeCell ref="Y45:Z45"/>
    <mergeCell ref="W46:X46"/>
    <mergeCell ref="Z46:AA46"/>
    <mergeCell ref="V47:W47"/>
    <mergeCell ref="Y47:Z47"/>
    <mergeCell ref="W48:X48"/>
    <mergeCell ref="Z48:AA48"/>
    <mergeCell ref="V49:W49"/>
    <mergeCell ref="Y49:Z49"/>
    <mergeCell ref="W50:X50"/>
    <mergeCell ref="Z50:AA50"/>
    <mergeCell ref="X108:Y108"/>
    <mergeCell ref="I109:U109"/>
    <mergeCell ref="C122:G122"/>
    <mergeCell ref="V128:W128"/>
    <mergeCell ref="C129:E129"/>
    <mergeCell ref="F129:I129"/>
    <mergeCell ref="J129:M129"/>
    <mergeCell ref="N129:P129"/>
    <mergeCell ref="Q129:S129"/>
    <mergeCell ref="T129:V129"/>
    <mergeCell ref="W129:Y129"/>
    <mergeCell ref="Z129:AB129"/>
    <mergeCell ref="AC129:AE129"/>
    <mergeCell ref="J130:M130"/>
    <mergeCell ref="N130:P130"/>
    <mergeCell ref="Q130:S130"/>
    <mergeCell ref="T130:V130"/>
    <mergeCell ref="W130:Y130"/>
    <mergeCell ref="Z130:AB130"/>
    <mergeCell ref="AC130:AE130"/>
    <mergeCell ref="J131:M131"/>
    <mergeCell ref="N131:P131"/>
    <mergeCell ref="Q131:S131"/>
    <mergeCell ref="T131:V131"/>
    <mergeCell ref="W131:Y131"/>
    <mergeCell ref="Z131:AB131"/>
    <mergeCell ref="AC131:AE131"/>
    <mergeCell ref="J132:M132"/>
    <mergeCell ref="N132:P132"/>
    <mergeCell ref="Q132:S132"/>
    <mergeCell ref="T132:V132"/>
    <mergeCell ref="W132:Y132"/>
    <mergeCell ref="Z132:AB132"/>
    <mergeCell ref="AC132:AE132"/>
    <mergeCell ref="J133:M133"/>
    <mergeCell ref="N133:P133"/>
    <mergeCell ref="Q133:S133"/>
    <mergeCell ref="T133:V133"/>
    <mergeCell ref="W133:Y133"/>
    <mergeCell ref="Z133:AB133"/>
    <mergeCell ref="AC133:AE133"/>
    <mergeCell ref="J134:M134"/>
    <mergeCell ref="N134:S134"/>
    <mergeCell ref="T134:AB134"/>
    <mergeCell ref="AC134:AE134"/>
    <mergeCell ref="J135:M135"/>
    <mergeCell ref="N135:S135"/>
    <mergeCell ref="T135:AB135"/>
    <mergeCell ref="AC135:AE135"/>
    <mergeCell ref="B140:E140"/>
    <mergeCell ref="F140:AE140"/>
    <mergeCell ref="E165:G165"/>
    <mergeCell ref="H165:J165"/>
    <mergeCell ref="K165:AE165"/>
    <mergeCell ref="E166:AE166"/>
    <mergeCell ref="J179:AA179"/>
    <mergeCell ref="J187:AA187"/>
    <mergeCell ref="E197:F197"/>
    <mergeCell ref="G197:H197"/>
    <mergeCell ref="J197:AE197"/>
    <mergeCell ref="U201:AD201"/>
    <mergeCell ref="J202:AA202"/>
    <mergeCell ref="E203:F203"/>
    <mergeCell ref="G203:H203"/>
    <mergeCell ref="J203:AE203"/>
    <mergeCell ref="J207:AA207"/>
    <mergeCell ref="L214:M214"/>
    <mergeCell ref="Q215:W215"/>
    <mergeCell ref="I216:J216"/>
    <mergeCell ref="Q216:W216"/>
    <mergeCell ref="J217:K217"/>
    <mergeCell ref="S217:T217"/>
    <mergeCell ref="I219:J219"/>
    <mergeCell ref="Q219:W219"/>
    <mergeCell ref="J220:K220"/>
    <mergeCell ref="S220:T220"/>
    <mergeCell ref="K229:L229"/>
    <mergeCell ref="E243:H243"/>
    <mergeCell ref="L243:Q243"/>
    <mergeCell ref="J263:L263"/>
    <mergeCell ref="D266:G266"/>
    <mergeCell ref="K266:O266"/>
    <mergeCell ref="Q266:S266"/>
    <mergeCell ref="J269:L269"/>
    <mergeCell ref="G292:W292"/>
    <mergeCell ref="B295:O295"/>
    <mergeCell ref="P295:S295"/>
    <mergeCell ref="T295:W295"/>
    <mergeCell ref="C321:H321"/>
    <mergeCell ref="I321:V321"/>
    <mergeCell ref="C322:H322"/>
    <mergeCell ref="I322:V322"/>
    <mergeCell ref="L334:M334"/>
    <mergeCell ref="M336:N336"/>
    <mergeCell ref="J346:W346"/>
    <mergeCell ref="J347:W347"/>
    <mergeCell ref="I382:K382"/>
    <mergeCell ref="B399:G399"/>
    <mergeCell ref="H399:N399"/>
    <mergeCell ref="O399:Q399"/>
    <mergeCell ref="R399:AC399"/>
    <mergeCell ref="S444:T444"/>
    <mergeCell ref="S482:T482"/>
    <mergeCell ref="V483:AC483"/>
    <mergeCell ref="V484:Y484"/>
    <mergeCell ref="Z484:AC484"/>
    <mergeCell ref="J529:M529"/>
    <mergeCell ref="J530:M530"/>
    <mergeCell ref="J531:M531"/>
    <mergeCell ref="J532:M532"/>
    <mergeCell ref="C561:F561"/>
    <mergeCell ref="Y562:AA562"/>
    <mergeCell ref="AB562:AF562"/>
    <mergeCell ref="L593:O593"/>
    <mergeCell ref="L595:O595"/>
    <mergeCell ref="K601:N601"/>
    <mergeCell ref="Y605:AG605"/>
    <mergeCell ref="K613:N613"/>
    <mergeCell ref="Y652:AA652"/>
    <mergeCell ref="Y653:AA653"/>
    <mergeCell ref="Y655:AA655"/>
    <mergeCell ref="AC655:AD655"/>
    <mergeCell ref="Y656:AA656"/>
    <mergeCell ref="AC656:AD656"/>
    <mergeCell ref="F680:W680"/>
    <mergeCell ref="I683:L683"/>
    <mergeCell ref="A1:X2"/>
    <mergeCell ref="Y1:AG2"/>
    <mergeCell ref="Y4:AG8"/>
    <mergeCell ref="C5:V6"/>
    <mergeCell ref="D14:W15"/>
    <mergeCell ref="B19:X20"/>
    <mergeCell ref="Y21:AG23"/>
    <mergeCell ref="C27:W29"/>
    <mergeCell ref="C37:F38"/>
    <mergeCell ref="G37:I38"/>
    <mergeCell ref="J37:L38"/>
    <mergeCell ref="V37:AB38"/>
    <mergeCell ref="AC37:AF38"/>
    <mergeCell ref="C39:D42"/>
    <mergeCell ref="E39:F40"/>
    <mergeCell ref="G39:I40"/>
    <mergeCell ref="J39:L40"/>
    <mergeCell ref="M39:O40"/>
    <mergeCell ref="P39:R40"/>
    <mergeCell ref="S39:U40"/>
    <mergeCell ref="AC39:AE40"/>
    <mergeCell ref="E41:F42"/>
    <mergeCell ref="G41:I42"/>
    <mergeCell ref="J41:L42"/>
    <mergeCell ref="M41:O42"/>
    <mergeCell ref="P41:R42"/>
    <mergeCell ref="S41:U42"/>
    <mergeCell ref="AC41:AE42"/>
    <mergeCell ref="C43:D46"/>
    <mergeCell ref="E43:F44"/>
    <mergeCell ref="G43:I44"/>
    <mergeCell ref="J43:L44"/>
    <mergeCell ref="M43:O44"/>
    <mergeCell ref="P43:R44"/>
    <mergeCell ref="S43:U44"/>
    <mergeCell ref="AC43:AE44"/>
    <mergeCell ref="E45:F46"/>
    <mergeCell ref="G45:I46"/>
    <mergeCell ref="J45:L46"/>
    <mergeCell ref="M45:O46"/>
    <mergeCell ref="P45:R46"/>
    <mergeCell ref="S45:U46"/>
    <mergeCell ref="AC45:AE46"/>
    <mergeCell ref="C47:D50"/>
    <mergeCell ref="E47:F48"/>
    <mergeCell ref="G47:I48"/>
    <mergeCell ref="J47:L48"/>
    <mergeCell ref="M47:O48"/>
    <mergeCell ref="P47:R48"/>
    <mergeCell ref="S47:U48"/>
    <mergeCell ref="AC47:AE48"/>
    <mergeCell ref="E49:F50"/>
    <mergeCell ref="G49:I50"/>
    <mergeCell ref="J49:L50"/>
    <mergeCell ref="M49:O50"/>
    <mergeCell ref="P49:R50"/>
    <mergeCell ref="S49:U50"/>
    <mergeCell ref="AC49:AE50"/>
    <mergeCell ref="A52:X53"/>
    <mergeCell ref="Y52:AG53"/>
    <mergeCell ref="D57:E58"/>
    <mergeCell ref="D59:E61"/>
    <mergeCell ref="D62:E64"/>
    <mergeCell ref="D65:E67"/>
    <mergeCell ref="D68:E70"/>
    <mergeCell ref="D71:E76"/>
    <mergeCell ref="D81:E82"/>
    <mergeCell ref="D83:E85"/>
    <mergeCell ref="D86:E88"/>
    <mergeCell ref="D89:E91"/>
    <mergeCell ref="D92:E94"/>
    <mergeCell ref="D95:E100"/>
    <mergeCell ref="L95:L100"/>
    <mergeCell ref="M95:M100"/>
    <mergeCell ref="R95:R100"/>
    <mergeCell ref="Y95:Y100"/>
    <mergeCell ref="Z95:Z100"/>
    <mergeCell ref="AB95:AB100"/>
    <mergeCell ref="A104:X105"/>
    <mergeCell ref="Y104:AG105"/>
    <mergeCell ref="K110:M112"/>
    <mergeCell ref="N110:P112"/>
    <mergeCell ref="K113:K117"/>
    <mergeCell ref="L113:L117"/>
    <mergeCell ref="M113:M117"/>
    <mergeCell ref="N113:N117"/>
    <mergeCell ref="O113:O117"/>
    <mergeCell ref="P113:P117"/>
    <mergeCell ref="C118:G119"/>
    <mergeCell ref="H118:H119"/>
    <mergeCell ref="I118:I119"/>
    <mergeCell ref="J118:P119"/>
    <mergeCell ref="Q118:Q119"/>
    <mergeCell ref="R118:R119"/>
    <mergeCell ref="S118:S119"/>
    <mergeCell ref="T118:T119"/>
    <mergeCell ref="U118:U119"/>
    <mergeCell ref="V118:Z119"/>
    <mergeCell ref="AA118:AA119"/>
    <mergeCell ref="AB118:AB119"/>
    <mergeCell ref="AC118:AC119"/>
    <mergeCell ref="AD118:AD119"/>
    <mergeCell ref="C120:G121"/>
    <mergeCell ref="H120:H121"/>
    <mergeCell ref="I120:I121"/>
    <mergeCell ref="J120:J121"/>
    <mergeCell ref="K120:K121"/>
    <mergeCell ref="L120:L121"/>
    <mergeCell ref="M120:M121"/>
    <mergeCell ref="N120:N121"/>
    <mergeCell ref="O120:O121"/>
    <mergeCell ref="P120:P121"/>
    <mergeCell ref="Q120:Q121"/>
    <mergeCell ref="R120:R121"/>
    <mergeCell ref="S120:S121"/>
    <mergeCell ref="T120:T121"/>
    <mergeCell ref="U120:U121"/>
    <mergeCell ref="V120:V121"/>
    <mergeCell ref="W120:W121"/>
    <mergeCell ref="X120:X121"/>
    <mergeCell ref="Y120:Y121"/>
    <mergeCell ref="Z120:Z121"/>
    <mergeCell ref="AA120:AA121"/>
    <mergeCell ref="AB120:AB121"/>
    <mergeCell ref="AC120:AC121"/>
    <mergeCell ref="AD120:AD121"/>
    <mergeCell ref="AE120:AG124"/>
    <mergeCell ref="C123:G124"/>
    <mergeCell ref="H123:H124"/>
    <mergeCell ref="I123:I124"/>
    <mergeCell ref="J123:J124"/>
    <mergeCell ref="K123:K124"/>
    <mergeCell ref="L123:L124"/>
    <mergeCell ref="M123:M124"/>
    <mergeCell ref="N123:N124"/>
    <mergeCell ref="O123:O124"/>
    <mergeCell ref="P123:P124"/>
    <mergeCell ref="Q123:Q124"/>
    <mergeCell ref="R123:R124"/>
    <mergeCell ref="S123:S124"/>
    <mergeCell ref="T123:T124"/>
    <mergeCell ref="U123:U124"/>
    <mergeCell ref="V123:V124"/>
    <mergeCell ref="W123:W124"/>
    <mergeCell ref="X123:X124"/>
    <mergeCell ref="Y123:Y124"/>
    <mergeCell ref="Z123:Z124"/>
    <mergeCell ref="AA123:AA124"/>
    <mergeCell ref="AB123:AB124"/>
    <mergeCell ref="AC123:AC124"/>
    <mergeCell ref="AD123:AD124"/>
    <mergeCell ref="C130:E131"/>
    <mergeCell ref="F130:I131"/>
    <mergeCell ref="C132:E135"/>
    <mergeCell ref="F132:I133"/>
    <mergeCell ref="F134:I135"/>
    <mergeCell ref="B137:AE139"/>
    <mergeCell ref="A160:X161"/>
    <mergeCell ref="Y160:AG161"/>
    <mergeCell ref="B165:D166"/>
    <mergeCell ref="E167:F168"/>
    <mergeCell ref="H167:I168"/>
    <mergeCell ref="B180:B183"/>
    <mergeCell ref="E180:F181"/>
    <mergeCell ref="H180:I181"/>
    <mergeCell ref="K180:AE181"/>
    <mergeCell ref="S183:AE184"/>
    <mergeCell ref="B184:B185"/>
    <mergeCell ref="E189:F190"/>
    <mergeCell ref="H189:I190"/>
    <mergeCell ref="B197:D202"/>
    <mergeCell ref="B203:D207"/>
    <mergeCell ref="A209:X210"/>
    <mergeCell ref="Y209:AG210"/>
    <mergeCell ref="Y213:AG216"/>
    <mergeCell ref="B227:X228"/>
    <mergeCell ref="B230:X231"/>
    <mergeCell ref="C236:W237"/>
    <mergeCell ref="D253:X254"/>
    <mergeCell ref="D255:W256"/>
    <mergeCell ref="A259:X260"/>
    <mergeCell ref="Y259:AG260"/>
    <mergeCell ref="Y261:AG263"/>
    <mergeCell ref="Y268:AG269"/>
    <mergeCell ref="C271:X273"/>
    <mergeCell ref="Y271:AG276"/>
    <mergeCell ref="C275:X276"/>
    <mergeCell ref="B278:X281"/>
    <mergeCell ref="Y278:AG283"/>
    <mergeCell ref="C282:W285"/>
    <mergeCell ref="Y286:AG290"/>
    <mergeCell ref="B296:O297"/>
    <mergeCell ref="P296:S297"/>
    <mergeCell ref="T296:W297"/>
    <mergeCell ref="B298:O299"/>
    <mergeCell ref="P298:S299"/>
    <mergeCell ref="T298:W299"/>
    <mergeCell ref="B300:O301"/>
    <mergeCell ref="P300:S301"/>
    <mergeCell ref="T300:W301"/>
    <mergeCell ref="B302:O303"/>
    <mergeCell ref="P302:S303"/>
    <mergeCell ref="T302:W303"/>
    <mergeCell ref="A314:X315"/>
    <mergeCell ref="Y314:AG315"/>
    <mergeCell ref="Y317:AG318"/>
    <mergeCell ref="C319:X320"/>
    <mergeCell ref="B323:X324"/>
    <mergeCell ref="Y331:AG334"/>
    <mergeCell ref="C351:X352"/>
    <mergeCell ref="D353:W355"/>
    <mergeCell ref="Y357:AG362"/>
    <mergeCell ref="B365:X366"/>
    <mergeCell ref="A369:X370"/>
    <mergeCell ref="Y369:AG370"/>
    <mergeCell ref="Y385:AG387"/>
    <mergeCell ref="E386:W387"/>
    <mergeCell ref="E389:W390"/>
    <mergeCell ref="Y391:AG395"/>
    <mergeCell ref="C393:W395"/>
    <mergeCell ref="B396:X397"/>
    <mergeCell ref="B400:G401"/>
    <mergeCell ref="H400:N401"/>
    <mergeCell ref="O400:Q401"/>
    <mergeCell ref="R400:AC401"/>
    <mergeCell ref="B402:G403"/>
    <mergeCell ref="H402:N403"/>
    <mergeCell ref="O402:Q403"/>
    <mergeCell ref="R402:AC403"/>
    <mergeCell ref="B404:G405"/>
    <mergeCell ref="H404:N405"/>
    <mergeCell ref="O404:Q405"/>
    <mergeCell ref="R404:AC405"/>
    <mergeCell ref="B406:G407"/>
    <mergeCell ref="H406:N407"/>
    <mergeCell ref="O406:Q407"/>
    <mergeCell ref="R406:AC407"/>
    <mergeCell ref="B408:G409"/>
    <mergeCell ref="H408:N409"/>
    <mergeCell ref="O408:Q409"/>
    <mergeCell ref="R408:AC409"/>
    <mergeCell ref="B410:G411"/>
    <mergeCell ref="H410:N411"/>
    <mergeCell ref="O410:Q411"/>
    <mergeCell ref="R410:AC411"/>
    <mergeCell ref="B412:G413"/>
    <mergeCell ref="H412:N413"/>
    <mergeCell ref="O412:Q413"/>
    <mergeCell ref="R412:AC413"/>
    <mergeCell ref="A424:X425"/>
    <mergeCell ref="Y424:AG425"/>
    <mergeCell ref="Y427:AG428"/>
    <mergeCell ref="C430:X431"/>
    <mergeCell ref="C446:D447"/>
    <mergeCell ref="E446:L447"/>
    <mergeCell ref="M446:O447"/>
    <mergeCell ref="P446:R447"/>
    <mergeCell ref="S446:U447"/>
    <mergeCell ref="V446:X447"/>
    <mergeCell ref="Y446:AE447"/>
    <mergeCell ref="E448:L449"/>
    <mergeCell ref="M448:N449"/>
    <mergeCell ref="P448:Q449"/>
    <mergeCell ref="S448:T449"/>
    <mergeCell ref="V448:W449"/>
    <mergeCell ref="E450:L451"/>
    <mergeCell ref="M450:N451"/>
    <mergeCell ref="P450:Q451"/>
    <mergeCell ref="S450:T451"/>
    <mergeCell ref="V450:W451"/>
    <mergeCell ref="E452:L453"/>
    <mergeCell ref="M452:N453"/>
    <mergeCell ref="P452:Q453"/>
    <mergeCell ref="S452:T453"/>
    <mergeCell ref="V452:W453"/>
    <mergeCell ref="E454:L455"/>
    <mergeCell ref="M454:N455"/>
    <mergeCell ref="P454:Q455"/>
    <mergeCell ref="S454:T455"/>
    <mergeCell ref="V454:W455"/>
    <mergeCell ref="E456:L457"/>
    <mergeCell ref="M456:N457"/>
    <mergeCell ref="P456:Q457"/>
    <mergeCell ref="S456:T457"/>
    <mergeCell ref="V456:W457"/>
    <mergeCell ref="E458:L459"/>
    <mergeCell ref="M458:N459"/>
    <mergeCell ref="P458:Q459"/>
    <mergeCell ref="S458:T459"/>
    <mergeCell ref="V458:W459"/>
    <mergeCell ref="C460:D465"/>
    <mergeCell ref="E460:L461"/>
    <mergeCell ref="M460:N461"/>
    <mergeCell ref="P460:Q461"/>
    <mergeCell ref="S460:T461"/>
    <mergeCell ref="V460:W461"/>
    <mergeCell ref="E462:L463"/>
    <mergeCell ref="M462:N463"/>
    <mergeCell ref="P462:Q463"/>
    <mergeCell ref="S462:T463"/>
    <mergeCell ref="V462:W463"/>
    <mergeCell ref="E464:L465"/>
    <mergeCell ref="M464:N465"/>
    <mergeCell ref="P464:Q465"/>
    <mergeCell ref="S464:T465"/>
    <mergeCell ref="V464:W465"/>
    <mergeCell ref="C466:D471"/>
    <mergeCell ref="E466:L467"/>
    <mergeCell ref="M466:N467"/>
    <mergeCell ref="P466:Q467"/>
    <mergeCell ref="S466:T467"/>
    <mergeCell ref="V466:W467"/>
    <mergeCell ref="E468:L469"/>
    <mergeCell ref="M468:N469"/>
    <mergeCell ref="P468:Q469"/>
    <mergeCell ref="S468:T469"/>
    <mergeCell ref="V468:W469"/>
    <mergeCell ref="E470:L471"/>
    <mergeCell ref="M470:N471"/>
    <mergeCell ref="P470:Q471"/>
    <mergeCell ref="S470:T471"/>
    <mergeCell ref="V470:W471"/>
    <mergeCell ref="B474:AG475"/>
    <mergeCell ref="A479:X480"/>
    <mergeCell ref="Y479:AG480"/>
    <mergeCell ref="C483:D484"/>
    <mergeCell ref="E483:L484"/>
    <mergeCell ref="M483:O484"/>
    <mergeCell ref="P483:U484"/>
    <mergeCell ref="E485:L486"/>
    <mergeCell ref="M485:O486"/>
    <mergeCell ref="P485:U486"/>
    <mergeCell ref="V485:Y486"/>
    <mergeCell ref="Z485:AC486"/>
    <mergeCell ref="E487:L488"/>
    <mergeCell ref="M487:O488"/>
    <mergeCell ref="P487:U488"/>
    <mergeCell ref="V487:Y488"/>
    <mergeCell ref="Z487:AC488"/>
    <mergeCell ref="E489:L490"/>
    <mergeCell ref="M489:O490"/>
    <mergeCell ref="P489:U490"/>
    <mergeCell ref="V489:Y490"/>
    <mergeCell ref="Z489:AC494"/>
    <mergeCell ref="E491:L492"/>
    <mergeCell ref="M491:O492"/>
    <mergeCell ref="P491:U492"/>
    <mergeCell ref="V491:Y492"/>
    <mergeCell ref="E493:L494"/>
    <mergeCell ref="M493:O494"/>
    <mergeCell ref="P493:Y494"/>
    <mergeCell ref="E495:L496"/>
    <mergeCell ref="M495:O496"/>
    <mergeCell ref="P495:U496"/>
    <mergeCell ref="V495:Y496"/>
    <mergeCell ref="Z495:AC496"/>
    <mergeCell ref="E497:L498"/>
    <mergeCell ref="M497:O498"/>
    <mergeCell ref="P497:U498"/>
    <mergeCell ref="V497:Y498"/>
    <mergeCell ref="Z497:AC498"/>
    <mergeCell ref="E499:L500"/>
    <mergeCell ref="M499:O500"/>
    <mergeCell ref="P499:U500"/>
    <mergeCell ref="V499:Y500"/>
    <mergeCell ref="Z499:AC500"/>
    <mergeCell ref="E501:L502"/>
    <mergeCell ref="M501:O502"/>
    <mergeCell ref="P501:U502"/>
    <mergeCell ref="V501:Y502"/>
    <mergeCell ref="Z501:AC502"/>
    <mergeCell ref="E503:L504"/>
    <mergeCell ref="M503:O504"/>
    <mergeCell ref="P503:U504"/>
    <mergeCell ref="V503:Y504"/>
    <mergeCell ref="Z503:AC504"/>
    <mergeCell ref="E505:L506"/>
    <mergeCell ref="M505:O506"/>
    <mergeCell ref="P505:U506"/>
    <mergeCell ref="V505:Y506"/>
    <mergeCell ref="Z505:AC506"/>
    <mergeCell ref="E507:L508"/>
    <mergeCell ref="M507:O508"/>
    <mergeCell ref="P507:U508"/>
    <mergeCell ref="V507:Y508"/>
    <mergeCell ref="Z507:AC508"/>
    <mergeCell ref="Y510:AG514"/>
    <mergeCell ref="D515:W517"/>
    <mergeCell ref="D523:W525"/>
    <mergeCell ref="A534:X535"/>
    <mergeCell ref="Y534:AG535"/>
    <mergeCell ref="B539:C540"/>
    <mergeCell ref="D539:I540"/>
    <mergeCell ref="J539:L540"/>
    <mergeCell ref="M539:P540"/>
    <mergeCell ref="Q539:S540"/>
    <mergeCell ref="T539:W540"/>
    <mergeCell ref="X539:AA540"/>
    <mergeCell ref="AB539:AD540"/>
    <mergeCell ref="B541:C546"/>
    <mergeCell ref="D541:I542"/>
    <mergeCell ref="J541:L542"/>
    <mergeCell ref="M541:P542"/>
    <mergeCell ref="Q541:S542"/>
    <mergeCell ref="T541:W542"/>
    <mergeCell ref="X541:AA542"/>
    <mergeCell ref="AB541:AD542"/>
    <mergeCell ref="D543:I544"/>
    <mergeCell ref="J543:L544"/>
    <mergeCell ref="M543:P544"/>
    <mergeCell ref="Q543:S544"/>
    <mergeCell ref="T543:W544"/>
    <mergeCell ref="X543:AA544"/>
    <mergeCell ref="AB543:AD544"/>
    <mergeCell ref="D545:I546"/>
    <mergeCell ref="J545:L546"/>
    <mergeCell ref="M545:P546"/>
    <mergeCell ref="Q545:S546"/>
    <mergeCell ref="T545:W546"/>
    <mergeCell ref="X545:AA546"/>
    <mergeCell ref="AB545:AD546"/>
    <mergeCell ref="B547:C550"/>
    <mergeCell ref="D547:I548"/>
    <mergeCell ref="J547:L548"/>
    <mergeCell ref="M547:P548"/>
    <mergeCell ref="Q547:S548"/>
    <mergeCell ref="T547:W548"/>
    <mergeCell ref="X547:AA548"/>
    <mergeCell ref="AB547:AD548"/>
    <mergeCell ref="D549:I550"/>
    <mergeCell ref="J549:L550"/>
    <mergeCell ref="M549:P550"/>
    <mergeCell ref="Q549:S550"/>
    <mergeCell ref="T549:W550"/>
    <mergeCell ref="X549:AA550"/>
    <mergeCell ref="AB549:AD550"/>
    <mergeCell ref="Y559:AG561"/>
    <mergeCell ref="Y563:Y568"/>
    <mergeCell ref="Z563:AA565"/>
    <mergeCell ref="AB563:AF565"/>
    <mergeCell ref="D564:W565"/>
    <mergeCell ref="Z566:AA568"/>
    <mergeCell ref="AB566:AF568"/>
    <mergeCell ref="Y569:AA571"/>
    <mergeCell ref="AB569:AF571"/>
    <mergeCell ref="D570:W571"/>
    <mergeCell ref="Y572:AA574"/>
    <mergeCell ref="AB572:AF574"/>
    <mergeCell ref="D574:W575"/>
    <mergeCell ref="Y576:AG579"/>
    <mergeCell ref="A581:X582"/>
    <mergeCell ref="Y581:AG582"/>
    <mergeCell ref="Y583:AG584"/>
    <mergeCell ref="Y586:AG590"/>
    <mergeCell ref="B589:X590"/>
    <mergeCell ref="Y591:AG595"/>
    <mergeCell ref="C597:X598"/>
    <mergeCell ref="Y597:AG601"/>
    <mergeCell ref="B606:X607"/>
    <mergeCell ref="B609:X610"/>
    <mergeCell ref="Y611:AG615"/>
    <mergeCell ref="Y616:AG621"/>
    <mergeCell ref="Y622:AG625"/>
    <mergeCell ref="Y626:AG630"/>
    <mergeCell ref="A631:X632"/>
    <mergeCell ref="Y631:AG632"/>
    <mergeCell ref="B633:X634"/>
    <mergeCell ref="C639:V640"/>
    <mergeCell ref="Y646:AG649"/>
    <mergeCell ref="A686:X687"/>
    <mergeCell ref="Y686:AG687"/>
    <mergeCell ref="Y689:AG694"/>
    <mergeCell ref="Y10:AG20"/>
    <mergeCell ref="C109:G117"/>
    <mergeCell ref="H109:H117"/>
    <mergeCell ref="V109:V117"/>
    <mergeCell ref="W109:W117"/>
    <mergeCell ref="X109:X117"/>
    <mergeCell ref="Y109:Y117"/>
    <mergeCell ref="Z109:Z117"/>
    <mergeCell ref="AA109:AA117"/>
    <mergeCell ref="AB109:AB117"/>
    <mergeCell ref="AC109:AC117"/>
    <mergeCell ref="AD109:AD117"/>
    <mergeCell ref="I110:I117"/>
    <mergeCell ref="J110:J117"/>
    <mergeCell ref="Q110:Q117"/>
    <mergeCell ref="R110:R117"/>
    <mergeCell ref="S110:S117"/>
    <mergeCell ref="T110:T117"/>
    <mergeCell ref="U110:U117"/>
    <mergeCell ref="B141:E148"/>
    <mergeCell ref="F141:AE148"/>
    <mergeCell ref="B149:E158"/>
    <mergeCell ref="F149:AE158"/>
    <mergeCell ref="B167:D179"/>
    <mergeCell ref="C180:C187"/>
    <mergeCell ref="D180:D187"/>
    <mergeCell ref="B188:D196"/>
    <mergeCell ref="Y239:AG248"/>
    <mergeCell ref="Y250:AG258"/>
    <mergeCell ref="Y293:AG307"/>
    <mergeCell ref="Y415:AG423"/>
    <mergeCell ref="C448:D459"/>
    <mergeCell ref="Y448:AE471"/>
    <mergeCell ref="C485:D500"/>
    <mergeCell ref="C501:D508"/>
    <mergeCell ref="Y517:AG529"/>
    <mergeCell ref="Y634:AG645"/>
  </mergeCells>
  <phoneticPr fontId="1"/>
  <dataValidations count="4">
    <dataValidation type="list" allowBlank="1" showDropDown="0" showInputMessage="1" showErrorMessage="1" sqref="P511 T511 P513 T513 P519 T519 P521 T521 P527 T527 N561 T561 O568 S568 O585 S585 O591 S591 O599 S599 C601:C602 G602 O605 S605 O608 S608 O611 S611 C613:C614 G614 O616 S616 O619 S619 O621 S621 O625 S625 O635 S635 M636 Q636 O642 S642 O644 S644 O646 S646 O648 S648 O652 S652 O658 S658 O661 S661 O663 S663 P665 T665 O667 S667 O670 S670 F673 J673 N673 M676:M679 Q676:Q679 C683:C684 G684 O688 S688 K691 O691 S691 O694 S694 S367:S368 O367:O368 T300 P302 P298 T296 P296 P300 T298 T302 O223 E191:E196 E198:E201 E204:E206 S223 D229 P229 T229 I232 M232 Q232 O233 S233 O240 S240 O245 S245 J248 N248 R248 O252 S252 D263 S263 D269 S269 O274 S274 O277 S277 C288:C291 I290 O288:O290 O306 S306 O308 S308 O310 S310 O312 S312 O318 S318 O325 S325 O327 S327 K330 S330 O333 S333 O339 S339 O341 S341 O343 S343 O350 S350 O359 S359 Q363 U363 Q372 U372 Q374 U374 Q376 U376 Q378 U378 L380 P380 T380 C382 S382 J384 N384 O417 S417 O420 S420 O432 S432 O434 S434 O436 S436 P440 T440 R182:R183 E182:E186 E169:E178 S167 K167:K168 S188 K188:K190 C9 O9 N11 R11 O17 S17 N22 R22 O24 S24 P21 U21">
      <formula1>"○"</formula1>
    </dataValidation>
    <dataValidation type="list" allowBlank="1" showDropDown="0" showInputMessage="1" showErrorMessage="1" sqref="P464 P460 P456 P454 P450 P448 P452 R452 P458 P470 P468 P466 P462">
      <formula1>$AJ$450:$AJ$453</formula1>
    </dataValidation>
    <dataValidation type="list" allowBlank="1" showDropDown="0" showInputMessage="1" showErrorMessage="1" sqref="M485:O508">
      <formula1>$AI$486:$AI$488</formula1>
    </dataValidation>
    <dataValidation type="list" allowBlank="1" showDropDown="0" showInputMessage="1" showErrorMessage="1" sqref="AB541:AD550">
      <formula1>$AJ$542:$AJ$546</formula1>
    </dataValidation>
  </dataValidations>
  <printOptions horizontalCentered="1"/>
  <pageMargins left="0.59055118110236227" right="0.59055118110236227" top="0.59055118110236227" bottom="0.59055118110236227" header="0.51181102362204722" footer="0.51181102362204722"/>
  <pageSetup paperSize="9" scale="95" firstPageNumber="25" fitToWidth="1" fitToHeight="1" orientation="portrait" usePrinterDefaults="1" cellComments="asDisplayed" useFirstPageNumber="1" r:id="rId1"/>
  <headerFooter scaleWithDoc="0">
    <oddFooter>&amp;C- &amp;P -</oddFooter>
  </headerFooter>
  <rowBreaks count="13" manualBreakCount="13">
    <brk id="51" max="40" man="1"/>
    <brk id="103" max="40" man="1"/>
    <brk id="159" max="40" man="1"/>
    <brk id="208" max="40" man="1"/>
    <brk id="258" max="40" man="1"/>
    <brk id="313" max="40" man="1"/>
    <brk id="368" max="40" man="1"/>
    <brk id="423" max="40" man="1"/>
    <brk id="478" max="40" man="1"/>
    <brk id="533" max="40" man="1"/>
    <brk id="580" max="40" man="1"/>
    <brk id="630" max="40" man="1"/>
    <brk id="685" max="40" man="1"/>
  </rowBreaks>
  <colBreaks count="1" manualBreakCount="1">
    <brk id="33" max="683" man="1"/>
  </colBreaks>
</worksheet>
</file>

<file path=xl/worksheets/sheet3.xml><?xml version="1.0" encoding="utf-8"?>
<worksheet xmlns="http://schemas.openxmlformats.org/spreadsheetml/2006/main" xmlns:r="http://schemas.openxmlformats.org/officeDocument/2006/relationships" xmlns:mc="http://schemas.openxmlformats.org/markup-compatibility/2006">
  <dimension ref="A1:IV75"/>
  <sheetViews>
    <sheetView view="pageBreakPreview" zoomScaleSheetLayoutView="100" workbookViewId="0">
      <selection activeCell="C14" sqref="C14:C16"/>
    </sheetView>
  </sheetViews>
  <sheetFormatPr defaultRowHeight="13.2"/>
  <cols>
    <col min="1" max="1" width="2.25" style="95" customWidth="1"/>
    <col min="2" max="2" width="11.5" style="95" customWidth="1"/>
    <col min="3" max="3" width="17.875" style="95" customWidth="1"/>
    <col min="4" max="4" width="14.875" style="95" customWidth="1"/>
    <col min="5" max="5" width="9" style="95" bestFit="1" customWidth="1"/>
    <col min="6" max="6" width="6.5" style="95" customWidth="1"/>
    <col min="7" max="7" width="7" style="95" customWidth="1"/>
    <col min="8" max="8" width="13.75" style="95" customWidth="1"/>
    <col min="9" max="9" width="12.625" style="95" customWidth="1"/>
    <col min="10" max="10" width="13.375" style="95" customWidth="1"/>
    <col min="11" max="11" width="12.75" style="95" customWidth="1"/>
    <col min="12" max="12" width="23.125" style="95" customWidth="1"/>
    <col min="13" max="256" width="9" style="95" bestFit="1" customWidth="1"/>
  </cols>
  <sheetData>
    <row r="1" spans="1:14" ht="15.75" customHeight="1">
      <c r="B1" s="95" t="s">
        <v>856</v>
      </c>
      <c r="E1" s="820" t="s">
        <v>237</v>
      </c>
    </row>
    <row r="2" spans="1:14" s="820" customFormat="1" ht="9.9499999999999993" customHeight="1">
      <c r="A2" s="821"/>
      <c r="B2" s="827"/>
      <c r="C2" s="827"/>
      <c r="D2" s="827"/>
      <c r="E2" s="838" t="s">
        <v>1138</v>
      </c>
      <c r="F2" s="841" t="s">
        <v>314</v>
      </c>
      <c r="G2" s="843"/>
      <c r="H2" s="844"/>
      <c r="I2" s="850" t="s">
        <v>1140</v>
      </c>
      <c r="J2" s="855"/>
      <c r="K2" s="861"/>
      <c r="L2" s="827"/>
    </row>
    <row r="3" spans="1:14" s="820" customFormat="1" ht="9.9499999999999993" customHeight="1">
      <c r="A3" s="822" t="s">
        <v>250</v>
      </c>
      <c r="B3" s="828" t="s">
        <v>780</v>
      </c>
      <c r="C3" s="828" t="s">
        <v>310</v>
      </c>
      <c r="D3" s="828" t="s">
        <v>1137</v>
      </c>
      <c r="E3" s="839"/>
      <c r="F3" s="310"/>
      <c r="G3" s="828" t="s">
        <v>139</v>
      </c>
      <c r="H3" s="845" t="s">
        <v>1139</v>
      </c>
      <c r="I3" s="851" t="s">
        <v>162</v>
      </c>
      <c r="J3" s="856" t="s">
        <v>1141</v>
      </c>
      <c r="K3" s="856" t="s">
        <v>317</v>
      </c>
      <c r="L3" s="828" t="s">
        <v>319</v>
      </c>
    </row>
    <row r="4" spans="1:14" s="820" customFormat="1" ht="12.75" customHeight="1">
      <c r="A4" s="823"/>
      <c r="B4" s="829"/>
      <c r="C4" s="829"/>
      <c r="D4" s="829"/>
      <c r="E4" s="840"/>
      <c r="F4" s="330"/>
      <c r="G4" s="829" t="s">
        <v>315</v>
      </c>
      <c r="H4" s="846"/>
      <c r="I4" s="826"/>
      <c r="J4" s="857"/>
      <c r="K4" s="857"/>
      <c r="L4" s="846"/>
    </row>
    <row r="5" spans="1:14" s="820" customFormat="1" ht="9.4" customHeight="1">
      <c r="A5" s="824">
        <v>1</v>
      </c>
      <c r="B5" s="830"/>
      <c r="C5" s="833"/>
      <c r="D5" s="833"/>
      <c r="E5" s="833"/>
      <c r="F5" s="833"/>
      <c r="G5" s="833"/>
      <c r="H5" s="847"/>
      <c r="I5" s="852"/>
      <c r="J5" s="858"/>
      <c r="K5" s="862"/>
      <c r="L5" s="833" t="s">
        <v>1142</v>
      </c>
    </row>
    <row r="6" spans="1:14" s="820" customFormat="1" ht="9.4" customHeight="1">
      <c r="A6" s="825"/>
      <c r="B6" s="831"/>
      <c r="C6" s="834"/>
      <c r="D6" s="834"/>
      <c r="E6" s="834"/>
      <c r="F6" s="834"/>
      <c r="G6" s="834"/>
      <c r="H6" s="848"/>
      <c r="I6" s="853"/>
      <c r="J6" s="859"/>
      <c r="K6" s="863"/>
      <c r="L6" s="834" t="s">
        <v>980</v>
      </c>
      <c r="N6" s="820" t="s">
        <v>806</v>
      </c>
    </row>
    <row r="7" spans="1:14" s="820" customFormat="1" ht="9.4" customHeight="1">
      <c r="A7" s="826"/>
      <c r="B7" s="832"/>
      <c r="C7" s="835"/>
      <c r="D7" s="835"/>
      <c r="E7" s="835"/>
      <c r="F7" s="835"/>
      <c r="G7" s="835"/>
      <c r="H7" s="849"/>
      <c r="I7" s="854"/>
      <c r="J7" s="860"/>
      <c r="K7" s="864"/>
      <c r="L7" s="835"/>
      <c r="N7" s="820" t="s">
        <v>233</v>
      </c>
    </row>
    <row r="8" spans="1:14" s="820" customFormat="1" ht="11.1" customHeight="1">
      <c r="A8" s="824">
        <v>2</v>
      </c>
      <c r="B8" s="830"/>
      <c r="C8" s="833"/>
      <c r="D8" s="833"/>
      <c r="E8" s="833"/>
      <c r="F8" s="833"/>
      <c r="G8" s="833"/>
      <c r="H8" s="847"/>
      <c r="I8" s="852"/>
      <c r="J8" s="858"/>
      <c r="K8" s="858"/>
      <c r="L8" s="833"/>
      <c r="N8" s="820" t="s">
        <v>54</v>
      </c>
    </row>
    <row r="9" spans="1:14" s="820" customFormat="1" ht="11.1" customHeight="1">
      <c r="A9" s="825"/>
      <c r="B9" s="831"/>
      <c r="C9" s="834"/>
      <c r="D9" s="834"/>
      <c r="E9" s="834"/>
      <c r="F9" s="834"/>
      <c r="G9" s="834"/>
      <c r="H9" s="848"/>
      <c r="I9" s="853"/>
      <c r="J9" s="859"/>
      <c r="K9" s="859"/>
      <c r="L9" s="834"/>
      <c r="N9" s="820" t="s">
        <v>1143</v>
      </c>
    </row>
    <row r="10" spans="1:14" s="820" customFormat="1" ht="11.1" customHeight="1">
      <c r="A10" s="826"/>
      <c r="B10" s="832"/>
      <c r="C10" s="835"/>
      <c r="D10" s="835"/>
      <c r="E10" s="835"/>
      <c r="F10" s="835"/>
      <c r="G10" s="835"/>
      <c r="H10" s="849"/>
      <c r="I10" s="854"/>
      <c r="J10" s="860"/>
      <c r="K10" s="860"/>
      <c r="L10" s="835"/>
      <c r="N10" s="820" t="s">
        <v>12</v>
      </c>
    </row>
    <row r="11" spans="1:14" s="820" customFormat="1" ht="11.1" customHeight="1">
      <c r="A11" s="824">
        <v>3</v>
      </c>
      <c r="B11" s="830"/>
      <c r="C11" s="833"/>
      <c r="D11" s="833"/>
      <c r="E11" s="833"/>
      <c r="F11" s="833"/>
      <c r="G11" s="833"/>
      <c r="H11" s="847"/>
      <c r="I11" s="852"/>
      <c r="J11" s="858"/>
      <c r="K11" s="858"/>
      <c r="L11" s="833"/>
      <c r="N11" s="820" t="s">
        <v>344</v>
      </c>
    </row>
    <row r="12" spans="1:14" s="820" customFormat="1" ht="11.1" customHeight="1">
      <c r="A12" s="825"/>
      <c r="B12" s="831"/>
      <c r="C12" s="834"/>
      <c r="D12" s="834"/>
      <c r="E12" s="834"/>
      <c r="F12" s="834"/>
      <c r="G12" s="834"/>
      <c r="H12" s="848"/>
      <c r="I12" s="853"/>
      <c r="J12" s="859"/>
      <c r="K12" s="859"/>
      <c r="L12" s="834"/>
    </row>
    <row r="13" spans="1:14" s="820" customFormat="1" ht="11.1" customHeight="1">
      <c r="A13" s="826"/>
      <c r="B13" s="832"/>
      <c r="C13" s="835"/>
      <c r="D13" s="835"/>
      <c r="E13" s="835"/>
      <c r="F13" s="835"/>
      <c r="G13" s="835"/>
      <c r="H13" s="849"/>
      <c r="I13" s="854"/>
      <c r="J13" s="860"/>
      <c r="K13" s="860"/>
      <c r="L13" s="835"/>
    </row>
    <row r="14" spans="1:14" s="820" customFormat="1" ht="11.1" customHeight="1">
      <c r="A14" s="824">
        <v>4</v>
      </c>
      <c r="B14" s="830"/>
      <c r="C14" s="833"/>
      <c r="D14" s="833"/>
      <c r="E14" s="833"/>
      <c r="F14" s="833"/>
      <c r="G14" s="833"/>
      <c r="H14" s="847"/>
      <c r="I14" s="852"/>
      <c r="J14" s="858"/>
      <c r="K14" s="858"/>
      <c r="L14" s="833"/>
    </row>
    <row r="15" spans="1:14" s="820" customFormat="1" ht="11.1" customHeight="1">
      <c r="A15" s="825"/>
      <c r="B15" s="831"/>
      <c r="C15" s="834"/>
      <c r="D15" s="834"/>
      <c r="E15" s="834"/>
      <c r="F15" s="834"/>
      <c r="G15" s="834"/>
      <c r="H15" s="848"/>
      <c r="I15" s="853"/>
      <c r="J15" s="859"/>
      <c r="K15" s="859"/>
      <c r="L15" s="834"/>
    </row>
    <row r="16" spans="1:14" s="820" customFormat="1" ht="11.1" customHeight="1">
      <c r="A16" s="826"/>
      <c r="B16" s="832"/>
      <c r="C16" s="835"/>
      <c r="D16" s="835"/>
      <c r="E16" s="835"/>
      <c r="F16" s="835"/>
      <c r="G16" s="835"/>
      <c r="H16" s="849"/>
      <c r="I16" s="854"/>
      <c r="J16" s="860"/>
      <c r="K16" s="860"/>
      <c r="L16" s="835"/>
    </row>
    <row r="17" spans="1:12" s="820" customFormat="1" ht="11.1" customHeight="1">
      <c r="A17" s="824">
        <v>5</v>
      </c>
      <c r="B17" s="830"/>
      <c r="C17" s="833"/>
      <c r="D17" s="833"/>
      <c r="E17" s="833"/>
      <c r="F17" s="833"/>
      <c r="G17" s="833"/>
      <c r="H17" s="847"/>
      <c r="I17" s="852"/>
      <c r="J17" s="858"/>
      <c r="K17" s="858"/>
      <c r="L17" s="833"/>
    </row>
    <row r="18" spans="1:12" s="820" customFormat="1" ht="11.1" customHeight="1">
      <c r="A18" s="825"/>
      <c r="B18" s="831"/>
      <c r="C18" s="834"/>
      <c r="D18" s="834"/>
      <c r="E18" s="834"/>
      <c r="F18" s="834"/>
      <c r="G18" s="834"/>
      <c r="H18" s="848"/>
      <c r="I18" s="853"/>
      <c r="J18" s="859"/>
      <c r="K18" s="859"/>
      <c r="L18" s="834"/>
    </row>
    <row r="19" spans="1:12" s="820" customFormat="1" ht="11.1" customHeight="1">
      <c r="A19" s="826"/>
      <c r="B19" s="832"/>
      <c r="C19" s="835"/>
      <c r="D19" s="835"/>
      <c r="E19" s="835"/>
      <c r="F19" s="835"/>
      <c r="G19" s="835"/>
      <c r="H19" s="849"/>
      <c r="I19" s="854"/>
      <c r="J19" s="860"/>
      <c r="K19" s="860"/>
      <c r="L19" s="835"/>
    </row>
    <row r="20" spans="1:12" s="820" customFormat="1" ht="11.1" customHeight="1">
      <c r="A20" s="824">
        <v>6</v>
      </c>
      <c r="B20" s="830"/>
      <c r="C20" s="833"/>
      <c r="D20" s="833"/>
      <c r="E20" s="833"/>
      <c r="F20" s="833"/>
      <c r="G20" s="833"/>
      <c r="H20" s="847"/>
      <c r="I20" s="852"/>
      <c r="J20" s="858"/>
      <c r="K20" s="858"/>
      <c r="L20" s="833"/>
    </row>
    <row r="21" spans="1:12" s="820" customFormat="1" ht="11.1" customHeight="1">
      <c r="A21" s="825"/>
      <c r="B21" s="831"/>
      <c r="C21" s="834"/>
      <c r="D21" s="834"/>
      <c r="E21" s="834"/>
      <c r="F21" s="834"/>
      <c r="G21" s="834"/>
      <c r="H21" s="848"/>
      <c r="I21" s="853"/>
      <c r="J21" s="859"/>
      <c r="K21" s="859"/>
      <c r="L21" s="834"/>
    </row>
    <row r="22" spans="1:12" s="820" customFormat="1" ht="11.1" customHeight="1">
      <c r="A22" s="826"/>
      <c r="B22" s="832"/>
      <c r="C22" s="835"/>
      <c r="D22" s="835"/>
      <c r="E22" s="835"/>
      <c r="F22" s="835"/>
      <c r="G22" s="835"/>
      <c r="H22" s="849"/>
      <c r="I22" s="854"/>
      <c r="J22" s="860"/>
      <c r="K22" s="860"/>
      <c r="L22" s="835"/>
    </row>
    <row r="23" spans="1:12" s="820" customFormat="1" ht="11.1" customHeight="1">
      <c r="A23" s="824">
        <v>7</v>
      </c>
      <c r="B23" s="830"/>
      <c r="C23" s="833"/>
      <c r="D23" s="833"/>
      <c r="E23" s="833"/>
      <c r="F23" s="833"/>
      <c r="G23" s="833"/>
      <c r="H23" s="847"/>
      <c r="I23" s="852"/>
      <c r="J23" s="858"/>
      <c r="K23" s="858"/>
      <c r="L23" s="833"/>
    </row>
    <row r="24" spans="1:12" s="820" customFormat="1" ht="11.1" customHeight="1">
      <c r="A24" s="825"/>
      <c r="B24" s="831"/>
      <c r="C24" s="834"/>
      <c r="D24" s="834"/>
      <c r="E24" s="834"/>
      <c r="F24" s="834"/>
      <c r="G24" s="834"/>
      <c r="H24" s="848"/>
      <c r="I24" s="853"/>
      <c r="J24" s="859"/>
      <c r="K24" s="859"/>
      <c r="L24" s="834"/>
    </row>
    <row r="25" spans="1:12" s="820" customFormat="1" ht="11.1" customHeight="1">
      <c r="A25" s="826"/>
      <c r="B25" s="832"/>
      <c r="C25" s="835"/>
      <c r="D25" s="835"/>
      <c r="E25" s="835"/>
      <c r="F25" s="835"/>
      <c r="G25" s="835"/>
      <c r="H25" s="849"/>
      <c r="I25" s="854"/>
      <c r="J25" s="860"/>
      <c r="K25" s="860"/>
      <c r="L25" s="835"/>
    </row>
    <row r="26" spans="1:12" s="820" customFormat="1" ht="11.1" customHeight="1">
      <c r="A26" s="824">
        <v>8</v>
      </c>
      <c r="B26" s="830"/>
      <c r="C26" s="833"/>
      <c r="D26" s="833"/>
      <c r="E26" s="833"/>
      <c r="F26" s="833"/>
      <c r="G26" s="833"/>
      <c r="H26" s="847"/>
      <c r="I26" s="852"/>
      <c r="J26" s="858"/>
      <c r="K26" s="858"/>
      <c r="L26" s="833"/>
    </row>
    <row r="27" spans="1:12" s="820" customFormat="1" ht="11.1" customHeight="1">
      <c r="A27" s="825"/>
      <c r="B27" s="831"/>
      <c r="C27" s="834"/>
      <c r="D27" s="834"/>
      <c r="E27" s="834"/>
      <c r="F27" s="834"/>
      <c r="G27" s="834"/>
      <c r="H27" s="848"/>
      <c r="I27" s="853"/>
      <c r="J27" s="859"/>
      <c r="K27" s="859"/>
      <c r="L27" s="834"/>
    </row>
    <row r="28" spans="1:12" s="820" customFormat="1" ht="11.1" customHeight="1">
      <c r="A28" s="826"/>
      <c r="B28" s="832"/>
      <c r="C28" s="835"/>
      <c r="D28" s="835"/>
      <c r="E28" s="835"/>
      <c r="F28" s="835"/>
      <c r="G28" s="835"/>
      <c r="H28" s="849"/>
      <c r="I28" s="854"/>
      <c r="J28" s="860"/>
      <c r="K28" s="860"/>
      <c r="L28" s="835"/>
    </row>
    <row r="29" spans="1:12" s="820" customFormat="1" ht="11.1" customHeight="1">
      <c r="A29" s="824">
        <v>9</v>
      </c>
      <c r="B29" s="830"/>
      <c r="C29" s="833"/>
      <c r="D29" s="833"/>
      <c r="E29" s="833"/>
      <c r="F29" s="833"/>
      <c r="G29" s="833"/>
      <c r="H29" s="847"/>
      <c r="I29" s="852"/>
      <c r="J29" s="858"/>
      <c r="K29" s="858"/>
      <c r="L29" s="833"/>
    </row>
    <row r="30" spans="1:12" s="820" customFormat="1" ht="11.1" customHeight="1">
      <c r="A30" s="825"/>
      <c r="B30" s="831"/>
      <c r="C30" s="834"/>
      <c r="D30" s="834"/>
      <c r="E30" s="834"/>
      <c r="F30" s="834"/>
      <c r="G30" s="834"/>
      <c r="H30" s="848"/>
      <c r="I30" s="853"/>
      <c r="J30" s="859"/>
      <c r="K30" s="859"/>
      <c r="L30" s="834"/>
    </row>
    <row r="31" spans="1:12" s="820" customFormat="1" ht="11.1" customHeight="1">
      <c r="A31" s="826"/>
      <c r="B31" s="832"/>
      <c r="C31" s="835"/>
      <c r="D31" s="835"/>
      <c r="E31" s="835"/>
      <c r="F31" s="835"/>
      <c r="G31" s="835"/>
      <c r="H31" s="849"/>
      <c r="I31" s="854"/>
      <c r="J31" s="860"/>
      <c r="K31" s="860"/>
      <c r="L31" s="835"/>
    </row>
    <row r="32" spans="1:12" s="820" customFormat="1" ht="11.1" customHeight="1">
      <c r="A32" s="824">
        <v>10</v>
      </c>
      <c r="B32" s="830"/>
      <c r="C32" s="833"/>
      <c r="D32" s="833"/>
      <c r="E32" s="833"/>
      <c r="F32" s="833"/>
      <c r="G32" s="833"/>
      <c r="H32" s="847"/>
      <c r="I32" s="852"/>
      <c r="J32" s="858"/>
      <c r="K32" s="858"/>
      <c r="L32" s="833"/>
    </row>
    <row r="33" spans="1:14" s="820" customFormat="1" ht="11.1" customHeight="1">
      <c r="A33" s="825"/>
      <c r="B33" s="831"/>
      <c r="C33" s="834"/>
      <c r="D33" s="834"/>
      <c r="E33" s="834"/>
      <c r="F33" s="834"/>
      <c r="G33" s="834"/>
      <c r="H33" s="848"/>
      <c r="I33" s="853"/>
      <c r="J33" s="859"/>
      <c r="K33" s="859"/>
      <c r="L33" s="834"/>
    </row>
    <row r="34" spans="1:14" s="820" customFormat="1" ht="11.1" customHeight="1">
      <c r="A34" s="826"/>
      <c r="B34" s="832"/>
      <c r="C34" s="835"/>
      <c r="D34" s="835"/>
      <c r="E34" s="835"/>
      <c r="F34" s="835"/>
      <c r="G34" s="835"/>
      <c r="H34" s="849"/>
      <c r="I34" s="854"/>
      <c r="J34" s="860"/>
      <c r="K34" s="860"/>
      <c r="L34" s="835"/>
    </row>
    <row r="35" spans="1:14" s="820" customFormat="1" ht="11.1" customHeight="1">
      <c r="A35" s="824">
        <v>11</v>
      </c>
      <c r="B35" s="830"/>
      <c r="C35" s="833"/>
      <c r="D35" s="833"/>
      <c r="E35" s="833"/>
      <c r="F35" s="833"/>
      <c r="G35" s="833"/>
      <c r="H35" s="847"/>
      <c r="I35" s="852"/>
      <c r="J35" s="858"/>
      <c r="K35" s="858"/>
      <c r="L35" s="833"/>
    </row>
    <row r="36" spans="1:14" s="820" customFormat="1" ht="11.1" customHeight="1">
      <c r="A36" s="825"/>
      <c r="B36" s="831"/>
      <c r="C36" s="834"/>
      <c r="D36" s="834"/>
      <c r="E36" s="834"/>
      <c r="F36" s="834"/>
      <c r="G36" s="834"/>
      <c r="H36" s="848"/>
      <c r="I36" s="853"/>
      <c r="J36" s="859"/>
      <c r="K36" s="859"/>
      <c r="L36" s="834"/>
    </row>
    <row r="37" spans="1:14" s="820" customFormat="1" ht="11.1" customHeight="1">
      <c r="A37" s="826"/>
      <c r="B37" s="832"/>
      <c r="C37" s="835"/>
      <c r="D37" s="835"/>
      <c r="E37" s="835"/>
      <c r="F37" s="835"/>
      <c r="G37" s="835"/>
      <c r="H37" s="849"/>
      <c r="I37" s="854"/>
      <c r="J37" s="860"/>
      <c r="K37" s="860"/>
      <c r="L37" s="835"/>
    </row>
    <row r="38" spans="1:14" s="820" customFormat="1" ht="11.1" customHeight="1">
      <c r="A38" s="824">
        <v>12</v>
      </c>
      <c r="B38" s="830"/>
      <c r="C38" s="833"/>
      <c r="D38" s="833"/>
      <c r="E38" s="833"/>
      <c r="F38" s="833"/>
      <c r="G38" s="833"/>
      <c r="H38" s="847"/>
      <c r="I38" s="852"/>
      <c r="J38" s="858"/>
      <c r="K38" s="858"/>
      <c r="L38" s="833"/>
    </row>
    <row r="39" spans="1:14" s="820" customFormat="1" ht="11.1" customHeight="1">
      <c r="A39" s="825"/>
      <c r="B39" s="831"/>
      <c r="C39" s="834"/>
      <c r="D39" s="834"/>
      <c r="E39" s="834"/>
      <c r="F39" s="834"/>
      <c r="G39" s="834"/>
      <c r="H39" s="848"/>
      <c r="I39" s="853"/>
      <c r="J39" s="859"/>
      <c r="K39" s="859"/>
      <c r="L39" s="834"/>
      <c r="N39" s="867"/>
    </row>
    <row r="40" spans="1:14" s="820" customFormat="1" ht="11.1" customHeight="1">
      <c r="A40" s="826"/>
      <c r="B40" s="832"/>
      <c r="C40" s="835"/>
      <c r="D40" s="835"/>
      <c r="E40" s="835"/>
      <c r="F40" s="835"/>
      <c r="G40" s="835"/>
      <c r="H40" s="849"/>
      <c r="I40" s="854"/>
      <c r="J40" s="860"/>
      <c r="K40" s="860"/>
      <c r="L40" s="835"/>
    </row>
    <row r="41" spans="1:14" s="820" customFormat="1" ht="11.1" customHeight="1">
      <c r="A41" s="824">
        <v>13</v>
      </c>
      <c r="B41" s="830"/>
      <c r="C41" s="833"/>
      <c r="D41" s="833"/>
      <c r="E41" s="833"/>
      <c r="F41" s="833"/>
      <c r="G41" s="833"/>
      <c r="H41" s="847"/>
      <c r="I41" s="852"/>
      <c r="J41" s="858"/>
      <c r="K41" s="858"/>
      <c r="L41" s="834"/>
    </row>
    <row r="42" spans="1:14" s="820" customFormat="1" ht="11.1" customHeight="1">
      <c r="A42" s="825"/>
      <c r="B42" s="831"/>
      <c r="C42" s="834"/>
      <c r="D42" s="834"/>
      <c r="E42" s="834"/>
      <c r="F42" s="834"/>
      <c r="G42" s="834"/>
      <c r="H42" s="848"/>
      <c r="I42" s="853"/>
      <c r="J42" s="859"/>
      <c r="K42" s="859"/>
      <c r="L42" s="834"/>
    </row>
    <row r="43" spans="1:14" s="820" customFormat="1" ht="11.1" customHeight="1">
      <c r="A43" s="826"/>
      <c r="B43" s="832"/>
      <c r="C43" s="835"/>
      <c r="D43" s="835"/>
      <c r="E43" s="835"/>
      <c r="F43" s="835"/>
      <c r="G43" s="835"/>
      <c r="H43" s="849"/>
      <c r="I43" s="854"/>
      <c r="J43" s="860"/>
      <c r="K43" s="860"/>
      <c r="L43" s="834"/>
    </row>
    <row r="44" spans="1:14" s="820" customFormat="1" ht="11.1" customHeight="1">
      <c r="A44" s="824">
        <v>14</v>
      </c>
      <c r="B44" s="830"/>
      <c r="C44" s="833"/>
      <c r="D44" s="833"/>
      <c r="E44" s="833"/>
      <c r="F44" s="833"/>
      <c r="G44" s="833"/>
      <c r="H44" s="847"/>
      <c r="I44" s="852"/>
      <c r="J44" s="858"/>
      <c r="K44" s="858"/>
      <c r="L44" s="833"/>
    </row>
    <row r="45" spans="1:14" s="820" customFormat="1" ht="11.1" customHeight="1">
      <c r="A45" s="825"/>
      <c r="B45" s="831"/>
      <c r="C45" s="834"/>
      <c r="D45" s="834"/>
      <c r="E45" s="834"/>
      <c r="F45" s="834"/>
      <c r="G45" s="834"/>
      <c r="H45" s="848"/>
      <c r="I45" s="853"/>
      <c r="J45" s="859"/>
      <c r="K45" s="859"/>
      <c r="L45" s="834"/>
    </row>
    <row r="46" spans="1:14" s="820" customFormat="1" ht="11.1" customHeight="1">
      <c r="A46" s="826"/>
      <c r="B46" s="832"/>
      <c r="C46" s="835"/>
      <c r="D46" s="835"/>
      <c r="E46" s="835"/>
      <c r="F46" s="835"/>
      <c r="G46" s="835"/>
      <c r="H46" s="849"/>
      <c r="I46" s="854"/>
      <c r="J46" s="860"/>
      <c r="K46" s="860"/>
      <c r="L46" s="835"/>
    </row>
    <row r="47" spans="1:14" s="820" customFormat="1" ht="11.1" customHeight="1">
      <c r="A47" s="824">
        <v>15</v>
      </c>
      <c r="B47" s="830"/>
      <c r="C47" s="833"/>
      <c r="D47" s="833"/>
      <c r="E47" s="833"/>
      <c r="F47" s="833"/>
      <c r="G47" s="833"/>
      <c r="H47" s="847"/>
      <c r="I47" s="852"/>
      <c r="J47" s="858"/>
      <c r="K47" s="858"/>
      <c r="L47" s="833"/>
    </row>
    <row r="48" spans="1:14" s="820" customFormat="1" ht="11.1" customHeight="1">
      <c r="A48" s="825"/>
      <c r="B48" s="831"/>
      <c r="C48" s="834"/>
      <c r="D48" s="834"/>
      <c r="E48" s="834"/>
      <c r="F48" s="834"/>
      <c r="G48" s="834"/>
      <c r="H48" s="848"/>
      <c r="I48" s="853"/>
      <c r="J48" s="859"/>
      <c r="K48" s="859"/>
      <c r="L48" s="834"/>
    </row>
    <row r="49" spans="1:12" s="820" customFormat="1" ht="11.1" customHeight="1">
      <c r="A49" s="826"/>
      <c r="B49" s="832"/>
      <c r="C49" s="835"/>
      <c r="D49" s="835"/>
      <c r="E49" s="835"/>
      <c r="F49" s="835"/>
      <c r="G49" s="835"/>
      <c r="H49" s="849"/>
      <c r="I49" s="854"/>
      <c r="J49" s="860"/>
      <c r="K49" s="860"/>
      <c r="L49" s="835"/>
    </row>
    <row r="50" spans="1:12" s="820" customFormat="1" ht="9" customHeight="1"/>
    <row r="51" spans="1:12" ht="6" customHeight="1"/>
    <row r="54" spans="1:12">
      <c r="C54" s="97" t="s">
        <v>288</v>
      </c>
      <c r="D54" s="837" t="s">
        <v>349</v>
      </c>
      <c r="E54" s="837" t="s">
        <v>81</v>
      </c>
      <c r="F54" s="842" t="s">
        <v>395</v>
      </c>
      <c r="I54" s="97" t="s">
        <v>290</v>
      </c>
      <c r="J54" s="837" t="s">
        <v>349</v>
      </c>
      <c r="K54" s="837" t="s">
        <v>81</v>
      </c>
      <c r="L54" s="865" t="s">
        <v>395</v>
      </c>
    </row>
    <row r="55" spans="1:12">
      <c r="C55" s="836" t="s">
        <v>135</v>
      </c>
      <c r="D55" s="97">
        <f>COUNTIFS($B$5:$B$49,"施設長",$H$5:$H$49,"常勤")</f>
        <v>0</v>
      </c>
      <c r="E55" s="97">
        <f>COUNTIFS($B$5:$B$49,"施設長",$H$5:$H$49,"非常勤（パート含む）")</f>
        <v>0</v>
      </c>
      <c r="F55" s="457">
        <f t="shared" ref="F55:F75" si="0">SUM(D55:E55)</f>
        <v>0</v>
      </c>
      <c r="I55" s="836" t="s">
        <v>135</v>
      </c>
      <c r="J55" s="97">
        <f>D55+'P40職員調書 (2)'!D55+'P41職員調書 (3)'!D55+'P42職員調書 (4)'!D55+'P43職員調書 (5)'!D55</f>
        <v>0</v>
      </c>
      <c r="K55" s="97">
        <f>E55+'P40職員調書 (2)'!E55+'P41職員調書 (3)'!E55+'P42職員調書 (4)'!E55+'P43職員調書 (5)'!E55</f>
        <v>0</v>
      </c>
      <c r="L55" s="866">
        <f t="shared" ref="L55:L75" si="1">SUM(J55:K55)</f>
        <v>0</v>
      </c>
    </row>
    <row r="56" spans="1:12">
      <c r="C56" s="836" t="s">
        <v>272</v>
      </c>
      <c r="D56" s="97">
        <f>COUNTIFS($B$5:$B$49,"生活指導員",$H$5:$H$49,"常勤")</f>
        <v>0</v>
      </c>
      <c r="E56" s="97">
        <f>COUNTIFS($B$5:$B$49,"生活指導員",$H$5:$H$49,"非常勤（パート含む）")</f>
        <v>0</v>
      </c>
      <c r="F56" s="457">
        <f t="shared" si="0"/>
        <v>0</v>
      </c>
      <c r="I56" s="836" t="s">
        <v>272</v>
      </c>
      <c r="J56" s="97">
        <f>D56+'P40職員調書 (2)'!D56+'P41職員調書 (3)'!D56+'P42職員調書 (4)'!D56+'P43職員調書 (5)'!D56</f>
        <v>0</v>
      </c>
      <c r="K56" s="97">
        <f>E56+'P40職員調書 (2)'!E56+'P41職員調書 (3)'!E56+'P42職員調書 (4)'!E56+'P43職員調書 (5)'!E56</f>
        <v>0</v>
      </c>
      <c r="L56" s="866">
        <f t="shared" si="1"/>
        <v>0</v>
      </c>
    </row>
    <row r="57" spans="1:12">
      <c r="C57" s="836" t="s">
        <v>423</v>
      </c>
      <c r="D57" s="97">
        <f>COUNTIFS($B$5:$B$49,"看護師",$H$5:$H$49,"常勤")</f>
        <v>0</v>
      </c>
      <c r="E57" s="97">
        <f>COUNTIFS($B$5:$B$49,"看護師",$H$5:$H$49,"非常勤（パート含む）")</f>
        <v>0</v>
      </c>
      <c r="F57" s="457">
        <f t="shared" si="0"/>
        <v>0</v>
      </c>
      <c r="I57" s="836" t="s">
        <v>423</v>
      </c>
      <c r="J57" s="97">
        <f>D57+'P40職員調書 (2)'!D57+'P41職員調書 (3)'!D57+'P42職員調書 (4)'!D57+'P43職員調書 (5)'!D57</f>
        <v>0</v>
      </c>
      <c r="K57" s="97">
        <f>E57+'P40職員調書 (2)'!E57+'P41職員調書 (3)'!E57+'P42職員調書 (4)'!E57+'P43職員調書 (5)'!E57</f>
        <v>0</v>
      </c>
      <c r="L57" s="866">
        <f t="shared" si="1"/>
        <v>0</v>
      </c>
    </row>
    <row r="58" spans="1:12">
      <c r="C58" s="836" t="s">
        <v>309</v>
      </c>
      <c r="D58" s="97">
        <f>COUNTIFS($B$5:$B$49,"保育士（本体施設）",$H$5:$H$49,"常勤")</f>
        <v>0</v>
      </c>
      <c r="E58" s="97">
        <f>COUNTIFS($B$5:$B$49,"保育士（本体施設）",$H$5:$H$49,"非常勤（パート含む）")</f>
        <v>0</v>
      </c>
      <c r="F58" s="457">
        <f t="shared" si="0"/>
        <v>0</v>
      </c>
      <c r="I58" s="836" t="s">
        <v>309</v>
      </c>
      <c r="J58" s="97">
        <f>D58+'P40職員調書 (2)'!D58+'P41職員調書 (3)'!D58+'P42職員調書 (4)'!D58+'P43職員調書 (5)'!D58</f>
        <v>0</v>
      </c>
      <c r="K58" s="97">
        <f>E58+'P40職員調書 (2)'!E58+'P41職員調書 (3)'!E58+'P42職員調書 (4)'!E58+'P43職員調書 (5)'!E58</f>
        <v>0</v>
      </c>
      <c r="L58" s="866">
        <f t="shared" si="1"/>
        <v>0</v>
      </c>
    </row>
    <row r="59" spans="1:12">
      <c r="C59" s="836" t="s">
        <v>1144</v>
      </c>
      <c r="D59" s="97">
        <f>COUNTIFS($B$5:$B$49,"保育士（地域小規模）",$H$5:$H$49,"常勤")</f>
        <v>0</v>
      </c>
      <c r="E59" s="97">
        <f>COUNTIFS($B$5:$B$49,"保育士（地域小規模）",$H$5:$H$49,"非常勤（パート含む）")</f>
        <v>0</v>
      </c>
      <c r="F59" s="457">
        <f t="shared" si="0"/>
        <v>0</v>
      </c>
      <c r="I59" s="836" t="s">
        <v>1144</v>
      </c>
      <c r="J59" s="97">
        <f>D59+'P40職員調書 (2)'!D59+'P41職員調書 (3)'!D59+'P42職員調書 (4)'!D59+'P43職員調書 (5)'!D59</f>
        <v>0</v>
      </c>
      <c r="K59" s="97">
        <f>E59+'P40職員調書 (2)'!E59+'P41職員調書 (3)'!E59+'P42職員調書 (4)'!E59+'P43職員調書 (5)'!E59</f>
        <v>0</v>
      </c>
      <c r="L59" s="866">
        <f t="shared" si="1"/>
        <v>0</v>
      </c>
    </row>
    <row r="60" spans="1:12">
      <c r="C60" s="836" t="s">
        <v>1288</v>
      </c>
      <c r="D60" s="97">
        <f>COUNTIFS($B$5:$B$49,"保育士（分園）",$H$5:$H$49,"常勤")</f>
        <v>0</v>
      </c>
      <c r="E60" s="97">
        <f>COUNTIFS($B$5:$B$49,"保育士（分園）",$H$5:$H$49,"非常勤（パート含む）")</f>
        <v>0</v>
      </c>
      <c r="F60" s="457">
        <f t="shared" si="0"/>
        <v>0</v>
      </c>
      <c r="I60" s="836" t="s">
        <v>1289</v>
      </c>
      <c r="J60" s="97">
        <f>D60+'P40職員調書 (2)'!D60+'P41職員調書 (3)'!D60+'P42職員調書 (4)'!D60+'P43職員調書 (5)'!D60</f>
        <v>0</v>
      </c>
      <c r="K60" s="97">
        <f>E60+'P40職員調書 (2)'!E60+'P41職員調書 (3)'!E60+'P42職員調書 (4)'!E60+'P43職員調書 (5)'!E60</f>
        <v>0</v>
      </c>
      <c r="L60" s="866">
        <f t="shared" si="1"/>
        <v>0</v>
      </c>
    </row>
    <row r="61" spans="1:12">
      <c r="C61" s="836" t="s">
        <v>911</v>
      </c>
      <c r="D61" s="97">
        <f>COUNTIFS($B$5:$B$49,"児童指導員（本体施設）",$H$5:$H$49,"常勤")</f>
        <v>0</v>
      </c>
      <c r="E61" s="97">
        <f>COUNTIFS($B$5:$B$49,"児童指導員（本体施設）",$H$5:$H$49,"非常勤（パート含む）")</f>
        <v>0</v>
      </c>
      <c r="F61" s="457">
        <f t="shared" si="0"/>
        <v>0</v>
      </c>
      <c r="I61" s="836" t="s">
        <v>911</v>
      </c>
      <c r="J61" s="97">
        <f>D61+'P40職員調書 (2)'!D61+'P41職員調書 (3)'!D61+'P42職員調書 (4)'!D61+'P43職員調書 (5)'!D61</f>
        <v>0</v>
      </c>
      <c r="K61" s="97">
        <f>E61+'P40職員調書 (2)'!E61+'P41職員調書 (3)'!E61+'P42職員調書 (4)'!E61+'P43職員調書 (5)'!E61</f>
        <v>0</v>
      </c>
      <c r="L61" s="866">
        <f t="shared" si="1"/>
        <v>0</v>
      </c>
    </row>
    <row r="62" spans="1:12">
      <c r="C62" s="836" t="s">
        <v>681</v>
      </c>
      <c r="D62" s="97">
        <f>COUNTIFS($B$5:$B$49,"児童指導員（地域小規模）",$H$5:$H$49,"常勤")</f>
        <v>0</v>
      </c>
      <c r="E62" s="97">
        <f>COUNTIFS($B$5:$B$49,"児童指導員（地域小規模）",$H$5:$H$49,"非常勤（パート含む）")</f>
        <v>0</v>
      </c>
      <c r="F62" s="457">
        <f t="shared" si="0"/>
        <v>0</v>
      </c>
      <c r="I62" s="836" t="s">
        <v>681</v>
      </c>
      <c r="J62" s="97">
        <f>D62+'P40職員調書 (2)'!D62+'P41職員調書 (3)'!D62+'P42職員調書 (4)'!D62+'P43職員調書 (5)'!D62</f>
        <v>0</v>
      </c>
      <c r="K62" s="97">
        <f>E62+'P40職員調書 (2)'!E62+'P41職員調書 (3)'!E62+'P42職員調書 (4)'!E62+'P43職員調書 (5)'!E62</f>
        <v>0</v>
      </c>
      <c r="L62" s="866">
        <f t="shared" si="1"/>
        <v>0</v>
      </c>
    </row>
    <row r="63" spans="1:12">
      <c r="C63" s="836" t="s">
        <v>114</v>
      </c>
      <c r="D63" s="97">
        <f>COUNTIFS($B$5:$B$49,"児童指導員（分園）",$H$5:$H$49,"常勤")</f>
        <v>0</v>
      </c>
      <c r="E63" s="97">
        <f>COUNTIFS($B$5:$B$49,"児童指導員（分園）",$H$5:$H$49,"非常勤（パート含む）")</f>
        <v>0</v>
      </c>
      <c r="F63" s="457">
        <f t="shared" si="0"/>
        <v>0</v>
      </c>
      <c r="I63" s="836" t="s">
        <v>1290</v>
      </c>
      <c r="J63" s="97">
        <f>D63+'P40職員調書 (2)'!D63+'P41職員調書 (3)'!D63+'P42職員調書 (4)'!D63+'P43職員調書 (5)'!D63</f>
        <v>0</v>
      </c>
      <c r="K63" s="97">
        <f>E63+'P40職員調書 (2)'!E63+'P41職員調書 (3)'!E63+'P42職員調書 (4)'!E63+'P43職員調書 (5)'!E63</f>
        <v>0</v>
      </c>
      <c r="L63" s="866">
        <f t="shared" si="1"/>
        <v>0</v>
      </c>
    </row>
    <row r="64" spans="1:12">
      <c r="C64" s="836" t="s">
        <v>899</v>
      </c>
      <c r="D64" s="97">
        <f>COUNTIFS($B$5:$B$49,"職業指導員",$H$5:$H$49,"常勤")</f>
        <v>0</v>
      </c>
      <c r="E64" s="97">
        <f>COUNTIFS(B6:B50,"職業指導員",H6:H50,"非常勤（パート含む）")</f>
        <v>0</v>
      </c>
      <c r="F64" s="457">
        <f t="shared" si="0"/>
        <v>0</v>
      </c>
      <c r="I64" s="836" t="s">
        <v>899</v>
      </c>
      <c r="J64" s="97">
        <f>D64+'P40職員調書 (2)'!D64+'P41職員調書 (3)'!D64+'P42職員調書 (4)'!D64+'P43職員調書 (5)'!D64</f>
        <v>0</v>
      </c>
      <c r="K64" s="97">
        <f>E64+'P40職員調書 (2)'!E64+'P41職員調書 (3)'!E64+'P42職員調書 (4)'!E64+'P43職員調書 (5)'!E64</f>
        <v>0</v>
      </c>
      <c r="L64" s="866">
        <f t="shared" si="1"/>
        <v>0</v>
      </c>
    </row>
    <row r="65" spans="3:12">
      <c r="C65" s="836" t="s">
        <v>772</v>
      </c>
      <c r="D65" s="97">
        <f>COUNTIFS($B$5:$B$49,"個別対応職員",$H$5:$H$49,"常勤")</f>
        <v>0</v>
      </c>
      <c r="E65" s="97">
        <f>COUNTIFS($B$5:$B$49,"個別対応職員",$H$5:$H$49,"非常勤（パート含む）")</f>
        <v>0</v>
      </c>
      <c r="F65" s="457">
        <f t="shared" si="0"/>
        <v>0</v>
      </c>
      <c r="I65" s="836" t="s">
        <v>772</v>
      </c>
      <c r="J65" s="97">
        <f>D65+'P40職員調書 (2)'!D65+'P41職員調書 (3)'!D65+'P42職員調書 (4)'!D65+'P43職員調書 (5)'!D65</f>
        <v>0</v>
      </c>
      <c r="K65" s="97">
        <f>E65+'P40職員調書 (2)'!E65+'P41職員調書 (3)'!E65+'P42職員調書 (4)'!E65+'P43職員調書 (5)'!E65</f>
        <v>0</v>
      </c>
      <c r="L65" s="866">
        <f t="shared" si="1"/>
        <v>0</v>
      </c>
    </row>
    <row r="66" spans="3:12">
      <c r="C66" s="836" t="s">
        <v>646</v>
      </c>
      <c r="D66" s="97">
        <f>COUNTIFS($B$5:$B$49,"家庭支援専門相談員",$H$5:$H$49,"常勤")</f>
        <v>0</v>
      </c>
      <c r="E66" s="97">
        <f>COUNTIFS(B6:B50,"家庭支援専門相談員",H6:H50,"非常勤（パート含む）")</f>
        <v>0</v>
      </c>
      <c r="F66" s="457">
        <f t="shared" si="0"/>
        <v>0</v>
      </c>
      <c r="I66" s="836" t="s">
        <v>646</v>
      </c>
      <c r="J66" s="97">
        <f>D66+'P40職員調書 (2)'!D66+'P41職員調書 (3)'!D66+'P42職員調書 (4)'!D66+'P43職員調書 (5)'!D66</f>
        <v>0</v>
      </c>
      <c r="K66" s="97">
        <f>E66+'P40職員調書 (2)'!E66+'P41職員調書 (3)'!E66+'P42職員調書 (4)'!E66+'P43職員調書 (5)'!E66</f>
        <v>0</v>
      </c>
      <c r="L66" s="866">
        <f t="shared" si="1"/>
        <v>0</v>
      </c>
    </row>
    <row r="67" spans="3:12">
      <c r="C67" s="836" t="s">
        <v>999</v>
      </c>
      <c r="D67" s="97">
        <f>COUNTIFS($B$5:$B$49,"心理療法担当職員",$H$5:$H$49,"常勤")</f>
        <v>0</v>
      </c>
      <c r="E67" s="97">
        <f>COUNTIFS($B$5:$B$49,"心理療法担当職員",$H$5:$H$49,"非常勤（パート含む）")</f>
        <v>0</v>
      </c>
      <c r="F67" s="457">
        <f t="shared" si="0"/>
        <v>0</v>
      </c>
      <c r="I67" s="836" t="s">
        <v>999</v>
      </c>
      <c r="J67" s="97">
        <f>D67+'P40職員調書 (2)'!D67+'P41職員調書 (3)'!D67+'P42職員調書 (4)'!D67+'P43職員調書 (5)'!D67</f>
        <v>0</v>
      </c>
      <c r="K67" s="97">
        <f>E67+'P40職員調書 (2)'!E67+'P41職員調書 (3)'!E67+'P42職員調書 (4)'!E67+'P43職員調書 (5)'!E67</f>
        <v>0</v>
      </c>
      <c r="L67" s="866">
        <f t="shared" si="1"/>
        <v>0</v>
      </c>
    </row>
    <row r="68" spans="3:12">
      <c r="C68" s="836" t="s">
        <v>341</v>
      </c>
      <c r="D68" s="97">
        <f>COUNTIFS($B$5:$B$49,"栄養士",$H$5:$H$49,"常勤")</f>
        <v>0</v>
      </c>
      <c r="E68" s="97">
        <f>COUNTIFS($B$5:$B$49,"栄養士",$H$5:$H$49,"非常勤（パート含む）")</f>
        <v>0</v>
      </c>
      <c r="F68" s="457">
        <f t="shared" si="0"/>
        <v>0</v>
      </c>
      <c r="I68" s="836" t="s">
        <v>341</v>
      </c>
      <c r="J68" s="97">
        <f>D68+'P40職員調書 (2)'!D68+'P41職員調書 (3)'!D68+'P42職員調書 (4)'!D68+'P43職員調書 (5)'!D68</f>
        <v>0</v>
      </c>
      <c r="K68" s="97">
        <f>E68+'P40職員調書 (2)'!E68+'P41職員調書 (3)'!E68+'P42職員調書 (4)'!E68+'P43職員調書 (5)'!E68</f>
        <v>0</v>
      </c>
      <c r="L68" s="866">
        <f t="shared" si="1"/>
        <v>0</v>
      </c>
    </row>
    <row r="69" spans="3:12">
      <c r="C69" s="836" t="s">
        <v>1089</v>
      </c>
      <c r="D69" s="97">
        <f>COUNTIFS($B$5:$B$49,"管理栄養士",$H$5:$H$49,"常勤")</f>
        <v>0</v>
      </c>
      <c r="E69" s="97">
        <f>COUNTIFS($B$5:$B$49,"管理栄養士",$H$5:$H$49,"非常勤（パート含む）")</f>
        <v>0</v>
      </c>
      <c r="F69" s="457">
        <f t="shared" si="0"/>
        <v>0</v>
      </c>
      <c r="I69" s="836" t="s">
        <v>1089</v>
      </c>
      <c r="J69" s="97">
        <f>D69+'P40職員調書 (2)'!D69+'P41職員調書 (3)'!D69+'P42職員調書 (4)'!D69+'P43職員調書 (5)'!D69</f>
        <v>0</v>
      </c>
      <c r="K69" s="97">
        <f>E69+'P40職員調書 (2)'!E70+'P41職員調書 (3)'!E70+'P42職員調書 (4)'!E70+'P43職員調書 (5)'!E70</f>
        <v>0</v>
      </c>
      <c r="L69" s="866">
        <f t="shared" si="1"/>
        <v>0</v>
      </c>
    </row>
    <row r="70" spans="3:12">
      <c r="C70" s="836" t="s">
        <v>342</v>
      </c>
      <c r="D70" s="97">
        <f>COUNTIFS($B$5:$B$49,"事務員",$H$5:$H$49,"常勤")</f>
        <v>0</v>
      </c>
      <c r="E70" s="97">
        <f>COUNTIFS($B$5:$B$49,"事務員",$H$5:$H$49,"非常勤（パート含む）")</f>
        <v>0</v>
      </c>
      <c r="F70" s="457">
        <f t="shared" si="0"/>
        <v>0</v>
      </c>
      <c r="I70" s="836" t="s">
        <v>342</v>
      </c>
      <c r="J70" s="97">
        <f>D70+'P40職員調書 (2)'!D70+'P41職員調書 (3)'!D70+'P42職員調書 (4)'!D70+'P43職員調書 (5)'!D70</f>
        <v>0</v>
      </c>
      <c r="K70" s="97">
        <f>E70+'P40職員調書 (2)'!E70+'P41職員調書 (3)'!E70+'P42職員調書 (4)'!E70+'P43職員調書 (5)'!E70</f>
        <v>0</v>
      </c>
      <c r="L70" s="866">
        <f t="shared" si="1"/>
        <v>0</v>
      </c>
    </row>
    <row r="71" spans="3:12">
      <c r="C71" s="836" t="s">
        <v>87</v>
      </c>
      <c r="D71" s="97">
        <f>COUNTIFS($B$5:$B$49,"調理員",$H$5:$H$49,"常勤")</f>
        <v>0</v>
      </c>
      <c r="E71" s="97">
        <f>COUNTIFS($B$5:$B$49,"調理員",$H$5:$H$49,"非常勤（パート含む）")</f>
        <v>0</v>
      </c>
      <c r="F71" s="457">
        <f t="shared" si="0"/>
        <v>0</v>
      </c>
      <c r="I71" s="836" t="s">
        <v>87</v>
      </c>
      <c r="J71" s="97">
        <f>D71+'P40職員調書 (2)'!D71+'P41職員調書 (3)'!D71+'P42職員調書 (4)'!D71+'P43職員調書 (5)'!D71</f>
        <v>0</v>
      </c>
      <c r="K71" s="97">
        <f>E71+'P40職員調書 (2)'!E71+'P41職員調書 (3)'!E71+'P42職員調書 (4)'!E71+'P43職員調書 (5)'!E71</f>
        <v>0</v>
      </c>
      <c r="L71" s="866">
        <f t="shared" si="1"/>
        <v>0</v>
      </c>
    </row>
    <row r="72" spans="3:12">
      <c r="C72" s="836" t="s">
        <v>1056</v>
      </c>
      <c r="D72" s="97">
        <f>COUNTIFS($B$5:$B$49,"里親支援専門相談員",$H$5:$H$49,"常勤")</f>
        <v>0</v>
      </c>
      <c r="E72" s="97">
        <f>COUNTIFS($B$5:$B$49,"里親支援専門相談員",$H$5:$H$49,"非常勤（パート含む）")</f>
        <v>0</v>
      </c>
      <c r="F72" s="457">
        <f t="shared" si="0"/>
        <v>0</v>
      </c>
      <c r="I72" s="836" t="s">
        <v>1056</v>
      </c>
      <c r="J72" s="97">
        <f>D72+'P40職員調書 (2)'!D72+'P41職員調書 (3)'!D72+'P42職員調書 (4)'!D72+'P43職員調書 (5)'!D72</f>
        <v>0</v>
      </c>
      <c r="K72" s="97">
        <f>E72+'P40職員調書 (2)'!E72+'P41職員調書 (3)'!E72+'P42職員調書 (4)'!E72+'P43職員調書 (5)'!E72</f>
        <v>0</v>
      </c>
      <c r="L72" s="866">
        <f t="shared" si="1"/>
        <v>0</v>
      </c>
    </row>
    <row r="73" spans="3:12">
      <c r="C73" s="836" t="s">
        <v>753</v>
      </c>
      <c r="D73" s="97">
        <f>COUNTIFS($B$5:$B$49,"管理宿直専門員",$H$5:$H$49,"常勤")</f>
        <v>0</v>
      </c>
      <c r="E73" s="97">
        <f>COUNTIFS($B$5:$B$49,"管理宿直専門員",$H$5:$H$49,"非常勤（パート含む）")</f>
        <v>0</v>
      </c>
      <c r="F73" s="457">
        <f t="shared" si="0"/>
        <v>0</v>
      </c>
      <c r="I73" s="836" t="s">
        <v>753</v>
      </c>
      <c r="J73" s="97">
        <f>D73+'P40職員調書 (2)'!D73+'P41職員調書 (3)'!D73+'P42職員調書 (4)'!D73+'P43職員調書 (5)'!D73</f>
        <v>0</v>
      </c>
      <c r="K73" s="97">
        <f>E73+'P40職員調書 (2)'!E73+'P41職員調書 (3)'!E73+'P42職員調書 (4)'!E73+'P43職員調書 (5)'!E73</f>
        <v>0</v>
      </c>
      <c r="L73" s="866">
        <f t="shared" si="1"/>
        <v>0</v>
      </c>
    </row>
    <row r="74" spans="3:12">
      <c r="C74" s="836" t="s">
        <v>726</v>
      </c>
      <c r="D74" s="97">
        <f>COUNTIFS($B$5:$B$49,"医師",$H$5:$H$49,"常勤")</f>
        <v>0</v>
      </c>
      <c r="E74" s="97">
        <f>COUNTIFS($B$5:$B$49,"医師",$H$5:$H$49,"非常勤（パート含む）")</f>
        <v>0</v>
      </c>
      <c r="F74" s="457">
        <f t="shared" si="0"/>
        <v>0</v>
      </c>
      <c r="I74" s="836" t="s">
        <v>726</v>
      </c>
      <c r="J74" s="97">
        <f>D74+'P40職員調書 (2)'!D74+'P41職員調書 (3)'!D74+'P42職員調書 (4)'!D74+'P43職員調書 (5)'!D74</f>
        <v>0</v>
      </c>
      <c r="K74" s="97">
        <f>E74+'P40職員調書 (2)'!E74+'P41職員調書 (3)'!E74+'P42職員調書 (4)'!E74+'P43職員調書 (5)'!E74</f>
        <v>0</v>
      </c>
      <c r="L74" s="866">
        <f t="shared" si="1"/>
        <v>0</v>
      </c>
    </row>
    <row r="75" spans="3:12">
      <c r="C75" s="836" t="s">
        <v>344</v>
      </c>
      <c r="D75" s="97">
        <f>COUNTIFS($B$5:$B$49,"その他",$H$5:$H$49,"常勤")</f>
        <v>0</v>
      </c>
      <c r="E75" s="97">
        <f>COUNTIFS($B$5:$B$49,"その他",$H$5:$H$49,"非常勤（パート含む）")</f>
        <v>0</v>
      </c>
      <c r="F75" s="457">
        <f t="shared" si="0"/>
        <v>0</v>
      </c>
      <c r="I75" s="836" t="s">
        <v>344</v>
      </c>
      <c r="J75" s="97">
        <f>D75+'P40職員調書 (2)'!D75+'P41職員調書 (3)'!D75+'P42職員調書 (4)'!D75+'P43職員調書 (5)'!D75</f>
        <v>0</v>
      </c>
      <c r="K75" s="97">
        <f>E75+'P40職員調書 (2)'!E75+'P41職員調書 (3)'!E75+'P42職員調書 (4)'!E75+'P43職員調書 (5)'!E75</f>
        <v>0</v>
      </c>
      <c r="L75" s="866">
        <f t="shared" si="1"/>
        <v>0</v>
      </c>
    </row>
  </sheetData>
  <sheetProtection sheet="1" objects="1" scenarios="1" insertColumns="0" insertRows="0"/>
  <mergeCells count="171">
    <mergeCell ref="I2:K2"/>
    <mergeCell ref="E2:E4"/>
    <mergeCell ref="F2:F4"/>
    <mergeCell ref="I3:I4"/>
    <mergeCell ref="J3:J4"/>
    <mergeCell ref="K3:K4"/>
    <mergeCell ref="A5:A7"/>
    <mergeCell ref="B5:B7"/>
    <mergeCell ref="C5:C7"/>
    <mergeCell ref="D5:D7"/>
    <mergeCell ref="E5:E7"/>
    <mergeCell ref="F5:F7"/>
    <mergeCell ref="G5:G7"/>
    <mergeCell ref="H5:H7"/>
    <mergeCell ref="I5:I7"/>
    <mergeCell ref="J5:J7"/>
    <mergeCell ref="K5:K7"/>
    <mergeCell ref="A8:A10"/>
    <mergeCell ref="B8:B10"/>
    <mergeCell ref="C8:C10"/>
    <mergeCell ref="D8:D10"/>
    <mergeCell ref="E8:E10"/>
    <mergeCell ref="F8:F10"/>
    <mergeCell ref="G8:G10"/>
    <mergeCell ref="H8:H10"/>
    <mergeCell ref="I8:I10"/>
    <mergeCell ref="J8:J10"/>
    <mergeCell ref="K8:K10"/>
    <mergeCell ref="A11:A13"/>
    <mergeCell ref="B11:B13"/>
    <mergeCell ref="C11:C13"/>
    <mergeCell ref="D11:D13"/>
    <mergeCell ref="E11:E13"/>
    <mergeCell ref="F11:F13"/>
    <mergeCell ref="G11:G13"/>
    <mergeCell ref="H11:H13"/>
    <mergeCell ref="I11:I13"/>
    <mergeCell ref="J11:J13"/>
    <mergeCell ref="K11:K13"/>
    <mergeCell ref="A14:A16"/>
    <mergeCell ref="B14:B16"/>
    <mergeCell ref="C14:C16"/>
    <mergeCell ref="D14:D16"/>
    <mergeCell ref="E14:E16"/>
    <mergeCell ref="F14:F16"/>
    <mergeCell ref="G14:G16"/>
    <mergeCell ref="H14:H16"/>
    <mergeCell ref="I14:I16"/>
    <mergeCell ref="J14:J16"/>
    <mergeCell ref="K14:K16"/>
    <mergeCell ref="A17:A19"/>
    <mergeCell ref="B17:B19"/>
    <mergeCell ref="C17:C19"/>
    <mergeCell ref="D17:D19"/>
    <mergeCell ref="E17:E19"/>
    <mergeCell ref="F17:F19"/>
    <mergeCell ref="G17:G19"/>
    <mergeCell ref="H17:H19"/>
    <mergeCell ref="I17:I19"/>
    <mergeCell ref="J17:J19"/>
    <mergeCell ref="K17:K19"/>
    <mergeCell ref="A20:A22"/>
    <mergeCell ref="B20:B22"/>
    <mergeCell ref="C20:C22"/>
    <mergeCell ref="D20:D22"/>
    <mergeCell ref="E20:E22"/>
    <mergeCell ref="F20:F22"/>
    <mergeCell ref="G20:G22"/>
    <mergeCell ref="H20:H22"/>
    <mergeCell ref="I20:I22"/>
    <mergeCell ref="J20:J22"/>
    <mergeCell ref="K20:K22"/>
    <mergeCell ref="A23:A25"/>
    <mergeCell ref="B23:B25"/>
    <mergeCell ref="C23:C25"/>
    <mergeCell ref="D23:D25"/>
    <mergeCell ref="E23:E25"/>
    <mergeCell ref="F23:F25"/>
    <mergeCell ref="G23:G25"/>
    <mergeCell ref="H23:H25"/>
    <mergeCell ref="I23:I25"/>
    <mergeCell ref="J23:J25"/>
    <mergeCell ref="K23:K25"/>
    <mergeCell ref="A26:A28"/>
    <mergeCell ref="B26:B28"/>
    <mergeCell ref="C26:C28"/>
    <mergeCell ref="D26:D28"/>
    <mergeCell ref="E26:E28"/>
    <mergeCell ref="F26:F28"/>
    <mergeCell ref="G26:G28"/>
    <mergeCell ref="H26:H28"/>
    <mergeCell ref="I26:I28"/>
    <mergeCell ref="J26:J28"/>
    <mergeCell ref="K26:K28"/>
    <mergeCell ref="A29:A31"/>
    <mergeCell ref="B29:B31"/>
    <mergeCell ref="C29:C31"/>
    <mergeCell ref="D29:D31"/>
    <mergeCell ref="E29:E31"/>
    <mergeCell ref="F29:F31"/>
    <mergeCell ref="G29:G31"/>
    <mergeCell ref="H29:H31"/>
    <mergeCell ref="I29:I31"/>
    <mergeCell ref="J29:J31"/>
    <mergeCell ref="K29:K31"/>
    <mergeCell ref="A32:A34"/>
    <mergeCell ref="B32:B34"/>
    <mergeCell ref="C32:C34"/>
    <mergeCell ref="D32:D34"/>
    <mergeCell ref="E32:E34"/>
    <mergeCell ref="F32:F34"/>
    <mergeCell ref="G32:G34"/>
    <mergeCell ref="H32:H34"/>
    <mergeCell ref="I32:I34"/>
    <mergeCell ref="J32:J34"/>
    <mergeCell ref="K32:K34"/>
    <mergeCell ref="A35:A37"/>
    <mergeCell ref="B35:B37"/>
    <mergeCell ref="C35:C37"/>
    <mergeCell ref="D35:D37"/>
    <mergeCell ref="E35:E37"/>
    <mergeCell ref="F35:F37"/>
    <mergeCell ref="G35:G37"/>
    <mergeCell ref="H35:H37"/>
    <mergeCell ref="I35:I37"/>
    <mergeCell ref="J35:J37"/>
    <mergeCell ref="K35:K37"/>
    <mergeCell ref="A38:A40"/>
    <mergeCell ref="B38:B40"/>
    <mergeCell ref="C38:C40"/>
    <mergeCell ref="D38:D40"/>
    <mergeCell ref="E38:E40"/>
    <mergeCell ref="F38:F40"/>
    <mergeCell ref="G38:G40"/>
    <mergeCell ref="H38:H40"/>
    <mergeCell ref="I38:I40"/>
    <mergeCell ref="J38:J40"/>
    <mergeCell ref="K38:K40"/>
    <mergeCell ref="A41:A43"/>
    <mergeCell ref="B41:B43"/>
    <mergeCell ref="C41:C43"/>
    <mergeCell ref="D41:D43"/>
    <mergeCell ref="E41:E43"/>
    <mergeCell ref="F41:F43"/>
    <mergeCell ref="G41:G43"/>
    <mergeCell ref="H41:H43"/>
    <mergeCell ref="I41:I43"/>
    <mergeCell ref="J41:J43"/>
    <mergeCell ref="K41:K43"/>
    <mergeCell ref="A44:A46"/>
    <mergeCell ref="B44:B46"/>
    <mergeCell ref="C44:C46"/>
    <mergeCell ref="D44:D46"/>
    <mergeCell ref="E44:E46"/>
    <mergeCell ref="F44:F46"/>
    <mergeCell ref="G44:G46"/>
    <mergeCell ref="H44:H46"/>
    <mergeCell ref="I44:I46"/>
    <mergeCell ref="J44:J46"/>
    <mergeCell ref="K44:K46"/>
    <mergeCell ref="A47:A49"/>
    <mergeCell ref="B47:B49"/>
    <mergeCell ref="C47:C49"/>
    <mergeCell ref="D47:D49"/>
    <mergeCell ref="E47:E49"/>
    <mergeCell ref="F47:F49"/>
    <mergeCell ref="G47:G49"/>
    <mergeCell ref="H47:H49"/>
    <mergeCell ref="I47:I49"/>
    <mergeCell ref="J47:J49"/>
    <mergeCell ref="K47:K49"/>
  </mergeCells>
  <phoneticPr fontId="1"/>
  <conditionalFormatting sqref="K8:K49">
    <cfRule type="expression" dxfId="24" priority="1">
      <formula>OR($H$8="育休中",$H$8="退職済")</formula>
    </cfRule>
  </conditionalFormatting>
  <conditionalFormatting sqref="J11:J49">
    <cfRule type="expression" dxfId="23" priority="2">
      <formula>OR($H$8="育休中",$H$8="退職済")</formula>
    </cfRule>
  </conditionalFormatting>
  <conditionalFormatting sqref="J8:J10">
    <cfRule type="expression" dxfId="22" priority="3">
      <formula>OR($H$8="育休中",$H$8="退職済")</formula>
    </cfRule>
  </conditionalFormatting>
  <conditionalFormatting sqref="K5:K7">
    <cfRule type="expression" dxfId="21" priority="4">
      <formula>OR($H$8="育休中",$H$8="退職済")</formula>
    </cfRule>
  </conditionalFormatting>
  <conditionalFormatting sqref="J5:J7">
    <cfRule type="expression" dxfId="20" priority="5">
      <formula>OR($H$8="育休中",$H$8="退職済")</formula>
    </cfRule>
  </conditionalFormatting>
  <dataValidations count="4">
    <dataValidation type="list" allowBlank="1" showDropDown="0" showInputMessage="1" showErrorMessage="1" sqref="J5:J49 K8:K49">
      <formula1>"3,3.25,3.5,3.75,4,4.25,4.5,4.75,5,5.25,5.5,5.75,6,6.25,6.5,6.75,7,7.25,7.5,7.75,8,8.25,8.5,8.75,9"</formula1>
    </dataValidation>
    <dataValidation type="list" allowBlank="1" showDropDown="0" showInputMessage="1" showErrorMessage="1" sqref="K5:K7">
      <formula1>"1,2,3,4,5,6,7,8,9,10,11,12,13,14,15,16,17,18,19,20,21,22,23,24,25,26,27,28,29,30,31"</formula1>
    </dataValidation>
    <dataValidation type="list" allowBlank="1" showDropDown="0" showInputMessage="1" showErrorMessage="1" sqref="H5:H49">
      <formula1>$N$6:$N$11</formula1>
    </dataValidation>
    <dataValidation type="list" allowBlank="1" showDropDown="0" showInputMessage="1" showErrorMessage="1" sqref="B5:B49">
      <formula1>$C$55:$C$75</formula1>
    </dataValidation>
  </dataValidations>
  <pageMargins left="0.75" right="0.28999999999999998" top="0.96" bottom="0.16" header="0.26" footer="0.18"/>
  <pageSetup paperSize="9" scale="92" firstPageNumber="39" fitToWidth="1" fitToHeight="1" orientation="landscape" usePrinterDefaults="1" useFirstPageNumber="1" r:id="rId1"/>
  <headerFooter alignWithMargins="0">
    <oddFooter>&amp;C-39-</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dimension ref="A1:IV75"/>
  <sheetViews>
    <sheetView view="pageBreakPreview" zoomScaleSheetLayoutView="100" workbookViewId="0">
      <selection activeCell="B5" sqref="B5:B7"/>
    </sheetView>
  </sheetViews>
  <sheetFormatPr defaultRowHeight="13.5"/>
  <cols>
    <col min="1" max="1" width="2.25" style="95" customWidth="1"/>
    <col min="2" max="2" width="11.5" style="95" customWidth="1"/>
    <col min="3" max="3" width="17.875" style="95" customWidth="1"/>
    <col min="4" max="4" width="14.875" style="95" customWidth="1"/>
    <col min="5" max="5" width="9" style="95" bestFit="1" customWidth="1"/>
    <col min="6" max="6" width="6.5" style="95" customWidth="1"/>
    <col min="7" max="7" width="7" style="95" customWidth="1"/>
    <col min="8" max="8" width="13.75" style="95" customWidth="1"/>
    <col min="9" max="9" width="12.625" style="95" customWidth="1"/>
    <col min="10" max="10" width="13.375" style="95" customWidth="1"/>
    <col min="11" max="11" width="12.75" style="95" customWidth="1"/>
    <col min="12" max="12" width="23.125" style="95" customWidth="1"/>
    <col min="13" max="256" width="9" style="95" bestFit="1" customWidth="1"/>
  </cols>
  <sheetData>
    <row r="1" spans="1:14" ht="15.75" customHeight="1">
      <c r="B1" s="95" t="s">
        <v>856</v>
      </c>
      <c r="E1" s="820" t="s">
        <v>1292</v>
      </c>
    </row>
    <row r="2" spans="1:14" s="820" customFormat="1" ht="9.9499999999999993" customHeight="1">
      <c r="A2" s="821"/>
      <c r="B2" s="827"/>
      <c r="C2" s="827"/>
      <c r="D2" s="827"/>
      <c r="E2" s="838" t="s">
        <v>1138</v>
      </c>
      <c r="F2" s="841" t="s">
        <v>314</v>
      </c>
      <c r="G2" s="843"/>
      <c r="H2" s="844"/>
      <c r="I2" s="850" t="s">
        <v>1140</v>
      </c>
      <c r="J2" s="855"/>
      <c r="K2" s="861"/>
      <c r="L2" s="827"/>
    </row>
    <row r="3" spans="1:14" s="820" customFormat="1" ht="9.9499999999999993" customHeight="1">
      <c r="A3" s="822" t="s">
        <v>250</v>
      </c>
      <c r="B3" s="828" t="s">
        <v>780</v>
      </c>
      <c r="C3" s="828" t="s">
        <v>310</v>
      </c>
      <c r="D3" s="828" t="s">
        <v>1137</v>
      </c>
      <c r="E3" s="839"/>
      <c r="F3" s="310"/>
      <c r="G3" s="828" t="s">
        <v>139</v>
      </c>
      <c r="H3" s="845" t="s">
        <v>1139</v>
      </c>
      <c r="I3" s="851" t="s">
        <v>162</v>
      </c>
      <c r="J3" s="856" t="s">
        <v>1141</v>
      </c>
      <c r="K3" s="856" t="s">
        <v>317</v>
      </c>
      <c r="L3" s="828" t="s">
        <v>319</v>
      </c>
    </row>
    <row r="4" spans="1:14" s="820" customFormat="1" ht="12.75" customHeight="1">
      <c r="A4" s="823"/>
      <c r="B4" s="829"/>
      <c r="C4" s="829"/>
      <c r="D4" s="829"/>
      <c r="E4" s="840"/>
      <c r="F4" s="330"/>
      <c r="G4" s="829" t="s">
        <v>315</v>
      </c>
      <c r="H4" s="846"/>
      <c r="I4" s="826"/>
      <c r="J4" s="857"/>
      <c r="K4" s="857"/>
      <c r="L4" s="846"/>
    </row>
    <row r="5" spans="1:14" s="820" customFormat="1" ht="9.4" customHeight="1">
      <c r="A5" s="824">
        <v>16</v>
      </c>
      <c r="B5" s="830"/>
      <c r="C5" s="833"/>
      <c r="D5" s="833"/>
      <c r="E5" s="833"/>
      <c r="F5" s="833"/>
      <c r="G5" s="833"/>
      <c r="H5" s="847"/>
      <c r="I5" s="852"/>
      <c r="J5" s="858"/>
      <c r="K5" s="862"/>
      <c r="L5" s="833" t="s">
        <v>1142</v>
      </c>
    </row>
    <row r="6" spans="1:14" s="820" customFormat="1" ht="9.4" customHeight="1">
      <c r="A6" s="825"/>
      <c r="B6" s="831"/>
      <c r="C6" s="834"/>
      <c r="D6" s="834"/>
      <c r="E6" s="834"/>
      <c r="F6" s="834"/>
      <c r="G6" s="834"/>
      <c r="H6" s="848"/>
      <c r="I6" s="853"/>
      <c r="J6" s="859"/>
      <c r="K6" s="863"/>
      <c r="L6" s="834" t="s">
        <v>980</v>
      </c>
      <c r="N6" s="820" t="s">
        <v>806</v>
      </c>
    </row>
    <row r="7" spans="1:14" s="820" customFormat="1" ht="9.4" customHeight="1">
      <c r="A7" s="826"/>
      <c r="B7" s="832"/>
      <c r="C7" s="835"/>
      <c r="D7" s="835"/>
      <c r="E7" s="835"/>
      <c r="F7" s="835"/>
      <c r="G7" s="835"/>
      <c r="H7" s="849"/>
      <c r="I7" s="854"/>
      <c r="J7" s="860"/>
      <c r="K7" s="864"/>
      <c r="L7" s="835"/>
      <c r="N7" s="820" t="s">
        <v>233</v>
      </c>
    </row>
    <row r="8" spans="1:14" s="820" customFormat="1" ht="11.1" customHeight="1">
      <c r="A8" s="824">
        <v>17</v>
      </c>
      <c r="B8" s="830"/>
      <c r="C8" s="833"/>
      <c r="D8" s="833"/>
      <c r="E8" s="833"/>
      <c r="F8" s="833"/>
      <c r="G8" s="833"/>
      <c r="H8" s="847"/>
      <c r="I8" s="852"/>
      <c r="J8" s="858"/>
      <c r="K8" s="858"/>
      <c r="L8" s="833"/>
      <c r="N8" s="820" t="s">
        <v>54</v>
      </c>
    </row>
    <row r="9" spans="1:14" s="820" customFormat="1" ht="11.1" customHeight="1">
      <c r="A9" s="825"/>
      <c r="B9" s="831"/>
      <c r="C9" s="834"/>
      <c r="D9" s="834"/>
      <c r="E9" s="834"/>
      <c r="F9" s="834"/>
      <c r="G9" s="834"/>
      <c r="H9" s="848"/>
      <c r="I9" s="853"/>
      <c r="J9" s="859"/>
      <c r="K9" s="859"/>
      <c r="L9" s="834"/>
      <c r="N9" s="820" t="s">
        <v>1143</v>
      </c>
    </row>
    <row r="10" spans="1:14" s="820" customFormat="1" ht="11.1" customHeight="1">
      <c r="A10" s="826"/>
      <c r="B10" s="832"/>
      <c r="C10" s="835"/>
      <c r="D10" s="835"/>
      <c r="E10" s="835"/>
      <c r="F10" s="835"/>
      <c r="G10" s="835"/>
      <c r="H10" s="849"/>
      <c r="I10" s="854"/>
      <c r="J10" s="860"/>
      <c r="K10" s="860"/>
      <c r="L10" s="835"/>
      <c r="N10" s="820" t="s">
        <v>12</v>
      </c>
    </row>
    <row r="11" spans="1:14" s="820" customFormat="1" ht="11.1" customHeight="1">
      <c r="A11" s="824">
        <v>18</v>
      </c>
      <c r="B11" s="830"/>
      <c r="C11" s="833"/>
      <c r="D11" s="833"/>
      <c r="E11" s="833"/>
      <c r="F11" s="833"/>
      <c r="G11" s="833"/>
      <c r="H11" s="847"/>
      <c r="I11" s="852"/>
      <c r="J11" s="858"/>
      <c r="K11" s="858"/>
      <c r="L11" s="833"/>
      <c r="N11" s="820" t="s">
        <v>344</v>
      </c>
    </row>
    <row r="12" spans="1:14" s="820" customFormat="1" ht="11.1" customHeight="1">
      <c r="A12" s="825"/>
      <c r="B12" s="831"/>
      <c r="C12" s="834"/>
      <c r="D12" s="834"/>
      <c r="E12" s="834"/>
      <c r="F12" s="834"/>
      <c r="G12" s="834"/>
      <c r="H12" s="848"/>
      <c r="I12" s="853"/>
      <c r="J12" s="859"/>
      <c r="K12" s="859"/>
      <c r="L12" s="834"/>
    </row>
    <row r="13" spans="1:14" s="820" customFormat="1" ht="11.1" customHeight="1">
      <c r="A13" s="826"/>
      <c r="B13" s="832"/>
      <c r="C13" s="835"/>
      <c r="D13" s="835"/>
      <c r="E13" s="835"/>
      <c r="F13" s="835"/>
      <c r="G13" s="835"/>
      <c r="H13" s="849"/>
      <c r="I13" s="854"/>
      <c r="J13" s="860"/>
      <c r="K13" s="860"/>
      <c r="L13" s="835"/>
    </row>
    <row r="14" spans="1:14" s="820" customFormat="1" ht="11.1" customHeight="1">
      <c r="A14" s="824">
        <v>19</v>
      </c>
      <c r="B14" s="830"/>
      <c r="C14" s="833"/>
      <c r="D14" s="833"/>
      <c r="E14" s="833"/>
      <c r="F14" s="833"/>
      <c r="G14" s="833"/>
      <c r="H14" s="847"/>
      <c r="I14" s="852"/>
      <c r="J14" s="858"/>
      <c r="K14" s="858"/>
      <c r="L14" s="833"/>
    </row>
    <row r="15" spans="1:14" s="820" customFormat="1" ht="11.1" customHeight="1">
      <c r="A15" s="825"/>
      <c r="B15" s="831"/>
      <c r="C15" s="834"/>
      <c r="D15" s="834"/>
      <c r="E15" s="834"/>
      <c r="F15" s="834"/>
      <c r="G15" s="834"/>
      <c r="H15" s="848"/>
      <c r="I15" s="853"/>
      <c r="J15" s="859"/>
      <c r="K15" s="859"/>
      <c r="L15" s="834"/>
    </row>
    <row r="16" spans="1:14" s="820" customFormat="1" ht="11.1" customHeight="1">
      <c r="A16" s="826"/>
      <c r="B16" s="832"/>
      <c r="C16" s="835"/>
      <c r="D16" s="835"/>
      <c r="E16" s="835"/>
      <c r="F16" s="835"/>
      <c r="G16" s="835"/>
      <c r="H16" s="849"/>
      <c r="I16" s="854"/>
      <c r="J16" s="860"/>
      <c r="K16" s="860"/>
      <c r="L16" s="835"/>
    </row>
    <row r="17" spans="1:12" s="820" customFormat="1" ht="11.1" customHeight="1">
      <c r="A17" s="824">
        <v>20</v>
      </c>
      <c r="B17" s="830"/>
      <c r="C17" s="833"/>
      <c r="D17" s="833"/>
      <c r="E17" s="833"/>
      <c r="F17" s="833"/>
      <c r="G17" s="833"/>
      <c r="H17" s="847"/>
      <c r="I17" s="852"/>
      <c r="J17" s="858"/>
      <c r="K17" s="858"/>
      <c r="L17" s="833"/>
    </row>
    <row r="18" spans="1:12" s="820" customFormat="1" ht="11.1" customHeight="1">
      <c r="A18" s="825"/>
      <c r="B18" s="831"/>
      <c r="C18" s="834"/>
      <c r="D18" s="834"/>
      <c r="E18" s="834"/>
      <c r="F18" s="834"/>
      <c r="G18" s="834"/>
      <c r="H18" s="848"/>
      <c r="I18" s="853"/>
      <c r="J18" s="859"/>
      <c r="K18" s="859"/>
      <c r="L18" s="834"/>
    </row>
    <row r="19" spans="1:12" s="820" customFormat="1" ht="11.1" customHeight="1">
      <c r="A19" s="826"/>
      <c r="B19" s="832"/>
      <c r="C19" s="835"/>
      <c r="D19" s="835"/>
      <c r="E19" s="835"/>
      <c r="F19" s="835"/>
      <c r="G19" s="835"/>
      <c r="H19" s="849"/>
      <c r="I19" s="854"/>
      <c r="J19" s="860"/>
      <c r="K19" s="860"/>
      <c r="L19" s="835"/>
    </row>
    <row r="20" spans="1:12" s="820" customFormat="1" ht="11.1" customHeight="1">
      <c r="A20" s="824">
        <v>21</v>
      </c>
      <c r="B20" s="830"/>
      <c r="C20" s="833"/>
      <c r="D20" s="833"/>
      <c r="E20" s="833"/>
      <c r="F20" s="833"/>
      <c r="G20" s="833"/>
      <c r="H20" s="847"/>
      <c r="I20" s="852"/>
      <c r="J20" s="858"/>
      <c r="K20" s="858"/>
      <c r="L20" s="833"/>
    </row>
    <row r="21" spans="1:12" s="820" customFormat="1" ht="11.1" customHeight="1">
      <c r="A21" s="825"/>
      <c r="B21" s="831"/>
      <c r="C21" s="834"/>
      <c r="D21" s="834"/>
      <c r="E21" s="834"/>
      <c r="F21" s="834"/>
      <c r="G21" s="834"/>
      <c r="H21" s="848"/>
      <c r="I21" s="853"/>
      <c r="J21" s="859"/>
      <c r="K21" s="859"/>
      <c r="L21" s="834"/>
    </row>
    <row r="22" spans="1:12" s="820" customFormat="1" ht="11.1" customHeight="1">
      <c r="A22" s="826"/>
      <c r="B22" s="832"/>
      <c r="C22" s="835"/>
      <c r="D22" s="835"/>
      <c r="E22" s="835"/>
      <c r="F22" s="835"/>
      <c r="G22" s="835"/>
      <c r="H22" s="849"/>
      <c r="I22" s="854"/>
      <c r="J22" s="860"/>
      <c r="K22" s="860"/>
      <c r="L22" s="835"/>
    </row>
    <row r="23" spans="1:12" s="820" customFormat="1" ht="11.1" customHeight="1">
      <c r="A23" s="824">
        <v>22</v>
      </c>
      <c r="B23" s="830"/>
      <c r="C23" s="833"/>
      <c r="D23" s="833"/>
      <c r="E23" s="833"/>
      <c r="F23" s="833"/>
      <c r="G23" s="833"/>
      <c r="H23" s="847"/>
      <c r="I23" s="852"/>
      <c r="J23" s="858"/>
      <c r="K23" s="858"/>
      <c r="L23" s="833"/>
    </row>
    <row r="24" spans="1:12" s="820" customFormat="1" ht="11.1" customHeight="1">
      <c r="A24" s="825"/>
      <c r="B24" s="831"/>
      <c r="C24" s="834"/>
      <c r="D24" s="834"/>
      <c r="E24" s="834"/>
      <c r="F24" s="834"/>
      <c r="G24" s="834"/>
      <c r="H24" s="848"/>
      <c r="I24" s="853"/>
      <c r="J24" s="859"/>
      <c r="K24" s="859"/>
      <c r="L24" s="834"/>
    </row>
    <row r="25" spans="1:12" s="820" customFormat="1" ht="11.1" customHeight="1">
      <c r="A25" s="826"/>
      <c r="B25" s="832"/>
      <c r="C25" s="835"/>
      <c r="D25" s="835"/>
      <c r="E25" s="835"/>
      <c r="F25" s="835"/>
      <c r="G25" s="835"/>
      <c r="H25" s="849"/>
      <c r="I25" s="854"/>
      <c r="J25" s="860"/>
      <c r="K25" s="860"/>
      <c r="L25" s="835"/>
    </row>
    <row r="26" spans="1:12" s="820" customFormat="1" ht="11.1" customHeight="1">
      <c r="A26" s="824">
        <v>23</v>
      </c>
      <c r="B26" s="830"/>
      <c r="C26" s="833"/>
      <c r="D26" s="833"/>
      <c r="E26" s="833"/>
      <c r="F26" s="833"/>
      <c r="G26" s="833"/>
      <c r="H26" s="847"/>
      <c r="I26" s="852"/>
      <c r="J26" s="858"/>
      <c r="K26" s="858"/>
      <c r="L26" s="833"/>
    </row>
    <row r="27" spans="1:12" s="820" customFormat="1" ht="11.1" customHeight="1">
      <c r="A27" s="825"/>
      <c r="B27" s="831"/>
      <c r="C27" s="834"/>
      <c r="D27" s="834"/>
      <c r="E27" s="834"/>
      <c r="F27" s="834"/>
      <c r="G27" s="834"/>
      <c r="H27" s="848"/>
      <c r="I27" s="853"/>
      <c r="J27" s="859"/>
      <c r="K27" s="859"/>
      <c r="L27" s="834"/>
    </row>
    <row r="28" spans="1:12" s="820" customFormat="1" ht="11.1" customHeight="1">
      <c r="A28" s="826"/>
      <c r="B28" s="832"/>
      <c r="C28" s="835"/>
      <c r="D28" s="835"/>
      <c r="E28" s="835"/>
      <c r="F28" s="835"/>
      <c r="G28" s="835"/>
      <c r="H28" s="849"/>
      <c r="I28" s="854"/>
      <c r="J28" s="860"/>
      <c r="K28" s="860"/>
      <c r="L28" s="835"/>
    </row>
    <row r="29" spans="1:12" s="820" customFormat="1" ht="11.1" customHeight="1">
      <c r="A29" s="824">
        <v>24</v>
      </c>
      <c r="B29" s="830"/>
      <c r="C29" s="833"/>
      <c r="D29" s="833"/>
      <c r="E29" s="833"/>
      <c r="F29" s="833"/>
      <c r="G29" s="833"/>
      <c r="H29" s="847"/>
      <c r="I29" s="852"/>
      <c r="J29" s="858"/>
      <c r="K29" s="858"/>
      <c r="L29" s="833"/>
    </row>
    <row r="30" spans="1:12" s="820" customFormat="1" ht="11.1" customHeight="1">
      <c r="A30" s="825"/>
      <c r="B30" s="831"/>
      <c r="C30" s="834"/>
      <c r="D30" s="834"/>
      <c r="E30" s="834"/>
      <c r="F30" s="834"/>
      <c r="G30" s="834"/>
      <c r="H30" s="848"/>
      <c r="I30" s="853"/>
      <c r="J30" s="859"/>
      <c r="K30" s="859"/>
      <c r="L30" s="834"/>
    </row>
    <row r="31" spans="1:12" s="820" customFormat="1" ht="11.1" customHeight="1">
      <c r="A31" s="826"/>
      <c r="B31" s="832"/>
      <c r="C31" s="835"/>
      <c r="D31" s="835"/>
      <c r="E31" s="835"/>
      <c r="F31" s="835"/>
      <c r="G31" s="835"/>
      <c r="H31" s="849"/>
      <c r="I31" s="854"/>
      <c r="J31" s="860"/>
      <c r="K31" s="860"/>
      <c r="L31" s="835"/>
    </row>
    <row r="32" spans="1:12" s="820" customFormat="1" ht="11.1" customHeight="1">
      <c r="A32" s="824">
        <v>25</v>
      </c>
      <c r="B32" s="830"/>
      <c r="C32" s="833"/>
      <c r="D32" s="833"/>
      <c r="E32" s="833"/>
      <c r="F32" s="833"/>
      <c r="G32" s="833"/>
      <c r="H32" s="847"/>
      <c r="I32" s="852"/>
      <c r="J32" s="858"/>
      <c r="K32" s="858"/>
      <c r="L32" s="833"/>
    </row>
    <row r="33" spans="1:14" s="820" customFormat="1" ht="11.1" customHeight="1">
      <c r="A33" s="825"/>
      <c r="B33" s="831"/>
      <c r="C33" s="834"/>
      <c r="D33" s="834"/>
      <c r="E33" s="834"/>
      <c r="F33" s="834"/>
      <c r="G33" s="834"/>
      <c r="H33" s="848"/>
      <c r="I33" s="853"/>
      <c r="J33" s="859"/>
      <c r="K33" s="859"/>
      <c r="L33" s="834"/>
    </row>
    <row r="34" spans="1:14" s="820" customFormat="1" ht="11.1" customHeight="1">
      <c r="A34" s="826"/>
      <c r="B34" s="832"/>
      <c r="C34" s="835"/>
      <c r="D34" s="835"/>
      <c r="E34" s="835"/>
      <c r="F34" s="835"/>
      <c r="G34" s="835"/>
      <c r="H34" s="849"/>
      <c r="I34" s="854"/>
      <c r="J34" s="860"/>
      <c r="K34" s="860"/>
      <c r="L34" s="835"/>
    </row>
    <row r="35" spans="1:14" s="820" customFormat="1" ht="11.1" customHeight="1">
      <c r="A35" s="824">
        <v>26</v>
      </c>
      <c r="B35" s="830"/>
      <c r="C35" s="833"/>
      <c r="D35" s="833"/>
      <c r="E35" s="833"/>
      <c r="F35" s="833"/>
      <c r="G35" s="833"/>
      <c r="H35" s="847"/>
      <c r="I35" s="852"/>
      <c r="J35" s="858"/>
      <c r="K35" s="858"/>
      <c r="L35" s="833"/>
    </row>
    <row r="36" spans="1:14" s="820" customFormat="1" ht="11.1" customHeight="1">
      <c r="A36" s="825"/>
      <c r="B36" s="831"/>
      <c r="C36" s="834"/>
      <c r="D36" s="834"/>
      <c r="E36" s="834"/>
      <c r="F36" s="834"/>
      <c r="G36" s="834"/>
      <c r="H36" s="848"/>
      <c r="I36" s="853"/>
      <c r="J36" s="859"/>
      <c r="K36" s="859"/>
      <c r="L36" s="834"/>
    </row>
    <row r="37" spans="1:14" s="820" customFormat="1" ht="11.1" customHeight="1">
      <c r="A37" s="826"/>
      <c r="B37" s="832"/>
      <c r="C37" s="835"/>
      <c r="D37" s="835"/>
      <c r="E37" s="835"/>
      <c r="F37" s="835"/>
      <c r="G37" s="835"/>
      <c r="H37" s="849"/>
      <c r="I37" s="854"/>
      <c r="J37" s="860"/>
      <c r="K37" s="860"/>
      <c r="L37" s="835"/>
    </row>
    <row r="38" spans="1:14" s="820" customFormat="1" ht="11.1" customHeight="1">
      <c r="A38" s="824">
        <v>27</v>
      </c>
      <c r="B38" s="830"/>
      <c r="C38" s="833"/>
      <c r="D38" s="833"/>
      <c r="E38" s="833"/>
      <c r="F38" s="833"/>
      <c r="G38" s="833"/>
      <c r="H38" s="847"/>
      <c r="I38" s="852"/>
      <c r="J38" s="858"/>
      <c r="K38" s="858"/>
      <c r="L38" s="833"/>
    </row>
    <row r="39" spans="1:14" s="820" customFormat="1" ht="11.1" customHeight="1">
      <c r="A39" s="825"/>
      <c r="B39" s="831"/>
      <c r="C39" s="834"/>
      <c r="D39" s="834"/>
      <c r="E39" s="834"/>
      <c r="F39" s="834"/>
      <c r="G39" s="834"/>
      <c r="H39" s="848"/>
      <c r="I39" s="853"/>
      <c r="J39" s="859"/>
      <c r="K39" s="859"/>
      <c r="L39" s="834"/>
      <c r="N39" s="867"/>
    </row>
    <row r="40" spans="1:14" s="820" customFormat="1" ht="11.1" customHeight="1">
      <c r="A40" s="826"/>
      <c r="B40" s="832"/>
      <c r="C40" s="835"/>
      <c r="D40" s="835"/>
      <c r="E40" s="835"/>
      <c r="F40" s="835"/>
      <c r="G40" s="835"/>
      <c r="H40" s="849"/>
      <c r="I40" s="854"/>
      <c r="J40" s="860"/>
      <c r="K40" s="860"/>
      <c r="L40" s="835"/>
    </row>
    <row r="41" spans="1:14" s="820" customFormat="1" ht="11.1" customHeight="1">
      <c r="A41" s="824">
        <v>28</v>
      </c>
      <c r="B41" s="830"/>
      <c r="C41" s="833"/>
      <c r="D41" s="833"/>
      <c r="E41" s="833"/>
      <c r="F41" s="833"/>
      <c r="G41" s="833"/>
      <c r="H41" s="847"/>
      <c r="I41" s="852"/>
      <c r="J41" s="858"/>
      <c r="K41" s="858"/>
      <c r="L41" s="834"/>
    </row>
    <row r="42" spans="1:14" s="820" customFormat="1" ht="11.1" customHeight="1">
      <c r="A42" s="825"/>
      <c r="B42" s="831"/>
      <c r="C42" s="834"/>
      <c r="D42" s="834"/>
      <c r="E42" s="834"/>
      <c r="F42" s="834"/>
      <c r="G42" s="834"/>
      <c r="H42" s="848"/>
      <c r="I42" s="853"/>
      <c r="J42" s="859"/>
      <c r="K42" s="859"/>
      <c r="L42" s="834"/>
    </row>
    <row r="43" spans="1:14" s="820" customFormat="1" ht="11.1" customHeight="1">
      <c r="A43" s="826"/>
      <c r="B43" s="832"/>
      <c r="C43" s="835"/>
      <c r="D43" s="835"/>
      <c r="E43" s="835"/>
      <c r="F43" s="835"/>
      <c r="G43" s="835"/>
      <c r="H43" s="849"/>
      <c r="I43" s="854"/>
      <c r="J43" s="860"/>
      <c r="K43" s="860"/>
      <c r="L43" s="834"/>
    </row>
    <row r="44" spans="1:14" s="820" customFormat="1" ht="11.1" customHeight="1">
      <c r="A44" s="824">
        <v>29</v>
      </c>
      <c r="B44" s="830"/>
      <c r="C44" s="833"/>
      <c r="D44" s="833"/>
      <c r="E44" s="833"/>
      <c r="F44" s="833"/>
      <c r="G44" s="833"/>
      <c r="H44" s="847"/>
      <c r="I44" s="852"/>
      <c r="J44" s="858"/>
      <c r="K44" s="858"/>
      <c r="L44" s="833"/>
    </row>
    <row r="45" spans="1:14" s="820" customFormat="1" ht="11.1" customHeight="1">
      <c r="A45" s="825"/>
      <c r="B45" s="831"/>
      <c r="C45" s="834"/>
      <c r="D45" s="834"/>
      <c r="E45" s="834"/>
      <c r="F45" s="834"/>
      <c r="G45" s="834"/>
      <c r="H45" s="848"/>
      <c r="I45" s="853"/>
      <c r="J45" s="859"/>
      <c r="K45" s="859"/>
      <c r="L45" s="834"/>
    </row>
    <row r="46" spans="1:14" s="820" customFormat="1" ht="11.1" customHeight="1">
      <c r="A46" s="826"/>
      <c r="B46" s="832"/>
      <c r="C46" s="835"/>
      <c r="D46" s="835"/>
      <c r="E46" s="835"/>
      <c r="F46" s="835"/>
      <c r="G46" s="835"/>
      <c r="H46" s="849"/>
      <c r="I46" s="854"/>
      <c r="J46" s="860"/>
      <c r="K46" s="860"/>
      <c r="L46" s="835"/>
    </row>
    <row r="47" spans="1:14" s="820" customFormat="1" ht="11.1" customHeight="1">
      <c r="A47" s="824">
        <v>30</v>
      </c>
      <c r="B47" s="830"/>
      <c r="C47" s="833"/>
      <c r="D47" s="833"/>
      <c r="E47" s="833"/>
      <c r="F47" s="833"/>
      <c r="G47" s="833"/>
      <c r="H47" s="847"/>
      <c r="I47" s="852"/>
      <c r="J47" s="858"/>
      <c r="K47" s="858"/>
      <c r="L47" s="833"/>
    </row>
    <row r="48" spans="1:14" s="820" customFormat="1" ht="11.1" customHeight="1">
      <c r="A48" s="825"/>
      <c r="B48" s="831"/>
      <c r="C48" s="834"/>
      <c r="D48" s="834"/>
      <c r="E48" s="834"/>
      <c r="F48" s="834"/>
      <c r="G48" s="834"/>
      <c r="H48" s="848"/>
      <c r="I48" s="853"/>
      <c r="J48" s="859"/>
      <c r="K48" s="859"/>
      <c r="L48" s="834"/>
    </row>
    <row r="49" spans="1:12" s="820" customFormat="1" ht="11.1" customHeight="1">
      <c r="A49" s="826"/>
      <c r="B49" s="832"/>
      <c r="C49" s="835"/>
      <c r="D49" s="835"/>
      <c r="E49" s="835"/>
      <c r="F49" s="835"/>
      <c r="G49" s="835"/>
      <c r="H49" s="849"/>
      <c r="I49" s="854"/>
      <c r="J49" s="860"/>
      <c r="K49" s="860"/>
      <c r="L49" s="835"/>
    </row>
    <row r="50" spans="1:12" s="820" customFormat="1" ht="9" customHeight="1"/>
    <row r="51" spans="1:12" ht="6" customHeight="1"/>
    <row r="54" spans="1:12">
      <c r="C54" s="97" t="s">
        <v>288</v>
      </c>
      <c r="D54" s="837" t="s">
        <v>349</v>
      </c>
      <c r="E54" s="837" t="s">
        <v>81</v>
      </c>
      <c r="F54" s="842" t="s">
        <v>395</v>
      </c>
      <c r="I54" s="98"/>
      <c r="J54" s="873"/>
      <c r="K54" s="873"/>
      <c r="L54" s="875"/>
    </row>
    <row r="55" spans="1:12">
      <c r="C55" s="836" t="s">
        <v>135</v>
      </c>
      <c r="D55" s="97">
        <f>COUNTIFS($B$5:$B$49,"施設長",$H$5:$H$49,"常勤")</f>
        <v>0</v>
      </c>
      <c r="E55" s="97">
        <f>COUNTIFS($B$5:$B$49,"施設長",$H$5:$H$49,"非常勤（パート含む）")</f>
        <v>0</v>
      </c>
      <c r="F55" s="457">
        <f t="shared" ref="F55:F75" si="0">SUM(D55:E55)</f>
        <v>0</v>
      </c>
      <c r="I55" s="868"/>
      <c r="J55" s="98"/>
      <c r="K55" s="98"/>
    </row>
    <row r="56" spans="1:12">
      <c r="C56" s="836" t="s">
        <v>272</v>
      </c>
      <c r="D56" s="97">
        <f>COUNTIFS($B$5:$B$49,"生活指導員",$H$5:$H$49,"常勤")</f>
        <v>0</v>
      </c>
      <c r="E56" s="97">
        <f>COUNTIFS($B$5:$B$49,"生活指導員",$H$5:$H$49,"非常勤（パート含む）")</f>
        <v>0</v>
      </c>
      <c r="F56" s="457">
        <f t="shared" si="0"/>
        <v>0</v>
      </c>
      <c r="I56" s="868"/>
      <c r="J56" s="98"/>
      <c r="K56" s="98"/>
    </row>
    <row r="57" spans="1:12">
      <c r="C57" s="836" t="s">
        <v>423</v>
      </c>
      <c r="D57" s="97">
        <f>COUNTIFS($B$5:$B$49,"看護師",$H$5:$H$49,"常勤")</f>
        <v>0</v>
      </c>
      <c r="E57" s="97">
        <f>COUNTIFS($B$5:$B$49,"看護師",$H$5:$H$49,"非常勤（パート含む）")</f>
        <v>0</v>
      </c>
      <c r="F57" s="457">
        <f t="shared" si="0"/>
        <v>0</v>
      </c>
      <c r="I57" s="868"/>
      <c r="J57" s="98"/>
      <c r="K57" s="98"/>
      <c r="L57" s="98"/>
    </row>
    <row r="58" spans="1:12">
      <c r="C58" s="836" t="s">
        <v>309</v>
      </c>
      <c r="D58" s="97">
        <f>COUNTIFS($B$5:$B$49,"保育士（本体施設）",$H$5:$H$49,"常勤")</f>
        <v>0</v>
      </c>
      <c r="E58" s="97">
        <f>COUNTIFS($B$5:$B$49,"保育士（本体施設）",$H$5:$H$49,"非常勤（パート含む）")</f>
        <v>0</v>
      </c>
      <c r="F58" s="457">
        <f t="shared" si="0"/>
        <v>0</v>
      </c>
      <c r="I58" s="869"/>
      <c r="J58" s="98"/>
      <c r="K58" s="98"/>
      <c r="L58" s="98"/>
    </row>
    <row r="59" spans="1:12">
      <c r="C59" s="836" t="s">
        <v>1144</v>
      </c>
      <c r="D59" s="97">
        <f>COUNTIFS($B$5:$B$49,"保育士（地域小規模）",$H$5:$H$49,"常勤")</f>
        <v>0</v>
      </c>
      <c r="E59" s="97">
        <f>COUNTIFS($B$5:$B$49,"保育士（地域小規模）",$H$5:$H$49,"非常勤（パート含む）")</f>
        <v>0</v>
      </c>
      <c r="F59" s="457">
        <f t="shared" si="0"/>
        <v>0</v>
      </c>
      <c r="I59" s="869"/>
      <c r="J59" s="98"/>
      <c r="K59" s="98"/>
      <c r="L59" s="98"/>
    </row>
    <row r="60" spans="1:12">
      <c r="C60" s="836" t="s">
        <v>1288</v>
      </c>
      <c r="D60" s="97">
        <f>COUNTIFS($B$5:$B$49,"保育士（分園）",$H$5:$H$49,"常勤")</f>
        <v>0</v>
      </c>
      <c r="E60" s="97">
        <f>COUNTIFS($B$5:$B$49,"保育士（分園）",$H$5:$H$49,"非常勤（パート含む）")</f>
        <v>0</v>
      </c>
      <c r="F60" s="457">
        <f t="shared" si="0"/>
        <v>0</v>
      </c>
      <c r="I60" s="870"/>
      <c r="J60" s="874"/>
      <c r="K60" s="874"/>
      <c r="L60" s="874"/>
    </row>
    <row r="61" spans="1:12">
      <c r="C61" s="836" t="s">
        <v>911</v>
      </c>
      <c r="D61" s="97">
        <f>COUNTIFS($B$5:$B$49,"児童指導員（本体施設）",$H$5:$H$49,"常勤")</f>
        <v>0</v>
      </c>
      <c r="E61" s="97">
        <f>COUNTIFS($B$5:$B$49,"児童指導員（本体施設）",$H$5:$H$49,"非常勤（パート含む）")</f>
        <v>0</v>
      </c>
      <c r="F61" s="457">
        <f t="shared" si="0"/>
        <v>0</v>
      </c>
      <c r="I61" s="868"/>
      <c r="J61" s="98"/>
      <c r="K61" s="98"/>
      <c r="L61" s="98"/>
    </row>
    <row r="62" spans="1:12">
      <c r="C62" s="836" t="s">
        <v>681</v>
      </c>
      <c r="D62" s="97">
        <f>COUNTIFS($B$5:$B$49,"児童指導員（地域小規模）",$H$5:$H$49,"常勤")</f>
        <v>0</v>
      </c>
      <c r="E62" s="97">
        <f>COUNTIFS($B$5:$B$49,"児童指導員（地域小規模）",$H$5:$H$49,"非常勤（パート含む）")</f>
        <v>0</v>
      </c>
      <c r="F62" s="457">
        <f t="shared" si="0"/>
        <v>0</v>
      </c>
      <c r="I62" s="869"/>
      <c r="J62" s="98"/>
      <c r="K62" s="98"/>
      <c r="L62" s="98"/>
    </row>
    <row r="63" spans="1:12">
      <c r="C63" s="836" t="s">
        <v>114</v>
      </c>
      <c r="D63" s="97">
        <f>COUNTIFS($B$5:$B$49,"児童指導員（分園）",$H$5:$H$49,"常勤")</f>
        <v>0</v>
      </c>
      <c r="E63" s="97">
        <f>COUNTIFS($B$5:$B$49,"児童指導員（分園）",$H$5:$H$49,"非常勤（パート含む）")</f>
        <v>0</v>
      </c>
      <c r="F63" s="457">
        <f t="shared" si="0"/>
        <v>0</v>
      </c>
      <c r="I63" s="870"/>
      <c r="J63" s="874"/>
      <c r="K63" s="874"/>
      <c r="L63" s="874"/>
    </row>
    <row r="64" spans="1:12">
      <c r="C64" s="836" t="s">
        <v>899</v>
      </c>
      <c r="D64" s="97">
        <f>COUNTIFS($B$5:$B$49,"職業指導員",$H$5:$H$49,"常勤")</f>
        <v>0</v>
      </c>
      <c r="E64" s="97">
        <f>COUNTIFS($B$5:$B$49,"職業指導員",$H$5:$H$49,"非常勤（パート含む）")</f>
        <v>0</v>
      </c>
      <c r="F64" s="457">
        <f t="shared" si="0"/>
        <v>0</v>
      </c>
      <c r="I64" s="869"/>
      <c r="J64" s="98"/>
      <c r="K64" s="98"/>
      <c r="L64" s="98"/>
    </row>
    <row r="65" spans="3:12">
      <c r="C65" s="836" t="s">
        <v>772</v>
      </c>
      <c r="D65" s="97">
        <f>COUNTIFS($B$5:$B$49,"個別対応職員",$H$5:$H$49,"常勤")</f>
        <v>0</v>
      </c>
      <c r="E65" s="97">
        <f>COUNTIFS($B$5:$B$49,"個別対応職員",$H$5:$H$49,"非常勤（パート含む）")</f>
        <v>0</v>
      </c>
      <c r="F65" s="457">
        <f t="shared" si="0"/>
        <v>0</v>
      </c>
      <c r="I65" s="869"/>
      <c r="J65" s="98"/>
      <c r="K65" s="98"/>
      <c r="L65" s="95"/>
    </row>
    <row r="66" spans="3:12">
      <c r="C66" s="836" t="s">
        <v>646</v>
      </c>
      <c r="D66" s="97">
        <f>COUNTIFS($B$5:$B$49,"家庭支援専門相談員",$H$5:$H$49,"常勤")</f>
        <v>0</v>
      </c>
      <c r="E66" s="97">
        <f>COUNTIFS($B$5:$B$49,"家庭支援専門相談員",$H$5:$H$49,"非常勤（パート含む）")</f>
        <v>0</v>
      </c>
      <c r="F66" s="457">
        <f t="shared" si="0"/>
        <v>0</v>
      </c>
      <c r="I66" s="869"/>
      <c r="J66" s="98"/>
      <c r="K66" s="98"/>
      <c r="L66" s="95"/>
    </row>
    <row r="67" spans="3:12">
      <c r="C67" s="836" t="s">
        <v>999</v>
      </c>
      <c r="D67" s="97">
        <f>COUNTIFS($B$5:$B$49,"心理療法担当職員",$H$5:$H$49,"常勤")</f>
        <v>0</v>
      </c>
      <c r="E67" s="97">
        <f>COUNTIFS($B$5:$B$49,"心理療法担当職員",$H$5:$H$49,"非常勤（パート含む）")</f>
        <v>0</v>
      </c>
      <c r="F67" s="457">
        <f t="shared" si="0"/>
        <v>0</v>
      </c>
      <c r="I67" s="868"/>
      <c r="J67" s="98"/>
      <c r="K67" s="98"/>
    </row>
    <row r="68" spans="3:12">
      <c r="C68" s="836" t="s">
        <v>341</v>
      </c>
      <c r="D68" s="97">
        <f>COUNTIFS($B$5:$B$49,"栄養士",$H$5:$H$49,"常勤")</f>
        <v>0</v>
      </c>
      <c r="E68" s="97">
        <f>COUNTIFS($B$5:$B$49,"栄養士",$H$5:$H$49,"非常勤（パート含む）")</f>
        <v>0</v>
      </c>
      <c r="F68" s="457">
        <f t="shared" si="0"/>
        <v>0</v>
      </c>
      <c r="I68" s="871"/>
      <c r="J68" s="98"/>
      <c r="K68" s="98"/>
    </row>
    <row r="69" spans="3:12">
      <c r="C69" s="836" t="s">
        <v>1089</v>
      </c>
      <c r="D69" s="97">
        <f>COUNTIFS($B$5:$B$49,"管理栄養士",$H$5:$H$49,"常勤")</f>
        <v>0</v>
      </c>
      <c r="E69" s="97">
        <f>COUNTIFS($B$5:$B$49,"管理栄養士",$H$5:$H$49,"非常勤（パート含む）")</f>
        <v>0</v>
      </c>
      <c r="F69" s="457">
        <f t="shared" si="0"/>
        <v>0</v>
      </c>
      <c r="I69" s="872"/>
      <c r="J69" s="874"/>
      <c r="K69" s="874"/>
    </row>
    <row r="70" spans="3:12">
      <c r="C70" s="836" t="s">
        <v>342</v>
      </c>
      <c r="D70" s="97">
        <f>COUNTIFS($B$5:$B$49,"事務員",$H$5:$H$49,"常勤")</f>
        <v>0</v>
      </c>
      <c r="E70" s="97">
        <f>COUNTIFS($B$5:$B$49,"事務員",$H$5:$H$49,"非常勤（パート含む）")</f>
        <v>0</v>
      </c>
      <c r="F70" s="457">
        <f t="shared" si="0"/>
        <v>0</v>
      </c>
      <c r="I70" s="871"/>
      <c r="J70" s="98"/>
      <c r="K70" s="98"/>
    </row>
    <row r="71" spans="3:12">
      <c r="C71" s="836" t="s">
        <v>87</v>
      </c>
      <c r="D71" s="97">
        <f>COUNTIFS($B$5:$B$49,"調理員",$H$5:$H$49,"常勤")</f>
        <v>0</v>
      </c>
      <c r="E71" s="97">
        <f>COUNTIFS($B$5:$B$49,"調理員",$H$5:$H$49,"非常勤（パート含む）")</f>
        <v>0</v>
      </c>
      <c r="F71" s="457">
        <f t="shared" si="0"/>
        <v>0</v>
      </c>
      <c r="I71" s="871"/>
      <c r="J71" s="98"/>
      <c r="K71" s="98"/>
    </row>
    <row r="72" spans="3:12">
      <c r="C72" s="836" t="s">
        <v>1056</v>
      </c>
      <c r="D72" s="97">
        <f>COUNTIFS($B$5:$B$49,"里親支援専門相談員",$H$5:$H$49,"常勤")</f>
        <v>0</v>
      </c>
      <c r="E72" s="97">
        <f>COUNTIFS($B$5:$B$49,"里親支援専門相談員",$H$5:$H$49,"非常勤（パート含む）")</f>
        <v>0</v>
      </c>
      <c r="F72" s="457">
        <f t="shared" si="0"/>
        <v>0</v>
      </c>
    </row>
    <row r="73" spans="3:12">
      <c r="C73" s="836" t="s">
        <v>753</v>
      </c>
      <c r="D73" s="97">
        <f>COUNTIFS($B$5:$B$49,"管理宿直専門員",$H$5:$H$49,"常勤")</f>
        <v>0</v>
      </c>
      <c r="E73" s="97">
        <f>COUNTIFS($B$5:$B$49,"管理宿直専門員",$H$5:$H$49,"非常勤（パート含む）")</f>
        <v>0</v>
      </c>
      <c r="F73" s="457">
        <f t="shared" si="0"/>
        <v>0</v>
      </c>
    </row>
    <row r="74" spans="3:12">
      <c r="C74" s="836" t="s">
        <v>726</v>
      </c>
      <c r="D74" s="97">
        <f>COUNTIFS($B$5:$B$49,"医師",$H$5:$H$49,"常勤")</f>
        <v>0</v>
      </c>
      <c r="E74" s="97">
        <f>COUNTIFS($B$5:$B$49,"医師",$H$5:$H$49,"非常勤（パート含む）")</f>
        <v>0</v>
      </c>
      <c r="F74" s="457">
        <f t="shared" si="0"/>
        <v>0</v>
      </c>
    </row>
    <row r="75" spans="3:12">
      <c r="C75" s="836" t="s">
        <v>344</v>
      </c>
      <c r="D75" s="97">
        <f>COUNTIFS($B$5:$B$49,"その他",$H$5:$H$49,"常勤")</f>
        <v>0</v>
      </c>
      <c r="E75" s="97">
        <f>COUNTIFS($B$5:$B$49,"その他",$H$5:$H$49,"非常勤（パート含む）")</f>
        <v>0</v>
      </c>
      <c r="F75" s="457">
        <f t="shared" si="0"/>
        <v>0</v>
      </c>
    </row>
  </sheetData>
  <sheetProtection sheet="1" objects="1" scenarios="1" insertColumns="0" insertRows="0"/>
  <mergeCells count="183">
    <mergeCell ref="I2:K2"/>
    <mergeCell ref="E2:E4"/>
    <mergeCell ref="F2:F4"/>
    <mergeCell ref="I3:I4"/>
    <mergeCell ref="J3:J4"/>
    <mergeCell ref="K3:K4"/>
    <mergeCell ref="A5:A7"/>
    <mergeCell ref="B5:B7"/>
    <mergeCell ref="C5:C7"/>
    <mergeCell ref="D5:D7"/>
    <mergeCell ref="E5:E7"/>
    <mergeCell ref="F5:F7"/>
    <mergeCell ref="G5:G7"/>
    <mergeCell ref="H5:H7"/>
    <mergeCell ref="I5:I7"/>
    <mergeCell ref="J5:J7"/>
    <mergeCell ref="K5:K7"/>
    <mergeCell ref="A8:A10"/>
    <mergeCell ref="B8:B10"/>
    <mergeCell ref="C8:C10"/>
    <mergeCell ref="D8:D10"/>
    <mergeCell ref="E8:E10"/>
    <mergeCell ref="F8:F10"/>
    <mergeCell ref="G8:G10"/>
    <mergeCell ref="H8:H10"/>
    <mergeCell ref="I8:I10"/>
    <mergeCell ref="J8:J10"/>
    <mergeCell ref="K8:K10"/>
    <mergeCell ref="A11:A13"/>
    <mergeCell ref="B11:B13"/>
    <mergeCell ref="C11:C13"/>
    <mergeCell ref="D11:D13"/>
    <mergeCell ref="E11:E13"/>
    <mergeCell ref="F11:F13"/>
    <mergeCell ref="G11:G13"/>
    <mergeCell ref="H11:H13"/>
    <mergeCell ref="I11:I13"/>
    <mergeCell ref="J11:J13"/>
    <mergeCell ref="K11:K13"/>
    <mergeCell ref="A14:A16"/>
    <mergeCell ref="B14:B16"/>
    <mergeCell ref="C14:C16"/>
    <mergeCell ref="D14:D16"/>
    <mergeCell ref="E14:E16"/>
    <mergeCell ref="F14:F16"/>
    <mergeCell ref="G14:G16"/>
    <mergeCell ref="H14:H16"/>
    <mergeCell ref="I14:I16"/>
    <mergeCell ref="J14:J16"/>
    <mergeCell ref="K14:K16"/>
    <mergeCell ref="A17:A19"/>
    <mergeCell ref="B17:B19"/>
    <mergeCell ref="C17:C19"/>
    <mergeCell ref="D17:D19"/>
    <mergeCell ref="E17:E19"/>
    <mergeCell ref="F17:F19"/>
    <mergeCell ref="G17:G19"/>
    <mergeCell ref="H17:H19"/>
    <mergeCell ref="I17:I19"/>
    <mergeCell ref="J17:J19"/>
    <mergeCell ref="K17:K19"/>
    <mergeCell ref="A20:A22"/>
    <mergeCell ref="B20:B22"/>
    <mergeCell ref="C20:C22"/>
    <mergeCell ref="D20:D22"/>
    <mergeCell ref="E20:E22"/>
    <mergeCell ref="F20:F22"/>
    <mergeCell ref="G20:G22"/>
    <mergeCell ref="H20:H22"/>
    <mergeCell ref="I20:I22"/>
    <mergeCell ref="J20:J22"/>
    <mergeCell ref="K20:K22"/>
    <mergeCell ref="A23:A25"/>
    <mergeCell ref="B23:B25"/>
    <mergeCell ref="C23:C25"/>
    <mergeCell ref="D23:D25"/>
    <mergeCell ref="E23:E25"/>
    <mergeCell ref="F23:F25"/>
    <mergeCell ref="G23:G25"/>
    <mergeCell ref="H23:H25"/>
    <mergeCell ref="I23:I25"/>
    <mergeCell ref="J23:J25"/>
    <mergeCell ref="K23:K25"/>
    <mergeCell ref="A26:A28"/>
    <mergeCell ref="B26:B28"/>
    <mergeCell ref="C26:C28"/>
    <mergeCell ref="D26:D28"/>
    <mergeCell ref="E26:E28"/>
    <mergeCell ref="F26:F28"/>
    <mergeCell ref="G26:G28"/>
    <mergeCell ref="H26:H28"/>
    <mergeCell ref="I26:I28"/>
    <mergeCell ref="J26:J28"/>
    <mergeCell ref="K26:K28"/>
    <mergeCell ref="A29:A31"/>
    <mergeCell ref="B29:B31"/>
    <mergeCell ref="C29:C31"/>
    <mergeCell ref="D29:D31"/>
    <mergeCell ref="E29:E31"/>
    <mergeCell ref="F29:F31"/>
    <mergeCell ref="G29:G31"/>
    <mergeCell ref="H29:H31"/>
    <mergeCell ref="I29:I31"/>
    <mergeCell ref="J29:J31"/>
    <mergeCell ref="K29:K31"/>
    <mergeCell ref="A32:A34"/>
    <mergeCell ref="B32:B34"/>
    <mergeCell ref="C32:C34"/>
    <mergeCell ref="D32:D34"/>
    <mergeCell ref="E32:E34"/>
    <mergeCell ref="F32:F34"/>
    <mergeCell ref="G32:G34"/>
    <mergeCell ref="H32:H34"/>
    <mergeCell ref="I32:I34"/>
    <mergeCell ref="J32:J34"/>
    <mergeCell ref="K32:K34"/>
    <mergeCell ref="A35:A37"/>
    <mergeCell ref="B35:B37"/>
    <mergeCell ref="C35:C37"/>
    <mergeCell ref="D35:D37"/>
    <mergeCell ref="E35:E37"/>
    <mergeCell ref="F35:F37"/>
    <mergeCell ref="G35:G37"/>
    <mergeCell ref="H35:H37"/>
    <mergeCell ref="I35:I37"/>
    <mergeCell ref="J35:J37"/>
    <mergeCell ref="K35:K37"/>
    <mergeCell ref="A38:A40"/>
    <mergeCell ref="B38:B40"/>
    <mergeCell ref="C38:C40"/>
    <mergeCell ref="D38:D40"/>
    <mergeCell ref="E38:E40"/>
    <mergeCell ref="F38:F40"/>
    <mergeCell ref="G38:G40"/>
    <mergeCell ref="H38:H40"/>
    <mergeCell ref="I38:I40"/>
    <mergeCell ref="J38:J40"/>
    <mergeCell ref="K38:K40"/>
    <mergeCell ref="A41:A43"/>
    <mergeCell ref="B41:B43"/>
    <mergeCell ref="C41:C43"/>
    <mergeCell ref="D41:D43"/>
    <mergeCell ref="E41:E43"/>
    <mergeCell ref="F41:F43"/>
    <mergeCell ref="G41:G43"/>
    <mergeCell ref="H41:H43"/>
    <mergeCell ref="I41:I43"/>
    <mergeCell ref="J41:J43"/>
    <mergeCell ref="K41:K43"/>
    <mergeCell ref="A44:A46"/>
    <mergeCell ref="B44:B46"/>
    <mergeCell ref="C44:C46"/>
    <mergeCell ref="D44:D46"/>
    <mergeCell ref="E44:E46"/>
    <mergeCell ref="F44:F46"/>
    <mergeCell ref="G44:G46"/>
    <mergeCell ref="H44:H46"/>
    <mergeCell ref="I44:I46"/>
    <mergeCell ref="J44:J46"/>
    <mergeCell ref="K44:K46"/>
    <mergeCell ref="A47:A49"/>
    <mergeCell ref="B47:B49"/>
    <mergeCell ref="C47:C49"/>
    <mergeCell ref="D47:D49"/>
    <mergeCell ref="E47:E49"/>
    <mergeCell ref="F47:F49"/>
    <mergeCell ref="G47:G49"/>
    <mergeCell ref="H47:H49"/>
    <mergeCell ref="I47:I49"/>
    <mergeCell ref="J47:J49"/>
    <mergeCell ref="K47:K49"/>
    <mergeCell ref="I58:I59"/>
    <mergeCell ref="J58:J59"/>
    <mergeCell ref="K58:K59"/>
    <mergeCell ref="L58:L59"/>
    <mergeCell ref="I62:I64"/>
    <mergeCell ref="J62:J64"/>
    <mergeCell ref="K62:K64"/>
    <mergeCell ref="L62:L64"/>
    <mergeCell ref="I65:I66"/>
    <mergeCell ref="J65:J66"/>
    <mergeCell ref="K65:K66"/>
    <mergeCell ref="L65:L66"/>
  </mergeCells>
  <phoneticPr fontId="1"/>
  <conditionalFormatting sqref="K8:K49">
    <cfRule type="expression" dxfId="19" priority="1">
      <formula>OR($H$8="育休中",$H$8="退職済")</formula>
    </cfRule>
  </conditionalFormatting>
  <conditionalFormatting sqref="J11:J49">
    <cfRule type="expression" dxfId="18" priority="2">
      <formula>OR($H$8="育休中",$H$8="退職済")</formula>
    </cfRule>
  </conditionalFormatting>
  <conditionalFormatting sqref="J8:J10">
    <cfRule type="expression" dxfId="17" priority="3">
      <formula>OR($H$8="育休中",$H$8="退職済")</formula>
    </cfRule>
  </conditionalFormatting>
  <conditionalFormatting sqref="K5:K7">
    <cfRule type="expression" dxfId="16" priority="4">
      <formula>OR($H$8="育休中",$H$8="退職済")</formula>
    </cfRule>
  </conditionalFormatting>
  <conditionalFormatting sqref="J5:J7">
    <cfRule type="expression" dxfId="15" priority="5">
      <formula>OR($H$8="育休中",$H$8="退職済")</formula>
    </cfRule>
  </conditionalFormatting>
  <dataValidations count="4">
    <dataValidation type="list" allowBlank="1" showDropDown="0" showInputMessage="1" showErrorMessage="1" sqref="J5:J49 K8:K49">
      <formula1>"3,3.25,3.5,3.75,4,4.25,4.5,4.75,5,5.25,5.5,5.75,6,6.25,6.5,6.75,7,7.25,7.5,7.75,8,8.25,8.5,8.75,9"</formula1>
    </dataValidation>
    <dataValidation type="list" allowBlank="1" showDropDown="0" showInputMessage="1" showErrorMessage="1" sqref="K5:K7">
      <formula1>"1,2,3,4,5,6,7,8,9,10,11,12,13,14,15,16,17,18,19,20,21,22,23,24,25,26,27,28,29,30,31"</formula1>
    </dataValidation>
    <dataValidation type="list" allowBlank="1" showDropDown="0" showInputMessage="1" showErrorMessage="1" sqref="H5:H49">
      <formula1>$N$6:$N$11</formula1>
    </dataValidation>
    <dataValidation type="list" allowBlank="1" showDropDown="0" showInputMessage="1" showErrorMessage="1" sqref="B5:B49">
      <formula1>$C$55:$C$75</formula1>
    </dataValidation>
  </dataValidations>
  <pageMargins left="0.75" right="0.28999999999999998" top="0.96" bottom="0.16" header="0.26" footer="0.18"/>
  <pageSetup paperSize="9" scale="92" firstPageNumber="39" fitToWidth="1" fitToHeight="1" orientation="landscape" usePrinterDefaults="1" useFirstPageNumber="1" r:id="rId1"/>
  <headerFooter alignWithMargins="0">
    <oddFooter>&amp;C-40-</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dimension ref="A1:IV75"/>
  <sheetViews>
    <sheetView view="pageBreakPreview" zoomScaleSheetLayoutView="100" workbookViewId="0">
      <selection activeCell="B5" sqref="B5:B7"/>
    </sheetView>
  </sheetViews>
  <sheetFormatPr defaultRowHeight="13.5"/>
  <cols>
    <col min="1" max="1" width="2.25" style="95" customWidth="1"/>
    <col min="2" max="2" width="11.5" style="95" customWidth="1"/>
    <col min="3" max="3" width="17.875" style="95" customWidth="1"/>
    <col min="4" max="4" width="14.875" style="95" customWidth="1"/>
    <col min="5" max="5" width="9" style="95" bestFit="1" customWidth="1"/>
    <col min="6" max="6" width="6.5" style="95" customWidth="1"/>
    <col min="7" max="7" width="7" style="95" customWidth="1"/>
    <col min="8" max="8" width="13.75" style="95" customWidth="1"/>
    <col min="9" max="9" width="12.625" style="95" customWidth="1"/>
    <col min="10" max="10" width="13.375" style="95" customWidth="1"/>
    <col min="11" max="11" width="12.75" style="95" customWidth="1"/>
    <col min="12" max="12" width="23.125" style="95" customWidth="1"/>
    <col min="13" max="256" width="9" style="95" bestFit="1" customWidth="1"/>
  </cols>
  <sheetData>
    <row r="1" spans="1:14" ht="15.75" customHeight="1">
      <c r="B1" s="95" t="s">
        <v>856</v>
      </c>
      <c r="E1" s="820" t="s">
        <v>954</v>
      </c>
    </row>
    <row r="2" spans="1:14" s="820" customFormat="1" ht="9.9499999999999993" customHeight="1">
      <c r="A2" s="821"/>
      <c r="B2" s="827"/>
      <c r="C2" s="827"/>
      <c r="D2" s="827"/>
      <c r="E2" s="838" t="s">
        <v>1138</v>
      </c>
      <c r="F2" s="841" t="s">
        <v>314</v>
      </c>
      <c r="G2" s="843"/>
      <c r="H2" s="844"/>
      <c r="I2" s="850" t="s">
        <v>1140</v>
      </c>
      <c r="J2" s="855"/>
      <c r="K2" s="861"/>
      <c r="L2" s="827"/>
    </row>
    <row r="3" spans="1:14" s="820" customFormat="1" ht="9.9499999999999993" customHeight="1">
      <c r="A3" s="822" t="s">
        <v>250</v>
      </c>
      <c r="B3" s="828" t="s">
        <v>780</v>
      </c>
      <c r="C3" s="828" t="s">
        <v>310</v>
      </c>
      <c r="D3" s="828" t="s">
        <v>1137</v>
      </c>
      <c r="E3" s="839"/>
      <c r="F3" s="310"/>
      <c r="G3" s="828" t="s">
        <v>139</v>
      </c>
      <c r="H3" s="845" t="s">
        <v>1139</v>
      </c>
      <c r="I3" s="851" t="s">
        <v>162</v>
      </c>
      <c r="J3" s="856" t="s">
        <v>1141</v>
      </c>
      <c r="K3" s="856" t="s">
        <v>317</v>
      </c>
      <c r="L3" s="828" t="s">
        <v>319</v>
      </c>
    </row>
    <row r="4" spans="1:14" s="820" customFormat="1" ht="12.75" customHeight="1">
      <c r="A4" s="823"/>
      <c r="B4" s="829"/>
      <c r="C4" s="829"/>
      <c r="D4" s="829"/>
      <c r="E4" s="840"/>
      <c r="F4" s="330"/>
      <c r="G4" s="829" t="s">
        <v>315</v>
      </c>
      <c r="H4" s="846"/>
      <c r="I4" s="826"/>
      <c r="J4" s="857"/>
      <c r="K4" s="857"/>
      <c r="L4" s="846"/>
    </row>
    <row r="5" spans="1:14" s="820" customFormat="1" ht="9.4" customHeight="1">
      <c r="A5" s="824">
        <v>31</v>
      </c>
      <c r="B5" s="830"/>
      <c r="C5" s="833"/>
      <c r="D5" s="833"/>
      <c r="E5" s="833"/>
      <c r="F5" s="833"/>
      <c r="G5" s="833"/>
      <c r="H5" s="847"/>
      <c r="I5" s="852"/>
      <c r="J5" s="858"/>
      <c r="K5" s="862"/>
      <c r="L5" s="833" t="s">
        <v>1142</v>
      </c>
    </row>
    <row r="6" spans="1:14" s="820" customFormat="1" ht="9.4" customHeight="1">
      <c r="A6" s="825"/>
      <c r="B6" s="831"/>
      <c r="C6" s="834"/>
      <c r="D6" s="834"/>
      <c r="E6" s="834"/>
      <c r="F6" s="834"/>
      <c r="G6" s="834"/>
      <c r="H6" s="848"/>
      <c r="I6" s="853"/>
      <c r="J6" s="859"/>
      <c r="K6" s="863"/>
      <c r="L6" s="834" t="s">
        <v>980</v>
      </c>
      <c r="N6" s="820" t="s">
        <v>806</v>
      </c>
    </row>
    <row r="7" spans="1:14" s="820" customFormat="1" ht="9.4" customHeight="1">
      <c r="A7" s="826"/>
      <c r="B7" s="832"/>
      <c r="C7" s="835"/>
      <c r="D7" s="835"/>
      <c r="E7" s="835"/>
      <c r="F7" s="835"/>
      <c r="G7" s="835"/>
      <c r="H7" s="849"/>
      <c r="I7" s="854"/>
      <c r="J7" s="860"/>
      <c r="K7" s="864"/>
      <c r="L7" s="835"/>
      <c r="N7" s="820" t="s">
        <v>233</v>
      </c>
    </row>
    <row r="8" spans="1:14" s="820" customFormat="1" ht="11.1" customHeight="1">
      <c r="A8" s="824">
        <v>32</v>
      </c>
      <c r="B8" s="830"/>
      <c r="C8" s="833"/>
      <c r="D8" s="833"/>
      <c r="E8" s="833"/>
      <c r="F8" s="833"/>
      <c r="G8" s="833"/>
      <c r="H8" s="847"/>
      <c r="I8" s="852"/>
      <c r="J8" s="858"/>
      <c r="K8" s="858"/>
      <c r="L8" s="833"/>
      <c r="N8" s="820" t="s">
        <v>54</v>
      </c>
    </row>
    <row r="9" spans="1:14" s="820" customFormat="1" ht="11.1" customHeight="1">
      <c r="A9" s="825"/>
      <c r="B9" s="831"/>
      <c r="C9" s="834"/>
      <c r="D9" s="834"/>
      <c r="E9" s="834"/>
      <c r="F9" s="834"/>
      <c r="G9" s="834"/>
      <c r="H9" s="848"/>
      <c r="I9" s="853"/>
      <c r="J9" s="859"/>
      <c r="K9" s="859"/>
      <c r="L9" s="834"/>
      <c r="N9" s="820" t="s">
        <v>1143</v>
      </c>
    </row>
    <row r="10" spans="1:14" s="820" customFormat="1" ht="11.1" customHeight="1">
      <c r="A10" s="826"/>
      <c r="B10" s="832"/>
      <c r="C10" s="835"/>
      <c r="D10" s="835"/>
      <c r="E10" s="835"/>
      <c r="F10" s="835"/>
      <c r="G10" s="835"/>
      <c r="H10" s="849"/>
      <c r="I10" s="854"/>
      <c r="J10" s="860"/>
      <c r="K10" s="860"/>
      <c r="L10" s="835"/>
      <c r="N10" s="820" t="s">
        <v>12</v>
      </c>
    </row>
    <row r="11" spans="1:14" s="820" customFormat="1" ht="11.1" customHeight="1">
      <c r="A11" s="824">
        <v>33</v>
      </c>
      <c r="B11" s="830"/>
      <c r="C11" s="833"/>
      <c r="D11" s="833"/>
      <c r="E11" s="833"/>
      <c r="F11" s="833"/>
      <c r="G11" s="833"/>
      <c r="H11" s="847"/>
      <c r="I11" s="852"/>
      <c r="J11" s="858"/>
      <c r="K11" s="858"/>
      <c r="L11" s="833"/>
      <c r="N11" s="820" t="s">
        <v>344</v>
      </c>
    </row>
    <row r="12" spans="1:14" s="820" customFormat="1" ht="11.1" customHeight="1">
      <c r="A12" s="825"/>
      <c r="B12" s="831"/>
      <c r="C12" s="834"/>
      <c r="D12" s="834"/>
      <c r="E12" s="834"/>
      <c r="F12" s="834"/>
      <c r="G12" s="834"/>
      <c r="H12" s="848"/>
      <c r="I12" s="853"/>
      <c r="J12" s="859"/>
      <c r="K12" s="859"/>
      <c r="L12" s="834"/>
    </row>
    <row r="13" spans="1:14" s="820" customFormat="1" ht="11.1" customHeight="1">
      <c r="A13" s="826"/>
      <c r="B13" s="832"/>
      <c r="C13" s="835"/>
      <c r="D13" s="835"/>
      <c r="E13" s="835"/>
      <c r="F13" s="835"/>
      <c r="G13" s="835"/>
      <c r="H13" s="849"/>
      <c r="I13" s="854"/>
      <c r="J13" s="860"/>
      <c r="K13" s="860"/>
      <c r="L13" s="835"/>
    </row>
    <row r="14" spans="1:14" s="820" customFormat="1" ht="11.1" customHeight="1">
      <c r="A14" s="824">
        <v>34</v>
      </c>
      <c r="B14" s="830"/>
      <c r="C14" s="833"/>
      <c r="D14" s="833"/>
      <c r="E14" s="833"/>
      <c r="F14" s="833"/>
      <c r="G14" s="833"/>
      <c r="H14" s="847"/>
      <c r="I14" s="852"/>
      <c r="J14" s="858"/>
      <c r="K14" s="858"/>
      <c r="L14" s="833"/>
    </row>
    <row r="15" spans="1:14" s="820" customFormat="1" ht="11.1" customHeight="1">
      <c r="A15" s="825"/>
      <c r="B15" s="831"/>
      <c r="C15" s="834"/>
      <c r="D15" s="834"/>
      <c r="E15" s="834"/>
      <c r="F15" s="834"/>
      <c r="G15" s="834"/>
      <c r="H15" s="848"/>
      <c r="I15" s="853"/>
      <c r="J15" s="859"/>
      <c r="K15" s="859"/>
      <c r="L15" s="834"/>
    </row>
    <row r="16" spans="1:14" s="820" customFormat="1" ht="11.1" customHeight="1">
      <c r="A16" s="826"/>
      <c r="B16" s="832"/>
      <c r="C16" s="835"/>
      <c r="D16" s="835"/>
      <c r="E16" s="835"/>
      <c r="F16" s="835"/>
      <c r="G16" s="835"/>
      <c r="H16" s="849"/>
      <c r="I16" s="854"/>
      <c r="J16" s="860"/>
      <c r="K16" s="860"/>
      <c r="L16" s="835"/>
    </row>
    <row r="17" spans="1:12" s="820" customFormat="1" ht="11.1" customHeight="1">
      <c r="A17" s="824">
        <v>35</v>
      </c>
      <c r="B17" s="830"/>
      <c r="C17" s="833"/>
      <c r="D17" s="833"/>
      <c r="E17" s="833"/>
      <c r="F17" s="833"/>
      <c r="G17" s="833"/>
      <c r="H17" s="847"/>
      <c r="I17" s="852"/>
      <c r="J17" s="858"/>
      <c r="K17" s="858"/>
      <c r="L17" s="833"/>
    </row>
    <row r="18" spans="1:12" s="820" customFormat="1" ht="11.1" customHeight="1">
      <c r="A18" s="825"/>
      <c r="B18" s="831"/>
      <c r="C18" s="834"/>
      <c r="D18" s="834"/>
      <c r="E18" s="834"/>
      <c r="F18" s="834"/>
      <c r="G18" s="834"/>
      <c r="H18" s="848"/>
      <c r="I18" s="853"/>
      <c r="J18" s="859"/>
      <c r="K18" s="859"/>
      <c r="L18" s="834"/>
    </row>
    <row r="19" spans="1:12" s="820" customFormat="1" ht="11.1" customHeight="1">
      <c r="A19" s="826"/>
      <c r="B19" s="832"/>
      <c r="C19" s="835"/>
      <c r="D19" s="835"/>
      <c r="E19" s="835"/>
      <c r="F19" s="835"/>
      <c r="G19" s="835"/>
      <c r="H19" s="849"/>
      <c r="I19" s="854"/>
      <c r="J19" s="860"/>
      <c r="K19" s="860"/>
      <c r="L19" s="835"/>
    </row>
    <row r="20" spans="1:12" s="820" customFormat="1" ht="11.1" customHeight="1">
      <c r="A20" s="824">
        <v>36</v>
      </c>
      <c r="B20" s="830"/>
      <c r="C20" s="833"/>
      <c r="D20" s="833"/>
      <c r="E20" s="833"/>
      <c r="F20" s="833"/>
      <c r="G20" s="833"/>
      <c r="H20" s="847"/>
      <c r="I20" s="852"/>
      <c r="J20" s="858"/>
      <c r="K20" s="858"/>
      <c r="L20" s="833"/>
    </row>
    <row r="21" spans="1:12" s="820" customFormat="1" ht="11.1" customHeight="1">
      <c r="A21" s="825"/>
      <c r="B21" s="831"/>
      <c r="C21" s="834"/>
      <c r="D21" s="834"/>
      <c r="E21" s="834"/>
      <c r="F21" s="834"/>
      <c r="G21" s="834"/>
      <c r="H21" s="848"/>
      <c r="I21" s="853"/>
      <c r="J21" s="859"/>
      <c r="K21" s="859"/>
      <c r="L21" s="834"/>
    </row>
    <row r="22" spans="1:12" s="820" customFormat="1" ht="11.1" customHeight="1">
      <c r="A22" s="826"/>
      <c r="B22" s="832"/>
      <c r="C22" s="835"/>
      <c r="D22" s="835"/>
      <c r="E22" s="835"/>
      <c r="F22" s="835"/>
      <c r="G22" s="835"/>
      <c r="H22" s="849"/>
      <c r="I22" s="854"/>
      <c r="J22" s="860"/>
      <c r="K22" s="860"/>
      <c r="L22" s="835"/>
    </row>
    <row r="23" spans="1:12" s="820" customFormat="1" ht="11.1" customHeight="1">
      <c r="A23" s="824">
        <v>37</v>
      </c>
      <c r="B23" s="830"/>
      <c r="C23" s="833"/>
      <c r="D23" s="833"/>
      <c r="E23" s="833"/>
      <c r="F23" s="833"/>
      <c r="G23" s="833"/>
      <c r="H23" s="847"/>
      <c r="I23" s="852"/>
      <c r="J23" s="858"/>
      <c r="K23" s="858"/>
      <c r="L23" s="833"/>
    </row>
    <row r="24" spans="1:12" s="820" customFormat="1" ht="11.1" customHeight="1">
      <c r="A24" s="825"/>
      <c r="B24" s="831"/>
      <c r="C24" s="834"/>
      <c r="D24" s="834"/>
      <c r="E24" s="834"/>
      <c r="F24" s="834"/>
      <c r="G24" s="834"/>
      <c r="H24" s="848"/>
      <c r="I24" s="853"/>
      <c r="J24" s="859"/>
      <c r="K24" s="859"/>
      <c r="L24" s="834"/>
    </row>
    <row r="25" spans="1:12" s="820" customFormat="1" ht="11.1" customHeight="1">
      <c r="A25" s="826"/>
      <c r="B25" s="832"/>
      <c r="C25" s="835"/>
      <c r="D25" s="835"/>
      <c r="E25" s="835"/>
      <c r="F25" s="835"/>
      <c r="G25" s="835"/>
      <c r="H25" s="849"/>
      <c r="I25" s="854"/>
      <c r="J25" s="860"/>
      <c r="K25" s="860"/>
      <c r="L25" s="835"/>
    </row>
    <row r="26" spans="1:12" s="820" customFormat="1" ht="11.1" customHeight="1">
      <c r="A26" s="824">
        <v>38</v>
      </c>
      <c r="B26" s="830"/>
      <c r="C26" s="833"/>
      <c r="D26" s="833"/>
      <c r="E26" s="833"/>
      <c r="F26" s="833"/>
      <c r="G26" s="833"/>
      <c r="H26" s="847"/>
      <c r="I26" s="852"/>
      <c r="J26" s="858"/>
      <c r="K26" s="858"/>
      <c r="L26" s="833"/>
    </row>
    <row r="27" spans="1:12" s="820" customFormat="1" ht="11.1" customHeight="1">
      <c r="A27" s="825"/>
      <c r="B27" s="831"/>
      <c r="C27" s="834"/>
      <c r="D27" s="834"/>
      <c r="E27" s="834"/>
      <c r="F27" s="834"/>
      <c r="G27" s="834"/>
      <c r="H27" s="848"/>
      <c r="I27" s="853"/>
      <c r="J27" s="859"/>
      <c r="K27" s="859"/>
      <c r="L27" s="834"/>
    </row>
    <row r="28" spans="1:12" s="820" customFormat="1" ht="11.1" customHeight="1">
      <c r="A28" s="826"/>
      <c r="B28" s="832"/>
      <c r="C28" s="835"/>
      <c r="D28" s="835"/>
      <c r="E28" s="835"/>
      <c r="F28" s="835"/>
      <c r="G28" s="835"/>
      <c r="H28" s="849"/>
      <c r="I28" s="854"/>
      <c r="J28" s="860"/>
      <c r="K28" s="860"/>
      <c r="L28" s="835"/>
    </row>
    <row r="29" spans="1:12" s="820" customFormat="1" ht="11.1" customHeight="1">
      <c r="A29" s="824">
        <v>39</v>
      </c>
      <c r="B29" s="830"/>
      <c r="C29" s="833"/>
      <c r="D29" s="833"/>
      <c r="E29" s="833"/>
      <c r="F29" s="833"/>
      <c r="G29" s="833"/>
      <c r="H29" s="847"/>
      <c r="I29" s="852"/>
      <c r="J29" s="858"/>
      <c r="K29" s="858"/>
      <c r="L29" s="833"/>
    </row>
    <row r="30" spans="1:12" s="820" customFormat="1" ht="11.1" customHeight="1">
      <c r="A30" s="825"/>
      <c r="B30" s="831"/>
      <c r="C30" s="834"/>
      <c r="D30" s="834"/>
      <c r="E30" s="834"/>
      <c r="F30" s="834"/>
      <c r="G30" s="834"/>
      <c r="H30" s="848"/>
      <c r="I30" s="853"/>
      <c r="J30" s="859"/>
      <c r="K30" s="859"/>
      <c r="L30" s="834"/>
    </row>
    <row r="31" spans="1:12" s="820" customFormat="1" ht="11.1" customHeight="1">
      <c r="A31" s="826"/>
      <c r="B31" s="832"/>
      <c r="C31" s="835"/>
      <c r="D31" s="835"/>
      <c r="E31" s="835"/>
      <c r="F31" s="835"/>
      <c r="G31" s="835"/>
      <c r="H31" s="849"/>
      <c r="I31" s="854"/>
      <c r="J31" s="860"/>
      <c r="K31" s="860"/>
      <c r="L31" s="835"/>
    </row>
    <row r="32" spans="1:12" s="820" customFormat="1" ht="11.1" customHeight="1">
      <c r="A32" s="824">
        <v>40</v>
      </c>
      <c r="B32" s="830"/>
      <c r="C32" s="833"/>
      <c r="D32" s="833"/>
      <c r="E32" s="833"/>
      <c r="F32" s="833"/>
      <c r="G32" s="833"/>
      <c r="H32" s="847"/>
      <c r="I32" s="852"/>
      <c r="J32" s="858"/>
      <c r="K32" s="858"/>
      <c r="L32" s="833"/>
    </row>
    <row r="33" spans="1:14" s="820" customFormat="1" ht="11.1" customHeight="1">
      <c r="A33" s="825"/>
      <c r="B33" s="831"/>
      <c r="C33" s="834"/>
      <c r="D33" s="834"/>
      <c r="E33" s="834"/>
      <c r="F33" s="834"/>
      <c r="G33" s="834"/>
      <c r="H33" s="848"/>
      <c r="I33" s="853"/>
      <c r="J33" s="859"/>
      <c r="K33" s="859"/>
      <c r="L33" s="834"/>
    </row>
    <row r="34" spans="1:14" s="820" customFormat="1" ht="11.1" customHeight="1">
      <c r="A34" s="826"/>
      <c r="B34" s="832"/>
      <c r="C34" s="835"/>
      <c r="D34" s="835"/>
      <c r="E34" s="835"/>
      <c r="F34" s="835"/>
      <c r="G34" s="835"/>
      <c r="H34" s="849"/>
      <c r="I34" s="854"/>
      <c r="J34" s="860"/>
      <c r="K34" s="860"/>
      <c r="L34" s="835"/>
    </row>
    <row r="35" spans="1:14" s="820" customFormat="1" ht="11.1" customHeight="1">
      <c r="A35" s="824">
        <v>41</v>
      </c>
      <c r="B35" s="830"/>
      <c r="C35" s="833"/>
      <c r="D35" s="833"/>
      <c r="E35" s="833"/>
      <c r="F35" s="833"/>
      <c r="G35" s="833"/>
      <c r="H35" s="847"/>
      <c r="I35" s="852"/>
      <c r="J35" s="858"/>
      <c r="K35" s="858"/>
      <c r="L35" s="833"/>
    </row>
    <row r="36" spans="1:14" s="820" customFormat="1" ht="11.1" customHeight="1">
      <c r="A36" s="825"/>
      <c r="B36" s="831"/>
      <c r="C36" s="834"/>
      <c r="D36" s="834"/>
      <c r="E36" s="834"/>
      <c r="F36" s="834"/>
      <c r="G36" s="834"/>
      <c r="H36" s="848"/>
      <c r="I36" s="853"/>
      <c r="J36" s="859"/>
      <c r="K36" s="859"/>
      <c r="L36" s="834"/>
    </row>
    <row r="37" spans="1:14" s="820" customFormat="1" ht="11.1" customHeight="1">
      <c r="A37" s="826"/>
      <c r="B37" s="832"/>
      <c r="C37" s="835"/>
      <c r="D37" s="835"/>
      <c r="E37" s="835"/>
      <c r="F37" s="835"/>
      <c r="G37" s="835"/>
      <c r="H37" s="849"/>
      <c r="I37" s="854"/>
      <c r="J37" s="860"/>
      <c r="K37" s="860"/>
      <c r="L37" s="835"/>
    </row>
    <row r="38" spans="1:14" s="820" customFormat="1" ht="11.1" customHeight="1">
      <c r="A38" s="824">
        <v>42</v>
      </c>
      <c r="B38" s="830"/>
      <c r="C38" s="833"/>
      <c r="D38" s="833"/>
      <c r="E38" s="833"/>
      <c r="F38" s="833"/>
      <c r="G38" s="833"/>
      <c r="H38" s="847"/>
      <c r="I38" s="852"/>
      <c r="J38" s="858"/>
      <c r="K38" s="858"/>
      <c r="L38" s="833"/>
    </row>
    <row r="39" spans="1:14" s="820" customFormat="1" ht="11.1" customHeight="1">
      <c r="A39" s="825"/>
      <c r="B39" s="831"/>
      <c r="C39" s="834"/>
      <c r="D39" s="834"/>
      <c r="E39" s="834"/>
      <c r="F39" s="834"/>
      <c r="G39" s="834"/>
      <c r="H39" s="848"/>
      <c r="I39" s="853"/>
      <c r="J39" s="859"/>
      <c r="K39" s="859"/>
      <c r="L39" s="834"/>
      <c r="N39" s="867"/>
    </row>
    <row r="40" spans="1:14" s="820" customFormat="1" ht="11.1" customHeight="1">
      <c r="A40" s="826"/>
      <c r="B40" s="832"/>
      <c r="C40" s="835"/>
      <c r="D40" s="835"/>
      <c r="E40" s="835"/>
      <c r="F40" s="835"/>
      <c r="G40" s="835"/>
      <c r="H40" s="849"/>
      <c r="I40" s="854"/>
      <c r="J40" s="860"/>
      <c r="K40" s="860"/>
      <c r="L40" s="835"/>
    </row>
    <row r="41" spans="1:14" s="820" customFormat="1" ht="11.1" customHeight="1">
      <c r="A41" s="824">
        <v>43</v>
      </c>
      <c r="B41" s="830"/>
      <c r="C41" s="833"/>
      <c r="D41" s="833"/>
      <c r="E41" s="833"/>
      <c r="F41" s="833"/>
      <c r="G41" s="833"/>
      <c r="H41" s="847"/>
      <c r="I41" s="852"/>
      <c r="J41" s="858"/>
      <c r="K41" s="858"/>
      <c r="L41" s="834"/>
    </row>
    <row r="42" spans="1:14" s="820" customFormat="1" ht="11.1" customHeight="1">
      <c r="A42" s="825"/>
      <c r="B42" s="831"/>
      <c r="C42" s="834"/>
      <c r="D42" s="834"/>
      <c r="E42" s="834"/>
      <c r="F42" s="834"/>
      <c r="G42" s="834"/>
      <c r="H42" s="848"/>
      <c r="I42" s="853"/>
      <c r="J42" s="859"/>
      <c r="K42" s="859"/>
      <c r="L42" s="834"/>
    </row>
    <row r="43" spans="1:14" s="820" customFormat="1" ht="11.1" customHeight="1">
      <c r="A43" s="826"/>
      <c r="B43" s="832"/>
      <c r="C43" s="835"/>
      <c r="D43" s="835"/>
      <c r="E43" s="835"/>
      <c r="F43" s="835"/>
      <c r="G43" s="835"/>
      <c r="H43" s="849"/>
      <c r="I43" s="854"/>
      <c r="J43" s="860"/>
      <c r="K43" s="860"/>
      <c r="L43" s="834"/>
    </row>
    <row r="44" spans="1:14" s="820" customFormat="1" ht="11.1" customHeight="1">
      <c r="A44" s="824">
        <v>44</v>
      </c>
      <c r="B44" s="830"/>
      <c r="C44" s="833"/>
      <c r="D44" s="833"/>
      <c r="E44" s="833"/>
      <c r="F44" s="833"/>
      <c r="G44" s="833"/>
      <c r="H44" s="847"/>
      <c r="I44" s="852"/>
      <c r="J44" s="858"/>
      <c r="K44" s="858"/>
      <c r="L44" s="833"/>
    </row>
    <row r="45" spans="1:14" s="820" customFormat="1" ht="11.1" customHeight="1">
      <c r="A45" s="825"/>
      <c r="B45" s="831"/>
      <c r="C45" s="834"/>
      <c r="D45" s="834"/>
      <c r="E45" s="834"/>
      <c r="F45" s="834"/>
      <c r="G45" s="834"/>
      <c r="H45" s="848"/>
      <c r="I45" s="853"/>
      <c r="J45" s="859"/>
      <c r="K45" s="859"/>
      <c r="L45" s="834"/>
    </row>
    <row r="46" spans="1:14" s="820" customFormat="1" ht="11.1" customHeight="1">
      <c r="A46" s="826"/>
      <c r="B46" s="832"/>
      <c r="C46" s="835"/>
      <c r="D46" s="835"/>
      <c r="E46" s="835"/>
      <c r="F46" s="835"/>
      <c r="G46" s="835"/>
      <c r="H46" s="849"/>
      <c r="I46" s="854"/>
      <c r="J46" s="860"/>
      <c r="K46" s="860"/>
      <c r="L46" s="835"/>
    </row>
    <row r="47" spans="1:14" s="820" customFormat="1" ht="11.1" customHeight="1">
      <c r="A47" s="824">
        <v>45</v>
      </c>
      <c r="B47" s="830"/>
      <c r="C47" s="833"/>
      <c r="D47" s="833"/>
      <c r="E47" s="833"/>
      <c r="F47" s="833"/>
      <c r="G47" s="833"/>
      <c r="H47" s="847"/>
      <c r="I47" s="852"/>
      <c r="J47" s="858"/>
      <c r="K47" s="858"/>
      <c r="L47" s="833"/>
    </row>
    <row r="48" spans="1:14" s="820" customFormat="1" ht="11.1" customHeight="1">
      <c r="A48" s="825"/>
      <c r="B48" s="831"/>
      <c r="C48" s="834"/>
      <c r="D48" s="834"/>
      <c r="E48" s="834"/>
      <c r="F48" s="834"/>
      <c r="G48" s="834"/>
      <c r="H48" s="848"/>
      <c r="I48" s="853"/>
      <c r="J48" s="859"/>
      <c r="K48" s="859"/>
      <c r="L48" s="834"/>
    </row>
    <row r="49" spans="1:12" s="820" customFormat="1" ht="11.1" customHeight="1">
      <c r="A49" s="826"/>
      <c r="B49" s="832"/>
      <c r="C49" s="835"/>
      <c r="D49" s="835"/>
      <c r="E49" s="835"/>
      <c r="F49" s="835"/>
      <c r="G49" s="835"/>
      <c r="H49" s="849"/>
      <c r="I49" s="854"/>
      <c r="J49" s="860"/>
      <c r="K49" s="860"/>
      <c r="L49" s="835"/>
    </row>
    <row r="50" spans="1:12" s="820" customFormat="1" ht="9" customHeight="1"/>
    <row r="51" spans="1:12" ht="6" customHeight="1"/>
    <row r="54" spans="1:12">
      <c r="C54" s="97" t="s">
        <v>288</v>
      </c>
      <c r="D54" s="837" t="s">
        <v>349</v>
      </c>
      <c r="E54" s="837" t="s">
        <v>81</v>
      </c>
      <c r="F54" s="842" t="s">
        <v>395</v>
      </c>
      <c r="I54" s="98"/>
      <c r="J54" s="873"/>
      <c r="K54" s="873"/>
      <c r="L54" s="875"/>
    </row>
    <row r="55" spans="1:12">
      <c r="C55" s="836" t="s">
        <v>135</v>
      </c>
      <c r="D55" s="97">
        <f>COUNTIFS($B$5:$B$49,"施設長",$H$5:$H$49,"常勤")</f>
        <v>0</v>
      </c>
      <c r="E55" s="97">
        <f>COUNTIFS($B$5:$B$49,"施設長",$H$5:$H$49,"非常勤（パート含む）")</f>
        <v>0</v>
      </c>
      <c r="F55" s="457">
        <f t="shared" ref="F55:F75" si="0">SUM(D55:E55)</f>
        <v>0</v>
      </c>
      <c r="I55" s="868"/>
      <c r="J55" s="98"/>
      <c r="K55" s="98"/>
    </row>
    <row r="56" spans="1:12">
      <c r="C56" s="836" t="s">
        <v>272</v>
      </c>
      <c r="D56" s="97">
        <f>COUNTIFS($B$5:$B$49,"生活指導員",$H$5:$H$49,"常勤")</f>
        <v>0</v>
      </c>
      <c r="E56" s="97">
        <f>COUNTIFS($B$5:$B$49,"生活指導員",$H$5:$H$49,"非常勤（パート含む）")</f>
        <v>0</v>
      </c>
      <c r="F56" s="457">
        <f t="shared" si="0"/>
        <v>0</v>
      </c>
      <c r="I56" s="868"/>
      <c r="J56" s="98"/>
      <c r="K56" s="98"/>
    </row>
    <row r="57" spans="1:12">
      <c r="C57" s="836" t="s">
        <v>423</v>
      </c>
      <c r="D57" s="97">
        <f>COUNTIFS($B$5:$B$49,"看護師",$H$5:$H$49,"常勤")</f>
        <v>0</v>
      </c>
      <c r="E57" s="97">
        <f>COUNTIFS($B$5:$B$49,"看護師",$H$5:$H$49,"非常勤（パート含む）")</f>
        <v>0</v>
      </c>
      <c r="F57" s="457">
        <f t="shared" si="0"/>
        <v>0</v>
      </c>
      <c r="I57" s="868"/>
      <c r="J57" s="98"/>
      <c r="K57" s="98"/>
      <c r="L57" s="98"/>
    </row>
    <row r="58" spans="1:12">
      <c r="C58" s="836" t="s">
        <v>309</v>
      </c>
      <c r="D58" s="97">
        <f>COUNTIFS($B$5:$B$49,"保育士（本体施設）",$H$5:$H$49,"常勤")</f>
        <v>0</v>
      </c>
      <c r="E58" s="97">
        <f>COUNTIFS($B$5:$B$49,"保育士（本体施設）",$H$5:$H$49,"非常勤（パート含む）")</f>
        <v>0</v>
      </c>
      <c r="F58" s="457">
        <f t="shared" si="0"/>
        <v>0</v>
      </c>
      <c r="I58" s="869"/>
      <c r="J58" s="98"/>
      <c r="K58" s="98"/>
      <c r="L58" s="98"/>
    </row>
    <row r="59" spans="1:12">
      <c r="C59" s="836" t="s">
        <v>1144</v>
      </c>
      <c r="D59" s="97">
        <f>COUNTIFS($B$5:$B$49,"保育士（地域小規模）",$H$5:$H$49,"常勤")</f>
        <v>0</v>
      </c>
      <c r="E59" s="97">
        <f>COUNTIFS($B$5:$B$49,"保育士（地域小規模）",$H$5:$H$49,"非常勤（パート含む）")</f>
        <v>0</v>
      </c>
      <c r="F59" s="457">
        <f t="shared" si="0"/>
        <v>0</v>
      </c>
      <c r="I59" s="869"/>
      <c r="J59" s="98"/>
      <c r="K59" s="98"/>
      <c r="L59" s="98"/>
    </row>
    <row r="60" spans="1:12">
      <c r="C60" s="836" t="s">
        <v>1288</v>
      </c>
      <c r="D60" s="97">
        <f>COUNTIFS($B$5:$B$49,"保育士（分園）",$H$5:$H$49,"常勤")</f>
        <v>0</v>
      </c>
      <c r="E60" s="97">
        <f>COUNTIFS($B$5:$B$49,"保育士（分園）",$H$5:$H$49,"非常勤（パート含む）")</f>
        <v>0</v>
      </c>
      <c r="F60" s="457">
        <f t="shared" si="0"/>
        <v>0</v>
      </c>
      <c r="I60" s="870"/>
      <c r="J60" s="874"/>
      <c r="K60" s="874"/>
      <c r="L60" s="874"/>
    </row>
    <row r="61" spans="1:12">
      <c r="C61" s="836" t="s">
        <v>911</v>
      </c>
      <c r="D61" s="97">
        <f>COUNTIFS($B$5:$B$49,"児童指導員（本体施設）",$H$5:$H$49,"常勤")</f>
        <v>0</v>
      </c>
      <c r="E61" s="97">
        <f>COUNTIFS($B$5:$B$49,"児童指導員（本体施設）",$H$5:$H$49,"非常勤（パート含む）")</f>
        <v>0</v>
      </c>
      <c r="F61" s="457">
        <f t="shared" si="0"/>
        <v>0</v>
      </c>
      <c r="I61" s="868"/>
      <c r="J61" s="98"/>
      <c r="K61" s="98"/>
      <c r="L61" s="98"/>
    </row>
    <row r="62" spans="1:12">
      <c r="C62" s="836" t="s">
        <v>681</v>
      </c>
      <c r="D62" s="97">
        <f>COUNTIFS($B$5:$B$49,"児童指導員（地域小規模）",$H$5:$H$49,"常勤")</f>
        <v>0</v>
      </c>
      <c r="E62" s="97">
        <f>COUNTIFS($B$5:$B$49,"児童指導員（地域小規模）",$H$5:$H$49,"非常勤（パート含む）")</f>
        <v>0</v>
      </c>
      <c r="F62" s="457">
        <f t="shared" si="0"/>
        <v>0</v>
      </c>
      <c r="I62" s="869"/>
      <c r="J62" s="98"/>
      <c r="K62" s="98"/>
      <c r="L62" s="98"/>
    </row>
    <row r="63" spans="1:12">
      <c r="C63" s="836" t="s">
        <v>114</v>
      </c>
      <c r="D63" s="97">
        <f>COUNTIFS($B$5:$B$49,"児童指導員（分園）",$H$5:$H$49,"常勤")</f>
        <v>0</v>
      </c>
      <c r="E63" s="97">
        <f>COUNTIFS($B$5:$B$49,"児童指導員（分園）",$H$5:$H$49,"非常勤（パート含む）")</f>
        <v>0</v>
      </c>
      <c r="F63" s="457">
        <f t="shared" si="0"/>
        <v>0</v>
      </c>
      <c r="I63" s="870"/>
      <c r="J63" s="874"/>
      <c r="K63" s="874"/>
      <c r="L63" s="874"/>
    </row>
    <row r="64" spans="1:12">
      <c r="C64" s="836" t="s">
        <v>899</v>
      </c>
      <c r="D64" s="97">
        <f>COUNTIFS($B$5:$B$49,"職業指導員",$H$5:$H$49,"常勤")</f>
        <v>0</v>
      </c>
      <c r="E64" s="97">
        <f>COUNTIFS($B$5:$B$49,"職業指導員",$H$5:$H$49,"非常勤（パート含む）")</f>
        <v>0</v>
      </c>
      <c r="F64" s="457">
        <f t="shared" si="0"/>
        <v>0</v>
      </c>
      <c r="I64" s="869"/>
      <c r="J64" s="98"/>
      <c r="K64" s="98"/>
      <c r="L64" s="98"/>
    </row>
    <row r="65" spans="3:12">
      <c r="C65" s="836" t="s">
        <v>772</v>
      </c>
      <c r="D65" s="97">
        <f>COUNTIFS($B$5:$B$49,"個別対応職員",$H$5:$H$49,"常勤")</f>
        <v>0</v>
      </c>
      <c r="E65" s="97">
        <f>COUNTIFS($B$5:$B$49,"個別対応職員",$H$5:$H$49,"非常勤（パート含む）")</f>
        <v>0</v>
      </c>
      <c r="F65" s="457">
        <f t="shared" si="0"/>
        <v>0</v>
      </c>
      <c r="I65" s="869"/>
      <c r="J65" s="98"/>
      <c r="K65" s="98"/>
      <c r="L65" s="95"/>
    </row>
    <row r="66" spans="3:12">
      <c r="C66" s="836" t="s">
        <v>646</v>
      </c>
      <c r="D66" s="97">
        <f>COUNTIFS($B$5:$B$49,"家庭支援専門相談員",$H$5:$H$49,"常勤")</f>
        <v>0</v>
      </c>
      <c r="E66" s="97">
        <f>COUNTIFS($B$5:$B$49,"家庭支援専門相談員",$H$5:$H$49,"非常勤（パート含む）")</f>
        <v>0</v>
      </c>
      <c r="F66" s="457">
        <f t="shared" si="0"/>
        <v>0</v>
      </c>
      <c r="I66" s="869"/>
      <c r="J66" s="98"/>
      <c r="K66" s="98"/>
      <c r="L66" s="95"/>
    </row>
    <row r="67" spans="3:12">
      <c r="C67" s="836" t="s">
        <v>999</v>
      </c>
      <c r="D67" s="97">
        <f>COUNTIFS($B$5:$B$49,"心理療法担当職員",$H$5:$H$49,"常勤")</f>
        <v>0</v>
      </c>
      <c r="E67" s="97">
        <f>COUNTIFS($B$5:$B$49,"心理療法担当職員",$H$5:$H$49,"非常勤（パート含む）")</f>
        <v>0</v>
      </c>
      <c r="F67" s="457">
        <f t="shared" si="0"/>
        <v>0</v>
      </c>
      <c r="I67" s="868"/>
      <c r="J67" s="98"/>
      <c r="K67" s="98"/>
    </row>
    <row r="68" spans="3:12">
      <c r="C68" s="836" t="s">
        <v>341</v>
      </c>
      <c r="D68" s="97">
        <f>COUNTIFS($B$5:$B$49,"栄養士",$H$5:$H$49,"常勤")</f>
        <v>0</v>
      </c>
      <c r="E68" s="97">
        <f>COUNTIFS($B$5:$B$49,"栄養士",$H$5:$H$49,"非常勤（パート含む）")</f>
        <v>0</v>
      </c>
      <c r="F68" s="457">
        <f t="shared" si="0"/>
        <v>0</v>
      </c>
      <c r="I68" s="871"/>
      <c r="J68" s="98"/>
      <c r="K68" s="98"/>
    </row>
    <row r="69" spans="3:12">
      <c r="C69" s="836" t="s">
        <v>1089</v>
      </c>
      <c r="D69" s="97">
        <f>COUNTIFS($B$5:$B$49,"管理栄養士",$H$5:$H$49,"常勤")</f>
        <v>0</v>
      </c>
      <c r="E69" s="97">
        <f>COUNTIFS($B$5:$B$49,"管理栄養士",$H$5:$H$49,"非常勤（パート含む）")</f>
        <v>0</v>
      </c>
      <c r="F69" s="457">
        <f t="shared" si="0"/>
        <v>0</v>
      </c>
      <c r="I69" s="872"/>
      <c r="J69" s="874"/>
      <c r="K69" s="874"/>
    </row>
    <row r="70" spans="3:12">
      <c r="C70" s="836" t="s">
        <v>342</v>
      </c>
      <c r="D70" s="97">
        <f>COUNTIFS($B$5:$B$49,"事務員",$H$5:$H$49,"常勤")</f>
        <v>0</v>
      </c>
      <c r="E70" s="97">
        <f>COUNTIFS($B$5:$B$49,"事務員",$H$5:$H$49,"非常勤（パート含む）")</f>
        <v>0</v>
      </c>
      <c r="F70" s="457">
        <f t="shared" si="0"/>
        <v>0</v>
      </c>
      <c r="I70" s="871"/>
      <c r="J70" s="98"/>
      <c r="K70" s="98"/>
    </row>
    <row r="71" spans="3:12">
      <c r="C71" s="836" t="s">
        <v>87</v>
      </c>
      <c r="D71" s="97">
        <f>COUNTIFS($B$5:$B$49,"調理員",$H$5:$H$49,"常勤")</f>
        <v>0</v>
      </c>
      <c r="E71" s="97">
        <f>COUNTIFS($B$5:$B$49,"調理員",$H$5:$H$49,"非常勤（パート含む）")</f>
        <v>0</v>
      </c>
      <c r="F71" s="457">
        <f t="shared" si="0"/>
        <v>0</v>
      </c>
      <c r="I71" s="871"/>
      <c r="J71" s="98"/>
      <c r="K71" s="98"/>
    </row>
    <row r="72" spans="3:12">
      <c r="C72" s="836" t="s">
        <v>1056</v>
      </c>
      <c r="D72" s="97">
        <f>COUNTIFS($B$5:$B$49,"里親支援専門相談員",$H$5:$H$49,"常勤")</f>
        <v>0</v>
      </c>
      <c r="E72" s="97">
        <f>COUNTIFS($B$5:$B$49,"里親支援専門相談員",$H$5:$H$49,"非常勤（パート含む）")</f>
        <v>0</v>
      </c>
      <c r="F72" s="457">
        <f t="shared" si="0"/>
        <v>0</v>
      </c>
    </row>
    <row r="73" spans="3:12">
      <c r="C73" s="836" t="s">
        <v>753</v>
      </c>
      <c r="D73" s="97">
        <f>COUNTIFS($B$5:$B$49,"管理宿直専門員",$H$5:$H$49,"常勤")</f>
        <v>0</v>
      </c>
      <c r="E73" s="97">
        <f>COUNTIFS($B$5:$B$49,"管理宿直専門員",$H$5:$H$49,"非常勤（パート含む）")</f>
        <v>0</v>
      </c>
      <c r="F73" s="457">
        <f t="shared" si="0"/>
        <v>0</v>
      </c>
    </row>
    <row r="74" spans="3:12">
      <c r="C74" s="836" t="s">
        <v>726</v>
      </c>
      <c r="D74" s="97">
        <f>COUNTIFS($B$5:$B$49,"医師",$H$5:$H$49,"常勤")</f>
        <v>0</v>
      </c>
      <c r="E74" s="97">
        <f>COUNTIFS($B$5:$B$49,"医師",$H$5:$H$49,"非常勤（パート含む）")</f>
        <v>0</v>
      </c>
      <c r="F74" s="457">
        <f t="shared" si="0"/>
        <v>0</v>
      </c>
    </row>
    <row r="75" spans="3:12">
      <c r="C75" s="836" t="s">
        <v>344</v>
      </c>
      <c r="D75" s="97">
        <f>COUNTIFS($B$5:$B$49,"その他",$H$5:$H$49,"常勤")</f>
        <v>0</v>
      </c>
      <c r="E75" s="97">
        <f>COUNTIFS($B$5:$B$49,"その他",$H$5:$H$49,"非常勤（パート含む）")</f>
        <v>0</v>
      </c>
      <c r="F75" s="457">
        <f t="shared" si="0"/>
        <v>0</v>
      </c>
    </row>
  </sheetData>
  <sheetProtection sheet="1" objects="1" scenarios="1" insertColumns="0" insertRows="0"/>
  <mergeCells count="183">
    <mergeCell ref="I2:K2"/>
    <mergeCell ref="E2:E4"/>
    <mergeCell ref="F2:F4"/>
    <mergeCell ref="I3:I4"/>
    <mergeCell ref="J3:J4"/>
    <mergeCell ref="K3:K4"/>
    <mergeCell ref="A5:A7"/>
    <mergeCell ref="B5:B7"/>
    <mergeCell ref="C5:C7"/>
    <mergeCell ref="D5:D7"/>
    <mergeCell ref="E5:E7"/>
    <mergeCell ref="F5:F7"/>
    <mergeCell ref="G5:G7"/>
    <mergeCell ref="H5:H7"/>
    <mergeCell ref="I5:I7"/>
    <mergeCell ref="J5:J7"/>
    <mergeCell ref="K5:K7"/>
    <mergeCell ref="A8:A10"/>
    <mergeCell ref="B8:B10"/>
    <mergeCell ref="C8:C10"/>
    <mergeCell ref="D8:D10"/>
    <mergeCell ref="E8:E10"/>
    <mergeCell ref="F8:F10"/>
    <mergeCell ref="G8:G10"/>
    <mergeCell ref="H8:H10"/>
    <mergeCell ref="I8:I10"/>
    <mergeCell ref="J8:J10"/>
    <mergeCell ref="K8:K10"/>
    <mergeCell ref="A11:A13"/>
    <mergeCell ref="B11:B13"/>
    <mergeCell ref="C11:C13"/>
    <mergeCell ref="D11:D13"/>
    <mergeCell ref="E11:E13"/>
    <mergeCell ref="F11:F13"/>
    <mergeCell ref="G11:G13"/>
    <mergeCell ref="H11:H13"/>
    <mergeCell ref="I11:I13"/>
    <mergeCell ref="J11:J13"/>
    <mergeCell ref="K11:K13"/>
    <mergeCell ref="A14:A16"/>
    <mergeCell ref="B14:B16"/>
    <mergeCell ref="C14:C16"/>
    <mergeCell ref="D14:D16"/>
    <mergeCell ref="E14:E16"/>
    <mergeCell ref="F14:F16"/>
    <mergeCell ref="G14:G16"/>
    <mergeCell ref="H14:H16"/>
    <mergeCell ref="I14:I16"/>
    <mergeCell ref="J14:J16"/>
    <mergeCell ref="K14:K16"/>
    <mergeCell ref="A17:A19"/>
    <mergeCell ref="B17:B19"/>
    <mergeCell ref="C17:C19"/>
    <mergeCell ref="D17:D19"/>
    <mergeCell ref="E17:E19"/>
    <mergeCell ref="F17:F19"/>
    <mergeCell ref="G17:G19"/>
    <mergeCell ref="H17:H19"/>
    <mergeCell ref="I17:I19"/>
    <mergeCell ref="J17:J19"/>
    <mergeCell ref="K17:K19"/>
    <mergeCell ref="A20:A22"/>
    <mergeCell ref="B20:B22"/>
    <mergeCell ref="C20:C22"/>
    <mergeCell ref="D20:D22"/>
    <mergeCell ref="E20:E22"/>
    <mergeCell ref="F20:F22"/>
    <mergeCell ref="G20:G22"/>
    <mergeCell ref="H20:H22"/>
    <mergeCell ref="I20:I22"/>
    <mergeCell ref="J20:J22"/>
    <mergeCell ref="K20:K22"/>
    <mergeCell ref="A23:A25"/>
    <mergeCell ref="B23:B25"/>
    <mergeCell ref="C23:C25"/>
    <mergeCell ref="D23:D25"/>
    <mergeCell ref="E23:E25"/>
    <mergeCell ref="F23:F25"/>
    <mergeCell ref="G23:G25"/>
    <mergeCell ref="H23:H25"/>
    <mergeCell ref="I23:I25"/>
    <mergeCell ref="J23:J25"/>
    <mergeCell ref="K23:K25"/>
    <mergeCell ref="A26:A28"/>
    <mergeCell ref="B26:B28"/>
    <mergeCell ref="C26:C28"/>
    <mergeCell ref="D26:D28"/>
    <mergeCell ref="E26:E28"/>
    <mergeCell ref="F26:F28"/>
    <mergeCell ref="G26:G28"/>
    <mergeCell ref="H26:H28"/>
    <mergeCell ref="I26:I28"/>
    <mergeCell ref="J26:J28"/>
    <mergeCell ref="K26:K28"/>
    <mergeCell ref="A29:A31"/>
    <mergeCell ref="B29:B31"/>
    <mergeCell ref="C29:C31"/>
    <mergeCell ref="D29:D31"/>
    <mergeCell ref="E29:E31"/>
    <mergeCell ref="F29:F31"/>
    <mergeCell ref="G29:G31"/>
    <mergeCell ref="H29:H31"/>
    <mergeCell ref="I29:I31"/>
    <mergeCell ref="J29:J31"/>
    <mergeCell ref="K29:K31"/>
    <mergeCell ref="A32:A34"/>
    <mergeCell ref="B32:B34"/>
    <mergeCell ref="C32:C34"/>
    <mergeCell ref="D32:D34"/>
    <mergeCell ref="E32:E34"/>
    <mergeCell ref="F32:F34"/>
    <mergeCell ref="G32:G34"/>
    <mergeCell ref="H32:H34"/>
    <mergeCell ref="I32:I34"/>
    <mergeCell ref="J32:J34"/>
    <mergeCell ref="K32:K34"/>
    <mergeCell ref="A35:A37"/>
    <mergeCell ref="B35:B37"/>
    <mergeCell ref="C35:C37"/>
    <mergeCell ref="D35:D37"/>
    <mergeCell ref="E35:E37"/>
    <mergeCell ref="F35:F37"/>
    <mergeCell ref="G35:G37"/>
    <mergeCell ref="H35:H37"/>
    <mergeCell ref="I35:I37"/>
    <mergeCell ref="J35:J37"/>
    <mergeCell ref="K35:K37"/>
    <mergeCell ref="A38:A40"/>
    <mergeCell ref="B38:B40"/>
    <mergeCell ref="C38:C40"/>
    <mergeCell ref="D38:D40"/>
    <mergeCell ref="E38:E40"/>
    <mergeCell ref="F38:F40"/>
    <mergeCell ref="G38:G40"/>
    <mergeCell ref="H38:H40"/>
    <mergeCell ref="I38:I40"/>
    <mergeCell ref="J38:J40"/>
    <mergeCell ref="K38:K40"/>
    <mergeCell ref="A41:A43"/>
    <mergeCell ref="B41:B43"/>
    <mergeCell ref="C41:C43"/>
    <mergeCell ref="D41:D43"/>
    <mergeCell ref="E41:E43"/>
    <mergeCell ref="F41:F43"/>
    <mergeCell ref="G41:G43"/>
    <mergeCell ref="H41:H43"/>
    <mergeCell ref="I41:I43"/>
    <mergeCell ref="J41:J43"/>
    <mergeCell ref="K41:K43"/>
    <mergeCell ref="A44:A46"/>
    <mergeCell ref="B44:B46"/>
    <mergeCell ref="C44:C46"/>
    <mergeCell ref="D44:D46"/>
    <mergeCell ref="E44:E46"/>
    <mergeCell ref="F44:F46"/>
    <mergeCell ref="G44:G46"/>
    <mergeCell ref="H44:H46"/>
    <mergeCell ref="I44:I46"/>
    <mergeCell ref="J44:J46"/>
    <mergeCell ref="K44:K46"/>
    <mergeCell ref="A47:A49"/>
    <mergeCell ref="B47:B49"/>
    <mergeCell ref="C47:C49"/>
    <mergeCell ref="D47:D49"/>
    <mergeCell ref="E47:E49"/>
    <mergeCell ref="F47:F49"/>
    <mergeCell ref="G47:G49"/>
    <mergeCell ref="H47:H49"/>
    <mergeCell ref="I47:I49"/>
    <mergeCell ref="J47:J49"/>
    <mergeCell ref="K47:K49"/>
    <mergeCell ref="I58:I59"/>
    <mergeCell ref="J58:J59"/>
    <mergeCell ref="K58:K59"/>
    <mergeCell ref="L58:L59"/>
    <mergeCell ref="I62:I64"/>
    <mergeCell ref="J62:J64"/>
    <mergeCell ref="K62:K64"/>
    <mergeCell ref="L62:L64"/>
    <mergeCell ref="I65:I66"/>
    <mergeCell ref="J65:J66"/>
    <mergeCell ref="K65:K66"/>
    <mergeCell ref="L65:L66"/>
  </mergeCells>
  <phoneticPr fontId="1"/>
  <conditionalFormatting sqref="K8:K49">
    <cfRule type="expression" dxfId="14" priority="1">
      <formula>OR($H$8="育休中",$H$8="退職済")</formula>
    </cfRule>
  </conditionalFormatting>
  <conditionalFormatting sqref="J11:J49">
    <cfRule type="expression" dxfId="13" priority="2">
      <formula>OR($H$8="育休中",$H$8="退職済")</formula>
    </cfRule>
  </conditionalFormatting>
  <conditionalFormatting sqref="J8:J10">
    <cfRule type="expression" dxfId="12" priority="3">
      <formula>OR($H$8="育休中",$H$8="退職済")</formula>
    </cfRule>
  </conditionalFormatting>
  <conditionalFormatting sqref="K5:K7">
    <cfRule type="expression" dxfId="11" priority="4">
      <formula>OR($H$8="育休中",$H$8="退職済")</formula>
    </cfRule>
  </conditionalFormatting>
  <conditionalFormatting sqref="J5:J7">
    <cfRule type="expression" dxfId="10" priority="5">
      <formula>OR($H$8="育休中",$H$8="退職済")</formula>
    </cfRule>
  </conditionalFormatting>
  <dataValidations count="4">
    <dataValidation type="list" allowBlank="1" showDropDown="0" showInputMessage="1" showErrorMessage="1" sqref="J5:J49 K8:K49">
      <formula1>"3,3.25,3.5,3.75,4,4.25,4.5,4.75,5,5.25,5.5,5.75,6,6.25,6.5,6.75,7,7.25,7.5,7.75,8,8.25,8.5,8.75,9"</formula1>
    </dataValidation>
    <dataValidation type="list" allowBlank="1" showDropDown="0" showInputMessage="1" showErrorMessage="1" sqref="K5:K7">
      <formula1>"1,2,3,4,5,6,7,8,9,10,11,12,13,14,15,16,17,18,19,20,21,22,23,24,25,26,27,28,29,30,31"</formula1>
    </dataValidation>
    <dataValidation type="list" allowBlank="1" showDropDown="0" showInputMessage="1" showErrorMessage="1" sqref="H5:H49">
      <formula1>$N$6:$N$11</formula1>
    </dataValidation>
    <dataValidation type="list" allowBlank="1" showDropDown="0" showInputMessage="1" showErrorMessage="1" sqref="B5:B49">
      <formula1>$C$55:$C$75</formula1>
    </dataValidation>
  </dataValidations>
  <pageMargins left="0.75" right="0.28999999999999998" top="0.96" bottom="0.16" header="0.26" footer="0.18"/>
  <pageSetup paperSize="9" scale="92" firstPageNumber="39" fitToWidth="1" fitToHeight="1" orientation="landscape" usePrinterDefaults="1" useFirstPageNumber="1" r:id="rId1"/>
  <headerFooter alignWithMargins="0">
    <oddFooter>&amp;C-41-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dimension ref="A1:IV75"/>
  <sheetViews>
    <sheetView view="pageBreakPreview" zoomScaleSheetLayoutView="100" workbookViewId="0">
      <selection activeCell="B5" sqref="B5:B7"/>
    </sheetView>
  </sheetViews>
  <sheetFormatPr defaultRowHeight="13.5"/>
  <cols>
    <col min="1" max="1" width="2.25" style="95" customWidth="1"/>
    <col min="2" max="2" width="11.5" style="95" customWidth="1"/>
    <col min="3" max="3" width="17.875" style="95" customWidth="1"/>
    <col min="4" max="4" width="14.875" style="95" customWidth="1"/>
    <col min="5" max="5" width="9" style="95" bestFit="1" customWidth="1"/>
    <col min="6" max="6" width="6.5" style="95" customWidth="1"/>
    <col min="7" max="7" width="7" style="95" customWidth="1"/>
    <col min="8" max="8" width="13.75" style="95" customWidth="1"/>
    <col min="9" max="9" width="12.625" style="95" customWidth="1"/>
    <col min="10" max="10" width="13.375" style="95" customWidth="1"/>
    <col min="11" max="11" width="12.75" style="95" customWidth="1"/>
    <col min="12" max="12" width="23.125" style="95" customWidth="1"/>
    <col min="13" max="256" width="9" style="95" bestFit="1" customWidth="1"/>
  </cols>
  <sheetData>
    <row r="1" spans="1:14" ht="15.75" customHeight="1">
      <c r="B1" s="95" t="s">
        <v>856</v>
      </c>
      <c r="E1" s="820" t="s">
        <v>1292</v>
      </c>
    </row>
    <row r="2" spans="1:14" s="820" customFormat="1" ht="9.9499999999999993" customHeight="1">
      <c r="A2" s="821"/>
      <c r="B2" s="827"/>
      <c r="C2" s="827"/>
      <c r="D2" s="827"/>
      <c r="E2" s="838" t="s">
        <v>1138</v>
      </c>
      <c r="F2" s="841" t="s">
        <v>314</v>
      </c>
      <c r="G2" s="843"/>
      <c r="H2" s="844"/>
      <c r="I2" s="850" t="s">
        <v>1140</v>
      </c>
      <c r="J2" s="855"/>
      <c r="K2" s="861"/>
      <c r="L2" s="827"/>
    </row>
    <row r="3" spans="1:14" s="820" customFormat="1" ht="9.9499999999999993" customHeight="1">
      <c r="A3" s="822" t="s">
        <v>250</v>
      </c>
      <c r="B3" s="828" t="s">
        <v>780</v>
      </c>
      <c r="C3" s="828" t="s">
        <v>310</v>
      </c>
      <c r="D3" s="828" t="s">
        <v>1137</v>
      </c>
      <c r="E3" s="839"/>
      <c r="F3" s="310"/>
      <c r="G3" s="828" t="s">
        <v>139</v>
      </c>
      <c r="H3" s="845" t="s">
        <v>1139</v>
      </c>
      <c r="I3" s="851" t="s">
        <v>162</v>
      </c>
      <c r="J3" s="856" t="s">
        <v>1141</v>
      </c>
      <c r="K3" s="856" t="s">
        <v>317</v>
      </c>
      <c r="L3" s="828" t="s">
        <v>319</v>
      </c>
    </row>
    <row r="4" spans="1:14" s="820" customFormat="1" ht="12.75" customHeight="1">
      <c r="A4" s="823"/>
      <c r="B4" s="829"/>
      <c r="C4" s="829"/>
      <c r="D4" s="829"/>
      <c r="E4" s="840"/>
      <c r="F4" s="330"/>
      <c r="G4" s="829" t="s">
        <v>315</v>
      </c>
      <c r="H4" s="846"/>
      <c r="I4" s="826"/>
      <c r="J4" s="857"/>
      <c r="K4" s="857"/>
      <c r="L4" s="846"/>
    </row>
    <row r="5" spans="1:14" s="820" customFormat="1" ht="9.4" customHeight="1">
      <c r="A5" s="824">
        <v>46</v>
      </c>
      <c r="B5" s="830"/>
      <c r="C5" s="833"/>
      <c r="D5" s="833"/>
      <c r="E5" s="833"/>
      <c r="F5" s="833"/>
      <c r="G5" s="833"/>
      <c r="H5" s="847"/>
      <c r="I5" s="852"/>
      <c r="J5" s="858"/>
      <c r="K5" s="862"/>
      <c r="L5" s="833" t="s">
        <v>1142</v>
      </c>
    </row>
    <row r="6" spans="1:14" s="820" customFormat="1" ht="9.4" customHeight="1">
      <c r="A6" s="825"/>
      <c r="B6" s="831"/>
      <c r="C6" s="834"/>
      <c r="D6" s="834"/>
      <c r="E6" s="834"/>
      <c r="F6" s="834"/>
      <c r="G6" s="834"/>
      <c r="H6" s="848"/>
      <c r="I6" s="853"/>
      <c r="J6" s="859"/>
      <c r="K6" s="863"/>
      <c r="L6" s="834" t="s">
        <v>980</v>
      </c>
      <c r="N6" s="820" t="s">
        <v>806</v>
      </c>
    </row>
    <row r="7" spans="1:14" s="820" customFormat="1" ht="9.4" customHeight="1">
      <c r="A7" s="826"/>
      <c r="B7" s="832"/>
      <c r="C7" s="835"/>
      <c r="D7" s="835"/>
      <c r="E7" s="835"/>
      <c r="F7" s="835"/>
      <c r="G7" s="835"/>
      <c r="H7" s="849"/>
      <c r="I7" s="854"/>
      <c r="J7" s="860"/>
      <c r="K7" s="864"/>
      <c r="L7" s="835"/>
      <c r="N7" s="820" t="s">
        <v>233</v>
      </c>
    </row>
    <row r="8" spans="1:14" s="820" customFormat="1" ht="11.1" customHeight="1">
      <c r="A8" s="824">
        <v>47</v>
      </c>
      <c r="B8" s="830"/>
      <c r="C8" s="833"/>
      <c r="D8" s="833"/>
      <c r="E8" s="833"/>
      <c r="F8" s="833"/>
      <c r="G8" s="833"/>
      <c r="H8" s="847"/>
      <c r="I8" s="852"/>
      <c r="J8" s="858"/>
      <c r="K8" s="858"/>
      <c r="L8" s="833"/>
      <c r="N8" s="820" t="s">
        <v>54</v>
      </c>
    </row>
    <row r="9" spans="1:14" s="820" customFormat="1" ht="11.1" customHeight="1">
      <c r="A9" s="825"/>
      <c r="B9" s="831"/>
      <c r="C9" s="834"/>
      <c r="D9" s="834"/>
      <c r="E9" s="834"/>
      <c r="F9" s="834"/>
      <c r="G9" s="834"/>
      <c r="H9" s="848"/>
      <c r="I9" s="853"/>
      <c r="J9" s="859"/>
      <c r="K9" s="859"/>
      <c r="L9" s="834"/>
      <c r="N9" s="820" t="s">
        <v>1143</v>
      </c>
    </row>
    <row r="10" spans="1:14" s="820" customFormat="1" ht="11.1" customHeight="1">
      <c r="A10" s="826"/>
      <c r="B10" s="832"/>
      <c r="C10" s="835"/>
      <c r="D10" s="835"/>
      <c r="E10" s="835"/>
      <c r="F10" s="835"/>
      <c r="G10" s="835"/>
      <c r="H10" s="849"/>
      <c r="I10" s="854"/>
      <c r="J10" s="860"/>
      <c r="K10" s="860"/>
      <c r="L10" s="835"/>
      <c r="N10" s="820" t="s">
        <v>12</v>
      </c>
    </row>
    <row r="11" spans="1:14" s="820" customFormat="1" ht="11.1" customHeight="1">
      <c r="A11" s="824">
        <v>48</v>
      </c>
      <c r="B11" s="830"/>
      <c r="C11" s="833"/>
      <c r="D11" s="833"/>
      <c r="E11" s="833"/>
      <c r="F11" s="833"/>
      <c r="G11" s="833"/>
      <c r="H11" s="847"/>
      <c r="I11" s="852"/>
      <c r="J11" s="858"/>
      <c r="K11" s="858"/>
      <c r="L11" s="833"/>
      <c r="N11" s="820" t="s">
        <v>344</v>
      </c>
    </row>
    <row r="12" spans="1:14" s="820" customFormat="1" ht="11.1" customHeight="1">
      <c r="A12" s="825"/>
      <c r="B12" s="831"/>
      <c r="C12" s="834"/>
      <c r="D12" s="834"/>
      <c r="E12" s="834"/>
      <c r="F12" s="834"/>
      <c r="G12" s="834"/>
      <c r="H12" s="848"/>
      <c r="I12" s="853"/>
      <c r="J12" s="859"/>
      <c r="K12" s="859"/>
      <c r="L12" s="834"/>
    </row>
    <row r="13" spans="1:14" s="820" customFormat="1" ht="11.1" customHeight="1">
      <c r="A13" s="826"/>
      <c r="B13" s="832"/>
      <c r="C13" s="835"/>
      <c r="D13" s="835"/>
      <c r="E13" s="835"/>
      <c r="F13" s="835"/>
      <c r="G13" s="835"/>
      <c r="H13" s="849"/>
      <c r="I13" s="854"/>
      <c r="J13" s="860"/>
      <c r="K13" s="860"/>
      <c r="L13" s="835"/>
    </row>
    <row r="14" spans="1:14" s="820" customFormat="1" ht="11.1" customHeight="1">
      <c r="A14" s="824">
        <v>49</v>
      </c>
      <c r="B14" s="830"/>
      <c r="C14" s="833"/>
      <c r="D14" s="833"/>
      <c r="E14" s="833"/>
      <c r="F14" s="833"/>
      <c r="G14" s="833"/>
      <c r="H14" s="847"/>
      <c r="I14" s="852"/>
      <c r="J14" s="858"/>
      <c r="K14" s="858"/>
      <c r="L14" s="833"/>
    </row>
    <row r="15" spans="1:14" s="820" customFormat="1" ht="11.1" customHeight="1">
      <c r="A15" s="825"/>
      <c r="B15" s="831"/>
      <c r="C15" s="834"/>
      <c r="D15" s="834"/>
      <c r="E15" s="834"/>
      <c r="F15" s="834"/>
      <c r="G15" s="834"/>
      <c r="H15" s="848"/>
      <c r="I15" s="853"/>
      <c r="J15" s="859"/>
      <c r="K15" s="859"/>
      <c r="L15" s="834"/>
    </row>
    <row r="16" spans="1:14" s="820" customFormat="1" ht="11.1" customHeight="1">
      <c r="A16" s="826"/>
      <c r="B16" s="832"/>
      <c r="C16" s="835"/>
      <c r="D16" s="835"/>
      <c r="E16" s="835"/>
      <c r="F16" s="835"/>
      <c r="G16" s="835"/>
      <c r="H16" s="849"/>
      <c r="I16" s="854"/>
      <c r="J16" s="860"/>
      <c r="K16" s="860"/>
      <c r="L16" s="835"/>
    </row>
    <row r="17" spans="1:12" s="820" customFormat="1" ht="11.1" customHeight="1">
      <c r="A17" s="824">
        <v>50</v>
      </c>
      <c r="B17" s="830"/>
      <c r="C17" s="833"/>
      <c r="D17" s="833"/>
      <c r="E17" s="833"/>
      <c r="F17" s="833"/>
      <c r="G17" s="833"/>
      <c r="H17" s="847"/>
      <c r="I17" s="852"/>
      <c r="J17" s="858"/>
      <c r="K17" s="858"/>
      <c r="L17" s="833"/>
    </row>
    <row r="18" spans="1:12" s="820" customFormat="1" ht="11.1" customHeight="1">
      <c r="A18" s="825"/>
      <c r="B18" s="831"/>
      <c r="C18" s="834"/>
      <c r="D18" s="834"/>
      <c r="E18" s="834"/>
      <c r="F18" s="834"/>
      <c r="G18" s="834"/>
      <c r="H18" s="848"/>
      <c r="I18" s="853"/>
      <c r="J18" s="859"/>
      <c r="K18" s="859"/>
      <c r="L18" s="834"/>
    </row>
    <row r="19" spans="1:12" s="820" customFormat="1" ht="11.1" customHeight="1">
      <c r="A19" s="826"/>
      <c r="B19" s="832"/>
      <c r="C19" s="835"/>
      <c r="D19" s="835"/>
      <c r="E19" s="835"/>
      <c r="F19" s="835"/>
      <c r="G19" s="835"/>
      <c r="H19" s="849"/>
      <c r="I19" s="854"/>
      <c r="J19" s="860"/>
      <c r="K19" s="860"/>
      <c r="L19" s="835"/>
    </row>
    <row r="20" spans="1:12" s="820" customFormat="1" ht="11.1" customHeight="1">
      <c r="A20" s="824">
        <v>51</v>
      </c>
      <c r="B20" s="830"/>
      <c r="C20" s="833"/>
      <c r="D20" s="833"/>
      <c r="E20" s="833"/>
      <c r="F20" s="833"/>
      <c r="G20" s="833"/>
      <c r="H20" s="847"/>
      <c r="I20" s="852"/>
      <c r="J20" s="858"/>
      <c r="K20" s="858"/>
      <c r="L20" s="833"/>
    </row>
    <row r="21" spans="1:12" s="820" customFormat="1" ht="11.1" customHeight="1">
      <c r="A21" s="825"/>
      <c r="B21" s="831"/>
      <c r="C21" s="834"/>
      <c r="D21" s="834"/>
      <c r="E21" s="834"/>
      <c r="F21" s="834"/>
      <c r="G21" s="834"/>
      <c r="H21" s="848"/>
      <c r="I21" s="853"/>
      <c r="J21" s="859"/>
      <c r="K21" s="859"/>
      <c r="L21" s="834"/>
    </row>
    <row r="22" spans="1:12" s="820" customFormat="1" ht="11.1" customHeight="1">
      <c r="A22" s="826"/>
      <c r="B22" s="832"/>
      <c r="C22" s="835"/>
      <c r="D22" s="835"/>
      <c r="E22" s="835"/>
      <c r="F22" s="835"/>
      <c r="G22" s="835"/>
      <c r="H22" s="849"/>
      <c r="I22" s="854"/>
      <c r="J22" s="860"/>
      <c r="K22" s="860"/>
      <c r="L22" s="835"/>
    </row>
    <row r="23" spans="1:12" s="820" customFormat="1" ht="11.1" customHeight="1">
      <c r="A23" s="824">
        <v>52</v>
      </c>
      <c r="B23" s="830"/>
      <c r="C23" s="833"/>
      <c r="D23" s="833"/>
      <c r="E23" s="833"/>
      <c r="F23" s="833"/>
      <c r="G23" s="833"/>
      <c r="H23" s="847"/>
      <c r="I23" s="852"/>
      <c r="J23" s="858"/>
      <c r="K23" s="858"/>
      <c r="L23" s="833"/>
    </row>
    <row r="24" spans="1:12" s="820" customFormat="1" ht="11.1" customHeight="1">
      <c r="A24" s="825"/>
      <c r="B24" s="831"/>
      <c r="C24" s="834"/>
      <c r="D24" s="834"/>
      <c r="E24" s="834"/>
      <c r="F24" s="834"/>
      <c r="G24" s="834"/>
      <c r="H24" s="848"/>
      <c r="I24" s="853"/>
      <c r="J24" s="859"/>
      <c r="K24" s="859"/>
      <c r="L24" s="834"/>
    </row>
    <row r="25" spans="1:12" s="820" customFormat="1" ht="11.1" customHeight="1">
      <c r="A25" s="826"/>
      <c r="B25" s="832"/>
      <c r="C25" s="835"/>
      <c r="D25" s="835"/>
      <c r="E25" s="835"/>
      <c r="F25" s="835"/>
      <c r="G25" s="835"/>
      <c r="H25" s="849"/>
      <c r="I25" s="854"/>
      <c r="J25" s="860"/>
      <c r="K25" s="860"/>
      <c r="L25" s="835"/>
    </row>
    <row r="26" spans="1:12" s="820" customFormat="1" ht="11.1" customHeight="1">
      <c r="A26" s="824">
        <v>53</v>
      </c>
      <c r="B26" s="830"/>
      <c r="C26" s="833"/>
      <c r="D26" s="833"/>
      <c r="E26" s="833"/>
      <c r="F26" s="833"/>
      <c r="G26" s="833"/>
      <c r="H26" s="847"/>
      <c r="I26" s="852"/>
      <c r="J26" s="858"/>
      <c r="K26" s="858"/>
      <c r="L26" s="833"/>
    </row>
    <row r="27" spans="1:12" s="820" customFormat="1" ht="11.1" customHeight="1">
      <c r="A27" s="825"/>
      <c r="B27" s="831"/>
      <c r="C27" s="834"/>
      <c r="D27" s="834"/>
      <c r="E27" s="834"/>
      <c r="F27" s="834"/>
      <c r="G27" s="834"/>
      <c r="H27" s="848"/>
      <c r="I27" s="853"/>
      <c r="J27" s="859"/>
      <c r="K27" s="859"/>
      <c r="L27" s="834"/>
    </row>
    <row r="28" spans="1:12" s="820" customFormat="1" ht="11.1" customHeight="1">
      <c r="A28" s="826"/>
      <c r="B28" s="832"/>
      <c r="C28" s="835"/>
      <c r="D28" s="835"/>
      <c r="E28" s="835"/>
      <c r="F28" s="835"/>
      <c r="G28" s="835"/>
      <c r="H28" s="849"/>
      <c r="I28" s="854"/>
      <c r="J28" s="860"/>
      <c r="K28" s="860"/>
      <c r="L28" s="835"/>
    </row>
    <row r="29" spans="1:12" s="820" customFormat="1" ht="11.1" customHeight="1">
      <c r="A29" s="824">
        <v>54</v>
      </c>
      <c r="B29" s="830"/>
      <c r="C29" s="833"/>
      <c r="D29" s="833"/>
      <c r="E29" s="833"/>
      <c r="F29" s="833"/>
      <c r="G29" s="833"/>
      <c r="H29" s="847"/>
      <c r="I29" s="852"/>
      <c r="J29" s="858"/>
      <c r="K29" s="858"/>
      <c r="L29" s="833"/>
    </row>
    <row r="30" spans="1:12" s="820" customFormat="1" ht="11.1" customHeight="1">
      <c r="A30" s="825"/>
      <c r="B30" s="831"/>
      <c r="C30" s="834"/>
      <c r="D30" s="834"/>
      <c r="E30" s="834"/>
      <c r="F30" s="834"/>
      <c r="G30" s="834"/>
      <c r="H30" s="848"/>
      <c r="I30" s="853"/>
      <c r="J30" s="859"/>
      <c r="K30" s="859"/>
      <c r="L30" s="834"/>
    </row>
    <row r="31" spans="1:12" s="820" customFormat="1" ht="11.1" customHeight="1">
      <c r="A31" s="826"/>
      <c r="B31" s="832"/>
      <c r="C31" s="835"/>
      <c r="D31" s="835"/>
      <c r="E31" s="835"/>
      <c r="F31" s="835"/>
      <c r="G31" s="835"/>
      <c r="H31" s="849"/>
      <c r="I31" s="854"/>
      <c r="J31" s="860"/>
      <c r="K31" s="860"/>
      <c r="L31" s="835"/>
    </row>
    <row r="32" spans="1:12" s="820" customFormat="1" ht="11.1" customHeight="1">
      <c r="A32" s="824">
        <v>55</v>
      </c>
      <c r="B32" s="830"/>
      <c r="C32" s="833"/>
      <c r="D32" s="833"/>
      <c r="E32" s="833"/>
      <c r="F32" s="833"/>
      <c r="G32" s="833"/>
      <c r="H32" s="847"/>
      <c r="I32" s="852"/>
      <c r="J32" s="858"/>
      <c r="K32" s="858"/>
      <c r="L32" s="833"/>
    </row>
    <row r="33" spans="1:14" s="820" customFormat="1" ht="11.1" customHeight="1">
      <c r="A33" s="825"/>
      <c r="B33" s="831"/>
      <c r="C33" s="834"/>
      <c r="D33" s="834"/>
      <c r="E33" s="834"/>
      <c r="F33" s="834"/>
      <c r="G33" s="834"/>
      <c r="H33" s="848"/>
      <c r="I33" s="853"/>
      <c r="J33" s="859"/>
      <c r="K33" s="859"/>
      <c r="L33" s="834"/>
    </row>
    <row r="34" spans="1:14" s="820" customFormat="1" ht="11.1" customHeight="1">
      <c r="A34" s="826"/>
      <c r="B34" s="832"/>
      <c r="C34" s="835"/>
      <c r="D34" s="835"/>
      <c r="E34" s="835"/>
      <c r="F34" s="835"/>
      <c r="G34" s="835"/>
      <c r="H34" s="849"/>
      <c r="I34" s="854"/>
      <c r="J34" s="860"/>
      <c r="K34" s="860"/>
      <c r="L34" s="835"/>
    </row>
    <row r="35" spans="1:14" s="820" customFormat="1" ht="11.1" customHeight="1">
      <c r="A35" s="824">
        <v>56</v>
      </c>
      <c r="B35" s="830"/>
      <c r="C35" s="833"/>
      <c r="D35" s="833"/>
      <c r="E35" s="833"/>
      <c r="F35" s="833"/>
      <c r="G35" s="833"/>
      <c r="H35" s="847"/>
      <c r="I35" s="852"/>
      <c r="J35" s="858"/>
      <c r="K35" s="858"/>
      <c r="L35" s="833"/>
    </row>
    <row r="36" spans="1:14" s="820" customFormat="1" ht="11.1" customHeight="1">
      <c r="A36" s="825"/>
      <c r="B36" s="831"/>
      <c r="C36" s="834"/>
      <c r="D36" s="834"/>
      <c r="E36" s="834"/>
      <c r="F36" s="834"/>
      <c r="G36" s="834"/>
      <c r="H36" s="848"/>
      <c r="I36" s="853"/>
      <c r="J36" s="859"/>
      <c r="K36" s="859"/>
      <c r="L36" s="834"/>
    </row>
    <row r="37" spans="1:14" s="820" customFormat="1" ht="11.1" customHeight="1">
      <c r="A37" s="826"/>
      <c r="B37" s="832"/>
      <c r="C37" s="835"/>
      <c r="D37" s="835"/>
      <c r="E37" s="835"/>
      <c r="F37" s="835"/>
      <c r="G37" s="835"/>
      <c r="H37" s="849"/>
      <c r="I37" s="854"/>
      <c r="J37" s="860"/>
      <c r="K37" s="860"/>
      <c r="L37" s="835"/>
    </row>
    <row r="38" spans="1:14" s="820" customFormat="1" ht="11.1" customHeight="1">
      <c r="A38" s="824">
        <v>57</v>
      </c>
      <c r="B38" s="830"/>
      <c r="C38" s="833"/>
      <c r="D38" s="833"/>
      <c r="E38" s="833"/>
      <c r="F38" s="833"/>
      <c r="G38" s="833"/>
      <c r="H38" s="847"/>
      <c r="I38" s="852"/>
      <c r="J38" s="858"/>
      <c r="K38" s="858"/>
      <c r="L38" s="833"/>
    </row>
    <row r="39" spans="1:14" s="820" customFormat="1" ht="11.1" customHeight="1">
      <c r="A39" s="825"/>
      <c r="B39" s="831"/>
      <c r="C39" s="834"/>
      <c r="D39" s="834"/>
      <c r="E39" s="834"/>
      <c r="F39" s="834"/>
      <c r="G39" s="834"/>
      <c r="H39" s="848"/>
      <c r="I39" s="853"/>
      <c r="J39" s="859"/>
      <c r="K39" s="859"/>
      <c r="L39" s="834"/>
      <c r="N39" s="867"/>
    </row>
    <row r="40" spans="1:14" s="820" customFormat="1" ht="11.1" customHeight="1">
      <c r="A40" s="826"/>
      <c r="B40" s="832"/>
      <c r="C40" s="835"/>
      <c r="D40" s="835"/>
      <c r="E40" s="835"/>
      <c r="F40" s="835"/>
      <c r="G40" s="835"/>
      <c r="H40" s="849"/>
      <c r="I40" s="854"/>
      <c r="J40" s="860"/>
      <c r="K40" s="860"/>
      <c r="L40" s="835"/>
    </row>
    <row r="41" spans="1:14" s="820" customFormat="1" ht="11.1" customHeight="1">
      <c r="A41" s="824">
        <v>58</v>
      </c>
      <c r="B41" s="830"/>
      <c r="C41" s="833"/>
      <c r="D41" s="833"/>
      <c r="E41" s="833"/>
      <c r="F41" s="833"/>
      <c r="G41" s="833"/>
      <c r="H41" s="847"/>
      <c r="I41" s="852"/>
      <c r="J41" s="858"/>
      <c r="K41" s="858"/>
      <c r="L41" s="834"/>
    </row>
    <row r="42" spans="1:14" s="820" customFormat="1" ht="11.1" customHeight="1">
      <c r="A42" s="825"/>
      <c r="B42" s="831"/>
      <c r="C42" s="834"/>
      <c r="D42" s="834"/>
      <c r="E42" s="834"/>
      <c r="F42" s="834"/>
      <c r="G42" s="834"/>
      <c r="H42" s="848"/>
      <c r="I42" s="853"/>
      <c r="J42" s="859"/>
      <c r="K42" s="859"/>
      <c r="L42" s="834"/>
    </row>
    <row r="43" spans="1:14" s="820" customFormat="1" ht="11.1" customHeight="1">
      <c r="A43" s="826"/>
      <c r="B43" s="832"/>
      <c r="C43" s="835"/>
      <c r="D43" s="835"/>
      <c r="E43" s="835"/>
      <c r="F43" s="835"/>
      <c r="G43" s="835"/>
      <c r="H43" s="849"/>
      <c r="I43" s="854"/>
      <c r="J43" s="860"/>
      <c r="K43" s="860"/>
      <c r="L43" s="834"/>
    </row>
    <row r="44" spans="1:14" s="820" customFormat="1" ht="11.1" customHeight="1">
      <c r="A44" s="824">
        <v>59</v>
      </c>
      <c r="B44" s="830"/>
      <c r="C44" s="833"/>
      <c r="D44" s="833"/>
      <c r="E44" s="833"/>
      <c r="F44" s="833"/>
      <c r="G44" s="833"/>
      <c r="H44" s="847"/>
      <c r="I44" s="852"/>
      <c r="J44" s="858"/>
      <c r="K44" s="858"/>
      <c r="L44" s="833"/>
    </row>
    <row r="45" spans="1:14" s="820" customFormat="1" ht="11.1" customHeight="1">
      <c r="A45" s="825"/>
      <c r="B45" s="831"/>
      <c r="C45" s="834"/>
      <c r="D45" s="834"/>
      <c r="E45" s="834"/>
      <c r="F45" s="834"/>
      <c r="G45" s="834"/>
      <c r="H45" s="848"/>
      <c r="I45" s="853"/>
      <c r="J45" s="859"/>
      <c r="K45" s="859"/>
      <c r="L45" s="834"/>
    </row>
    <row r="46" spans="1:14" s="820" customFormat="1" ht="11.1" customHeight="1">
      <c r="A46" s="826"/>
      <c r="B46" s="832"/>
      <c r="C46" s="835"/>
      <c r="D46" s="835"/>
      <c r="E46" s="835"/>
      <c r="F46" s="835"/>
      <c r="G46" s="835"/>
      <c r="H46" s="849"/>
      <c r="I46" s="854"/>
      <c r="J46" s="860"/>
      <c r="K46" s="860"/>
      <c r="L46" s="835"/>
    </row>
    <row r="47" spans="1:14" s="820" customFormat="1" ht="11.1" customHeight="1">
      <c r="A47" s="824">
        <v>60</v>
      </c>
      <c r="B47" s="830"/>
      <c r="C47" s="833"/>
      <c r="D47" s="833"/>
      <c r="E47" s="833"/>
      <c r="F47" s="833"/>
      <c r="G47" s="833"/>
      <c r="H47" s="847"/>
      <c r="I47" s="852"/>
      <c r="J47" s="858"/>
      <c r="K47" s="858"/>
      <c r="L47" s="833"/>
    </row>
    <row r="48" spans="1:14" s="820" customFormat="1" ht="11.1" customHeight="1">
      <c r="A48" s="825"/>
      <c r="B48" s="831"/>
      <c r="C48" s="834"/>
      <c r="D48" s="834"/>
      <c r="E48" s="834"/>
      <c r="F48" s="834"/>
      <c r="G48" s="834"/>
      <c r="H48" s="848"/>
      <c r="I48" s="853"/>
      <c r="J48" s="859"/>
      <c r="K48" s="859"/>
      <c r="L48" s="834"/>
    </row>
    <row r="49" spans="1:12" s="820" customFormat="1" ht="11.1" customHeight="1">
      <c r="A49" s="826"/>
      <c r="B49" s="832"/>
      <c r="C49" s="835"/>
      <c r="D49" s="835"/>
      <c r="E49" s="835"/>
      <c r="F49" s="835"/>
      <c r="G49" s="835"/>
      <c r="H49" s="849"/>
      <c r="I49" s="854"/>
      <c r="J49" s="860"/>
      <c r="K49" s="860"/>
      <c r="L49" s="835"/>
    </row>
    <row r="50" spans="1:12" s="820" customFormat="1" ht="9" customHeight="1"/>
    <row r="51" spans="1:12" ht="6" customHeight="1"/>
    <row r="54" spans="1:12">
      <c r="C54" s="97" t="s">
        <v>288</v>
      </c>
      <c r="D54" s="837" t="s">
        <v>349</v>
      </c>
      <c r="E54" s="837" t="s">
        <v>81</v>
      </c>
      <c r="F54" s="842" t="s">
        <v>395</v>
      </c>
      <c r="I54" s="98"/>
      <c r="J54" s="873"/>
      <c r="K54" s="873"/>
      <c r="L54" s="875"/>
    </row>
    <row r="55" spans="1:12">
      <c r="C55" s="836" t="s">
        <v>135</v>
      </c>
      <c r="D55" s="97">
        <f>COUNTIFS($B$5:$B$49,"施設長",$H$5:$H$49,"常勤")</f>
        <v>0</v>
      </c>
      <c r="E55" s="97">
        <f>COUNTIFS($B$5:$B$49,"施設長",$H$5:$H$49,"非常勤（パート含む）")</f>
        <v>0</v>
      </c>
      <c r="F55" s="457">
        <f t="shared" ref="F55:F75" si="0">SUM(D55:E55)</f>
        <v>0</v>
      </c>
      <c r="I55" s="868"/>
      <c r="J55" s="98"/>
      <c r="K55" s="98"/>
    </row>
    <row r="56" spans="1:12">
      <c r="C56" s="836" t="s">
        <v>272</v>
      </c>
      <c r="D56" s="97">
        <f>COUNTIFS($B$5:$B$49,"生活指導員",$H$5:$H$49,"常勤")</f>
        <v>0</v>
      </c>
      <c r="E56" s="97">
        <f>COUNTIFS($B$5:$B$49,"生活指導員",$H$5:$H$49,"非常勤（パート含む）")</f>
        <v>0</v>
      </c>
      <c r="F56" s="457">
        <f t="shared" si="0"/>
        <v>0</v>
      </c>
      <c r="I56" s="868"/>
      <c r="J56" s="98"/>
      <c r="K56" s="98"/>
    </row>
    <row r="57" spans="1:12">
      <c r="C57" s="836" t="s">
        <v>423</v>
      </c>
      <c r="D57" s="97">
        <f>COUNTIFS($B$5:$B$49,"看護師",$H$5:$H$49,"常勤")</f>
        <v>0</v>
      </c>
      <c r="E57" s="97">
        <f>COUNTIFS($B$5:$B$49,"看護師",$H$5:$H$49,"非常勤（パート含む）")</f>
        <v>0</v>
      </c>
      <c r="F57" s="457">
        <f t="shared" si="0"/>
        <v>0</v>
      </c>
      <c r="I57" s="868"/>
      <c r="J57" s="98"/>
      <c r="K57" s="98"/>
      <c r="L57" s="98"/>
    </row>
    <row r="58" spans="1:12">
      <c r="C58" s="836" t="s">
        <v>309</v>
      </c>
      <c r="D58" s="97">
        <f>COUNTIFS($B$5:$B$49,"保育士（本体施設）",$H$5:$H$49,"常勤")</f>
        <v>0</v>
      </c>
      <c r="E58" s="97">
        <f>COUNTIFS($B$5:$B$49,"保育士（本体施設）",$H$5:$H$49,"非常勤（パート含む）")</f>
        <v>0</v>
      </c>
      <c r="F58" s="457">
        <f t="shared" si="0"/>
        <v>0</v>
      </c>
      <c r="I58" s="869"/>
      <c r="J58" s="98"/>
      <c r="K58" s="98"/>
      <c r="L58" s="98"/>
    </row>
    <row r="59" spans="1:12">
      <c r="C59" s="836" t="s">
        <v>1144</v>
      </c>
      <c r="D59" s="97">
        <f>COUNTIFS($B$5:$B$49,"保育士（地域小規模）",$H$5:$H$49,"常勤")</f>
        <v>0</v>
      </c>
      <c r="E59" s="97">
        <f>COUNTIFS($B$5:$B$49,"保育士（地域小規模）",$H$5:$H$49,"非常勤（パート含む）")</f>
        <v>0</v>
      </c>
      <c r="F59" s="457">
        <f t="shared" si="0"/>
        <v>0</v>
      </c>
      <c r="I59" s="869"/>
      <c r="J59" s="98"/>
      <c r="K59" s="98"/>
      <c r="L59" s="98"/>
    </row>
    <row r="60" spans="1:12">
      <c r="C60" s="836" t="s">
        <v>1288</v>
      </c>
      <c r="D60" s="97">
        <f>COUNTIFS($B$5:$B$49,"保育士（分園）",$H$5:$H$49,"常勤")</f>
        <v>0</v>
      </c>
      <c r="E60" s="97">
        <f>COUNTIFS($B$5:$B$49,"保育士（分園）",$H$5:$H$49,"非常勤（パート含む）")</f>
        <v>0</v>
      </c>
      <c r="F60" s="457">
        <f t="shared" si="0"/>
        <v>0</v>
      </c>
      <c r="I60" s="870"/>
      <c r="J60" s="874"/>
      <c r="K60" s="874"/>
      <c r="L60" s="874"/>
    </row>
    <row r="61" spans="1:12">
      <c r="C61" s="836" t="s">
        <v>911</v>
      </c>
      <c r="D61" s="97">
        <f>COUNTIFS($B$5:$B$49,"児童指導員（本体施設）",$H$5:$H$49,"常勤")</f>
        <v>0</v>
      </c>
      <c r="E61" s="97">
        <f>COUNTIFS($B$5:$B$49,"児童指導員（本体施設）",$H$5:$H$49,"非常勤（パート含む）")</f>
        <v>0</v>
      </c>
      <c r="F61" s="457">
        <f t="shared" si="0"/>
        <v>0</v>
      </c>
      <c r="I61" s="868"/>
      <c r="J61" s="98"/>
      <c r="K61" s="98"/>
      <c r="L61" s="98"/>
    </row>
    <row r="62" spans="1:12">
      <c r="C62" s="836" t="s">
        <v>681</v>
      </c>
      <c r="D62" s="97">
        <f>COUNTIFS($B$5:$B$49,"児童指導員（地域小規模）",$H$5:$H$49,"常勤")</f>
        <v>0</v>
      </c>
      <c r="E62" s="97">
        <f>COUNTIFS($B$5:$B$49,"児童指導員（地域小規模）",$H$5:$H$49,"非常勤（パート含む）")</f>
        <v>0</v>
      </c>
      <c r="F62" s="457">
        <f t="shared" si="0"/>
        <v>0</v>
      </c>
      <c r="I62" s="869"/>
      <c r="J62" s="98"/>
      <c r="K62" s="98"/>
      <c r="L62" s="98"/>
    </row>
    <row r="63" spans="1:12">
      <c r="C63" s="836" t="s">
        <v>114</v>
      </c>
      <c r="D63" s="97">
        <f>COUNTIFS($B$5:$B$49,"児童指導員（分園）",$H$5:$H$49,"常勤")</f>
        <v>0</v>
      </c>
      <c r="E63" s="97">
        <f>COUNTIFS($B$5:$B$49,"児童指導員（分園）",$H$5:$H$49,"非常勤（パート含む）")</f>
        <v>0</v>
      </c>
      <c r="F63" s="457">
        <f t="shared" si="0"/>
        <v>0</v>
      </c>
      <c r="I63" s="870"/>
      <c r="J63" s="874"/>
      <c r="K63" s="874"/>
      <c r="L63" s="874"/>
    </row>
    <row r="64" spans="1:12">
      <c r="C64" s="836" t="s">
        <v>899</v>
      </c>
      <c r="D64" s="97">
        <f>COUNTIFS($B$5:$B$49,"職業指導員",$H$5:$H$49,"常勤")</f>
        <v>0</v>
      </c>
      <c r="E64" s="97">
        <f>COUNTIFS($B$5:$B$49,"職業指導員",$H$5:$H$49,"非常勤（パート含む）")</f>
        <v>0</v>
      </c>
      <c r="F64" s="457">
        <f t="shared" si="0"/>
        <v>0</v>
      </c>
      <c r="I64" s="869"/>
      <c r="J64" s="98"/>
      <c r="K64" s="98"/>
      <c r="L64" s="98"/>
    </row>
    <row r="65" spans="3:12">
      <c r="C65" s="836" t="s">
        <v>772</v>
      </c>
      <c r="D65" s="97">
        <f>COUNTIFS($B$5:$B$49,"個別対応職員",$H$5:$H$49,"常勤")</f>
        <v>0</v>
      </c>
      <c r="E65" s="97">
        <f>COUNTIFS($B$5:$B$49,"個別対応職員",$H$5:$H$49,"非常勤（パート含む）")</f>
        <v>0</v>
      </c>
      <c r="F65" s="457">
        <f t="shared" si="0"/>
        <v>0</v>
      </c>
      <c r="I65" s="869"/>
      <c r="J65" s="98"/>
      <c r="K65" s="98"/>
      <c r="L65" s="95"/>
    </row>
    <row r="66" spans="3:12">
      <c r="C66" s="836" t="s">
        <v>646</v>
      </c>
      <c r="D66" s="97">
        <f>COUNTIFS($B$5:$B$49,"家庭支援専門相談員",$H$5:$H$49,"常勤")</f>
        <v>0</v>
      </c>
      <c r="E66" s="97">
        <f>COUNTIFS($B$5:$B$49,"家庭支援専門相談員",$H$5:$H$49,"非常勤（パート含む）")</f>
        <v>0</v>
      </c>
      <c r="F66" s="457">
        <f t="shared" si="0"/>
        <v>0</v>
      </c>
      <c r="I66" s="869"/>
      <c r="J66" s="98"/>
      <c r="K66" s="98"/>
      <c r="L66" s="95"/>
    </row>
    <row r="67" spans="3:12">
      <c r="C67" s="836" t="s">
        <v>999</v>
      </c>
      <c r="D67" s="97">
        <f>COUNTIFS($B$5:$B$49,"心理療法担当職員",$H$5:$H$49,"常勤")</f>
        <v>0</v>
      </c>
      <c r="E67" s="97">
        <f>COUNTIFS($B$5:$B$49,"心理療法担当職員",$H$5:$H$49,"非常勤（パート含む）")</f>
        <v>0</v>
      </c>
      <c r="F67" s="457">
        <f t="shared" si="0"/>
        <v>0</v>
      </c>
      <c r="I67" s="868"/>
      <c r="J67" s="98"/>
      <c r="K67" s="98"/>
    </row>
    <row r="68" spans="3:12">
      <c r="C68" s="836" t="s">
        <v>341</v>
      </c>
      <c r="D68" s="97">
        <f>COUNTIFS($B$5:$B$49,"栄養士",$H$5:$H$49,"常勤")</f>
        <v>0</v>
      </c>
      <c r="E68" s="97">
        <f>COUNTIFS($B$5:$B$49,"栄養士",$H$5:$H$49,"非常勤（パート含む）")</f>
        <v>0</v>
      </c>
      <c r="F68" s="457">
        <f t="shared" si="0"/>
        <v>0</v>
      </c>
      <c r="I68" s="871"/>
      <c r="J68" s="98"/>
      <c r="K68" s="98"/>
    </row>
    <row r="69" spans="3:12">
      <c r="C69" s="836" t="s">
        <v>1089</v>
      </c>
      <c r="D69" s="97">
        <f>COUNTIFS($B$5:$B$49,"管理栄養士",$H$5:$H$49,"常勤")</f>
        <v>0</v>
      </c>
      <c r="E69" s="97">
        <f>COUNTIFS($B$5:$B$49,"管理栄養士",$H$5:$H$49,"非常勤（パート含む）")</f>
        <v>0</v>
      </c>
      <c r="F69" s="457">
        <f t="shared" si="0"/>
        <v>0</v>
      </c>
      <c r="I69" s="872"/>
      <c r="J69" s="874"/>
      <c r="K69" s="874"/>
    </row>
    <row r="70" spans="3:12">
      <c r="C70" s="836" t="s">
        <v>342</v>
      </c>
      <c r="D70" s="97">
        <f>COUNTIFS($B$5:$B$49,"事務員",$H$5:$H$49,"常勤")</f>
        <v>0</v>
      </c>
      <c r="E70" s="97">
        <f>COUNTIFS($B$5:$B$49,"事務員",$H$5:$H$49,"非常勤（パート含む）")</f>
        <v>0</v>
      </c>
      <c r="F70" s="457">
        <f t="shared" si="0"/>
        <v>0</v>
      </c>
      <c r="I70" s="871"/>
      <c r="J70" s="98"/>
      <c r="K70" s="98"/>
    </row>
    <row r="71" spans="3:12">
      <c r="C71" s="836" t="s">
        <v>87</v>
      </c>
      <c r="D71" s="97">
        <f>COUNTIFS($B$5:$B$49,"調理員",$H$5:$H$49,"常勤")</f>
        <v>0</v>
      </c>
      <c r="E71" s="97">
        <f>COUNTIFS($B$5:$B$49,"調理員",$H$5:$H$49,"非常勤（パート含む）")</f>
        <v>0</v>
      </c>
      <c r="F71" s="457">
        <f t="shared" si="0"/>
        <v>0</v>
      </c>
      <c r="I71" s="871"/>
      <c r="J71" s="98"/>
      <c r="K71" s="98"/>
    </row>
    <row r="72" spans="3:12">
      <c r="C72" s="836" t="s">
        <v>1056</v>
      </c>
      <c r="D72" s="97">
        <f>COUNTIFS($B$5:$B$49,"里親支援専門相談員",$H$5:$H$49,"常勤")</f>
        <v>0</v>
      </c>
      <c r="E72" s="97">
        <f>COUNTIFS($B$5:$B$49,"里親支援専門相談員",$H$5:$H$49,"非常勤（パート含む）")</f>
        <v>0</v>
      </c>
      <c r="F72" s="457">
        <f t="shared" si="0"/>
        <v>0</v>
      </c>
    </row>
    <row r="73" spans="3:12">
      <c r="C73" s="836" t="s">
        <v>753</v>
      </c>
      <c r="D73" s="97">
        <f>COUNTIFS($B$5:$B$49,"管理宿直専門員",$H$5:$H$49,"常勤")</f>
        <v>0</v>
      </c>
      <c r="E73" s="97">
        <f>COUNTIFS($B$5:$B$49,"管理宿直専門員",$H$5:$H$49,"非常勤（パート含む）")</f>
        <v>0</v>
      </c>
      <c r="F73" s="457">
        <f t="shared" si="0"/>
        <v>0</v>
      </c>
    </row>
    <row r="74" spans="3:12">
      <c r="C74" s="836" t="s">
        <v>726</v>
      </c>
      <c r="D74" s="97">
        <f>COUNTIFS($B$5:$B$49,"医師",$H$5:$H$49,"常勤")</f>
        <v>0</v>
      </c>
      <c r="E74" s="97">
        <f>COUNTIFS($B$5:$B$49,"医師",$H$5:$H$49,"非常勤（パート含む）")</f>
        <v>0</v>
      </c>
      <c r="F74" s="457">
        <f t="shared" si="0"/>
        <v>0</v>
      </c>
    </row>
    <row r="75" spans="3:12">
      <c r="C75" s="836" t="s">
        <v>344</v>
      </c>
      <c r="D75" s="97">
        <f>COUNTIFS($B$5:$B$49,"その他",$H$5:$H$49,"常勤")</f>
        <v>0</v>
      </c>
      <c r="E75" s="97">
        <f>COUNTIFS($B$5:$B$49,"その他",$H$5:$H$49,"非常勤（パート含む）")</f>
        <v>0</v>
      </c>
      <c r="F75" s="457">
        <f t="shared" si="0"/>
        <v>0</v>
      </c>
    </row>
  </sheetData>
  <sheetProtection sheet="1" objects="1" scenarios="1" insertColumns="0" insertRows="0"/>
  <mergeCells count="183">
    <mergeCell ref="I2:K2"/>
    <mergeCell ref="E2:E4"/>
    <mergeCell ref="F2:F4"/>
    <mergeCell ref="I3:I4"/>
    <mergeCell ref="J3:J4"/>
    <mergeCell ref="K3:K4"/>
    <mergeCell ref="A5:A7"/>
    <mergeCell ref="B5:B7"/>
    <mergeCell ref="C5:C7"/>
    <mergeCell ref="D5:D7"/>
    <mergeCell ref="E5:E7"/>
    <mergeCell ref="F5:F7"/>
    <mergeCell ref="G5:G7"/>
    <mergeCell ref="H5:H7"/>
    <mergeCell ref="I5:I7"/>
    <mergeCell ref="J5:J7"/>
    <mergeCell ref="K5:K7"/>
    <mergeCell ref="A8:A10"/>
    <mergeCell ref="B8:B10"/>
    <mergeCell ref="C8:C10"/>
    <mergeCell ref="D8:D10"/>
    <mergeCell ref="E8:E10"/>
    <mergeCell ref="F8:F10"/>
    <mergeCell ref="G8:G10"/>
    <mergeCell ref="H8:H10"/>
    <mergeCell ref="I8:I10"/>
    <mergeCell ref="J8:J10"/>
    <mergeCell ref="K8:K10"/>
    <mergeCell ref="A11:A13"/>
    <mergeCell ref="B11:B13"/>
    <mergeCell ref="C11:C13"/>
    <mergeCell ref="D11:D13"/>
    <mergeCell ref="E11:E13"/>
    <mergeCell ref="F11:F13"/>
    <mergeCell ref="G11:G13"/>
    <mergeCell ref="H11:H13"/>
    <mergeCell ref="I11:I13"/>
    <mergeCell ref="J11:J13"/>
    <mergeCell ref="K11:K13"/>
    <mergeCell ref="A14:A16"/>
    <mergeCell ref="B14:B16"/>
    <mergeCell ref="C14:C16"/>
    <mergeCell ref="D14:D16"/>
    <mergeCell ref="E14:E16"/>
    <mergeCell ref="F14:F16"/>
    <mergeCell ref="G14:G16"/>
    <mergeCell ref="H14:H16"/>
    <mergeCell ref="I14:I16"/>
    <mergeCell ref="J14:J16"/>
    <mergeCell ref="K14:K16"/>
    <mergeCell ref="A17:A19"/>
    <mergeCell ref="B17:B19"/>
    <mergeCell ref="C17:C19"/>
    <mergeCell ref="D17:D19"/>
    <mergeCell ref="E17:E19"/>
    <mergeCell ref="F17:F19"/>
    <mergeCell ref="G17:G19"/>
    <mergeCell ref="H17:H19"/>
    <mergeCell ref="I17:I19"/>
    <mergeCell ref="J17:J19"/>
    <mergeCell ref="K17:K19"/>
    <mergeCell ref="A20:A22"/>
    <mergeCell ref="B20:B22"/>
    <mergeCell ref="C20:C22"/>
    <mergeCell ref="D20:D22"/>
    <mergeCell ref="E20:E22"/>
    <mergeCell ref="F20:F22"/>
    <mergeCell ref="G20:G22"/>
    <mergeCell ref="H20:H22"/>
    <mergeCell ref="I20:I22"/>
    <mergeCell ref="J20:J22"/>
    <mergeCell ref="K20:K22"/>
    <mergeCell ref="A23:A25"/>
    <mergeCell ref="B23:B25"/>
    <mergeCell ref="C23:C25"/>
    <mergeCell ref="D23:D25"/>
    <mergeCell ref="E23:E25"/>
    <mergeCell ref="F23:F25"/>
    <mergeCell ref="G23:G25"/>
    <mergeCell ref="H23:H25"/>
    <mergeCell ref="I23:I25"/>
    <mergeCell ref="J23:J25"/>
    <mergeCell ref="K23:K25"/>
    <mergeCell ref="A26:A28"/>
    <mergeCell ref="B26:B28"/>
    <mergeCell ref="C26:C28"/>
    <mergeCell ref="D26:D28"/>
    <mergeCell ref="E26:E28"/>
    <mergeCell ref="F26:F28"/>
    <mergeCell ref="G26:G28"/>
    <mergeCell ref="H26:H28"/>
    <mergeCell ref="I26:I28"/>
    <mergeCell ref="J26:J28"/>
    <mergeCell ref="K26:K28"/>
    <mergeCell ref="A29:A31"/>
    <mergeCell ref="B29:B31"/>
    <mergeCell ref="C29:C31"/>
    <mergeCell ref="D29:D31"/>
    <mergeCell ref="E29:E31"/>
    <mergeCell ref="F29:F31"/>
    <mergeCell ref="G29:G31"/>
    <mergeCell ref="H29:H31"/>
    <mergeCell ref="I29:I31"/>
    <mergeCell ref="J29:J31"/>
    <mergeCell ref="K29:K31"/>
    <mergeCell ref="A32:A34"/>
    <mergeCell ref="B32:B34"/>
    <mergeCell ref="C32:C34"/>
    <mergeCell ref="D32:D34"/>
    <mergeCell ref="E32:E34"/>
    <mergeCell ref="F32:F34"/>
    <mergeCell ref="G32:G34"/>
    <mergeCell ref="H32:H34"/>
    <mergeCell ref="I32:I34"/>
    <mergeCell ref="J32:J34"/>
    <mergeCell ref="K32:K34"/>
    <mergeCell ref="A35:A37"/>
    <mergeCell ref="B35:B37"/>
    <mergeCell ref="C35:C37"/>
    <mergeCell ref="D35:D37"/>
    <mergeCell ref="E35:E37"/>
    <mergeCell ref="F35:F37"/>
    <mergeCell ref="G35:G37"/>
    <mergeCell ref="H35:H37"/>
    <mergeCell ref="I35:I37"/>
    <mergeCell ref="J35:J37"/>
    <mergeCell ref="K35:K37"/>
    <mergeCell ref="A38:A40"/>
    <mergeCell ref="B38:B40"/>
    <mergeCell ref="C38:C40"/>
    <mergeCell ref="D38:D40"/>
    <mergeCell ref="E38:E40"/>
    <mergeCell ref="F38:F40"/>
    <mergeCell ref="G38:G40"/>
    <mergeCell ref="H38:H40"/>
    <mergeCell ref="I38:I40"/>
    <mergeCell ref="J38:J40"/>
    <mergeCell ref="K38:K40"/>
    <mergeCell ref="A41:A43"/>
    <mergeCell ref="B41:B43"/>
    <mergeCell ref="C41:C43"/>
    <mergeCell ref="D41:D43"/>
    <mergeCell ref="E41:E43"/>
    <mergeCell ref="F41:F43"/>
    <mergeCell ref="G41:G43"/>
    <mergeCell ref="H41:H43"/>
    <mergeCell ref="I41:I43"/>
    <mergeCell ref="J41:J43"/>
    <mergeCell ref="K41:K43"/>
    <mergeCell ref="A44:A46"/>
    <mergeCell ref="B44:B46"/>
    <mergeCell ref="C44:C46"/>
    <mergeCell ref="D44:D46"/>
    <mergeCell ref="E44:E46"/>
    <mergeCell ref="F44:F46"/>
    <mergeCell ref="G44:G46"/>
    <mergeCell ref="H44:H46"/>
    <mergeCell ref="I44:I46"/>
    <mergeCell ref="J44:J46"/>
    <mergeCell ref="K44:K46"/>
    <mergeCell ref="A47:A49"/>
    <mergeCell ref="B47:B49"/>
    <mergeCell ref="C47:C49"/>
    <mergeCell ref="D47:D49"/>
    <mergeCell ref="E47:E49"/>
    <mergeCell ref="F47:F49"/>
    <mergeCell ref="G47:G49"/>
    <mergeCell ref="H47:H49"/>
    <mergeCell ref="I47:I49"/>
    <mergeCell ref="J47:J49"/>
    <mergeCell ref="K47:K49"/>
    <mergeCell ref="I58:I59"/>
    <mergeCell ref="J58:J59"/>
    <mergeCell ref="K58:K59"/>
    <mergeCell ref="L58:L59"/>
    <mergeCell ref="I62:I64"/>
    <mergeCell ref="J62:J64"/>
    <mergeCell ref="K62:K64"/>
    <mergeCell ref="L62:L64"/>
    <mergeCell ref="I65:I66"/>
    <mergeCell ref="J65:J66"/>
    <mergeCell ref="K65:K66"/>
    <mergeCell ref="L65:L66"/>
  </mergeCells>
  <phoneticPr fontId="25" type="Hiragana"/>
  <conditionalFormatting sqref="K8:K49">
    <cfRule type="expression" dxfId="9" priority="1">
      <formula>OR($H$8="育休中",$H$8="退職済")</formula>
    </cfRule>
  </conditionalFormatting>
  <conditionalFormatting sqref="J11:J49">
    <cfRule type="expression" dxfId="8" priority="2">
      <formula>OR($H$8="育休中",$H$8="退職済")</formula>
    </cfRule>
  </conditionalFormatting>
  <conditionalFormatting sqref="J8:J10">
    <cfRule type="expression" dxfId="7" priority="3">
      <formula>OR($H$8="育休中",$H$8="退職済")</formula>
    </cfRule>
  </conditionalFormatting>
  <conditionalFormatting sqref="K5:K7">
    <cfRule type="expression" dxfId="6" priority="4">
      <formula>OR($H$8="育休中",$H$8="退職済")</formula>
    </cfRule>
  </conditionalFormatting>
  <conditionalFormatting sqref="J5:J7">
    <cfRule type="expression" dxfId="5" priority="5">
      <formula>OR($H$8="育休中",$H$8="退職済")</formula>
    </cfRule>
  </conditionalFormatting>
  <dataValidations count="4">
    <dataValidation type="list" allowBlank="1" showDropDown="0" showInputMessage="1" showErrorMessage="1" sqref="J5:J49 K8:K49">
      <formula1>"3,3.25,3.5,3.75,4,4.25,4.5,4.75,5,5.25,5.5,5.75,6,6.25,6.5,6.75,7,7.25,7.5,7.75,8,8.25,8.5,8.75,9"</formula1>
    </dataValidation>
    <dataValidation type="list" allowBlank="1" showDropDown="0" showInputMessage="1" showErrorMessage="1" sqref="K5:K7">
      <formula1>"1,2,3,4,5,6,7,8,9,10,11,12,13,14,15,16,17,18,19,20,21,22,23,24,25,26,27,28,29,30,31"</formula1>
    </dataValidation>
    <dataValidation type="list" allowBlank="1" showDropDown="0" showInputMessage="1" showErrorMessage="1" sqref="H5:H49">
      <formula1>$N$6:$N$11</formula1>
    </dataValidation>
    <dataValidation type="list" allowBlank="1" showDropDown="0" showInputMessage="1" showErrorMessage="1" sqref="B5:B49">
      <formula1>$C$55:$C$75</formula1>
    </dataValidation>
  </dataValidations>
  <pageMargins left="0.75" right="0.28999999999999998" top="0.96" bottom="0.16" header="0.26" footer="0.18"/>
  <pageSetup paperSize="9" scale="92" firstPageNumber="39" fitToWidth="1" fitToHeight="1" orientation="landscape" usePrinterDefaults="1" useFirstPageNumber="1" r:id="rId1"/>
  <headerFooter alignWithMargins="0">
    <oddFooter>&amp;C-42-</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dimension ref="A1:IV75"/>
  <sheetViews>
    <sheetView view="pageBreakPreview" zoomScale="85" zoomScaleSheetLayoutView="85" workbookViewId="0">
      <selection activeCell="B47" sqref="B47:B49"/>
    </sheetView>
  </sheetViews>
  <sheetFormatPr defaultRowHeight="13.2"/>
  <cols>
    <col min="1" max="1" width="2.25" style="95" customWidth="1"/>
    <col min="2" max="2" width="11.5" style="95" customWidth="1"/>
    <col min="3" max="3" width="17.875" style="95" customWidth="1"/>
    <col min="4" max="4" width="14.875" style="95" customWidth="1"/>
    <col min="5" max="5" width="9" style="95" bestFit="1" customWidth="1"/>
    <col min="6" max="6" width="6.5" style="95" customWidth="1"/>
    <col min="7" max="7" width="7" style="95" customWidth="1"/>
    <col min="8" max="8" width="13.75" style="95" customWidth="1"/>
    <col min="9" max="9" width="12.625" style="95" customWidth="1"/>
    <col min="10" max="10" width="13.375" style="95" customWidth="1"/>
    <col min="11" max="11" width="12.75" style="95" customWidth="1"/>
    <col min="12" max="12" width="23.125" style="95" customWidth="1"/>
    <col min="13" max="256" width="9" style="95" bestFit="1" customWidth="1"/>
  </cols>
  <sheetData>
    <row r="1" spans="1:14" ht="15.75" customHeight="1">
      <c r="B1" s="95" t="s">
        <v>856</v>
      </c>
      <c r="E1" s="820" t="s">
        <v>1292</v>
      </c>
    </row>
    <row r="2" spans="1:14" s="820" customFormat="1" ht="9.9499999999999993" customHeight="1">
      <c r="A2" s="821"/>
      <c r="B2" s="827"/>
      <c r="C2" s="827"/>
      <c r="D2" s="827"/>
      <c r="E2" s="838" t="s">
        <v>1138</v>
      </c>
      <c r="F2" s="841" t="s">
        <v>314</v>
      </c>
      <c r="G2" s="843"/>
      <c r="H2" s="844"/>
      <c r="I2" s="850" t="s">
        <v>1140</v>
      </c>
      <c r="J2" s="855"/>
      <c r="K2" s="861"/>
      <c r="L2" s="827"/>
    </row>
    <row r="3" spans="1:14" s="820" customFormat="1" ht="9.9499999999999993" customHeight="1">
      <c r="A3" s="822" t="s">
        <v>250</v>
      </c>
      <c r="B3" s="828" t="s">
        <v>780</v>
      </c>
      <c r="C3" s="828" t="s">
        <v>310</v>
      </c>
      <c r="D3" s="828" t="s">
        <v>1137</v>
      </c>
      <c r="E3" s="839"/>
      <c r="F3" s="310"/>
      <c r="G3" s="828" t="s">
        <v>139</v>
      </c>
      <c r="H3" s="845" t="s">
        <v>1139</v>
      </c>
      <c r="I3" s="851" t="s">
        <v>162</v>
      </c>
      <c r="J3" s="856" t="s">
        <v>1141</v>
      </c>
      <c r="K3" s="856" t="s">
        <v>317</v>
      </c>
      <c r="L3" s="828" t="s">
        <v>319</v>
      </c>
    </row>
    <row r="4" spans="1:14" s="820" customFormat="1" ht="12.75" customHeight="1">
      <c r="A4" s="823"/>
      <c r="B4" s="829"/>
      <c r="C4" s="829"/>
      <c r="D4" s="829"/>
      <c r="E4" s="840"/>
      <c r="F4" s="330"/>
      <c r="G4" s="829" t="s">
        <v>315</v>
      </c>
      <c r="H4" s="846"/>
      <c r="I4" s="826"/>
      <c r="J4" s="857"/>
      <c r="K4" s="857"/>
      <c r="L4" s="846"/>
    </row>
    <row r="5" spans="1:14" s="820" customFormat="1" ht="9.4" customHeight="1">
      <c r="A5" s="824">
        <v>61</v>
      </c>
      <c r="B5" s="830"/>
      <c r="C5" s="833"/>
      <c r="D5" s="833"/>
      <c r="E5" s="833"/>
      <c r="F5" s="833"/>
      <c r="G5" s="833"/>
      <c r="H5" s="847"/>
      <c r="I5" s="852"/>
      <c r="J5" s="858"/>
      <c r="K5" s="862"/>
      <c r="L5" s="833" t="s">
        <v>1142</v>
      </c>
    </row>
    <row r="6" spans="1:14" s="820" customFormat="1" ht="9.4" customHeight="1">
      <c r="A6" s="825"/>
      <c r="B6" s="831"/>
      <c r="C6" s="834"/>
      <c r="D6" s="834"/>
      <c r="E6" s="834"/>
      <c r="F6" s="834"/>
      <c r="G6" s="834"/>
      <c r="H6" s="848"/>
      <c r="I6" s="853"/>
      <c r="J6" s="859"/>
      <c r="K6" s="863"/>
      <c r="L6" s="834" t="s">
        <v>980</v>
      </c>
      <c r="N6" s="820" t="s">
        <v>806</v>
      </c>
    </row>
    <row r="7" spans="1:14" s="820" customFormat="1" ht="9.4" customHeight="1">
      <c r="A7" s="826"/>
      <c r="B7" s="832"/>
      <c r="C7" s="835"/>
      <c r="D7" s="835"/>
      <c r="E7" s="835"/>
      <c r="F7" s="835"/>
      <c r="G7" s="835"/>
      <c r="H7" s="849"/>
      <c r="I7" s="854"/>
      <c r="J7" s="860"/>
      <c r="K7" s="864"/>
      <c r="L7" s="835"/>
      <c r="N7" s="820" t="s">
        <v>233</v>
      </c>
    </row>
    <row r="8" spans="1:14" s="820" customFormat="1" ht="11.1" customHeight="1">
      <c r="A8" s="824">
        <v>62</v>
      </c>
      <c r="B8" s="830"/>
      <c r="C8" s="833"/>
      <c r="D8" s="833"/>
      <c r="E8" s="833"/>
      <c r="F8" s="833"/>
      <c r="G8" s="833"/>
      <c r="H8" s="847"/>
      <c r="I8" s="852"/>
      <c r="J8" s="858"/>
      <c r="K8" s="858"/>
      <c r="L8" s="833"/>
      <c r="N8" s="820" t="s">
        <v>54</v>
      </c>
    </row>
    <row r="9" spans="1:14" s="820" customFormat="1" ht="11.1" customHeight="1">
      <c r="A9" s="825"/>
      <c r="B9" s="831"/>
      <c r="C9" s="834"/>
      <c r="D9" s="834"/>
      <c r="E9" s="834"/>
      <c r="F9" s="834"/>
      <c r="G9" s="834"/>
      <c r="H9" s="848"/>
      <c r="I9" s="853"/>
      <c r="J9" s="859"/>
      <c r="K9" s="859"/>
      <c r="L9" s="834"/>
      <c r="N9" s="820" t="s">
        <v>1143</v>
      </c>
    </row>
    <row r="10" spans="1:14" s="820" customFormat="1" ht="11.1" customHeight="1">
      <c r="A10" s="826"/>
      <c r="B10" s="832"/>
      <c r="C10" s="835"/>
      <c r="D10" s="835"/>
      <c r="E10" s="835"/>
      <c r="F10" s="835"/>
      <c r="G10" s="835"/>
      <c r="H10" s="849"/>
      <c r="I10" s="854"/>
      <c r="J10" s="860"/>
      <c r="K10" s="860"/>
      <c r="L10" s="835"/>
      <c r="N10" s="820" t="s">
        <v>12</v>
      </c>
    </row>
    <row r="11" spans="1:14" s="820" customFormat="1" ht="11.1" customHeight="1">
      <c r="A11" s="824">
        <v>63</v>
      </c>
      <c r="B11" s="830"/>
      <c r="C11" s="833"/>
      <c r="D11" s="833"/>
      <c r="E11" s="833"/>
      <c r="F11" s="833"/>
      <c r="G11" s="833"/>
      <c r="H11" s="847"/>
      <c r="I11" s="852"/>
      <c r="J11" s="858"/>
      <c r="K11" s="858"/>
      <c r="L11" s="833"/>
      <c r="N11" s="820" t="s">
        <v>344</v>
      </c>
    </row>
    <row r="12" spans="1:14" s="820" customFormat="1" ht="11.1" customHeight="1">
      <c r="A12" s="825"/>
      <c r="B12" s="831"/>
      <c r="C12" s="834"/>
      <c r="D12" s="834"/>
      <c r="E12" s="834"/>
      <c r="F12" s="834"/>
      <c r="G12" s="834"/>
      <c r="H12" s="848"/>
      <c r="I12" s="853"/>
      <c r="J12" s="859"/>
      <c r="K12" s="859"/>
      <c r="L12" s="834"/>
    </row>
    <row r="13" spans="1:14" s="820" customFormat="1" ht="11.1" customHeight="1">
      <c r="A13" s="826"/>
      <c r="B13" s="832"/>
      <c r="C13" s="835"/>
      <c r="D13" s="835"/>
      <c r="E13" s="835"/>
      <c r="F13" s="835"/>
      <c r="G13" s="835"/>
      <c r="H13" s="849"/>
      <c r="I13" s="854"/>
      <c r="J13" s="860"/>
      <c r="K13" s="860"/>
      <c r="L13" s="835"/>
    </row>
    <row r="14" spans="1:14" s="820" customFormat="1" ht="11.1" customHeight="1">
      <c r="A14" s="824">
        <v>64</v>
      </c>
      <c r="B14" s="830"/>
      <c r="C14" s="833"/>
      <c r="D14" s="833"/>
      <c r="E14" s="833"/>
      <c r="F14" s="833"/>
      <c r="G14" s="833"/>
      <c r="H14" s="847"/>
      <c r="I14" s="852"/>
      <c r="J14" s="858"/>
      <c r="K14" s="858"/>
      <c r="L14" s="833"/>
    </row>
    <row r="15" spans="1:14" s="820" customFormat="1" ht="11.1" customHeight="1">
      <c r="A15" s="825"/>
      <c r="B15" s="831"/>
      <c r="C15" s="834"/>
      <c r="D15" s="834"/>
      <c r="E15" s="834"/>
      <c r="F15" s="834"/>
      <c r="G15" s="834"/>
      <c r="H15" s="848"/>
      <c r="I15" s="853"/>
      <c r="J15" s="859"/>
      <c r="K15" s="859"/>
      <c r="L15" s="834"/>
    </row>
    <row r="16" spans="1:14" s="820" customFormat="1" ht="11.1" customHeight="1">
      <c r="A16" s="826"/>
      <c r="B16" s="832"/>
      <c r="C16" s="835"/>
      <c r="D16" s="835"/>
      <c r="E16" s="835"/>
      <c r="F16" s="835"/>
      <c r="G16" s="835"/>
      <c r="H16" s="849"/>
      <c r="I16" s="854"/>
      <c r="J16" s="860"/>
      <c r="K16" s="860"/>
      <c r="L16" s="835"/>
    </row>
    <row r="17" spans="1:12" s="820" customFormat="1" ht="11.1" customHeight="1">
      <c r="A17" s="824">
        <v>65</v>
      </c>
      <c r="B17" s="830"/>
      <c r="C17" s="833"/>
      <c r="D17" s="833"/>
      <c r="E17" s="833"/>
      <c r="F17" s="833"/>
      <c r="G17" s="833"/>
      <c r="H17" s="847"/>
      <c r="I17" s="852"/>
      <c r="J17" s="858"/>
      <c r="K17" s="858"/>
      <c r="L17" s="833"/>
    </row>
    <row r="18" spans="1:12" s="820" customFormat="1" ht="11.1" customHeight="1">
      <c r="A18" s="825"/>
      <c r="B18" s="831"/>
      <c r="C18" s="834"/>
      <c r="D18" s="834"/>
      <c r="E18" s="834"/>
      <c r="F18" s="834"/>
      <c r="G18" s="834"/>
      <c r="H18" s="848"/>
      <c r="I18" s="853"/>
      <c r="J18" s="859"/>
      <c r="K18" s="859"/>
      <c r="L18" s="834"/>
    </row>
    <row r="19" spans="1:12" s="820" customFormat="1" ht="11.1" customHeight="1">
      <c r="A19" s="826"/>
      <c r="B19" s="832"/>
      <c r="C19" s="835"/>
      <c r="D19" s="835"/>
      <c r="E19" s="835"/>
      <c r="F19" s="835"/>
      <c r="G19" s="835"/>
      <c r="H19" s="849"/>
      <c r="I19" s="854"/>
      <c r="J19" s="860"/>
      <c r="K19" s="860"/>
      <c r="L19" s="835"/>
    </row>
    <row r="20" spans="1:12" s="820" customFormat="1" ht="11.1" customHeight="1">
      <c r="A20" s="824">
        <v>66</v>
      </c>
      <c r="B20" s="830"/>
      <c r="C20" s="833"/>
      <c r="D20" s="833"/>
      <c r="E20" s="833"/>
      <c r="F20" s="833"/>
      <c r="G20" s="833"/>
      <c r="H20" s="847"/>
      <c r="I20" s="852"/>
      <c r="J20" s="858"/>
      <c r="K20" s="858"/>
      <c r="L20" s="833"/>
    </row>
    <row r="21" spans="1:12" s="820" customFormat="1" ht="11.1" customHeight="1">
      <c r="A21" s="825"/>
      <c r="B21" s="831"/>
      <c r="C21" s="834"/>
      <c r="D21" s="834"/>
      <c r="E21" s="834"/>
      <c r="F21" s="834"/>
      <c r="G21" s="834"/>
      <c r="H21" s="848"/>
      <c r="I21" s="853"/>
      <c r="J21" s="859"/>
      <c r="K21" s="859"/>
      <c r="L21" s="834"/>
    </row>
    <row r="22" spans="1:12" s="820" customFormat="1" ht="11.1" customHeight="1">
      <c r="A22" s="826"/>
      <c r="B22" s="832"/>
      <c r="C22" s="835"/>
      <c r="D22" s="835"/>
      <c r="E22" s="835"/>
      <c r="F22" s="835"/>
      <c r="G22" s="835"/>
      <c r="H22" s="849"/>
      <c r="I22" s="854"/>
      <c r="J22" s="860"/>
      <c r="K22" s="860"/>
      <c r="L22" s="835"/>
    </row>
    <row r="23" spans="1:12" s="820" customFormat="1" ht="11.1" customHeight="1">
      <c r="A23" s="824">
        <v>67</v>
      </c>
      <c r="B23" s="830"/>
      <c r="C23" s="833"/>
      <c r="D23" s="833"/>
      <c r="E23" s="833"/>
      <c r="F23" s="833"/>
      <c r="G23" s="833"/>
      <c r="H23" s="847"/>
      <c r="I23" s="852"/>
      <c r="J23" s="858"/>
      <c r="K23" s="858"/>
      <c r="L23" s="833"/>
    </row>
    <row r="24" spans="1:12" s="820" customFormat="1" ht="11.1" customHeight="1">
      <c r="A24" s="825"/>
      <c r="B24" s="831"/>
      <c r="C24" s="834"/>
      <c r="D24" s="834"/>
      <c r="E24" s="834"/>
      <c r="F24" s="834"/>
      <c r="G24" s="834"/>
      <c r="H24" s="848"/>
      <c r="I24" s="853"/>
      <c r="J24" s="859"/>
      <c r="K24" s="859"/>
      <c r="L24" s="834"/>
    </row>
    <row r="25" spans="1:12" s="820" customFormat="1" ht="11.1" customHeight="1">
      <c r="A25" s="826"/>
      <c r="B25" s="832"/>
      <c r="C25" s="835"/>
      <c r="D25" s="835"/>
      <c r="E25" s="835"/>
      <c r="F25" s="835"/>
      <c r="G25" s="835"/>
      <c r="H25" s="849"/>
      <c r="I25" s="854"/>
      <c r="J25" s="860"/>
      <c r="K25" s="860"/>
      <c r="L25" s="835"/>
    </row>
    <row r="26" spans="1:12" s="820" customFormat="1" ht="11.1" customHeight="1">
      <c r="A26" s="824">
        <v>68</v>
      </c>
      <c r="B26" s="830"/>
      <c r="C26" s="833"/>
      <c r="D26" s="833"/>
      <c r="E26" s="833"/>
      <c r="F26" s="833"/>
      <c r="G26" s="833"/>
      <c r="H26" s="847"/>
      <c r="I26" s="852"/>
      <c r="J26" s="858"/>
      <c r="K26" s="858"/>
      <c r="L26" s="833"/>
    </row>
    <row r="27" spans="1:12" s="820" customFormat="1" ht="11.1" customHeight="1">
      <c r="A27" s="825"/>
      <c r="B27" s="831"/>
      <c r="C27" s="834"/>
      <c r="D27" s="834"/>
      <c r="E27" s="834"/>
      <c r="F27" s="834"/>
      <c r="G27" s="834"/>
      <c r="H27" s="848"/>
      <c r="I27" s="853"/>
      <c r="J27" s="859"/>
      <c r="K27" s="859"/>
      <c r="L27" s="834"/>
    </row>
    <row r="28" spans="1:12" s="820" customFormat="1" ht="11.1" customHeight="1">
      <c r="A28" s="826"/>
      <c r="B28" s="832"/>
      <c r="C28" s="835"/>
      <c r="D28" s="835"/>
      <c r="E28" s="835"/>
      <c r="F28" s="835"/>
      <c r="G28" s="835"/>
      <c r="H28" s="849"/>
      <c r="I28" s="854"/>
      <c r="J28" s="860"/>
      <c r="K28" s="860"/>
      <c r="L28" s="835"/>
    </row>
    <row r="29" spans="1:12" s="820" customFormat="1" ht="11.1" customHeight="1">
      <c r="A29" s="824">
        <v>69</v>
      </c>
      <c r="B29" s="830"/>
      <c r="C29" s="833"/>
      <c r="D29" s="833"/>
      <c r="E29" s="833"/>
      <c r="F29" s="833"/>
      <c r="G29" s="833"/>
      <c r="H29" s="847"/>
      <c r="I29" s="852"/>
      <c r="J29" s="858"/>
      <c r="K29" s="858"/>
      <c r="L29" s="833"/>
    </row>
    <row r="30" spans="1:12" s="820" customFormat="1" ht="11.1" customHeight="1">
      <c r="A30" s="825"/>
      <c r="B30" s="831"/>
      <c r="C30" s="834"/>
      <c r="D30" s="834"/>
      <c r="E30" s="834"/>
      <c r="F30" s="834"/>
      <c r="G30" s="834"/>
      <c r="H30" s="848"/>
      <c r="I30" s="853"/>
      <c r="J30" s="859"/>
      <c r="K30" s="859"/>
      <c r="L30" s="834"/>
    </row>
    <row r="31" spans="1:12" s="820" customFormat="1" ht="11.1" customHeight="1">
      <c r="A31" s="826"/>
      <c r="B31" s="832"/>
      <c r="C31" s="835"/>
      <c r="D31" s="835"/>
      <c r="E31" s="835"/>
      <c r="F31" s="835"/>
      <c r="G31" s="835"/>
      <c r="H31" s="849"/>
      <c r="I31" s="854"/>
      <c r="J31" s="860"/>
      <c r="K31" s="860"/>
      <c r="L31" s="835"/>
    </row>
    <row r="32" spans="1:12" s="820" customFormat="1" ht="11.1" customHeight="1">
      <c r="A32" s="824">
        <v>70</v>
      </c>
      <c r="B32" s="830"/>
      <c r="C32" s="833"/>
      <c r="D32" s="833"/>
      <c r="E32" s="833"/>
      <c r="F32" s="833"/>
      <c r="G32" s="833"/>
      <c r="H32" s="847"/>
      <c r="I32" s="852"/>
      <c r="J32" s="858"/>
      <c r="K32" s="858"/>
      <c r="L32" s="833"/>
    </row>
    <row r="33" spans="1:14" s="820" customFormat="1" ht="11.1" customHeight="1">
      <c r="A33" s="825"/>
      <c r="B33" s="831"/>
      <c r="C33" s="834"/>
      <c r="D33" s="834"/>
      <c r="E33" s="834"/>
      <c r="F33" s="834"/>
      <c r="G33" s="834"/>
      <c r="H33" s="848"/>
      <c r="I33" s="853"/>
      <c r="J33" s="859"/>
      <c r="K33" s="859"/>
      <c r="L33" s="834"/>
    </row>
    <row r="34" spans="1:14" s="820" customFormat="1" ht="11.1" customHeight="1">
      <c r="A34" s="826"/>
      <c r="B34" s="832"/>
      <c r="C34" s="835"/>
      <c r="D34" s="835"/>
      <c r="E34" s="835"/>
      <c r="F34" s="835"/>
      <c r="G34" s="835"/>
      <c r="H34" s="849"/>
      <c r="I34" s="854"/>
      <c r="J34" s="860"/>
      <c r="K34" s="860"/>
      <c r="L34" s="835"/>
    </row>
    <row r="35" spans="1:14" s="820" customFormat="1" ht="11.1" customHeight="1">
      <c r="A35" s="824">
        <v>71</v>
      </c>
      <c r="B35" s="830"/>
      <c r="C35" s="833"/>
      <c r="D35" s="833"/>
      <c r="E35" s="833"/>
      <c r="F35" s="833"/>
      <c r="G35" s="833"/>
      <c r="H35" s="847"/>
      <c r="I35" s="852"/>
      <c r="J35" s="858"/>
      <c r="K35" s="858"/>
      <c r="L35" s="833"/>
    </row>
    <row r="36" spans="1:14" s="820" customFormat="1" ht="11.1" customHeight="1">
      <c r="A36" s="825"/>
      <c r="B36" s="831"/>
      <c r="C36" s="834"/>
      <c r="D36" s="834"/>
      <c r="E36" s="834"/>
      <c r="F36" s="834"/>
      <c r="G36" s="834"/>
      <c r="H36" s="848"/>
      <c r="I36" s="853"/>
      <c r="J36" s="859"/>
      <c r="K36" s="859"/>
      <c r="L36" s="834"/>
    </row>
    <row r="37" spans="1:14" s="820" customFormat="1" ht="11.1" customHeight="1">
      <c r="A37" s="826"/>
      <c r="B37" s="832"/>
      <c r="C37" s="835"/>
      <c r="D37" s="835"/>
      <c r="E37" s="835"/>
      <c r="F37" s="835"/>
      <c r="G37" s="835"/>
      <c r="H37" s="849"/>
      <c r="I37" s="854"/>
      <c r="J37" s="860"/>
      <c r="K37" s="860"/>
      <c r="L37" s="835"/>
    </row>
    <row r="38" spans="1:14" s="820" customFormat="1" ht="11.1" customHeight="1">
      <c r="A38" s="824">
        <v>72</v>
      </c>
      <c r="B38" s="830"/>
      <c r="C38" s="833"/>
      <c r="D38" s="833"/>
      <c r="E38" s="833"/>
      <c r="F38" s="833"/>
      <c r="G38" s="833"/>
      <c r="H38" s="847"/>
      <c r="I38" s="852"/>
      <c r="J38" s="858"/>
      <c r="K38" s="858"/>
      <c r="L38" s="833"/>
    </row>
    <row r="39" spans="1:14" s="820" customFormat="1" ht="11.1" customHeight="1">
      <c r="A39" s="825"/>
      <c r="B39" s="831"/>
      <c r="C39" s="834"/>
      <c r="D39" s="834"/>
      <c r="E39" s="834"/>
      <c r="F39" s="834"/>
      <c r="G39" s="834"/>
      <c r="H39" s="848"/>
      <c r="I39" s="853"/>
      <c r="J39" s="859"/>
      <c r="K39" s="859"/>
      <c r="L39" s="834"/>
      <c r="N39" s="867"/>
    </row>
    <row r="40" spans="1:14" s="820" customFormat="1" ht="11.1" customHeight="1">
      <c r="A40" s="826"/>
      <c r="B40" s="832"/>
      <c r="C40" s="835"/>
      <c r="D40" s="835"/>
      <c r="E40" s="835"/>
      <c r="F40" s="835"/>
      <c r="G40" s="835"/>
      <c r="H40" s="849"/>
      <c r="I40" s="854"/>
      <c r="J40" s="860"/>
      <c r="K40" s="860"/>
      <c r="L40" s="835"/>
    </row>
    <row r="41" spans="1:14" s="820" customFormat="1" ht="11.1" customHeight="1">
      <c r="A41" s="824">
        <v>73</v>
      </c>
      <c r="B41" s="830"/>
      <c r="C41" s="833"/>
      <c r="D41" s="833"/>
      <c r="E41" s="833"/>
      <c r="F41" s="833"/>
      <c r="G41" s="833"/>
      <c r="H41" s="847"/>
      <c r="I41" s="852"/>
      <c r="J41" s="858"/>
      <c r="K41" s="858"/>
      <c r="L41" s="834"/>
    </row>
    <row r="42" spans="1:14" s="820" customFormat="1" ht="11.1" customHeight="1">
      <c r="A42" s="825"/>
      <c r="B42" s="831"/>
      <c r="C42" s="834"/>
      <c r="D42" s="834"/>
      <c r="E42" s="834"/>
      <c r="F42" s="834"/>
      <c r="G42" s="834"/>
      <c r="H42" s="848"/>
      <c r="I42" s="853"/>
      <c r="J42" s="859"/>
      <c r="K42" s="859"/>
      <c r="L42" s="834"/>
    </row>
    <row r="43" spans="1:14" s="820" customFormat="1" ht="11.1" customHeight="1">
      <c r="A43" s="826"/>
      <c r="B43" s="832"/>
      <c r="C43" s="835"/>
      <c r="D43" s="835"/>
      <c r="E43" s="835"/>
      <c r="F43" s="835"/>
      <c r="G43" s="835"/>
      <c r="H43" s="849"/>
      <c r="I43" s="854"/>
      <c r="J43" s="860"/>
      <c r="K43" s="860"/>
      <c r="L43" s="834"/>
    </row>
    <row r="44" spans="1:14" s="820" customFormat="1" ht="11.1" customHeight="1">
      <c r="A44" s="824">
        <v>74</v>
      </c>
      <c r="B44" s="830"/>
      <c r="C44" s="833"/>
      <c r="D44" s="833"/>
      <c r="E44" s="833"/>
      <c r="F44" s="833"/>
      <c r="G44" s="833"/>
      <c r="H44" s="847"/>
      <c r="I44" s="852"/>
      <c r="J44" s="858"/>
      <c r="K44" s="858"/>
      <c r="L44" s="833"/>
    </row>
    <row r="45" spans="1:14" s="820" customFormat="1" ht="11.1" customHeight="1">
      <c r="A45" s="825"/>
      <c r="B45" s="831"/>
      <c r="C45" s="834"/>
      <c r="D45" s="834"/>
      <c r="E45" s="834"/>
      <c r="F45" s="834"/>
      <c r="G45" s="834"/>
      <c r="H45" s="848"/>
      <c r="I45" s="853"/>
      <c r="J45" s="859"/>
      <c r="K45" s="859"/>
      <c r="L45" s="834"/>
    </row>
    <row r="46" spans="1:14" s="820" customFormat="1" ht="11.1" customHeight="1">
      <c r="A46" s="826"/>
      <c r="B46" s="832"/>
      <c r="C46" s="835"/>
      <c r="D46" s="835"/>
      <c r="E46" s="835"/>
      <c r="F46" s="835"/>
      <c r="G46" s="835"/>
      <c r="H46" s="849"/>
      <c r="I46" s="854"/>
      <c r="J46" s="860"/>
      <c r="K46" s="860"/>
      <c r="L46" s="835"/>
    </row>
    <row r="47" spans="1:14" s="820" customFormat="1" ht="11.1" customHeight="1">
      <c r="A47" s="824">
        <v>75</v>
      </c>
      <c r="B47" s="830"/>
      <c r="C47" s="833"/>
      <c r="D47" s="833"/>
      <c r="E47" s="833"/>
      <c r="F47" s="833"/>
      <c r="G47" s="833"/>
      <c r="H47" s="847"/>
      <c r="I47" s="852"/>
      <c r="J47" s="858"/>
      <c r="K47" s="858"/>
      <c r="L47" s="833"/>
    </row>
    <row r="48" spans="1:14" s="820" customFormat="1" ht="11.1" customHeight="1">
      <c r="A48" s="825"/>
      <c r="B48" s="831"/>
      <c r="C48" s="834"/>
      <c r="D48" s="834"/>
      <c r="E48" s="834"/>
      <c r="F48" s="834"/>
      <c r="G48" s="834"/>
      <c r="H48" s="848"/>
      <c r="I48" s="853"/>
      <c r="J48" s="859"/>
      <c r="K48" s="859"/>
      <c r="L48" s="834"/>
    </row>
    <row r="49" spans="1:12" s="820" customFormat="1" ht="11.1" customHeight="1">
      <c r="A49" s="826"/>
      <c r="B49" s="832"/>
      <c r="C49" s="835"/>
      <c r="D49" s="835"/>
      <c r="E49" s="835"/>
      <c r="F49" s="835"/>
      <c r="G49" s="835"/>
      <c r="H49" s="849"/>
      <c r="I49" s="854"/>
      <c r="J49" s="860"/>
      <c r="K49" s="860"/>
      <c r="L49" s="835"/>
    </row>
    <row r="50" spans="1:12" s="820" customFormat="1" ht="9" customHeight="1"/>
    <row r="51" spans="1:12" ht="6" customHeight="1"/>
    <row r="54" spans="1:12">
      <c r="C54" s="97" t="s">
        <v>288</v>
      </c>
      <c r="D54" s="837" t="s">
        <v>349</v>
      </c>
      <c r="E54" s="837" t="s">
        <v>81</v>
      </c>
      <c r="F54" s="842" t="s">
        <v>395</v>
      </c>
      <c r="I54" s="98"/>
      <c r="J54" s="873"/>
      <c r="K54" s="873"/>
      <c r="L54" s="875"/>
    </row>
    <row r="55" spans="1:12">
      <c r="C55" s="836" t="s">
        <v>135</v>
      </c>
      <c r="D55" s="97">
        <f>COUNTIFS($B$5:$B$49,"施設長",$H$5:$H$49,"常勤")</f>
        <v>0</v>
      </c>
      <c r="E55" s="97">
        <f>COUNTIFS($B$5:$B$49,"施設長",$H$5:$H$49,"非常勤（パート含む）")</f>
        <v>0</v>
      </c>
      <c r="F55" s="457">
        <f t="shared" ref="F55:F75" si="0">SUM(D55:E55)</f>
        <v>0</v>
      </c>
      <c r="I55" s="868"/>
      <c r="J55" s="98"/>
      <c r="K55" s="98"/>
    </row>
    <row r="56" spans="1:12">
      <c r="C56" s="836" t="s">
        <v>272</v>
      </c>
      <c r="D56" s="97">
        <f>COUNTIFS($B$5:$B$49,"生活指導員",$H$5:$H$49,"常勤")</f>
        <v>0</v>
      </c>
      <c r="E56" s="97">
        <f>COUNTIFS($B$5:$B$49,"生活指導員",$H$5:$H$49,"非常勤（パート含む）")</f>
        <v>0</v>
      </c>
      <c r="F56" s="457">
        <f t="shared" si="0"/>
        <v>0</v>
      </c>
      <c r="I56" s="868"/>
      <c r="J56" s="98"/>
      <c r="K56" s="98"/>
    </row>
    <row r="57" spans="1:12">
      <c r="C57" s="836" t="s">
        <v>423</v>
      </c>
      <c r="D57" s="97">
        <f>COUNTIFS($B$5:$B$49,"看護師",$H$5:$H$49,"常勤")</f>
        <v>0</v>
      </c>
      <c r="E57" s="97">
        <f>COUNTIFS($B$5:$B$49,"看護師",$H$5:$H$49,"非常勤（パート含む）")</f>
        <v>0</v>
      </c>
      <c r="F57" s="457">
        <f t="shared" si="0"/>
        <v>0</v>
      </c>
      <c r="I57" s="868"/>
      <c r="J57" s="98"/>
      <c r="K57" s="98"/>
      <c r="L57" s="98"/>
    </row>
    <row r="58" spans="1:12">
      <c r="C58" s="836" t="s">
        <v>309</v>
      </c>
      <c r="D58" s="97">
        <f>COUNTIFS($B$5:$B$49,"保育士（本体施設）",$H$5:$H$49,"常勤")</f>
        <v>0</v>
      </c>
      <c r="E58" s="97">
        <f>COUNTIFS($B$5:$B$49,"保育士（本体施設）",$H$5:$H$49,"非常勤（パート含む）")</f>
        <v>0</v>
      </c>
      <c r="F58" s="457">
        <f t="shared" si="0"/>
        <v>0</v>
      </c>
      <c r="I58" s="869"/>
      <c r="J58" s="98"/>
      <c r="K58" s="98"/>
      <c r="L58" s="98"/>
    </row>
    <row r="59" spans="1:12">
      <c r="C59" s="836" t="s">
        <v>1144</v>
      </c>
      <c r="D59" s="97">
        <f>COUNTIFS($B$5:$B$49,"保育士（地域小規模）",$H$5:$H$49,"常勤")</f>
        <v>0</v>
      </c>
      <c r="E59" s="97">
        <f>COUNTIFS($B$5:$B$49,"保育士（地域小規模）",$H$5:$H$49,"非常勤（パート含む）")</f>
        <v>0</v>
      </c>
      <c r="F59" s="457">
        <f t="shared" si="0"/>
        <v>0</v>
      </c>
      <c r="I59" s="869"/>
      <c r="J59" s="98"/>
      <c r="K59" s="98"/>
      <c r="L59" s="98"/>
    </row>
    <row r="60" spans="1:12">
      <c r="C60" s="836" t="s">
        <v>1288</v>
      </c>
      <c r="D60" s="97">
        <f>COUNTIFS($B$5:$B$49,"保育士（分園）",$H$5:$H$49,"常勤")</f>
        <v>0</v>
      </c>
      <c r="E60" s="97">
        <f>COUNTIFS($B$5:$B$49,"保育士（分園）",$H$5:$H$49,"非常勤（パート含む）")</f>
        <v>0</v>
      </c>
      <c r="F60" s="457">
        <f t="shared" si="0"/>
        <v>0</v>
      </c>
      <c r="I60" s="870"/>
      <c r="J60" s="874"/>
      <c r="K60" s="874"/>
      <c r="L60" s="874"/>
    </row>
    <row r="61" spans="1:12">
      <c r="C61" s="836" t="s">
        <v>911</v>
      </c>
      <c r="D61" s="97">
        <f>COUNTIFS($B$5:$B$49,"児童指導員（本体施設）",$H$5:$H$49,"常勤")</f>
        <v>0</v>
      </c>
      <c r="E61" s="97">
        <f>COUNTIFS($B$5:$B$49,"児童指導員（本体施設）",$H$5:$H$49,"非常勤（パート含む）")</f>
        <v>0</v>
      </c>
      <c r="F61" s="457">
        <f t="shared" si="0"/>
        <v>0</v>
      </c>
      <c r="I61" s="868"/>
      <c r="J61" s="98"/>
      <c r="K61" s="98"/>
      <c r="L61" s="98"/>
    </row>
    <row r="62" spans="1:12">
      <c r="C62" s="836" t="s">
        <v>681</v>
      </c>
      <c r="D62" s="97">
        <f>COUNTIFS($B$5:$B$49,"児童指導員（地域小規模）",$H$5:$H$49,"常勤")</f>
        <v>0</v>
      </c>
      <c r="E62" s="97">
        <f>COUNTIFS($B$5:$B$49,"児童指導員（地域小規模）",$H$5:$H$49,"非常勤（パート含む）")</f>
        <v>0</v>
      </c>
      <c r="F62" s="457">
        <f t="shared" si="0"/>
        <v>0</v>
      </c>
      <c r="I62" s="869"/>
      <c r="J62" s="98"/>
      <c r="K62" s="98"/>
      <c r="L62" s="98"/>
    </row>
    <row r="63" spans="1:12">
      <c r="C63" s="836" t="s">
        <v>114</v>
      </c>
      <c r="D63" s="97">
        <f>COUNTIFS($B$5:$B$49,"児童指導員（分園）",$H$5:$H$49,"常勤")</f>
        <v>0</v>
      </c>
      <c r="E63" s="97">
        <f>COUNTIFS($B$5:$B$49,"児童指導員（分園）",$H$5:$H$49,"非常勤（パート含む）")</f>
        <v>0</v>
      </c>
      <c r="F63" s="457">
        <f t="shared" si="0"/>
        <v>0</v>
      </c>
      <c r="I63" s="870"/>
      <c r="J63" s="874"/>
      <c r="K63" s="874"/>
      <c r="L63" s="874"/>
    </row>
    <row r="64" spans="1:12">
      <c r="C64" s="836" t="s">
        <v>899</v>
      </c>
      <c r="D64" s="97">
        <f>COUNTIFS($B$5:$B$49,"職業指導員",$H$5:$H$49,"常勤")</f>
        <v>0</v>
      </c>
      <c r="E64" s="97">
        <f>COUNTIFS($B$5:$B$49,"職業指導員",$H$5:$H$49,"非常勤（パート含む）")</f>
        <v>0</v>
      </c>
      <c r="F64" s="457">
        <f t="shared" si="0"/>
        <v>0</v>
      </c>
      <c r="I64" s="869"/>
      <c r="J64" s="98"/>
      <c r="K64" s="98"/>
      <c r="L64" s="98"/>
    </row>
    <row r="65" spans="3:12">
      <c r="C65" s="836" t="s">
        <v>772</v>
      </c>
      <c r="D65" s="97">
        <f>COUNTIFS($B$5:$B$49,"個別対応職員",$H$5:$H$49,"常勤")</f>
        <v>0</v>
      </c>
      <c r="E65" s="97">
        <f>COUNTIFS($B$5:$B$49,"個別対応職員",$H$5:$H$49,"非常勤（パート含む）")</f>
        <v>0</v>
      </c>
      <c r="F65" s="457">
        <f t="shared" si="0"/>
        <v>0</v>
      </c>
      <c r="I65" s="869"/>
      <c r="J65" s="98"/>
      <c r="K65" s="98"/>
      <c r="L65" s="95"/>
    </row>
    <row r="66" spans="3:12">
      <c r="C66" s="836" t="s">
        <v>646</v>
      </c>
      <c r="D66" s="97">
        <f>COUNTIFS($B$5:$B$49,"家庭支援専門相談員",$H$5:$H$49,"常勤")</f>
        <v>0</v>
      </c>
      <c r="E66" s="97">
        <f>COUNTIFS($B$5:$B$49,"家庭支援専門相談員",$H$5:$H$49,"非常勤（パート含む）")</f>
        <v>0</v>
      </c>
      <c r="F66" s="457">
        <f t="shared" si="0"/>
        <v>0</v>
      </c>
      <c r="I66" s="869"/>
      <c r="J66" s="98"/>
      <c r="K66" s="98"/>
      <c r="L66" s="95"/>
    </row>
    <row r="67" spans="3:12">
      <c r="C67" s="836" t="s">
        <v>999</v>
      </c>
      <c r="D67" s="97">
        <f>COUNTIFS($B$5:$B$49,"心理療法担当職員",$H$5:$H$49,"常勤")</f>
        <v>0</v>
      </c>
      <c r="E67" s="97">
        <f>COUNTIFS($B$5:$B$49,"心理療法担当職員",$H$5:$H$49,"非常勤（パート含む）")</f>
        <v>0</v>
      </c>
      <c r="F67" s="457">
        <f t="shared" si="0"/>
        <v>0</v>
      </c>
      <c r="I67" s="868"/>
      <c r="J67" s="98"/>
      <c r="K67" s="98"/>
    </row>
    <row r="68" spans="3:12">
      <c r="C68" s="836" t="s">
        <v>341</v>
      </c>
      <c r="D68" s="97">
        <f>COUNTIFS($B$5:$B$49,"栄養士",$H$5:$H$49,"常勤")</f>
        <v>0</v>
      </c>
      <c r="E68" s="97">
        <f>COUNTIFS($B$5:$B$49,"栄養士",$H$5:$H$49,"非常勤（パート含む）")</f>
        <v>0</v>
      </c>
      <c r="F68" s="457">
        <f t="shared" si="0"/>
        <v>0</v>
      </c>
      <c r="I68" s="871"/>
      <c r="J68" s="98"/>
      <c r="K68" s="98"/>
    </row>
    <row r="69" spans="3:12">
      <c r="C69" s="836" t="s">
        <v>1089</v>
      </c>
      <c r="D69" s="97">
        <f>COUNTIFS($B$5:$B$49,"管理栄養士",$H$5:$H$49,"常勤")</f>
        <v>0</v>
      </c>
      <c r="E69" s="97">
        <f>COUNTIFS($B$5:$B$49,"管理栄養士",$H$5:$H$49,"非常勤（パート含む）")</f>
        <v>0</v>
      </c>
      <c r="F69" s="457">
        <f t="shared" si="0"/>
        <v>0</v>
      </c>
      <c r="I69" s="872"/>
      <c r="J69" s="874"/>
      <c r="K69" s="874"/>
    </row>
    <row r="70" spans="3:12">
      <c r="C70" s="836" t="s">
        <v>342</v>
      </c>
      <c r="D70" s="97">
        <f>COUNTIFS($B$5:$B$49,"事務員",$H$5:$H$49,"常勤")</f>
        <v>0</v>
      </c>
      <c r="E70" s="97">
        <f>COUNTIFS($B$5:$B$49,"事務員",$H$5:$H$49,"非常勤（パート含む）")</f>
        <v>0</v>
      </c>
      <c r="F70" s="457">
        <f t="shared" si="0"/>
        <v>0</v>
      </c>
      <c r="I70" s="871"/>
      <c r="J70" s="98"/>
      <c r="K70" s="98"/>
    </row>
    <row r="71" spans="3:12">
      <c r="C71" s="836" t="s">
        <v>87</v>
      </c>
      <c r="D71" s="97">
        <f>COUNTIFS($B$5:$B$49,"調理員",$H$5:$H$49,"常勤")</f>
        <v>0</v>
      </c>
      <c r="E71" s="97">
        <f>COUNTIFS($B$5:$B$49,"調理員",$H$5:$H$49,"非常勤（パート含む）")</f>
        <v>0</v>
      </c>
      <c r="F71" s="457">
        <f t="shared" si="0"/>
        <v>0</v>
      </c>
      <c r="I71" s="871"/>
      <c r="J71" s="98"/>
      <c r="K71" s="98"/>
    </row>
    <row r="72" spans="3:12">
      <c r="C72" s="836" t="s">
        <v>1056</v>
      </c>
      <c r="D72" s="97">
        <f>COUNTIFS($B$5:$B$49,"里親支援専門相談員",$H$5:$H$49,"常勤")</f>
        <v>0</v>
      </c>
      <c r="E72" s="97">
        <f>COUNTIFS($B$5:$B$49,"里親支援専門相談員",$H$5:$H$49,"非常勤（パート含む）")</f>
        <v>0</v>
      </c>
      <c r="F72" s="457">
        <f t="shared" si="0"/>
        <v>0</v>
      </c>
    </row>
    <row r="73" spans="3:12">
      <c r="C73" s="836" t="s">
        <v>753</v>
      </c>
      <c r="D73" s="97">
        <f>COUNTIFS($B$5:$B$49,"管理宿直専門員",$H$5:$H$49,"常勤")</f>
        <v>0</v>
      </c>
      <c r="E73" s="97">
        <f>COUNTIFS($B$5:$B$49,"管理宿直専門員",$H$5:$H$49,"非常勤（パート含む）")</f>
        <v>0</v>
      </c>
      <c r="F73" s="457">
        <f t="shared" si="0"/>
        <v>0</v>
      </c>
    </row>
    <row r="74" spans="3:12">
      <c r="C74" s="836" t="s">
        <v>726</v>
      </c>
      <c r="D74" s="97">
        <f>COUNTIFS($B$5:$B$49,"医師",$H$5:$H$49,"常勤")</f>
        <v>0</v>
      </c>
      <c r="E74" s="97">
        <f>COUNTIFS($B$5:$B$49,"医師",$H$5:$H$49,"非常勤（パート含む）")</f>
        <v>0</v>
      </c>
      <c r="F74" s="457">
        <f t="shared" si="0"/>
        <v>0</v>
      </c>
    </row>
    <row r="75" spans="3:12">
      <c r="C75" s="836" t="s">
        <v>344</v>
      </c>
      <c r="D75" s="97">
        <f>COUNTIFS($B$5:$B$49,"その他",$H$5:$H$49,"常勤")</f>
        <v>0</v>
      </c>
      <c r="E75" s="97">
        <f>COUNTIFS($B$5:$B$49,"その他",$H$5:$H$49,"非常勤（パート含む）")</f>
        <v>0</v>
      </c>
      <c r="F75" s="457">
        <f t="shared" si="0"/>
        <v>0</v>
      </c>
    </row>
  </sheetData>
  <sheetProtection sheet="1" objects="1" scenarios="1" insertColumns="0" insertRows="0"/>
  <mergeCells count="183">
    <mergeCell ref="I2:K2"/>
    <mergeCell ref="E2:E4"/>
    <mergeCell ref="F2:F4"/>
    <mergeCell ref="I3:I4"/>
    <mergeCell ref="J3:J4"/>
    <mergeCell ref="K3:K4"/>
    <mergeCell ref="A5:A7"/>
    <mergeCell ref="B5:B7"/>
    <mergeCell ref="C5:C7"/>
    <mergeCell ref="D5:D7"/>
    <mergeCell ref="E5:E7"/>
    <mergeCell ref="F5:F7"/>
    <mergeCell ref="G5:G7"/>
    <mergeCell ref="H5:H7"/>
    <mergeCell ref="I5:I7"/>
    <mergeCell ref="J5:J7"/>
    <mergeCell ref="K5:K7"/>
    <mergeCell ref="A8:A10"/>
    <mergeCell ref="B8:B10"/>
    <mergeCell ref="C8:C10"/>
    <mergeCell ref="D8:D10"/>
    <mergeCell ref="E8:E10"/>
    <mergeCell ref="F8:F10"/>
    <mergeCell ref="G8:G10"/>
    <mergeCell ref="H8:H10"/>
    <mergeCell ref="I8:I10"/>
    <mergeCell ref="J8:J10"/>
    <mergeCell ref="K8:K10"/>
    <mergeCell ref="A11:A13"/>
    <mergeCell ref="B11:B13"/>
    <mergeCell ref="C11:C13"/>
    <mergeCell ref="D11:D13"/>
    <mergeCell ref="E11:E13"/>
    <mergeCell ref="F11:F13"/>
    <mergeCell ref="G11:G13"/>
    <mergeCell ref="H11:H13"/>
    <mergeCell ref="I11:I13"/>
    <mergeCell ref="J11:J13"/>
    <mergeCell ref="K11:K13"/>
    <mergeCell ref="A14:A16"/>
    <mergeCell ref="B14:B16"/>
    <mergeCell ref="C14:C16"/>
    <mergeCell ref="D14:D16"/>
    <mergeCell ref="E14:E16"/>
    <mergeCell ref="F14:F16"/>
    <mergeCell ref="G14:G16"/>
    <mergeCell ref="H14:H16"/>
    <mergeCell ref="I14:I16"/>
    <mergeCell ref="J14:J16"/>
    <mergeCell ref="K14:K16"/>
    <mergeCell ref="A17:A19"/>
    <mergeCell ref="B17:B19"/>
    <mergeCell ref="C17:C19"/>
    <mergeCell ref="D17:D19"/>
    <mergeCell ref="E17:E19"/>
    <mergeCell ref="F17:F19"/>
    <mergeCell ref="G17:G19"/>
    <mergeCell ref="H17:H19"/>
    <mergeCell ref="I17:I19"/>
    <mergeCell ref="J17:J19"/>
    <mergeCell ref="K17:K19"/>
    <mergeCell ref="A20:A22"/>
    <mergeCell ref="B20:B22"/>
    <mergeCell ref="C20:C22"/>
    <mergeCell ref="D20:D22"/>
    <mergeCell ref="E20:E22"/>
    <mergeCell ref="F20:F22"/>
    <mergeCell ref="G20:G22"/>
    <mergeCell ref="H20:H22"/>
    <mergeCell ref="I20:I22"/>
    <mergeCell ref="J20:J22"/>
    <mergeCell ref="K20:K22"/>
    <mergeCell ref="A23:A25"/>
    <mergeCell ref="B23:B25"/>
    <mergeCell ref="C23:C25"/>
    <mergeCell ref="D23:D25"/>
    <mergeCell ref="E23:E25"/>
    <mergeCell ref="F23:F25"/>
    <mergeCell ref="G23:G25"/>
    <mergeCell ref="H23:H25"/>
    <mergeCell ref="I23:I25"/>
    <mergeCell ref="J23:J25"/>
    <mergeCell ref="K23:K25"/>
    <mergeCell ref="A26:A28"/>
    <mergeCell ref="B26:B28"/>
    <mergeCell ref="C26:C28"/>
    <mergeCell ref="D26:D28"/>
    <mergeCell ref="E26:E28"/>
    <mergeCell ref="F26:F28"/>
    <mergeCell ref="G26:G28"/>
    <mergeCell ref="H26:H28"/>
    <mergeCell ref="I26:I28"/>
    <mergeCell ref="J26:J28"/>
    <mergeCell ref="K26:K28"/>
    <mergeCell ref="A29:A31"/>
    <mergeCell ref="B29:B31"/>
    <mergeCell ref="C29:C31"/>
    <mergeCell ref="D29:D31"/>
    <mergeCell ref="E29:E31"/>
    <mergeCell ref="F29:F31"/>
    <mergeCell ref="G29:G31"/>
    <mergeCell ref="H29:H31"/>
    <mergeCell ref="I29:I31"/>
    <mergeCell ref="J29:J31"/>
    <mergeCell ref="K29:K31"/>
    <mergeCell ref="A32:A34"/>
    <mergeCell ref="B32:B34"/>
    <mergeCell ref="C32:C34"/>
    <mergeCell ref="D32:D34"/>
    <mergeCell ref="E32:E34"/>
    <mergeCell ref="F32:F34"/>
    <mergeCell ref="G32:G34"/>
    <mergeCell ref="H32:H34"/>
    <mergeCell ref="I32:I34"/>
    <mergeCell ref="J32:J34"/>
    <mergeCell ref="K32:K34"/>
    <mergeCell ref="A35:A37"/>
    <mergeCell ref="B35:B37"/>
    <mergeCell ref="C35:C37"/>
    <mergeCell ref="D35:D37"/>
    <mergeCell ref="E35:E37"/>
    <mergeCell ref="F35:F37"/>
    <mergeCell ref="G35:G37"/>
    <mergeCell ref="H35:H37"/>
    <mergeCell ref="I35:I37"/>
    <mergeCell ref="J35:J37"/>
    <mergeCell ref="K35:K37"/>
    <mergeCell ref="A38:A40"/>
    <mergeCell ref="B38:B40"/>
    <mergeCell ref="C38:C40"/>
    <mergeCell ref="D38:D40"/>
    <mergeCell ref="E38:E40"/>
    <mergeCell ref="F38:F40"/>
    <mergeCell ref="G38:G40"/>
    <mergeCell ref="H38:H40"/>
    <mergeCell ref="I38:I40"/>
    <mergeCell ref="J38:J40"/>
    <mergeCell ref="K38:K40"/>
    <mergeCell ref="A41:A43"/>
    <mergeCell ref="B41:B43"/>
    <mergeCell ref="C41:C43"/>
    <mergeCell ref="D41:D43"/>
    <mergeCell ref="E41:E43"/>
    <mergeCell ref="F41:F43"/>
    <mergeCell ref="G41:G43"/>
    <mergeCell ref="H41:H43"/>
    <mergeCell ref="I41:I43"/>
    <mergeCell ref="J41:J43"/>
    <mergeCell ref="K41:K43"/>
    <mergeCell ref="A44:A46"/>
    <mergeCell ref="B44:B46"/>
    <mergeCell ref="C44:C46"/>
    <mergeCell ref="D44:D46"/>
    <mergeCell ref="E44:E46"/>
    <mergeCell ref="F44:F46"/>
    <mergeCell ref="G44:G46"/>
    <mergeCell ref="H44:H46"/>
    <mergeCell ref="I44:I46"/>
    <mergeCell ref="J44:J46"/>
    <mergeCell ref="K44:K46"/>
    <mergeCell ref="A47:A49"/>
    <mergeCell ref="B47:B49"/>
    <mergeCell ref="C47:C49"/>
    <mergeCell ref="D47:D49"/>
    <mergeCell ref="E47:E49"/>
    <mergeCell ref="F47:F49"/>
    <mergeCell ref="G47:G49"/>
    <mergeCell ref="H47:H49"/>
    <mergeCell ref="I47:I49"/>
    <mergeCell ref="J47:J49"/>
    <mergeCell ref="K47:K49"/>
    <mergeCell ref="I58:I59"/>
    <mergeCell ref="J58:J59"/>
    <mergeCell ref="K58:K59"/>
    <mergeCell ref="L58:L59"/>
    <mergeCell ref="I62:I64"/>
    <mergeCell ref="J62:J64"/>
    <mergeCell ref="K62:K64"/>
    <mergeCell ref="L62:L64"/>
    <mergeCell ref="I65:I66"/>
    <mergeCell ref="J65:J66"/>
    <mergeCell ref="K65:K66"/>
    <mergeCell ref="L65:L66"/>
  </mergeCells>
  <phoneticPr fontId="25" type="Hiragana"/>
  <conditionalFormatting sqref="K8:K49">
    <cfRule type="expression" dxfId="4" priority="1">
      <formula>OR($H$8="育休中",$H$8="退職済")</formula>
    </cfRule>
  </conditionalFormatting>
  <conditionalFormatting sqref="J11:J49">
    <cfRule type="expression" dxfId="3" priority="2">
      <formula>OR($H$8="育休中",$H$8="退職済")</formula>
    </cfRule>
  </conditionalFormatting>
  <conditionalFormatting sqref="J8:J10">
    <cfRule type="expression" dxfId="2" priority="3">
      <formula>OR($H$8="育休中",$H$8="退職済")</formula>
    </cfRule>
  </conditionalFormatting>
  <conditionalFormatting sqref="K5:K7">
    <cfRule type="expression" dxfId="1" priority="4">
      <formula>OR($H$8="育休中",$H$8="退職済")</formula>
    </cfRule>
  </conditionalFormatting>
  <conditionalFormatting sqref="J5:J7">
    <cfRule type="expression" dxfId="0" priority="5">
      <formula>OR($H$8="育休中",$H$8="退職済")</formula>
    </cfRule>
  </conditionalFormatting>
  <dataValidations count="4">
    <dataValidation type="list" allowBlank="1" showDropDown="0" showInputMessage="1" showErrorMessage="1" sqref="J5:J49 K8:K49">
      <formula1>"3,3.25,3.5,3.75,4,4.25,4.5,4.75,5,5.25,5.5,5.75,6,6.25,6.5,6.75,7,7.25,7.5,7.75,8,8.25,8.5,8.75,9"</formula1>
    </dataValidation>
    <dataValidation type="list" allowBlank="1" showDropDown="0" showInputMessage="1" showErrorMessage="1" sqref="K5:K7">
      <formula1>"1,2,3,4,5,6,7,8,9,10,11,12,13,14,15,16,17,18,19,20,21,22,23,24,25,26,27,28,29,30,31"</formula1>
    </dataValidation>
    <dataValidation type="list" allowBlank="1" showDropDown="0" showInputMessage="1" showErrorMessage="1" sqref="H5:H49">
      <formula1>$N$6:$N$11</formula1>
    </dataValidation>
    <dataValidation type="list" allowBlank="1" showDropDown="0" showInputMessage="1" showErrorMessage="1" sqref="B5:B49">
      <formula1>$C$55:$C$75</formula1>
    </dataValidation>
  </dataValidations>
  <pageMargins left="0.75" right="0.28999999999999998" top="0.96" bottom="0.16" header="0.26" footer="0.18"/>
  <pageSetup paperSize="9" scale="92" firstPageNumber="39" fitToWidth="1" fitToHeight="1" orientation="landscape" usePrinterDefaults="1" useFirstPageNumber="1" r:id="rId1"/>
  <headerFooter alignWithMargins="0">
    <oddFooter>&amp;C-43-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O38"/>
  <sheetViews>
    <sheetView view="pageBreakPreview" topLeftCell="A7" zoomScaleSheetLayoutView="100" workbookViewId="0">
      <selection activeCell="C12" sqref="C12"/>
    </sheetView>
  </sheetViews>
  <sheetFormatPr defaultRowHeight="13.2"/>
  <cols>
    <col min="1" max="1" width="3.625" style="4" customWidth="1"/>
    <col min="2" max="2" width="4.625" style="4" customWidth="1"/>
    <col min="3" max="3" width="23.625" style="4" customWidth="1"/>
    <col min="4" max="4" width="17.25" style="4" customWidth="1"/>
    <col min="5" max="5" width="10.125" style="4" customWidth="1"/>
    <col min="6" max="6" width="9" style="4" bestFit="1" customWidth="1"/>
    <col min="7" max="7" width="14.25" style="4" customWidth="1"/>
    <col min="8" max="256" width="9" style="4" bestFit="1" customWidth="1"/>
    <col min="257" max="16384" width="9" style="4" customWidth="1"/>
  </cols>
  <sheetData>
    <row r="1" spans="1:15" ht="16.2">
      <c r="B1" s="876" t="s">
        <v>1147</v>
      </c>
      <c r="E1" s="4" t="s">
        <v>1151</v>
      </c>
    </row>
    <row r="3" spans="1:15">
      <c r="F3" s="299" t="s">
        <v>548</v>
      </c>
      <c r="G3" s="299" t="s">
        <v>149</v>
      </c>
    </row>
    <row r="4" spans="1:15" ht="20.100000000000001" customHeight="1">
      <c r="A4" s="717" t="s">
        <v>509</v>
      </c>
      <c r="B4" s="877" t="s">
        <v>492</v>
      </c>
      <c r="C4" s="886"/>
      <c r="D4" s="892">
        <f>SUM(D5:E6)</f>
        <v>0</v>
      </c>
      <c r="E4" s="898"/>
      <c r="F4" s="902"/>
      <c r="G4" s="908"/>
      <c r="H4" s="911" t="s">
        <v>365</v>
      </c>
      <c r="I4" s="263"/>
      <c r="J4" s="669"/>
      <c r="K4" s="669"/>
      <c r="L4" s="669"/>
      <c r="M4" s="669"/>
      <c r="N4" s="798"/>
      <c r="O4" s="50"/>
    </row>
    <row r="5" spans="1:15" ht="20.100000000000001" customHeight="1">
      <c r="A5" s="718"/>
      <c r="B5" s="878"/>
      <c r="C5" s="886" t="s">
        <v>585</v>
      </c>
      <c r="D5" s="893"/>
      <c r="E5" s="798"/>
      <c r="F5" s="903">
        <v>12</v>
      </c>
      <c r="G5" s="909">
        <f>D5/F5</f>
        <v>0</v>
      </c>
      <c r="H5" s="911" t="s">
        <v>402</v>
      </c>
      <c r="I5" s="263"/>
      <c r="J5" s="669"/>
      <c r="K5" s="669"/>
      <c r="L5" s="669"/>
      <c r="M5" s="669"/>
      <c r="N5" s="798"/>
      <c r="O5" s="50"/>
    </row>
    <row r="6" spans="1:15" ht="20.100000000000001" customHeight="1">
      <c r="A6" s="718"/>
      <c r="B6" s="879"/>
      <c r="C6" s="886" t="s">
        <v>79</v>
      </c>
      <c r="D6" s="893"/>
      <c r="E6" s="798"/>
      <c r="F6" s="904">
        <v>120</v>
      </c>
      <c r="G6" s="909">
        <f>D6/F6</f>
        <v>0</v>
      </c>
      <c r="H6" s="911" t="s">
        <v>443</v>
      </c>
      <c r="I6" s="669"/>
      <c r="J6" s="669"/>
      <c r="K6" s="669"/>
      <c r="L6" s="669"/>
      <c r="M6" s="669"/>
      <c r="N6" s="798"/>
      <c r="O6" s="50"/>
    </row>
    <row r="7" spans="1:15" ht="20.100000000000001" customHeight="1">
      <c r="A7" s="718"/>
      <c r="B7" s="880" t="s">
        <v>583</v>
      </c>
      <c r="C7" s="887"/>
      <c r="D7" s="894"/>
      <c r="E7" s="899"/>
      <c r="F7" s="905"/>
      <c r="G7" s="908"/>
      <c r="H7" s="126"/>
    </row>
    <row r="8" spans="1:15" ht="20.100000000000001" customHeight="1">
      <c r="A8" s="719"/>
      <c r="B8" s="881"/>
      <c r="C8" s="888" t="s">
        <v>582</v>
      </c>
      <c r="D8" s="893"/>
      <c r="E8" s="900"/>
      <c r="F8" s="904">
        <v>160</v>
      </c>
      <c r="G8" s="909">
        <f>D8/F8</f>
        <v>0</v>
      </c>
      <c r="H8" s="126"/>
      <c r="I8" s="914"/>
      <c r="J8" s="4" t="s">
        <v>599</v>
      </c>
    </row>
    <row r="9" spans="1:15">
      <c r="B9" s="882"/>
      <c r="C9" s="889"/>
      <c r="F9" s="906"/>
    </row>
    <row r="10" spans="1:15" ht="14.4">
      <c r="B10" s="883" t="s">
        <v>1149</v>
      </c>
      <c r="C10" s="281" t="s">
        <v>534</v>
      </c>
      <c r="H10" s="912"/>
      <c r="I10" s="912"/>
      <c r="J10" s="912"/>
      <c r="K10" s="912"/>
      <c r="L10" s="912"/>
    </row>
    <row r="11" spans="1:15" ht="15" customHeight="1">
      <c r="B11" s="884" t="s">
        <v>1149</v>
      </c>
      <c r="C11" s="281" t="s">
        <v>567</v>
      </c>
      <c r="H11" s="912"/>
      <c r="I11" s="912"/>
      <c r="J11" s="912"/>
      <c r="K11" s="912"/>
      <c r="L11" s="912"/>
    </row>
    <row r="12" spans="1:15">
      <c r="B12" s="884"/>
      <c r="C12" s="890" t="s">
        <v>587</v>
      </c>
      <c r="D12" s="895"/>
      <c r="E12" s="895"/>
      <c r="F12" s="895"/>
      <c r="G12" s="895"/>
      <c r="H12" s="912"/>
      <c r="I12" s="912"/>
      <c r="J12" s="912"/>
      <c r="K12" s="912"/>
      <c r="L12" s="912"/>
    </row>
    <row r="13" spans="1:15">
      <c r="B13" s="884"/>
      <c r="C13" s="281" t="s">
        <v>588</v>
      </c>
      <c r="H13" s="281" t="s">
        <v>499</v>
      </c>
      <c r="I13" s="912"/>
      <c r="J13" s="912"/>
      <c r="K13" s="912"/>
      <c r="L13" s="912"/>
    </row>
    <row r="14" spans="1:15">
      <c r="B14" s="884"/>
      <c r="C14" s="281" t="s">
        <v>51</v>
      </c>
      <c r="H14" s="4" t="s">
        <v>478</v>
      </c>
    </row>
    <row r="15" spans="1:15">
      <c r="B15" s="884"/>
      <c r="C15" s="281" t="s">
        <v>590</v>
      </c>
    </row>
    <row r="16" spans="1:15">
      <c r="B16" s="884" t="s">
        <v>1149</v>
      </c>
      <c r="C16" s="281" t="s">
        <v>555</v>
      </c>
    </row>
    <row r="17" spans="2:12">
      <c r="B17" s="884"/>
      <c r="C17" s="281" t="s">
        <v>490</v>
      </c>
    </row>
    <row r="18" spans="2:12">
      <c r="B18" s="884"/>
      <c r="C18" s="281" t="s">
        <v>591</v>
      </c>
    </row>
    <row r="19" spans="2:12">
      <c r="B19" s="884"/>
      <c r="C19" s="281" t="s">
        <v>13</v>
      </c>
    </row>
    <row r="20" spans="2:12">
      <c r="B20" s="884"/>
      <c r="C20" s="281"/>
    </row>
    <row r="21" spans="2:12">
      <c r="B21" s="884" t="s">
        <v>1149</v>
      </c>
      <c r="C21" s="281" t="s">
        <v>275</v>
      </c>
      <c r="F21" s="907" t="s">
        <v>1152</v>
      </c>
    </row>
    <row r="22" spans="2:12">
      <c r="B22" s="884"/>
      <c r="C22" s="281" t="s">
        <v>593</v>
      </c>
      <c r="F22" s="907"/>
    </row>
    <row r="23" spans="2:12">
      <c r="C23" s="281" t="s">
        <v>595</v>
      </c>
    </row>
    <row r="24" spans="2:12" ht="13.95">
      <c r="C24" s="281"/>
      <c r="D24" s="896" t="s">
        <v>597</v>
      </c>
      <c r="F24" s="4" t="s">
        <v>598</v>
      </c>
      <c r="G24" s="910"/>
      <c r="H24" s="4" t="s">
        <v>518</v>
      </c>
      <c r="I24" s="913"/>
      <c r="J24" s="913"/>
      <c r="K24" s="913"/>
      <c r="L24" s="913"/>
    </row>
    <row r="25" spans="2:12">
      <c r="H25" s="913"/>
      <c r="I25" s="913"/>
      <c r="J25" s="913"/>
      <c r="K25" s="913"/>
      <c r="L25" s="913"/>
    </row>
    <row r="26" spans="2:12">
      <c r="C26" s="281"/>
      <c r="H26" s="913"/>
      <c r="I26" s="913"/>
      <c r="J26" s="913"/>
      <c r="K26" s="913"/>
      <c r="L26" s="913"/>
    </row>
    <row r="27" spans="2:12">
      <c r="C27" s="281"/>
      <c r="H27" s="913"/>
      <c r="I27" s="913"/>
      <c r="J27" s="913"/>
      <c r="K27" s="913"/>
      <c r="L27" s="913"/>
    </row>
    <row r="28" spans="2:12" ht="16.2">
      <c r="B28" s="876" t="s">
        <v>795</v>
      </c>
    </row>
    <row r="29" spans="2:12" ht="14.25" customHeight="1"/>
    <row r="30" spans="2:12" ht="20.100000000000001" customHeight="1">
      <c r="B30" s="885" t="s">
        <v>10</v>
      </c>
      <c r="C30" s="891"/>
      <c r="D30" s="897" t="s">
        <v>88</v>
      </c>
      <c r="E30" s="901"/>
      <c r="F30" s="906"/>
    </row>
    <row r="33" spans="2:8">
      <c r="B33" s="884" t="s">
        <v>1149</v>
      </c>
      <c r="C33" s="281" t="s">
        <v>464</v>
      </c>
      <c r="F33" s="907" t="s">
        <v>1152</v>
      </c>
    </row>
    <row r="34" spans="2:8">
      <c r="B34" s="884"/>
      <c r="C34" s="281" t="s">
        <v>593</v>
      </c>
      <c r="F34" s="907"/>
    </row>
    <row r="35" spans="2:8">
      <c r="C35" s="281" t="s">
        <v>595</v>
      </c>
    </row>
    <row r="36" spans="2:8" ht="13.95">
      <c r="C36" s="281"/>
      <c r="D36" s="896" t="s">
        <v>597</v>
      </c>
      <c r="F36" s="4" t="s">
        <v>598</v>
      </c>
      <c r="G36" s="910"/>
      <c r="H36" s="4" t="s">
        <v>518</v>
      </c>
    </row>
    <row r="38" spans="2:8">
      <c r="C38" s="281" t="s">
        <v>688</v>
      </c>
    </row>
  </sheetData>
  <sheetProtection sheet="1" objects="1" scenarios="1"/>
  <mergeCells count="10">
    <mergeCell ref="B4:C4"/>
    <mergeCell ref="D4:E4"/>
    <mergeCell ref="D5:E5"/>
    <mergeCell ref="D6:E6"/>
    <mergeCell ref="B7:C7"/>
    <mergeCell ref="D7:E7"/>
    <mergeCell ref="D8:E8"/>
    <mergeCell ref="B30:C30"/>
    <mergeCell ref="D30:E30"/>
    <mergeCell ref="A4:A8"/>
  </mergeCells>
  <phoneticPr fontId="1"/>
  <pageMargins left="0.68" right="0.39370078740157483" top="0.8" bottom="0.48" header="0.17" footer="0.19685039370078741"/>
  <pageSetup paperSize="9" scale="89" fitToWidth="1" fitToHeight="1" orientation="landscape" usePrinterDefaults="1" r:id="rId1"/>
  <headerFooter alignWithMargins="0">
    <oddFooter>&amp;C-44-</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dimension ref="A1:IV62"/>
  <sheetViews>
    <sheetView view="pageBreakPreview" zoomScaleSheetLayoutView="100" workbookViewId="0">
      <selection activeCell="E1" sqref="E1"/>
    </sheetView>
  </sheetViews>
  <sheetFormatPr defaultRowHeight="13.2"/>
  <cols>
    <col min="1" max="1" width="9" style="95" bestFit="1" customWidth="1"/>
    <col min="2" max="2" width="7.625" style="95" customWidth="1"/>
    <col min="3" max="8" width="5.125" style="95" customWidth="1"/>
    <col min="9" max="39" width="3.25" style="95" customWidth="1"/>
    <col min="40" max="256" width="9" style="95" bestFit="1" customWidth="1"/>
  </cols>
  <sheetData>
    <row r="1" spans="1:39" ht="15.75" customHeight="1">
      <c r="A1" s="95" t="s">
        <v>553</v>
      </c>
      <c r="D1" s="930"/>
      <c r="E1" s="930"/>
      <c r="F1" s="930"/>
    </row>
    <row r="2" spans="1:39" ht="12.75" customHeight="1">
      <c r="A2" s="820"/>
      <c r="B2" s="820"/>
      <c r="C2" s="820" t="s">
        <v>1155</v>
      </c>
      <c r="D2" s="820"/>
      <c r="E2" s="820"/>
      <c r="F2" s="820"/>
      <c r="G2" s="820"/>
      <c r="H2" s="820"/>
      <c r="I2" s="820"/>
      <c r="J2" s="820"/>
      <c r="K2" s="820"/>
      <c r="L2" s="820"/>
      <c r="M2" s="820"/>
      <c r="N2" s="820"/>
      <c r="O2" s="820"/>
      <c r="P2" s="820"/>
      <c r="Q2" s="820"/>
      <c r="R2" s="820"/>
      <c r="S2" s="820"/>
      <c r="T2" s="820"/>
      <c r="U2" s="820"/>
      <c r="V2" s="820"/>
      <c r="W2" s="820"/>
    </row>
    <row r="3" spans="1:39" ht="13.95">
      <c r="A3" s="867"/>
      <c r="B3" s="867"/>
      <c r="C3" s="867"/>
      <c r="D3" s="867"/>
      <c r="E3" s="867"/>
      <c r="F3" s="867"/>
      <c r="G3" s="867"/>
      <c r="H3" s="867"/>
      <c r="I3" s="867"/>
      <c r="J3" s="867"/>
      <c r="K3" s="867"/>
      <c r="L3" s="867"/>
      <c r="M3" s="867"/>
      <c r="N3" s="867"/>
      <c r="O3" s="867"/>
      <c r="P3" s="867"/>
      <c r="Q3" s="867"/>
      <c r="R3" s="867"/>
      <c r="S3" s="867"/>
      <c r="T3" s="867"/>
      <c r="U3" s="867"/>
      <c r="V3" s="867"/>
      <c r="W3" s="867"/>
    </row>
    <row r="4" spans="1:39" ht="12.75" customHeight="1">
      <c r="A4" s="915"/>
      <c r="B4" s="922"/>
      <c r="C4" s="926" t="s">
        <v>206</v>
      </c>
      <c r="D4" s="931"/>
      <c r="E4" s="931"/>
      <c r="F4" s="931"/>
      <c r="G4" s="931"/>
      <c r="H4" s="939"/>
      <c r="I4" s="944" t="s">
        <v>1157</v>
      </c>
      <c r="J4" s="948" t="s">
        <v>535</v>
      </c>
      <c r="K4" s="948" t="s">
        <v>1158</v>
      </c>
      <c r="L4" s="948" t="s">
        <v>732</v>
      </c>
      <c r="M4" s="948" t="s">
        <v>1159</v>
      </c>
      <c r="N4" s="948" t="s">
        <v>1160</v>
      </c>
      <c r="O4" s="948" t="s">
        <v>226</v>
      </c>
      <c r="P4" s="948" t="s">
        <v>1063</v>
      </c>
      <c r="Q4" s="948" t="s">
        <v>254</v>
      </c>
      <c r="R4" s="948" t="s">
        <v>197</v>
      </c>
      <c r="S4" s="948" t="s">
        <v>260</v>
      </c>
      <c r="T4" s="948" t="s">
        <v>324</v>
      </c>
      <c r="U4" s="948" t="s">
        <v>671</v>
      </c>
      <c r="V4" s="948" t="s">
        <v>531</v>
      </c>
      <c r="W4" s="948" t="s">
        <v>564</v>
      </c>
      <c r="X4" s="948" t="s">
        <v>602</v>
      </c>
      <c r="Y4" s="948" t="s">
        <v>505</v>
      </c>
      <c r="Z4" s="948" t="s">
        <v>740</v>
      </c>
      <c r="AA4" s="948" t="s">
        <v>16</v>
      </c>
      <c r="AB4" s="948" t="s">
        <v>374</v>
      </c>
      <c r="AC4" s="948" t="s">
        <v>19</v>
      </c>
      <c r="AD4" s="948" t="s">
        <v>779</v>
      </c>
      <c r="AE4" s="948" t="s">
        <v>131</v>
      </c>
      <c r="AF4" s="948" t="s">
        <v>294</v>
      </c>
      <c r="AG4" s="948" t="s">
        <v>1034</v>
      </c>
      <c r="AH4" s="948" t="s">
        <v>879</v>
      </c>
      <c r="AI4" s="948" t="s">
        <v>1161</v>
      </c>
      <c r="AJ4" s="948" t="s">
        <v>318</v>
      </c>
      <c r="AK4" s="948" t="s">
        <v>369</v>
      </c>
      <c r="AL4" s="948" t="s">
        <v>33</v>
      </c>
      <c r="AM4" s="950" t="s">
        <v>894</v>
      </c>
    </row>
    <row r="5" spans="1:39" ht="9.9499999999999993" customHeight="1">
      <c r="A5" s="916" t="s">
        <v>310</v>
      </c>
      <c r="B5" s="828" t="s">
        <v>1154</v>
      </c>
      <c r="C5" s="927" t="s">
        <v>1156</v>
      </c>
      <c r="D5" s="932" t="s">
        <v>1055</v>
      </c>
      <c r="E5" s="935"/>
      <c r="F5" s="935"/>
      <c r="G5" s="935"/>
      <c r="H5" s="940"/>
      <c r="I5" s="871" t="s">
        <v>739</v>
      </c>
      <c r="J5" s="949"/>
      <c r="K5" s="949"/>
      <c r="L5" s="949"/>
      <c r="M5" s="949"/>
      <c r="N5" s="949"/>
      <c r="O5" s="949"/>
      <c r="P5" s="949"/>
      <c r="Q5" s="949"/>
      <c r="R5" s="949"/>
      <c r="S5" s="949"/>
      <c r="T5" s="949"/>
      <c r="U5" s="949"/>
      <c r="V5" s="949"/>
      <c r="W5" s="949"/>
      <c r="X5" s="949"/>
      <c r="Y5" s="949"/>
      <c r="Z5" s="949"/>
      <c r="AA5" s="949"/>
      <c r="AB5" s="949"/>
      <c r="AC5" s="949"/>
      <c r="AD5" s="949"/>
      <c r="AE5" s="949"/>
      <c r="AF5" s="949"/>
      <c r="AG5" s="949"/>
      <c r="AH5" s="949"/>
      <c r="AI5" s="949"/>
      <c r="AJ5" s="949"/>
      <c r="AK5" s="949"/>
      <c r="AL5" s="949"/>
      <c r="AM5" s="951"/>
    </row>
    <row r="6" spans="1:39" ht="9.9499999999999993" customHeight="1">
      <c r="A6" s="916"/>
      <c r="B6" s="828"/>
      <c r="C6" s="928"/>
      <c r="D6" s="933"/>
      <c r="E6" s="932"/>
      <c r="F6" s="937"/>
      <c r="G6" s="933"/>
      <c r="H6" s="933"/>
      <c r="I6" s="871"/>
      <c r="J6" s="949"/>
      <c r="K6" s="949"/>
      <c r="L6" s="949"/>
      <c r="M6" s="949"/>
      <c r="N6" s="949"/>
      <c r="O6" s="949"/>
      <c r="P6" s="949"/>
      <c r="Q6" s="949"/>
      <c r="R6" s="949"/>
      <c r="S6" s="949"/>
      <c r="T6" s="949"/>
      <c r="U6" s="949"/>
      <c r="V6" s="949"/>
      <c r="W6" s="949"/>
      <c r="X6" s="949"/>
      <c r="Y6" s="949"/>
      <c r="Z6" s="949"/>
      <c r="AA6" s="949"/>
      <c r="AB6" s="949"/>
      <c r="AC6" s="949"/>
      <c r="AD6" s="949"/>
      <c r="AE6" s="949"/>
      <c r="AF6" s="949"/>
      <c r="AG6" s="949"/>
      <c r="AH6" s="949"/>
      <c r="AI6" s="949"/>
      <c r="AJ6" s="949"/>
      <c r="AK6" s="949"/>
      <c r="AL6" s="949"/>
      <c r="AM6" s="951"/>
    </row>
    <row r="7" spans="1:39" ht="21.75" customHeight="1">
      <c r="A7" s="917"/>
      <c r="B7" s="923"/>
      <c r="C7" s="929"/>
      <c r="D7" s="934"/>
      <c r="E7" s="936"/>
      <c r="F7" s="938"/>
      <c r="G7" s="934"/>
      <c r="H7" s="934"/>
      <c r="I7" s="945"/>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52"/>
    </row>
    <row r="8" spans="1:39" ht="27.95" customHeight="1">
      <c r="A8" s="918"/>
      <c r="B8" s="846"/>
      <c r="C8" s="846"/>
      <c r="D8" s="846"/>
      <c r="E8" s="846"/>
      <c r="F8" s="846"/>
      <c r="G8" s="846"/>
      <c r="H8" s="941"/>
      <c r="I8" s="946"/>
      <c r="J8" s="846"/>
      <c r="K8" s="846"/>
      <c r="L8" s="846"/>
      <c r="M8" s="846"/>
      <c r="N8" s="846"/>
      <c r="O8" s="846"/>
      <c r="P8" s="846"/>
      <c r="Q8" s="846"/>
      <c r="R8" s="846"/>
      <c r="S8" s="846"/>
      <c r="T8" s="846"/>
      <c r="U8" s="846"/>
      <c r="V8" s="846"/>
      <c r="W8" s="846"/>
      <c r="X8" s="846"/>
      <c r="Y8" s="846"/>
      <c r="Z8" s="846"/>
      <c r="AA8" s="846"/>
      <c r="AB8" s="846"/>
      <c r="AC8" s="846"/>
      <c r="AD8" s="846"/>
      <c r="AE8" s="846"/>
      <c r="AF8" s="846"/>
      <c r="AG8" s="846"/>
      <c r="AH8" s="846"/>
      <c r="AI8" s="846"/>
      <c r="AJ8" s="846"/>
      <c r="AK8" s="846"/>
      <c r="AL8" s="846"/>
      <c r="AM8" s="953"/>
    </row>
    <row r="9" spans="1:39" ht="27.95" customHeight="1">
      <c r="A9" s="919"/>
      <c r="B9" s="924"/>
      <c r="C9" s="924"/>
      <c r="D9" s="924"/>
      <c r="E9" s="924"/>
      <c r="F9" s="924"/>
      <c r="G9" s="924"/>
      <c r="H9" s="942"/>
      <c r="I9" s="843"/>
      <c r="J9" s="924"/>
      <c r="K9" s="924"/>
      <c r="L9" s="924"/>
      <c r="M9" s="924"/>
      <c r="N9" s="924"/>
      <c r="O9" s="924"/>
      <c r="P9" s="924"/>
      <c r="Q9" s="924"/>
      <c r="R9" s="924"/>
      <c r="S9" s="924"/>
      <c r="T9" s="924"/>
      <c r="U9" s="924"/>
      <c r="V9" s="924"/>
      <c r="W9" s="924"/>
      <c r="X9" s="924"/>
      <c r="Y9" s="924"/>
      <c r="Z9" s="924"/>
      <c r="AA9" s="924"/>
      <c r="AB9" s="924"/>
      <c r="AC9" s="924"/>
      <c r="AD9" s="924"/>
      <c r="AE9" s="924"/>
      <c r="AF9" s="924"/>
      <c r="AG9" s="924"/>
      <c r="AH9" s="924"/>
      <c r="AI9" s="924"/>
      <c r="AJ9" s="924"/>
      <c r="AK9" s="924"/>
      <c r="AL9" s="924"/>
      <c r="AM9" s="942"/>
    </row>
    <row r="10" spans="1:39" ht="27.95" customHeight="1">
      <c r="A10" s="919"/>
      <c r="B10" s="924"/>
      <c r="C10" s="924"/>
      <c r="D10" s="924"/>
      <c r="E10" s="924"/>
      <c r="F10" s="924"/>
      <c r="G10" s="924"/>
      <c r="H10" s="942"/>
      <c r="I10" s="843"/>
      <c r="J10" s="924"/>
      <c r="K10" s="924"/>
      <c r="L10" s="924"/>
      <c r="M10" s="924"/>
      <c r="N10" s="924"/>
      <c r="O10" s="924"/>
      <c r="P10" s="924"/>
      <c r="Q10" s="924"/>
      <c r="R10" s="924"/>
      <c r="S10" s="924"/>
      <c r="T10" s="924"/>
      <c r="U10" s="924"/>
      <c r="V10" s="924"/>
      <c r="W10" s="924"/>
      <c r="X10" s="924"/>
      <c r="Y10" s="924"/>
      <c r="Z10" s="924"/>
      <c r="AA10" s="924"/>
      <c r="AB10" s="924"/>
      <c r="AC10" s="924"/>
      <c r="AD10" s="924"/>
      <c r="AE10" s="924"/>
      <c r="AF10" s="924"/>
      <c r="AG10" s="924"/>
      <c r="AH10" s="924"/>
      <c r="AI10" s="924"/>
      <c r="AJ10" s="924"/>
      <c r="AK10" s="924"/>
      <c r="AL10" s="924"/>
      <c r="AM10" s="942"/>
    </row>
    <row r="11" spans="1:39" ht="27.95" customHeight="1">
      <c r="A11" s="919"/>
      <c r="B11" s="924"/>
      <c r="C11" s="924"/>
      <c r="D11" s="924"/>
      <c r="E11" s="924"/>
      <c r="F11" s="924"/>
      <c r="G11" s="924"/>
      <c r="H11" s="942"/>
      <c r="I11" s="843"/>
      <c r="J11" s="924"/>
      <c r="K11" s="924"/>
      <c r="L11" s="924"/>
      <c r="M11" s="924"/>
      <c r="N11" s="924"/>
      <c r="O11" s="924"/>
      <c r="P11" s="924"/>
      <c r="Q11" s="924"/>
      <c r="R11" s="924"/>
      <c r="S11" s="924"/>
      <c r="T11" s="924"/>
      <c r="U11" s="924"/>
      <c r="V11" s="924"/>
      <c r="W11" s="924"/>
      <c r="X11" s="924"/>
      <c r="Y11" s="924"/>
      <c r="Z11" s="924"/>
      <c r="AA11" s="924"/>
      <c r="AB11" s="924"/>
      <c r="AC11" s="924"/>
      <c r="AD11" s="924"/>
      <c r="AE11" s="924"/>
      <c r="AF11" s="924"/>
      <c r="AG11" s="924"/>
      <c r="AH11" s="924"/>
      <c r="AI11" s="924"/>
      <c r="AJ11" s="924"/>
      <c r="AK11" s="924"/>
      <c r="AL11" s="924"/>
      <c r="AM11" s="942"/>
    </row>
    <row r="12" spans="1:39" ht="27.95" customHeight="1">
      <c r="A12" s="919"/>
      <c r="B12" s="924"/>
      <c r="C12" s="924"/>
      <c r="D12" s="924"/>
      <c r="E12" s="924"/>
      <c r="F12" s="924"/>
      <c r="G12" s="924"/>
      <c r="H12" s="942"/>
      <c r="I12" s="843"/>
      <c r="J12" s="924"/>
      <c r="K12" s="924"/>
      <c r="L12" s="924"/>
      <c r="M12" s="924"/>
      <c r="N12" s="924"/>
      <c r="O12" s="924"/>
      <c r="P12" s="924"/>
      <c r="Q12" s="924"/>
      <c r="R12" s="924"/>
      <c r="S12" s="924"/>
      <c r="T12" s="924"/>
      <c r="U12" s="924"/>
      <c r="V12" s="924"/>
      <c r="W12" s="924"/>
      <c r="X12" s="924"/>
      <c r="Y12" s="924"/>
      <c r="Z12" s="924"/>
      <c r="AA12" s="924"/>
      <c r="AB12" s="924"/>
      <c r="AC12" s="924"/>
      <c r="AD12" s="924"/>
      <c r="AE12" s="924"/>
      <c r="AF12" s="924"/>
      <c r="AG12" s="924"/>
      <c r="AH12" s="924"/>
      <c r="AI12" s="924"/>
      <c r="AJ12" s="924"/>
      <c r="AK12" s="924"/>
      <c r="AL12" s="924"/>
      <c r="AM12" s="942"/>
    </row>
    <row r="13" spans="1:39" ht="27.95" customHeight="1">
      <c r="A13" s="919"/>
      <c r="B13" s="924"/>
      <c r="C13" s="924"/>
      <c r="D13" s="924"/>
      <c r="E13" s="924"/>
      <c r="F13" s="924"/>
      <c r="G13" s="924"/>
      <c r="H13" s="942"/>
      <c r="I13" s="843"/>
      <c r="J13" s="924"/>
      <c r="K13" s="924"/>
      <c r="L13" s="924"/>
      <c r="M13" s="924"/>
      <c r="N13" s="924"/>
      <c r="O13" s="924"/>
      <c r="P13" s="924"/>
      <c r="Q13" s="924"/>
      <c r="R13" s="924"/>
      <c r="S13" s="924"/>
      <c r="T13" s="924"/>
      <c r="U13" s="924"/>
      <c r="V13" s="924"/>
      <c r="W13" s="924"/>
      <c r="X13" s="924"/>
      <c r="Y13" s="924"/>
      <c r="Z13" s="924"/>
      <c r="AA13" s="924"/>
      <c r="AB13" s="924"/>
      <c r="AC13" s="924"/>
      <c r="AD13" s="924"/>
      <c r="AE13" s="924"/>
      <c r="AF13" s="924"/>
      <c r="AG13" s="924"/>
      <c r="AH13" s="924"/>
      <c r="AI13" s="924"/>
      <c r="AJ13" s="924"/>
      <c r="AK13" s="924"/>
      <c r="AL13" s="924"/>
      <c r="AM13" s="942"/>
    </row>
    <row r="14" spans="1:39" ht="27.95" customHeight="1">
      <c r="A14" s="919"/>
      <c r="B14" s="924"/>
      <c r="C14" s="924"/>
      <c r="D14" s="924"/>
      <c r="E14" s="924"/>
      <c r="F14" s="924"/>
      <c r="G14" s="924"/>
      <c r="H14" s="942"/>
      <c r="I14" s="843"/>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42"/>
    </row>
    <row r="15" spans="1:39" ht="27.95" customHeight="1">
      <c r="A15" s="919"/>
      <c r="B15" s="924"/>
      <c r="C15" s="924"/>
      <c r="D15" s="924"/>
      <c r="E15" s="924"/>
      <c r="F15" s="924"/>
      <c r="G15" s="924"/>
      <c r="H15" s="942"/>
      <c r="I15" s="843"/>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42"/>
    </row>
    <row r="16" spans="1:39" ht="27.95" customHeight="1">
      <c r="A16" s="919"/>
      <c r="B16" s="924"/>
      <c r="C16" s="924"/>
      <c r="D16" s="924"/>
      <c r="E16" s="924"/>
      <c r="F16" s="924"/>
      <c r="G16" s="924"/>
      <c r="H16" s="942"/>
      <c r="I16" s="843"/>
      <c r="J16" s="924"/>
      <c r="K16" s="924"/>
      <c r="L16" s="924"/>
      <c r="M16" s="924"/>
      <c r="N16" s="924"/>
      <c r="O16" s="924"/>
      <c r="P16" s="924"/>
      <c r="Q16" s="924"/>
      <c r="R16" s="924"/>
      <c r="S16" s="924"/>
      <c r="T16" s="924"/>
      <c r="U16" s="924"/>
      <c r="V16" s="924"/>
      <c r="W16" s="924"/>
      <c r="X16" s="924"/>
      <c r="Y16" s="924"/>
      <c r="Z16" s="924"/>
      <c r="AA16" s="924"/>
      <c r="AB16" s="924"/>
      <c r="AC16" s="924"/>
      <c r="AD16" s="924"/>
      <c r="AE16" s="924"/>
      <c r="AF16" s="924"/>
      <c r="AG16" s="924"/>
      <c r="AH16" s="924"/>
      <c r="AI16" s="924"/>
      <c r="AJ16" s="924"/>
      <c r="AK16" s="924"/>
      <c r="AL16" s="924"/>
      <c r="AM16" s="942"/>
    </row>
    <row r="17" spans="1:39" ht="27.95" customHeight="1">
      <c r="A17" s="919"/>
      <c r="B17" s="924"/>
      <c r="C17" s="924"/>
      <c r="D17" s="924"/>
      <c r="E17" s="924"/>
      <c r="F17" s="924"/>
      <c r="G17" s="924"/>
      <c r="H17" s="942"/>
      <c r="I17" s="843"/>
      <c r="J17" s="924"/>
      <c r="K17" s="924"/>
      <c r="L17" s="924"/>
      <c r="M17" s="924"/>
      <c r="N17" s="924"/>
      <c r="O17" s="924"/>
      <c r="P17" s="924"/>
      <c r="Q17" s="924"/>
      <c r="R17" s="924"/>
      <c r="S17" s="924"/>
      <c r="T17" s="924"/>
      <c r="U17" s="924"/>
      <c r="V17" s="924"/>
      <c r="W17" s="924"/>
      <c r="X17" s="924"/>
      <c r="Y17" s="924"/>
      <c r="Z17" s="924"/>
      <c r="AA17" s="924"/>
      <c r="AB17" s="924"/>
      <c r="AC17" s="924"/>
      <c r="AD17" s="924"/>
      <c r="AE17" s="924"/>
      <c r="AF17" s="924"/>
      <c r="AG17" s="924"/>
      <c r="AH17" s="924"/>
      <c r="AI17" s="924"/>
      <c r="AJ17" s="924"/>
      <c r="AK17" s="924"/>
      <c r="AL17" s="924"/>
      <c r="AM17" s="942"/>
    </row>
    <row r="18" spans="1:39" ht="27.95" customHeight="1">
      <c r="A18" s="919"/>
      <c r="B18" s="924"/>
      <c r="C18" s="924"/>
      <c r="D18" s="924"/>
      <c r="E18" s="924"/>
      <c r="F18" s="924"/>
      <c r="G18" s="924"/>
      <c r="H18" s="942"/>
      <c r="I18" s="843"/>
      <c r="J18" s="924"/>
      <c r="K18" s="924"/>
      <c r="L18" s="924"/>
      <c r="M18" s="924"/>
      <c r="N18" s="924"/>
      <c r="O18" s="924"/>
      <c r="P18" s="924"/>
      <c r="Q18" s="924"/>
      <c r="R18" s="924"/>
      <c r="S18" s="924"/>
      <c r="T18" s="924"/>
      <c r="U18" s="924"/>
      <c r="V18" s="924"/>
      <c r="W18" s="924"/>
      <c r="X18" s="924"/>
      <c r="Y18" s="924"/>
      <c r="Z18" s="924"/>
      <c r="AA18" s="924"/>
      <c r="AB18" s="924"/>
      <c r="AC18" s="924"/>
      <c r="AD18" s="924"/>
      <c r="AE18" s="924"/>
      <c r="AF18" s="924"/>
      <c r="AG18" s="924"/>
      <c r="AH18" s="924"/>
      <c r="AI18" s="924"/>
      <c r="AJ18" s="924"/>
      <c r="AK18" s="924"/>
      <c r="AL18" s="924"/>
      <c r="AM18" s="942"/>
    </row>
    <row r="19" spans="1:39" ht="27.95" customHeight="1">
      <c r="A19" s="919"/>
      <c r="B19" s="924"/>
      <c r="C19" s="924"/>
      <c r="D19" s="924"/>
      <c r="E19" s="924"/>
      <c r="F19" s="924"/>
      <c r="G19" s="924"/>
      <c r="H19" s="942"/>
      <c r="I19" s="843"/>
      <c r="J19" s="924"/>
      <c r="K19" s="924"/>
      <c r="L19" s="924"/>
      <c r="M19" s="924"/>
      <c r="N19" s="924"/>
      <c r="O19" s="924"/>
      <c r="P19" s="924"/>
      <c r="Q19" s="924"/>
      <c r="R19" s="924"/>
      <c r="S19" s="924"/>
      <c r="T19" s="924"/>
      <c r="U19" s="924"/>
      <c r="V19" s="924"/>
      <c r="W19" s="924"/>
      <c r="X19" s="924"/>
      <c r="Y19" s="924"/>
      <c r="Z19" s="924"/>
      <c r="AA19" s="924"/>
      <c r="AB19" s="924"/>
      <c r="AC19" s="924"/>
      <c r="AD19" s="924"/>
      <c r="AE19" s="924"/>
      <c r="AF19" s="924"/>
      <c r="AG19" s="924"/>
      <c r="AH19" s="924"/>
      <c r="AI19" s="924"/>
      <c r="AJ19" s="924"/>
      <c r="AK19" s="924"/>
      <c r="AL19" s="924"/>
      <c r="AM19" s="942"/>
    </row>
    <row r="20" spans="1:39" ht="27.95" customHeight="1">
      <c r="A20" s="919"/>
      <c r="B20" s="924"/>
      <c r="C20" s="924"/>
      <c r="D20" s="924"/>
      <c r="E20" s="924"/>
      <c r="F20" s="924"/>
      <c r="G20" s="924"/>
      <c r="H20" s="942"/>
      <c r="I20" s="843"/>
      <c r="J20" s="924"/>
      <c r="K20" s="924"/>
      <c r="L20" s="924"/>
      <c r="M20" s="924"/>
      <c r="N20" s="924"/>
      <c r="O20" s="924"/>
      <c r="P20" s="924"/>
      <c r="Q20" s="924"/>
      <c r="R20" s="924"/>
      <c r="S20" s="924"/>
      <c r="T20" s="924"/>
      <c r="U20" s="924"/>
      <c r="V20" s="924"/>
      <c r="W20" s="924"/>
      <c r="X20" s="924"/>
      <c r="Y20" s="924"/>
      <c r="Z20" s="924"/>
      <c r="AA20" s="924"/>
      <c r="AB20" s="924"/>
      <c r="AC20" s="924"/>
      <c r="AD20" s="924"/>
      <c r="AE20" s="924"/>
      <c r="AF20" s="924"/>
      <c r="AG20" s="924"/>
      <c r="AH20" s="924"/>
      <c r="AI20" s="924"/>
      <c r="AJ20" s="924"/>
      <c r="AK20" s="924"/>
      <c r="AL20" s="924"/>
      <c r="AM20" s="942"/>
    </row>
    <row r="21" spans="1:39" ht="27.95" customHeight="1">
      <c r="A21" s="919"/>
      <c r="B21" s="924"/>
      <c r="C21" s="924"/>
      <c r="D21" s="924"/>
      <c r="E21" s="924"/>
      <c r="F21" s="924"/>
      <c r="G21" s="924"/>
      <c r="H21" s="942"/>
      <c r="I21" s="843"/>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42"/>
    </row>
    <row r="22" spans="1:39" ht="27.95" customHeight="1">
      <c r="A22" s="919"/>
      <c r="B22" s="924"/>
      <c r="C22" s="924"/>
      <c r="D22" s="924"/>
      <c r="E22" s="924"/>
      <c r="F22" s="924"/>
      <c r="G22" s="924"/>
      <c r="H22" s="942"/>
      <c r="I22" s="843"/>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42"/>
    </row>
    <row r="23" spans="1:39" ht="27.95" customHeight="1">
      <c r="A23" s="920"/>
      <c r="B23" s="925"/>
      <c r="C23" s="925"/>
      <c r="D23" s="925"/>
      <c r="E23" s="925"/>
      <c r="F23" s="925"/>
      <c r="G23" s="925"/>
      <c r="H23" s="943"/>
      <c r="I23" s="947"/>
      <c r="J23" s="925"/>
      <c r="K23" s="925"/>
      <c r="L23" s="925"/>
      <c r="M23" s="925"/>
      <c r="N23" s="925"/>
      <c r="O23" s="925"/>
      <c r="P23" s="925"/>
      <c r="Q23" s="925"/>
      <c r="R23" s="925"/>
      <c r="S23" s="925"/>
      <c r="T23" s="925"/>
      <c r="U23" s="925"/>
      <c r="V23" s="925"/>
      <c r="W23" s="925"/>
      <c r="X23" s="925"/>
      <c r="Y23" s="925"/>
      <c r="Z23" s="925"/>
      <c r="AA23" s="925"/>
      <c r="AB23" s="925"/>
      <c r="AC23" s="925"/>
      <c r="AD23" s="925"/>
      <c r="AE23" s="925"/>
      <c r="AF23" s="925"/>
      <c r="AG23" s="925"/>
      <c r="AH23" s="925"/>
      <c r="AI23" s="925"/>
      <c r="AJ23" s="925"/>
      <c r="AK23" s="925"/>
      <c r="AL23" s="925"/>
      <c r="AM23" s="943"/>
    </row>
    <row r="24" spans="1:39" ht="9.75" customHeight="1">
      <c r="A24" s="867"/>
      <c r="B24" s="867"/>
      <c r="C24" s="867"/>
      <c r="D24" s="867"/>
      <c r="E24" s="867"/>
      <c r="F24" s="867"/>
      <c r="G24" s="867"/>
      <c r="H24" s="867"/>
      <c r="I24" s="867"/>
      <c r="J24" s="867"/>
      <c r="K24" s="867"/>
      <c r="L24" s="867"/>
      <c r="M24" s="867"/>
      <c r="N24" s="867"/>
      <c r="O24" s="867"/>
      <c r="P24" s="867"/>
      <c r="Q24" s="867"/>
      <c r="R24" s="867"/>
      <c r="S24" s="867"/>
      <c r="T24" s="867"/>
      <c r="U24" s="867"/>
      <c r="V24" s="867"/>
      <c r="W24" s="867"/>
      <c r="X24" s="867"/>
      <c r="Y24" s="867"/>
      <c r="Z24" s="867"/>
      <c r="AA24" s="867"/>
      <c r="AB24" s="867"/>
      <c r="AC24" s="867"/>
      <c r="AD24" s="867"/>
      <c r="AE24" s="867"/>
      <c r="AF24" s="867"/>
      <c r="AG24" s="867"/>
      <c r="AH24" s="867"/>
      <c r="AI24" s="867"/>
      <c r="AJ24" s="867"/>
      <c r="AK24" s="867"/>
      <c r="AL24" s="867"/>
      <c r="AM24" s="867"/>
    </row>
    <row r="25" spans="1:39" ht="9.75" customHeight="1">
      <c r="A25" s="867" t="s">
        <v>1153</v>
      </c>
      <c r="B25" s="867"/>
      <c r="C25" s="867"/>
      <c r="D25" s="867"/>
      <c r="E25" s="867"/>
      <c r="F25" s="867"/>
      <c r="G25" s="867"/>
      <c r="H25" s="867"/>
      <c r="I25" s="867"/>
      <c r="J25" s="867"/>
      <c r="K25" s="867"/>
      <c r="L25" s="867"/>
      <c r="M25" s="867"/>
      <c r="N25" s="867"/>
      <c r="O25" s="867"/>
      <c r="P25" s="867"/>
      <c r="Q25" s="867"/>
      <c r="R25" s="867"/>
      <c r="S25" s="867"/>
      <c r="T25" s="867"/>
      <c r="U25" s="867"/>
      <c r="V25" s="867"/>
      <c r="W25" s="867"/>
      <c r="X25" s="867"/>
      <c r="Y25" s="867"/>
      <c r="Z25" s="867"/>
      <c r="AA25" s="867"/>
      <c r="AB25" s="867"/>
      <c r="AC25" s="867"/>
      <c r="AD25" s="867"/>
      <c r="AE25" s="867"/>
      <c r="AF25" s="867"/>
      <c r="AG25" s="867"/>
      <c r="AH25" s="867"/>
      <c r="AI25" s="867"/>
      <c r="AJ25" s="867"/>
      <c r="AK25" s="867"/>
      <c r="AL25" s="867"/>
      <c r="AM25" s="867"/>
    </row>
    <row r="26" spans="1:39">
      <c r="A26" s="867" t="s">
        <v>561</v>
      </c>
      <c r="B26" s="867"/>
      <c r="C26" s="867"/>
      <c r="D26" s="867"/>
      <c r="E26" s="867"/>
      <c r="F26" s="867"/>
      <c r="G26" s="867"/>
      <c r="H26" s="867"/>
      <c r="I26" s="867"/>
      <c r="J26" s="867"/>
      <c r="K26" s="867"/>
      <c r="L26" s="867"/>
      <c r="M26" s="867"/>
      <c r="N26" s="867"/>
      <c r="O26" s="867"/>
      <c r="P26" s="867"/>
      <c r="Q26" s="867"/>
      <c r="R26" s="867"/>
      <c r="S26" s="867"/>
      <c r="T26" s="867"/>
      <c r="U26" s="867"/>
      <c r="V26" s="867"/>
      <c r="W26" s="867"/>
      <c r="X26" s="867"/>
      <c r="Y26" s="867"/>
      <c r="Z26" s="867"/>
      <c r="AA26" s="867"/>
      <c r="AB26" s="867"/>
      <c r="AC26" s="867"/>
      <c r="AD26" s="867"/>
      <c r="AE26" s="867"/>
      <c r="AF26" s="867"/>
      <c r="AG26" s="867"/>
      <c r="AH26" s="867"/>
      <c r="AI26" s="867"/>
      <c r="AJ26" s="867"/>
      <c r="AK26" s="867"/>
      <c r="AL26" s="867"/>
      <c r="AM26" s="867"/>
    </row>
    <row r="27" spans="1:39">
      <c r="A27" s="867"/>
      <c r="B27" s="867"/>
      <c r="C27" s="867"/>
      <c r="D27" s="867"/>
      <c r="E27" s="867"/>
      <c r="F27" s="867"/>
      <c r="G27" s="867"/>
      <c r="H27" s="867"/>
      <c r="I27" s="867"/>
      <c r="J27" s="867"/>
      <c r="K27" s="867"/>
      <c r="L27" s="867"/>
      <c r="M27" s="867"/>
      <c r="N27" s="867"/>
      <c r="O27" s="867"/>
      <c r="P27" s="867"/>
      <c r="Q27" s="867"/>
      <c r="R27" s="867"/>
      <c r="S27" s="867"/>
      <c r="T27" s="867"/>
      <c r="U27" s="867"/>
      <c r="V27" s="867"/>
      <c r="W27" s="867"/>
      <c r="X27" s="867"/>
      <c r="Y27" s="867"/>
      <c r="Z27" s="867"/>
      <c r="AA27" s="867"/>
      <c r="AB27" s="867"/>
      <c r="AC27" s="867"/>
      <c r="AD27" s="867"/>
      <c r="AE27" s="867"/>
      <c r="AF27" s="867"/>
      <c r="AG27" s="867"/>
      <c r="AH27" s="867"/>
      <c r="AI27" s="867"/>
      <c r="AJ27" s="867"/>
      <c r="AK27" s="867"/>
      <c r="AL27" s="867"/>
      <c r="AM27" s="867"/>
    </row>
    <row r="28" spans="1:39" ht="7.5" customHeight="1">
      <c r="A28" s="867"/>
      <c r="B28" s="867"/>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867"/>
      <c r="AM28" s="867"/>
    </row>
    <row r="29" spans="1:39" ht="14.4">
      <c r="A29" s="921"/>
      <c r="B29" s="874"/>
      <c r="C29" s="874"/>
      <c r="D29" s="874"/>
      <c r="E29" s="874"/>
      <c r="F29" s="874"/>
      <c r="G29" s="874"/>
      <c r="H29" s="874"/>
      <c r="I29" s="874"/>
      <c r="J29" s="874"/>
      <c r="K29" s="874"/>
      <c r="L29" s="874"/>
      <c r="M29" s="874"/>
      <c r="N29" s="874"/>
      <c r="O29" s="874"/>
      <c r="P29" s="874"/>
      <c r="Q29" s="874"/>
      <c r="R29" s="874"/>
      <c r="S29" s="874"/>
      <c r="T29" s="874"/>
      <c r="U29" s="874"/>
      <c r="V29" s="874"/>
      <c r="W29" s="874"/>
      <c r="X29" s="874"/>
      <c r="Y29" s="874"/>
      <c r="Z29" s="874"/>
      <c r="AA29" s="874"/>
      <c r="AB29" s="874"/>
      <c r="AC29" s="874"/>
      <c r="AD29" s="874"/>
      <c r="AE29" s="874"/>
      <c r="AF29" s="874"/>
      <c r="AG29" s="874"/>
      <c r="AH29" s="874"/>
      <c r="AI29" s="874"/>
      <c r="AJ29" s="874"/>
      <c r="AK29" s="874"/>
      <c r="AL29" s="874"/>
      <c r="AM29" s="874"/>
    </row>
    <row r="30" spans="1:39">
      <c r="A30" s="867"/>
      <c r="B30" s="867"/>
      <c r="C30" s="867"/>
      <c r="D30" s="867"/>
      <c r="E30" s="867"/>
      <c r="F30" s="867"/>
      <c r="G30" s="867"/>
      <c r="H30" s="867"/>
      <c r="I30" s="867"/>
      <c r="J30" s="867"/>
      <c r="K30" s="867"/>
      <c r="L30" s="867"/>
      <c r="M30" s="867"/>
      <c r="N30" s="867"/>
      <c r="O30" s="867"/>
      <c r="P30" s="867"/>
      <c r="Q30" s="867"/>
      <c r="R30" s="867"/>
      <c r="S30" s="867"/>
      <c r="T30" s="867"/>
      <c r="U30" s="867"/>
      <c r="V30" s="867"/>
      <c r="W30" s="867"/>
      <c r="X30" s="867"/>
      <c r="Y30" s="867"/>
      <c r="Z30" s="867"/>
      <c r="AA30" s="867"/>
      <c r="AB30" s="867"/>
      <c r="AC30" s="867"/>
      <c r="AD30" s="867"/>
      <c r="AE30" s="867"/>
      <c r="AF30" s="867"/>
      <c r="AG30" s="867"/>
      <c r="AH30" s="867"/>
      <c r="AI30" s="867"/>
      <c r="AJ30" s="867"/>
      <c r="AK30" s="867"/>
      <c r="AL30" s="867"/>
      <c r="AM30" s="867"/>
    </row>
    <row r="31" spans="1:39">
      <c r="A31" s="867"/>
      <c r="B31" s="867"/>
      <c r="C31" s="867"/>
      <c r="D31" s="867"/>
      <c r="E31" s="867"/>
      <c r="F31" s="867"/>
      <c r="G31" s="867"/>
      <c r="H31" s="867"/>
      <c r="I31" s="867"/>
      <c r="J31" s="867"/>
      <c r="K31" s="867"/>
      <c r="L31" s="867"/>
      <c r="M31" s="867"/>
      <c r="N31" s="867"/>
      <c r="O31" s="867"/>
      <c r="P31" s="867"/>
      <c r="Q31" s="867"/>
      <c r="R31" s="867"/>
      <c r="S31" s="867"/>
      <c r="T31" s="867"/>
      <c r="U31" s="867"/>
      <c r="V31" s="867"/>
      <c r="W31" s="867"/>
      <c r="X31" s="867"/>
      <c r="Y31" s="867"/>
      <c r="Z31" s="867"/>
      <c r="AA31" s="867"/>
      <c r="AB31" s="867"/>
      <c r="AC31" s="867"/>
      <c r="AD31" s="867"/>
      <c r="AE31" s="867"/>
      <c r="AF31" s="867"/>
      <c r="AG31" s="867"/>
      <c r="AH31" s="867"/>
      <c r="AI31" s="867"/>
      <c r="AJ31" s="867"/>
      <c r="AK31" s="867"/>
      <c r="AL31" s="867"/>
      <c r="AM31" s="867"/>
    </row>
    <row r="32" spans="1:39">
      <c r="A32" s="867"/>
      <c r="B32" s="867"/>
      <c r="C32" s="867"/>
      <c r="D32" s="867"/>
      <c r="E32" s="867"/>
      <c r="F32" s="867"/>
      <c r="G32" s="867"/>
      <c r="H32" s="867"/>
      <c r="I32" s="867"/>
      <c r="J32" s="867"/>
      <c r="K32" s="867"/>
      <c r="L32" s="867"/>
      <c r="M32" s="867"/>
      <c r="N32" s="867"/>
      <c r="O32" s="867"/>
      <c r="P32" s="867"/>
      <c r="Q32" s="867"/>
      <c r="R32" s="867"/>
      <c r="S32" s="867"/>
      <c r="T32" s="867"/>
      <c r="U32" s="867"/>
      <c r="V32" s="867"/>
      <c r="W32" s="867"/>
      <c r="X32" s="867"/>
      <c r="Y32" s="867"/>
      <c r="Z32" s="867"/>
      <c r="AA32" s="867"/>
      <c r="AB32" s="867"/>
      <c r="AC32" s="867"/>
      <c r="AD32" s="867"/>
      <c r="AE32" s="867"/>
      <c r="AF32" s="867"/>
      <c r="AG32" s="867"/>
      <c r="AH32" s="867"/>
      <c r="AI32" s="867"/>
      <c r="AJ32" s="867"/>
      <c r="AK32" s="867"/>
      <c r="AL32" s="867"/>
      <c r="AM32" s="867"/>
    </row>
    <row r="33" spans="1:39">
      <c r="A33" s="867"/>
      <c r="B33" s="867"/>
      <c r="C33" s="867"/>
      <c r="D33" s="867"/>
      <c r="E33" s="867"/>
      <c r="F33" s="867"/>
      <c r="G33" s="867"/>
      <c r="H33" s="867"/>
      <c r="I33" s="867"/>
      <c r="J33" s="867"/>
      <c r="K33" s="867"/>
      <c r="L33" s="867"/>
      <c r="M33" s="867"/>
      <c r="N33" s="867"/>
      <c r="O33" s="867"/>
      <c r="P33" s="867"/>
      <c r="Q33" s="867"/>
      <c r="R33" s="867"/>
      <c r="S33" s="867"/>
      <c r="T33" s="867"/>
      <c r="U33" s="867"/>
      <c r="V33" s="867"/>
      <c r="W33" s="867"/>
      <c r="X33" s="867"/>
      <c r="Y33" s="867"/>
      <c r="Z33" s="867"/>
      <c r="AA33" s="867"/>
      <c r="AB33" s="867"/>
      <c r="AC33" s="867"/>
      <c r="AD33" s="867"/>
      <c r="AE33" s="867"/>
      <c r="AF33" s="867"/>
      <c r="AG33" s="867"/>
      <c r="AH33" s="867"/>
      <c r="AI33" s="867"/>
      <c r="AJ33" s="867"/>
      <c r="AK33" s="867"/>
      <c r="AL33" s="867"/>
      <c r="AM33" s="867"/>
    </row>
    <row r="34" spans="1:39">
      <c r="A34" s="867"/>
      <c r="B34" s="867"/>
      <c r="C34" s="867"/>
      <c r="D34" s="867"/>
      <c r="E34" s="867"/>
      <c r="F34" s="867"/>
      <c r="G34" s="867"/>
      <c r="H34" s="867"/>
      <c r="I34" s="867"/>
      <c r="J34" s="867"/>
      <c r="K34" s="867"/>
      <c r="L34" s="867"/>
      <c r="M34" s="867"/>
      <c r="N34" s="867"/>
      <c r="O34" s="867"/>
      <c r="P34" s="867"/>
      <c r="Q34" s="867"/>
      <c r="R34" s="867"/>
      <c r="S34" s="867"/>
      <c r="T34" s="867"/>
      <c r="U34" s="867"/>
      <c r="V34" s="867"/>
      <c r="W34" s="867"/>
      <c r="X34" s="867"/>
      <c r="Y34" s="867"/>
      <c r="Z34" s="867"/>
      <c r="AA34" s="867"/>
      <c r="AB34" s="867"/>
      <c r="AC34" s="867"/>
      <c r="AD34" s="867"/>
      <c r="AE34" s="867"/>
      <c r="AF34" s="867"/>
      <c r="AG34" s="867"/>
      <c r="AH34" s="867"/>
      <c r="AI34" s="867"/>
      <c r="AJ34" s="867"/>
      <c r="AK34" s="867"/>
      <c r="AL34" s="867"/>
      <c r="AM34" s="867"/>
    </row>
    <row r="35" spans="1:39">
      <c r="A35" s="867"/>
      <c r="B35" s="867"/>
      <c r="C35" s="867"/>
      <c r="D35" s="867"/>
      <c r="E35" s="867"/>
      <c r="F35" s="867"/>
      <c r="G35" s="867"/>
      <c r="H35" s="867"/>
      <c r="I35" s="867"/>
      <c r="J35" s="867"/>
      <c r="K35" s="867"/>
      <c r="L35" s="867"/>
      <c r="M35" s="867"/>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c r="AL35" s="867"/>
      <c r="AM35" s="867"/>
    </row>
    <row r="36" spans="1:39">
      <c r="A36" s="867"/>
      <c r="B36" s="867"/>
      <c r="C36" s="867"/>
      <c r="D36" s="867"/>
      <c r="E36" s="867"/>
      <c r="F36" s="867"/>
      <c r="G36" s="867"/>
      <c r="H36" s="867"/>
      <c r="I36" s="867"/>
      <c r="J36" s="867"/>
      <c r="K36" s="867"/>
      <c r="L36" s="867"/>
      <c r="M36" s="867"/>
      <c r="N36" s="867"/>
      <c r="O36" s="867"/>
      <c r="P36" s="867"/>
      <c r="Q36" s="867"/>
      <c r="R36" s="867"/>
      <c r="S36" s="867"/>
      <c r="T36" s="867"/>
      <c r="U36" s="867"/>
      <c r="V36" s="867"/>
      <c r="W36" s="867"/>
      <c r="X36" s="867"/>
      <c r="Y36" s="867"/>
      <c r="Z36" s="867"/>
      <c r="AA36" s="867"/>
      <c r="AB36" s="867"/>
      <c r="AC36" s="867"/>
      <c r="AD36" s="867"/>
      <c r="AE36" s="867"/>
      <c r="AF36" s="867"/>
      <c r="AG36" s="867"/>
      <c r="AH36" s="867"/>
      <c r="AI36" s="867"/>
      <c r="AJ36" s="867"/>
      <c r="AK36" s="867"/>
      <c r="AL36" s="867"/>
      <c r="AM36" s="867"/>
    </row>
    <row r="37" spans="1:39">
      <c r="A37" s="867"/>
      <c r="B37" s="867"/>
      <c r="C37" s="867"/>
      <c r="D37" s="867"/>
      <c r="E37" s="867"/>
      <c r="F37" s="867"/>
      <c r="G37" s="867"/>
      <c r="H37" s="867"/>
      <c r="I37" s="867"/>
      <c r="J37" s="867"/>
      <c r="K37" s="867"/>
      <c r="L37" s="867"/>
      <c r="M37" s="867"/>
      <c r="N37" s="867"/>
      <c r="O37" s="867"/>
      <c r="P37" s="867"/>
      <c r="Q37" s="867"/>
      <c r="R37" s="867"/>
      <c r="S37" s="867"/>
      <c r="T37" s="867"/>
      <c r="U37" s="867"/>
      <c r="V37" s="867"/>
      <c r="W37" s="867"/>
      <c r="X37" s="867"/>
      <c r="Y37" s="867"/>
      <c r="Z37" s="867"/>
      <c r="AA37" s="867"/>
      <c r="AB37" s="867"/>
      <c r="AC37" s="867"/>
      <c r="AD37" s="867"/>
      <c r="AE37" s="867"/>
      <c r="AF37" s="867"/>
      <c r="AG37" s="867"/>
      <c r="AH37" s="867"/>
      <c r="AI37" s="867"/>
      <c r="AJ37" s="867"/>
      <c r="AK37" s="867"/>
      <c r="AL37" s="867"/>
      <c r="AM37" s="867"/>
    </row>
    <row r="38" spans="1:39">
      <c r="A38" s="867"/>
      <c r="B38" s="867"/>
      <c r="C38" s="867"/>
      <c r="D38" s="867"/>
      <c r="E38" s="867"/>
      <c r="F38" s="867"/>
      <c r="G38" s="867"/>
      <c r="H38" s="867"/>
      <c r="I38" s="867"/>
      <c r="J38" s="867"/>
      <c r="K38" s="867"/>
      <c r="L38" s="867"/>
      <c r="M38" s="867"/>
      <c r="N38" s="867"/>
      <c r="O38" s="867"/>
      <c r="P38" s="867"/>
      <c r="Q38" s="867"/>
      <c r="R38" s="867"/>
      <c r="S38" s="867"/>
      <c r="T38" s="867"/>
      <c r="U38" s="867"/>
      <c r="V38" s="867"/>
      <c r="W38" s="867"/>
      <c r="X38" s="867"/>
      <c r="Y38" s="867"/>
      <c r="Z38" s="867"/>
      <c r="AA38" s="867"/>
      <c r="AB38" s="867"/>
      <c r="AC38" s="867"/>
      <c r="AD38" s="867"/>
      <c r="AE38" s="867"/>
      <c r="AF38" s="867"/>
      <c r="AG38" s="867"/>
      <c r="AH38" s="867"/>
      <c r="AI38" s="867"/>
      <c r="AJ38" s="867"/>
      <c r="AK38" s="867"/>
      <c r="AL38" s="867"/>
      <c r="AM38" s="867"/>
    </row>
    <row r="39" spans="1:39">
      <c r="A39" s="867"/>
      <c r="B39" s="867"/>
      <c r="C39" s="867"/>
      <c r="D39" s="867"/>
      <c r="E39" s="867"/>
      <c r="F39" s="867"/>
      <c r="G39" s="867"/>
      <c r="H39" s="867"/>
      <c r="I39" s="867"/>
      <c r="J39" s="867"/>
      <c r="K39" s="867"/>
      <c r="L39" s="867"/>
      <c r="M39" s="867"/>
      <c r="N39" s="867"/>
      <c r="O39" s="867"/>
      <c r="P39" s="867"/>
      <c r="Q39" s="867"/>
      <c r="R39" s="867"/>
      <c r="S39" s="867"/>
      <c r="T39" s="867"/>
      <c r="U39" s="867"/>
      <c r="V39" s="867"/>
      <c r="W39" s="867"/>
      <c r="X39" s="867"/>
      <c r="Y39" s="867"/>
      <c r="Z39" s="867"/>
      <c r="AA39" s="867"/>
      <c r="AB39" s="867"/>
      <c r="AC39" s="867"/>
      <c r="AD39" s="867"/>
      <c r="AE39" s="867"/>
      <c r="AF39" s="867"/>
      <c r="AG39" s="867"/>
      <c r="AH39" s="867"/>
      <c r="AI39" s="867"/>
      <c r="AJ39" s="867"/>
      <c r="AK39" s="867"/>
      <c r="AL39" s="867"/>
      <c r="AM39" s="867"/>
    </row>
    <row r="40" spans="1:39">
      <c r="A40" s="867"/>
      <c r="B40" s="867"/>
      <c r="C40" s="867"/>
      <c r="D40" s="867"/>
      <c r="E40" s="867"/>
      <c r="F40" s="867"/>
      <c r="G40" s="867"/>
      <c r="H40" s="867"/>
      <c r="I40" s="867"/>
      <c r="J40" s="867"/>
      <c r="K40" s="867"/>
      <c r="L40" s="867"/>
      <c r="M40" s="867"/>
      <c r="N40" s="867"/>
      <c r="O40" s="867"/>
      <c r="P40" s="867"/>
      <c r="Q40" s="867"/>
      <c r="R40" s="867"/>
      <c r="S40" s="867"/>
      <c r="T40" s="867"/>
      <c r="U40" s="867"/>
      <c r="V40" s="867"/>
      <c r="W40" s="867"/>
      <c r="X40" s="867"/>
      <c r="Y40" s="867"/>
      <c r="Z40" s="867"/>
      <c r="AA40" s="867"/>
      <c r="AB40" s="867"/>
      <c r="AC40" s="867"/>
      <c r="AD40" s="867"/>
      <c r="AE40" s="867"/>
      <c r="AF40" s="867"/>
      <c r="AG40" s="867"/>
      <c r="AH40" s="867"/>
      <c r="AI40" s="867"/>
      <c r="AJ40" s="867"/>
      <c r="AK40" s="867"/>
      <c r="AL40" s="867"/>
      <c r="AM40" s="867"/>
    </row>
    <row r="41" spans="1:39">
      <c r="A41" s="867"/>
      <c r="B41" s="867"/>
      <c r="C41" s="867"/>
      <c r="D41" s="867"/>
      <c r="E41" s="867"/>
      <c r="F41" s="867"/>
      <c r="G41" s="867"/>
      <c r="H41" s="867"/>
      <c r="I41" s="867"/>
      <c r="J41" s="867"/>
      <c r="K41" s="867"/>
      <c r="L41" s="867"/>
      <c r="M41" s="867"/>
      <c r="N41" s="867"/>
      <c r="O41" s="867"/>
      <c r="P41" s="867"/>
      <c r="Q41" s="867"/>
      <c r="R41" s="867"/>
      <c r="S41" s="867"/>
      <c r="T41" s="867"/>
      <c r="U41" s="867"/>
      <c r="V41" s="867"/>
      <c r="W41" s="867"/>
      <c r="X41" s="867"/>
      <c r="Y41" s="867"/>
      <c r="Z41" s="867"/>
      <c r="AA41" s="867"/>
      <c r="AB41" s="867"/>
      <c r="AC41" s="867"/>
      <c r="AD41" s="867"/>
      <c r="AE41" s="867"/>
      <c r="AF41" s="867"/>
      <c r="AG41" s="867"/>
      <c r="AH41" s="867"/>
      <c r="AI41" s="867"/>
      <c r="AJ41" s="867"/>
      <c r="AK41" s="867"/>
      <c r="AL41" s="867"/>
      <c r="AM41" s="867"/>
    </row>
    <row r="42" spans="1:39">
      <c r="A42" s="867"/>
      <c r="B42" s="867"/>
      <c r="C42" s="867"/>
      <c r="D42" s="867"/>
      <c r="E42" s="867"/>
      <c r="F42" s="867"/>
      <c r="G42" s="867"/>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c r="AF42" s="867"/>
      <c r="AG42" s="867"/>
      <c r="AH42" s="867"/>
      <c r="AI42" s="867"/>
      <c r="AJ42" s="867"/>
      <c r="AK42" s="867"/>
      <c r="AL42" s="867"/>
      <c r="AM42" s="867"/>
    </row>
    <row r="43" spans="1:39">
      <c r="A43" s="867"/>
      <c r="B43" s="867"/>
      <c r="C43" s="867"/>
      <c r="D43" s="867"/>
      <c r="E43" s="867"/>
      <c r="F43" s="867"/>
      <c r="G43" s="867"/>
      <c r="H43" s="867"/>
      <c r="I43" s="867"/>
      <c r="J43" s="867"/>
      <c r="K43" s="867"/>
      <c r="L43" s="867"/>
      <c r="M43" s="867"/>
      <c r="N43" s="867"/>
      <c r="O43" s="867"/>
      <c r="P43" s="867"/>
      <c r="Q43" s="867"/>
      <c r="R43" s="867"/>
      <c r="S43" s="867"/>
      <c r="T43" s="867"/>
      <c r="U43" s="867"/>
      <c r="V43" s="867"/>
      <c r="W43" s="867"/>
      <c r="X43" s="867"/>
      <c r="Y43" s="867"/>
      <c r="Z43" s="867"/>
      <c r="AA43" s="867"/>
      <c r="AB43" s="867"/>
      <c r="AC43" s="867"/>
      <c r="AD43" s="867"/>
      <c r="AE43" s="867"/>
      <c r="AF43" s="867"/>
      <c r="AG43" s="867"/>
      <c r="AH43" s="867"/>
      <c r="AI43" s="867"/>
      <c r="AJ43" s="867"/>
      <c r="AK43" s="867"/>
      <c r="AL43" s="867"/>
      <c r="AM43" s="867"/>
    </row>
    <row r="44" spans="1:39">
      <c r="A44" s="867"/>
      <c r="B44" s="867"/>
      <c r="C44" s="867"/>
      <c r="D44" s="867"/>
      <c r="E44" s="867"/>
      <c r="F44" s="867"/>
      <c r="G44" s="867"/>
      <c r="H44" s="867"/>
      <c r="I44" s="867"/>
      <c r="J44" s="867"/>
      <c r="K44" s="867"/>
      <c r="L44" s="867"/>
      <c r="M44" s="867"/>
      <c r="N44" s="867"/>
      <c r="O44" s="867"/>
      <c r="P44" s="867"/>
      <c r="Q44" s="867"/>
      <c r="R44" s="867"/>
      <c r="S44" s="867"/>
      <c r="T44" s="867"/>
      <c r="U44" s="867"/>
      <c r="V44" s="867"/>
      <c r="W44" s="867"/>
      <c r="X44" s="867"/>
      <c r="Y44" s="867"/>
      <c r="Z44" s="867"/>
      <c r="AA44" s="867"/>
      <c r="AB44" s="867"/>
      <c r="AC44" s="867"/>
      <c r="AD44" s="867"/>
      <c r="AE44" s="867"/>
      <c r="AF44" s="867"/>
      <c r="AG44" s="867"/>
      <c r="AH44" s="867"/>
      <c r="AI44" s="867"/>
      <c r="AJ44" s="867"/>
      <c r="AK44" s="867"/>
      <c r="AL44" s="867"/>
      <c r="AM44" s="867"/>
    </row>
    <row r="45" spans="1:39">
      <c r="A45" s="867"/>
      <c r="B45" s="867"/>
      <c r="C45" s="867"/>
      <c r="D45" s="867"/>
      <c r="E45" s="867"/>
      <c r="F45" s="867"/>
      <c r="G45" s="867"/>
      <c r="H45" s="867"/>
      <c r="I45" s="867"/>
      <c r="J45" s="867"/>
      <c r="K45" s="867"/>
      <c r="L45" s="867"/>
      <c r="M45" s="867"/>
      <c r="N45" s="867"/>
      <c r="O45" s="867"/>
      <c r="P45" s="867"/>
      <c r="Q45" s="867"/>
      <c r="R45" s="867"/>
      <c r="S45" s="867"/>
      <c r="T45" s="867"/>
      <c r="U45" s="867"/>
      <c r="V45" s="867"/>
      <c r="W45" s="867"/>
      <c r="X45" s="867"/>
      <c r="Y45" s="867"/>
      <c r="Z45" s="867"/>
      <c r="AA45" s="867"/>
      <c r="AB45" s="867"/>
      <c r="AC45" s="867"/>
      <c r="AD45" s="867"/>
      <c r="AE45" s="867"/>
      <c r="AF45" s="867"/>
      <c r="AG45" s="867"/>
      <c r="AH45" s="867"/>
      <c r="AI45" s="867"/>
      <c r="AJ45" s="867"/>
      <c r="AK45" s="867"/>
      <c r="AL45" s="867"/>
      <c r="AM45" s="867"/>
    </row>
    <row r="46" spans="1:39">
      <c r="A46" s="867"/>
      <c r="B46" s="867"/>
      <c r="C46" s="867"/>
      <c r="D46" s="867"/>
      <c r="E46" s="867"/>
      <c r="F46" s="867"/>
      <c r="G46" s="867"/>
      <c r="H46" s="867"/>
      <c r="I46" s="867"/>
      <c r="J46" s="867"/>
      <c r="K46" s="867"/>
      <c r="L46" s="867"/>
      <c r="M46" s="867"/>
      <c r="N46" s="867"/>
      <c r="O46" s="867"/>
      <c r="P46" s="867"/>
      <c r="Q46" s="867"/>
      <c r="R46" s="867"/>
      <c r="S46" s="867"/>
      <c r="T46" s="867"/>
      <c r="U46" s="867"/>
      <c r="V46" s="867"/>
      <c r="W46" s="867"/>
      <c r="X46" s="867"/>
      <c r="Y46" s="867"/>
      <c r="Z46" s="867"/>
      <c r="AA46" s="867"/>
      <c r="AB46" s="867"/>
      <c r="AC46" s="867"/>
      <c r="AD46" s="867"/>
      <c r="AE46" s="867"/>
      <c r="AF46" s="867"/>
      <c r="AG46" s="867"/>
      <c r="AH46" s="867"/>
      <c r="AI46" s="867"/>
      <c r="AJ46" s="867"/>
      <c r="AK46" s="867"/>
      <c r="AL46" s="867"/>
      <c r="AM46" s="867"/>
    </row>
    <row r="47" spans="1:39">
      <c r="A47" s="867"/>
      <c r="B47" s="867"/>
      <c r="C47" s="867"/>
      <c r="D47" s="867"/>
      <c r="E47" s="867"/>
      <c r="F47" s="867"/>
      <c r="G47" s="867"/>
      <c r="H47" s="867"/>
      <c r="I47" s="867"/>
      <c r="J47" s="867"/>
      <c r="K47" s="867"/>
      <c r="L47" s="867"/>
      <c r="M47" s="867"/>
      <c r="N47" s="867"/>
      <c r="O47" s="867"/>
      <c r="P47" s="867"/>
      <c r="Q47" s="867"/>
      <c r="R47" s="867"/>
      <c r="S47" s="867"/>
      <c r="T47" s="867"/>
      <c r="U47" s="867"/>
      <c r="V47" s="867"/>
      <c r="W47" s="867"/>
      <c r="X47" s="867"/>
      <c r="Y47" s="867"/>
      <c r="Z47" s="867"/>
      <c r="AA47" s="867"/>
      <c r="AB47" s="867"/>
      <c r="AC47" s="867"/>
      <c r="AD47" s="867"/>
      <c r="AE47" s="867"/>
      <c r="AF47" s="867"/>
      <c r="AG47" s="867"/>
      <c r="AH47" s="867"/>
      <c r="AI47" s="867"/>
      <c r="AJ47" s="867"/>
      <c r="AK47" s="867"/>
      <c r="AL47" s="867"/>
      <c r="AM47" s="867"/>
    </row>
    <row r="48" spans="1:39">
      <c r="A48" s="867"/>
      <c r="B48" s="867"/>
      <c r="C48" s="867"/>
      <c r="D48" s="867"/>
      <c r="E48" s="867"/>
      <c r="F48" s="867"/>
      <c r="G48" s="867"/>
      <c r="H48" s="867"/>
      <c r="I48" s="867"/>
      <c r="J48" s="867"/>
      <c r="K48" s="867"/>
      <c r="L48" s="867"/>
      <c r="M48" s="867"/>
      <c r="N48" s="867"/>
      <c r="O48" s="867"/>
      <c r="P48" s="867"/>
      <c r="Q48" s="867"/>
      <c r="R48" s="867"/>
      <c r="S48" s="867"/>
      <c r="T48" s="867"/>
      <c r="U48" s="867"/>
      <c r="V48" s="867"/>
      <c r="W48" s="867"/>
      <c r="X48" s="867"/>
      <c r="Y48" s="867"/>
      <c r="Z48" s="867"/>
      <c r="AA48" s="867"/>
      <c r="AB48" s="867"/>
      <c r="AC48" s="867"/>
      <c r="AD48" s="867"/>
      <c r="AE48" s="867"/>
      <c r="AF48" s="867"/>
      <c r="AG48" s="867"/>
      <c r="AH48" s="867"/>
      <c r="AI48" s="867"/>
      <c r="AJ48" s="867"/>
      <c r="AK48" s="867"/>
      <c r="AL48" s="867"/>
      <c r="AM48" s="867"/>
    </row>
    <row r="49" spans="1:39">
      <c r="A49" s="867"/>
      <c r="B49" s="867"/>
      <c r="C49" s="867"/>
      <c r="D49" s="867"/>
      <c r="E49" s="867"/>
      <c r="F49" s="867"/>
      <c r="G49" s="867"/>
      <c r="H49" s="867"/>
      <c r="I49" s="867"/>
      <c r="J49" s="867"/>
      <c r="K49" s="867"/>
      <c r="L49" s="867"/>
      <c r="M49" s="867"/>
      <c r="N49" s="867"/>
      <c r="O49" s="867"/>
      <c r="P49" s="867"/>
      <c r="Q49" s="867"/>
      <c r="R49" s="867"/>
      <c r="S49" s="867"/>
      <c r="T49" s="867"/>
      <c r="U49" s="867"/>
      <c r="V49" s="867"/>
      <c r="W49" s="867"/>
      <c r="X49" s="867"/>
      <c r="Y49" s="867"/>
      <c r="Z49" s="867"/>
      <c r="AA49" s="867"/>
      <c r="AB49" s="867"/>
      <c r="AC49" s="867"/>
      <c r="AD49" s="867"/>
      <c r="AE49" s="867"/>
      <c r="AF49" s="867"/>
      <c r="AG49" s="867"/>
      <c r="AH49" s="867"/>
      <c r="AI49" s="867"/>
      <c r="AJ49" s="867"/>
      <c r="AK49" s="867"/>
      <c r="AL49" s="867"/>
      <c r="AM49" s="867"/>
    </row>
    <row r="50" spans="1:39" ht="12.75" customHeight="1">
      <c r="A50" s="867"/>
      <c r="B50" s="867"/>
      <c r="C50" s="867"/>
      <c r="D50" s="867"/>
      <c r="E50" s="867"/>
      <c r="F50" s="867"/>
      <c r="G50" s="867"/>
      <c r="H50" s="867"/>
      <c r="I50" s="867"/>
      <c r="J50" s="867"/>
      <c r="K50" s="867"/>
      <c r="L50" s="867"/>
      <c r="M50" s="867"/>
      <c r="N50" s="867"/>
      <c r="O50" s="867"/>
      <c r="P50" s="867"/>
      <c r="Q50" s="867"/>
      <c r="R50" s="867"/>
      <c r="S50" s="867"/>
      <c r="T50" s="867"/>
      <c r="U50" s="867"/>
      <c r="V50" s="867"/>
      <c r="W50" s="867"/>
      <c r="X50" s="867"/>
      <c r="Y50" s="867"/>
      <c r="Z50" s="867"/>
      <c r="AA50" s="867"/>
      <c r="AB50" s="867"/>
      <c r="AC50" s="867"/>
      <c r="AD50" s="867"/>
      <c r="AE50" s="867"/>
      <c r="AF50" s="867"/>
      <c r="AG50" s="867"/>
      <c r="AH50" s="867"/>
      <c r="AI50" s="867"/>
      <c r="AJ50" s="867"/>
      <c r="AK50" s="867"/>
      <c r="AL50" s="867"/>
      <c r="AM50" s="867"/>
    </row>
    <row r="51" spans="1:39">
      <c r="A51" s="867"/>
      <c r="B51" s="867"/>
      <c r="C51" s="867"/>
      <c r="D51" s="867"/>
      <c r="E51" s="867"/>
      <c r="F51" s="867"/>
      <c r="G51" s="867"/>
      <c r="H51" s="867"/>
      <c r="I51" s="867"/>
      <c r="J51" s="867"/>
      <c r="K51" s="867"/>
      <c r="L51" s="867"/>
      <c r="M51" s="867"/>
      <c r="N51" s="867"/>
      <c r="O51" s="867"/>
      <c r="P51" s="867"/>
      <c r="Q51" s="867"/>
      <c r="R51" s="867"/>
      <c r="S51" s="867"/>
      <c r="T51" s="867"/>
      <c r="U51" s="867"/>
      <c r="V51" s="867"/>
      <c r="W51" s="867"/>
      <c r="X51" s="867"/>
      <c r="Y51" s="867"/>
      <c r="Z51" s="867"/>
      <c r="AA51" s="867"/>
      <c r="AB51" s="867"/>
      <c r="AC51" s="867"/>
      <c r="AD51" s="867"/>
      <c r="AE51" s="867"/>
      <c r="AF51" s="867"/>
      <c r="AG51" s="867"/>
      <c r="AH51" s="867"/>
      <c r="AI51" s="867"/>
      <c r="AJ51" s="867"/>
      <c r="AK51" s="867"/>
      <c r="AL51" s="867"/>
      <c r="AM51" s="867"/>
    </row>
    <row r="52" spans="1:39">
      <c r="A52" s="867"/>
      <c r="B52" s="867"/>
      <c r="C52" s="867"/>
      <c r="D52" s="867"/>
      <c r="E52" s="867"/>
      <c r="F52" s="867"/>
      <c r="G52" s="867"/>
      <c r="H52" s="867"/>
      <c r="I52" s="867"/>
      <c r="J52" s="867"/>
      <c r="K52" s="867"/>
      <c r="L52" s="867"/>
      <c r="M52" s="867"/>
      <c r="N52" s="867"/>
      <c r="O52" s="867"/>
      <c r="P52" s="867"/>
      <c r="Q52" s="867"/>
      <c r="R52" s="867"/>
      <c r="S52" s="867"/>
      <c r="T52" s="867"/>
      <c r="U52" s="867"/>
      <c r="V52" s="867"/>
      <c r="W52" s="867"/>
      <c r="X52" s="867"/>
      <c r="Y52" s="867"/>
      <c r="Z52" s="867"/>
      <c r="AA52" s="867"/>
      <c r="AB52" s="867"/>
      <c r="AC52" s="867"/>
      <c r="AD52" s="867"/>
      <c r="AE52" s="867"/>
      <c r="AF52" s="867"/>
      <c r="AG52" s="867"/>
      <c r="AH52" s="867"/>
      <c r="AI52" s="867"/>
      <c r="AJ52" s="867"/>
      <c r="AK52" s="867"/>
      <c r="AL52" s="867"/>
      <c r="AM52" s="867"/>
    </row>
    <row r="53" spans="1:39">
      <c r="A53" s="867"/>
      <c r="B53" s="867"/>
      <c r="C53" s="867"/>
      <c r="D53" s="867"/>
      <c r="E53" s="867"/>
      <c r="F53" s="867"/>
      <c r="G53" s="867"/>
      <c r="H53" s="867"/>
      <c r="I53" s="867"/>
      <c r="J53" s="867"/>
      <c r="K53" s="867"/>
      <c r="L53" s="867"/>
      <c r="M53" s="867"/>
      <c r="N53" s="867"/>
      <c r="O53" s="867"/>
      <c r="P53" s="867"/>
      <c r="Q53" s="867"/>
      <c r="R53" s="867"/>
      <c r="S53" s="867"/>
      <c r="T53" s="867"/>
      <c r="U53" s="867"/>
      <c r="V53" s="867"/>
      <c r="W53" s="867"/>
      <c r="X53" s="867"/>
      <c r="Y53" s="867"/>
      <c r="Z53" s="867"/>
      <c r="AA53" s="867"/>
      <c r="AB53" s="867"/>
      <c r="AC53" s="867"/>
      <c r="AD53" s="867"/>
      <c r="AE53" s="867"/>
      <c r="AF53" s="867"/>
      <c r="AG53" s="867"/>
      <c r="AH53" s="867"/>
      <c r="AI53" s="867"/>
      <c r="AJ53" s="867"/>
      <c r="AK53" s="867"/>
      <c r="AL53" s="867"/>
      <c r="AM53" s="867"/>
    </row>
    <row r="54" spans="1:39">
      <c r="A54" s="867"/>
      <c r="B54" s="867"/>
      <c r="C54" s="867"/>
      <c r="D54" s="867"/>
      <c r="E54" s="867"/>
      <c r="F54" s="867"/>
      <c r="G54" s="867"/>
      <c r="H54" s="867"/>
      <c r="I54" s="867"/>
      <c r="J54" s="867"/>
      <c r="K54" s="867"/>
      <c r="L54" s="867"/>
      <c r="M54" s="867"/>
      <c r="N54" s="867"/>
      <c r="O54" s="867"/>
      <c r="P54" s="867"/>
      <c r="Q54" s="867"/>
      <c r="R54" s="867"/>
      <c r="S54" s="867"/>
      <c r="T54" s="867"/>
      <c r="U54" s="867"/>
      <c r="V54" s="867"/>
      <c r="W54" s="867"/>
      <c r="X54" s="867"/>
      <c r="Y54" s="867"/>
      <c r="Z54" s="867"/>
      <c r="AA54" s="867"/>
      <c r="AB54" s="867"/>
      <c r="AC54" s="867"/>
      <c r="AD54" s="867"/>
      <c r="AE54" s="867"/>
      <c r="AF54" s="867"/>
      <c r="AG54" s="867"/>
      <c r="AH54" s="867"/>
      <c r="AI54" s="867"/>
      <c r="AJ54" s="867"/>
      <c r="AK54" s="867"/>
      <c r="AL54" s="867"/>
      <c r="AM54" s="867"/>
    </row>
    <row r="55" spans="1:39">
      <c r="A55" s="867"/>
      <c r="B55" s="867"/>
      <c r="C55" s="867"/>
      <c r="D55" s="867"/>
      <c r="E55" s="867"/>
      <c r="F55" s="867"/>
      <c r="G55" s="867"/>
      <c r="H55" s="867"/>
      <c r="I55" s="867"/>
      <c r="J55" s="867"/>
      <c r="K55" s="867"/>
      <c r="L55" s="867"/>
      <c r="M55" s="867"/>
      <c r="N55" s="867"/>
      <c r="O55" s="867"/>
      <c r="P55" s="867"/>
      <c r="Q55" s="867"/>
      <c r="R55" s="867"/>
      <c r="S55" s="867"/>
      <c r="T55" s="867"/>
      <c r="U55" s="867"/>
      <c r="V55" s="867"/>
      <c r="W55" s="867"/>
      <c r="X55" s="867"/>
      <c r="Y55" s="867"/>
      <c r="Z55" s="867"/>
      <c r="AA55" s="867"/>
      <c r="AB55" s="867"/>
      <c r="AC55" s="867"/>
      <c r="AD55" s="867"/>
      <c r="AE55" s="867"/>
      <c r="AF55" s="867"/>
      <c r="AG55" s="867"/>
      <c r="AH55" s="867"/>
      <c r="AI55" s="867"/>
      <c r="AJ55" s="867"/>
      <c r="AK55" s="867"/>
      <c r="AL55" s="867"/>
      <c r="AM55" s="867"/>
    </row>
    <row r="56" spans="1:39">
      <c r="A56" s="867"/>
      <c r="B56" s="867"/>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7"/>
      <c r="AK56" s="867"/>
      <c r="AL56" s="867"/>
      <c r="AM56" s="867"/>
    </row>
    <row r="57" spans="1:39">
      <c r="A57" s="867"/>
      <c r="B57" s="867"/>
      <c r="C57" s="867"/>
      <c r="D57" s="867"/>
      <c r="E57" s="867"/>
      <c r="F57" s="867"/>
      <c r="G57" s="867"/>
      <c r="H57" s="867"/>
      <c r="I57" s="867"/>
      <c r="J57" s="867"/>
      <c r="K57" s="867"/>
      <c r="L57" s="867"/>
      <c r="M57" s="867"/>
      <c r="N57" s="867"/>
      <c r="O57" s="867"/>
      <c r="P57" s="867"/>
      <c r="Q57" s="867"/>
      <c r="R57" s="867"/>
      <c r="S57" s="867"/>
      <c r="T57" s="867"/>
      <c r="U57" s="867"/>
      <c r="V57" s="867"/>
      <c r="W57" s="867"/>
      <c r="X57" s="867"/>
      <c r="Y57" s="867"/>
      <c r="Z57" s="867"/>
      <c r="AA57" s="867"/>
      <c r="AB57" s="867"/>
      <c r="AC57" s="867"/>
      <c r="AD57" s="867"/>
      <c r="AE57" s="867"/>
      <c r="AF57" s="867"/>
      <c r="AG57" s="867"/>
      <c r="AH57" s="867"/>
      <c r="AI57" s="867"/>
      <c r="AJ57" s="867"/>
      <c r="AK57" s="867"/>
      <c r="AL57" s="867"/>
      <c r="AM57" s="867"/>
    </row>
    <row r="58" spans="1:39">
      <c r="A58" s="867"/>
      <c r="B58" s="867"/>
      <c r="C58" s="867"/>
      <c r="D58" s="867"/>
      <c r="E58" s="867"/>
      <c r="F58" s="867"/>
      <c r="G58" s="867"/>
      <c r="H58" s="867"/>
      <c r="I58" s="867"/>
      <c r="J58" s="867"/>
      <c r="K58" s="867"/>
      <c r="L58" s="867"/>
      <c r="M58" s="867"/>
      <c r="N58" s="867"/>
      <c r="O58" s="867"/>
      <c r="P58" s="867"/>
      <c r="Q58" s="867"/>
      <c r="R58" s="867"/>
      <c r="S58" s="867"/>
      <c r="T58" s="867"/>
      <c r="U58" s="867"/>
      <c r="V58" s="867"/>
      <c r="W58" s="867"/>
      <c r="X58" s="867"/>
      <c r="Y58" s="867"/>
      <c r="Z58" s="867"/>
      <c r="AA58" s="867"/>
      <c r="AB58" s="867"/>
      <c r="AC58" s="867"/>
      <c r="AD58" s="867"/>
      <c r="AE58" s="867"/>
      <c r="AF58" s="867"/>
      <c r="AG58" s="867"/>
      <c r="AH58" s="867"/>
      <c r="AI58" s="867"/>
      <c r="AJ58" s="867"/>
      <c r="AK58" s="867"/>
      <c r="AL58" s="867"/>
      <c r="AM58" s="867"/>
    </row>
    <row r="59" spans="1:39">
      <c r="X59" s="867"/>
      <c r="Y59" s="867"/>
      <c r="Z59" s="867"/>
      <c r="AA59" s="867"/>
      <c r="AB59" s="867"/>
      <c r="AC59" s="867"/>
      <c r="AD59" s="867"/>
      <c r="AE59" s="867"/>
      <c r="AF59" s="867"/>
      <c r="AG59" s="867"/>
      <c r="AH59" s="867"/>
      <c r="AI59" s="867"/>
      <c r="AJ59" s="867"/>
      <c r="AK59" s="867"/>
      <c r="AL59" s="867"/>
      <c r="AM59" s="867"/>
    </row>
    <row r="60" spans="1:39">
      <c r="X60" s="867"/>
      <c r="Y60" s="867"/>
      <c r="Z60" s="867"/>
      <c r="AA60" s="867"/>
      <c r="AB60" s="867"/>
      <c r="AC60" s="867"/>
      <c r="AD60" s="867"/>
      <c r="AE60" s="867"/>
      <c r="AF60" s="867"/>
      <c r="AG60" s="867"/>
      <c r="AH60" s="867"/>
      <c r="AI60" s="867"/>
      <c r="AJ60" s="867"/>
      <c r="AK60" s="867"/>
      <c r="AL60" s="867"/>
      <c r="AM60" s="867"/>
    </row>
    <row r="61" spans="1:39">
      <c r="X61" s="867"/>
      <c r="Y61" s="867"/>
      <c r="Z61" s="867"/>
      <c r="AA61" s="867"/>
      <c r="AB61" s="867"/>
      <c r="AC61" s="867"/>
      <c r="AD61" s="867"/>
      <c r="AE61" s="867"/>
      <c r="AF61" s="867"/>
      <c r="AG61" s="867"/>
      <c r="AH61" s="867"/>
      <c r="AI61" s="867"/>
      <c r="AJ61" s="867"/>
      <c r="AK61" s="867"/>
      <c r="AL61" s="867"/>
      <c r="AM61" s="867"/>
    </row>
    <row r="62" spans="1:39">
      <c r="X62" s="867"/>
      <c r="Y62" s="867"/>
      <c r="Z62" s="867"/>
      <c r="AA62" s="867"/>
      <c r="AB62" s="867"/>
      <c r="AC62" s="867"/>
      <c r="AD62" s="867"/>
      <c r="AE62" s="867"/>
      <c r="AF62" s="867"/>
      <c r="AG62" s="867"/>
      <c r="AH62" s="867"/>
      <c r="AI62" s="867"/>
      <c r="AJ62" s="867"/>
      <c r="AK62" s="867"/>
      <c r="AL62" s="867"/>
      <c r="AM62" s="867"/>
    </row>
  </sheetData>
  <mergeCells count="5">
    <mergeCell ref="C4:H4"/>
    <mergeCell ref="D5:H5"/>
    <mergeCell ref="E6:F6"/>
    <mergeCell ref="A29:AM29"/>
    <mergeCell ref="C5:C7"/>
  </mergeCells>
  <phoneticPr fontId="1"/>
  <pageMargins left="0.41" right="0.17" top="0.5" bottom="0.2" header="0.23" footer="0.19685039370078741"/>
  <pageSetup paperSize="9" scale="96" fitToWidth="1" fitToHeight="1" orientation="landscape" usePrinterDefaults="1" r:id="rId1"/>
  <headerFooter alignWithMargins="0">
    <oddFooter>&amp;C-45-</oddFooter>
  </headerFooter>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9</vt:i4>
      </vt:variant>
    </vt:vector>
  </HeadingPairs>
  <TitlesOfParts>
    <vt:vector size="9" baseType="lpstr">
      <vt:lpstr>P1からP24処遇関係</vt:lpstr>
      <vt:lpstr>P25からP38運営・管理関係</vt:lpstr>
      <vt:lpstr>P39職員調書</vt:lpstr>
      <vt:lpstr>P40職員調書 (2)</vt:lpstr>
      <vt:lpstr>P41職員調書 (3)</vt:lpstr>
      <vt:lpstr>P42職員調書 (4)</vt:lpstr>
      <vt:lpstr>P43職員調書 (5)</vt:lpstr>
      <vt:lpstr>P44人件費</vt:lpstr>
      <vt:lpstr>P45勤務実績</vt:lpstr>
    </vt:vector>
  </TitlesOfParts>
  <Company>静岡県</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ｙｕｋｉｏ ｉｋｅｄａ</dc:creator>
  <cp:lastModifiedBy>中村　彩乃</cp:lastModifiedBy>
  <cp:lastPrinted>2018-04-24T09:16:15Z</cp:lastPrinted>
  <dcterms:created xsi:type="dcterms:W3CDTF">2000-04-17T08:14:24Z</dcterms:created>
  <dcterms:modified xsi:type="dcterms:W3CDTF">2026-05-17T23:54:39Z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5" baseType="lpwstr">
      <vt:lpwstr>2.0.5.0</vt:lpwstr>
      <vt:lpwstr>2.1.13.0</vt:lpwstr>
      <vt:lpwstr>2.1.7.0</vt:lpwstr>
      <vt:lpwstr>3.1.10.0</vt:lpwstr>
      <vt:lpwstr>3.1.7.0</vt:lpwstr>
    </vt:vector>
  </property>
  <property fmtid="{DCFEDD21-7773-49B2-8022-6FC58DB5260B}" pid="3" name="LastSavedVersion">
    <vt:lpwstr>3.1.7.0</vt:lpwstr>
  </property>
  <property fmtid="{DCFEDD21-7773-49B2-8022-6FC58DB5260B}" pid="4" name="LastSavedDate">
    <vt:filetime>2026-05-17T23:54:39Z</vt:filetime>
  </property>
</Properties>
</file>