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xml" ContentType="application/vnd.openxmlformats-officedocument.drawing+xml"/>
  <Override PartName="/xl/comments1.xml" ContentType="application/vnd.openxmlformats-officedocument.spreadsheetml.comments+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activeTab="3"/>
  </bookViews>
  <sheets>
    <sheet name="事業計画書" sheetId="20" r:id="rId1"/>
    <sheet name="申請額一覧 " sheetId="24" r:id="rId2"/>
    <sheet name="個票１" sheetId="19" r:id="rId3"/>
    <sheet name="（はじめにお読みください）本申請書の使い方" sheetId="25" r:id="rId4"/>
    <sheet name="計算用" sheetId="21" state="hidden" r:id="rId5"/>
  </sheets>
  <definedNames>
    <definedName name="_xlnm.Print_Area" localSheetId="2">個票１!$A$1:$AM$122</definedName>
  </definedNames>
  <calcPr calcId="145621"/>
</workbook>
</file>

<file path=xl/comments1.xml><?xml version="1.0" encoding="utf-8"?>
<comments xmlns="http://schemas.openxmlformats.org/spreadsheetml/2006/main">
  <authors>
    <author>厚生労働省ネットワークシステム</author>
  </authors>
  <commentList>
    <comment ref="AA13" authorId="0">
      <text>
        <r>
          <rPr>
            <sz val="9"/>
            <color indexed="81"/>
            <rFont val="MS P ゴシック"/>
          </rPr>
          <t>｢提供サービス｣を選択し、定員を入力(短期入所系と入所施設・居住系）することで、基準額が表示されます。</t>
        </r>
      </text>
    </comment>
    <comment ref="AA37" authorId="0">
      <text>
        <r>
          <rPr>
            <sz val="9"/>
            <color indexed="81"/>
            <rFont val="MS P ゴシック"/>
          </rPr>
          <t>｢提供サービス｣を選択し、定員を入力(短期入所系と入所施設・居住系）することで、基準額が表示されます。</t>
        </r>
      </text>
    </comment>
  </commentList>
</comments>
</file>

<file path=xl/sharedStrings.xml><?xml version="1.0" encoding="utf-8"?>
<sst xmlns:r="http://schemas.openxmlformats.org/officeDocument/2006/relationships" xmlns="http://schemas.openxmlformats.org/spreadsheetml/2006/main" count="241" uniqueCount="241">
  <si>
    <t>事業区分</t>
    <rPh sb="0" eb="2">
      <t>ジギョウ</t>
    </rPh>
    <rPh sb="2" eb="4">
      <t>クブン</t>
    </rPh>
    <phoneticPr fontId="3"/>
  </si>
  <si>
    <t>フリガナ</t>
  </si>
  <si>
    <t>自施設や自法人の職員で実施</t>
    <rPh sb="0" eb="1">
      <t>ジ</t>
    </rPh>
    <rPh sb="1" eb="3">
      <t>シセツ</t>
    </rPh>
    <rPh sb="4" eb="5">
      <t>ジ</t>
    </rPh>
    <rPh sb="5" eb="7">
      <t>ホウジン</t>
    </rPh>
    <rPh sb="8" eb="10">
      <t>ショクイン</t>
    </rPh>
    <rPh sb="11" eb="13">
      <t>ジッシ</t>
    </rPh>
    <phoneticPr fontId="3"/>
  </si>
  <si>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3"/>
  </si>
  <si>
    <t>殿</t>
    <rPh sb="0" eb="1">
      <t>トノ</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</si>
  <si>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</si>
  <si>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日</t>
    <rPh sb="0" eb="1">
      <t>ニチ</t>
    </rPh>
    <phoneticPr fontId="3"/>
  </si>
  <si>
    <t>代替場所におけるサービス提供</t>
  </si>
  <si>
    <t>名　　称</t>
    <rPh sb="0" eb="1">
      <t>ナ</t>
    </rPh>
    <rPh sb="3" eb="4">
      <t>ショウ</t>
    </rPh>
    <phoneticPr fontId="3"/>
  </si>
  <si>
    <t>‐</t>
  </si>
  <si>
    <t>月</t>
    <rPh sb="0" eb="1">
      <t>ゲツ</t>
    </rPh>
    <phoneticPr fontId="3"/>
  </si>
  <si>
    <t>（郵便番号</t>
    <rPh sb="1" eb="3">
      <t>ユウビン</t>
    </rPh>
    <rPh sb="3" eb="5">
      <t>バンゴウ</t>
    </rPh>
    <phoneticPr fontId="3"/>
  </si>
  <si>
    <t>訪問看護事業所</t>
  </si>
  <si>
    <r>
      <t>取組内容　</t>
    </r>
    <r>
      <rPr>
        <sz val="8"/>
        <color auto="1"/>
        <rFont val="ＭＳ Ｐ明朝"/>
      </rPr>
      <t>※該当する取組をチェックすること</t>
    </r>
    <rPh sb="0" eb="2">
      <t>トリクミ</t>
    </rPh>
    <rPh sb="2" eb="4">
      <t>ナイヨウ</t>
    </rPh>
    <rPh sb="6" eb="8">
      <t>ガイトウ</t>
    </rPh>
    <rPh sb="10" eb="12">
      <t>トリクミ</t>
    </rPh>
    <phoneticPr fontId="3"/>
  </si>
  <si>
    <t>年</t>
    <rPh sb="0" eb="1">
      <t>ネン</t>
    </rPh>
    <phoneticPr fontId="3"/>
  </si>
  <si>
    <t>）</t>
  </si>
  <si>
    <t>訪問入浴介護事業所</t>
  </si>
  <si>
    <t>連絡先</t>
    <rPh sb="0" eb="3">
      <t>レンラクサキ</t>
    </rPh>
    <phoneticPr fontId="3"/>
  </si>
  <si>
    <t>訪問リハビリテーション事業所</t>
  </si>
  <si>
    <t>電話番号</t>
    <rPh sb="0" eb="2">
      <t>デンワ</t>
    </rPh>
    <rPh sb="2" eb="4">
      <t>バンゴウ</t>
    </rPh>
    <phoneticPr fontId="3"/>
  </si>
  <si>
    <t>人材派遣等の活用</t>
    <rPh sb="0" eb="2">
      <t>ジンザイ</t>
    </rPh>
    <rPh sb="2" eb="4">
      <t>ハケン</t>
    </rPh>
    <rPh sb="4" eb="5">
      <t>トウ</t>
    </rPh>
    <rPh sb="6" eb="8">
      <t>カツヨウ</t>
    </rPh>
    <phoneticPr fontId="3"/>
  </si>
  <si>
    <t>代表者の職・氏名</t>
    <rPh sb="0" eb="3">
      <t>ダイヒョウシャ</t>
    </rPh>
    <rPh sb="4" eb="5">
      <t>ショク</t>
    </rPh>
    <rPh sb="6" eb="8">
      <t>シメイ</t>
    </rPh>
    <phoneticPr fontId="3"/>
  </si>
  <si>
    <t>福祉用具貸与事業所</t>
  </si>
  <si>
    <t>2.介護サービス事業所等との連携支援事業</t>
    <rPh sb="2" eb="4">
      <t>カイゴ</t>
    </rPh>
    <rPh sb="8" eb="11">
      <t>ジギョウショ</t>
    </rPh>
    <rPh sb="11" eb="12">
      <t>トウ</t>
    </rPh>
    <rPh sb="14" eb="16">
      <t>レンケイ</t>
    </rPh>
    <rPh sb="16" eb="18">
      <t>シエン</t>
    </rPh>
    <rPh sb="18" eb="20">
      <t>ジギョウ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</si>
  <si>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</si>
  <si>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認知症対応型共同生活介護事業所</t>
  </si>
  <si>
    <t>職　　名</t>
    <rPh sb="0" eb="1">
      <t>ショク</t>
    </rPh>
    <rPh sb="3" eb="4">
      <t>ナ</t>
    </rPh>
    <phoneticPr fontId="3"/>
  </si>
  <si>
    <t>申請額</t>
    <rPh sb="0" eb="3">
      <t>シンセイガク</t>
    </rPh>
    <phoneticPr fontId="3"/>
  </si>
  <si>
    <t>氏　　名</t>
    <rPh sb="0" eb="1">
      <t>シ</t>
    </rPh>
    <rPh sb="3" eb="4">
      <t>ナ</t>
    </rPh>
    <phoneticPr fontId="3"/>
  </si>
  <si>
    <t>　標記について、次のとおり申請します。</t>
    <rPh sb="1" eb="3">
      <t>ヒョウキ</t>
    </rPh>
    <rPh sb="8" eb="9">
      <t>ツギ</t>
    </rPh>
    <rPh sb="13" eb="15">
      <t>シンセイ</t>
    </rPh>
    <phoneticPr fontId="3"/>
  </si>
  <si>
    <t>（</t>
  </si>
  <si>
    <t>申請に関する担当者</t>
    <rPh sb="0" eb="2">
      <t>シンセイ</t>
    </rPh>
    <rPh sb="3" eb="4">
      <t>カン</t>
    </rPh>
    <rPh sb="6" eb="9">
      <t>タントウシャ</t>
    </rPh>
    <phoneticPr fontId="3"/>
  </si>
  <si>
    <t>小規模多機能型居宅介護事業所</t>
  </si>
  <si>
    <t>(2)</t>
  </si>
  <si>
    <t>介護老人保健施設</t>
  </si>
  <si>
    <t>訪問系</t>
    <rPh sb="0" eb="2">
      <t>ホウモン</t>
    </rPh>
    <rPh sb="2" eb="3">
      <t>ケイ</t>
    </rPh>
    <phoneticPr fontId="3"/>
  </si>
  <si>
    <t>事業者（法人本部）の作業</t>
    <rPh sb="0" eb="3">
      <t>ジギョウシャ</t>
    </rPh>
    <rPh sb="4" eb="6">
      <t>ホウジン</t>
    </rPh>
    <rPh sb="6" eb="8">
      <t>ホンブ</t>
    </rPh>
    <rPh sb="10" eb="12">
      <t>サギョウ</t>
    </rPh>
    <phoneticPr fontId="3"/>
  </si>
  <si>
    <t>助成対象の区分</t>
    <rPh sb="0" eb="2">
      <t>ジョセイ</t>
    </rPh>
    <rPh sb="2" eb="4">
      <t>タイショウ</t>
    </rPh>
    <rPh sb="5" eb="7">
      <t>クブン</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</si>
  <si>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</si>
  <si>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か所</t>
    <rPh sb="1" eb="2">
      <t>ショ</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</si>
  <si>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</si>
  <si>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認知症対応型通所介護事業所</t>
  </si>
  <si>
    <t>介護老人福祉施設</t>
  </si>
  <si>
    <t>管理者の氏名</t>
    <rPh sb="0" eb="3">
      <t>カンリシャ</t>
    </rPh>
    <rPh sb="4" eb="6">
      <t>シメイ</t>
    </rPh>
    <phoneticPr fontId="3"/>
  </si>
  <si>
    <t>訪問介護事業所</t>
  </si>
  <si>
    <t>通所リハビリテーション事業所（大規模型（Ⅱ））</t>
  </si>
  <si>
    <t>定期巡回・随時対応型訪問介護看護事業所</t>
  </si>
  <si>
    <t>夜間対応型訪問介護事業所</t>
  </si>
  <si>
    <t>地域密着型介護老人福祉施設</t>
  </si>
  <si>
    <t>居宅介護支援事業所</t>
  </si>
  <si>
    <t>基準単価(a)</t>
    <rPh sb="0" eb="2">
      <t>キジュン</t>
    </rPh>
    <rPh sb="2" eb="4">
      <t>タンカ</t>
    </rPh>
    <phoneticPr fontId="3"/>
  </si>
  <si>
    <t>看護小規模多機能型居宅介護事業所</t>
  </si>
  <si>
    <t>入所施設・居住系</t>
    <rPh sb="0" eb="2">
      <t>ニュウショ</t>
    </rPh>
    <rPh sb="2" eb="4">
      <t>シセツ</t>
    </rPh>
    <rPh sb="5" eb="7">
      <t>キョジュウ</t>
    </rPh>
    <rPh sb="7" eb="8">
      <t>ケイ</t>
    </rPh>
    <phoneticPr fontId="3"/>
  </si>
  <si>
    <t>介護医療院</t>
  </si>
  <si>
    <t>追加で必要となる人材確保の実施</t>
    <rPh sb="0" eb="2">
      <t>ツイカ</t>
    </rPh>
    <rPh sb="3" eb="5">
      <t>ヒツヨウ</t>
    </rPh>
    <rPh sb="8" eb="10">
      <t>ジンザイ</t>
    </rPh>
    <rPh sb="10" eb="12">
      <t>カクホ</t>
    </rPh>
    <rPh sb="13" eb="15">
      <t>ジッシ</t>
    </rPh>
    <phoneticPr fontId="3"/>
  </si>
  <si>
    <t>介護療養型医療施設</t>
  </si>
  <si>
    <t>（連携先への依頼内容</t>
    <rPh sb="1" eb="4">
      <t>レンケイサキ</t>
    </rPh>
    <rPh sb="6" eb="10">
      <t>イライナイヨウ</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</si>
  <si>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</si>
  <si>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</si>
  <si>
    <t>その他 )</t>
    <rPh sb="2" eb="3">
      <t>タ</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</si>
  <si>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</si>
  <si>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</si>
  <si>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</si>
  <si>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</si>
  <si>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</si>
  <si>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派遣先事業所名（</t>
    <rPh sb="0" eb="3">
      <t>ハケンサキ</t>
    </rPh>
    <rPh sb="3" eb="6">
      <t>ジギョウショ</t>
    </rPh>
    <rPh sb="6" eb="7">
      <t>メイ</t>
    </rPh>
    <phoneticPr fontId="3"/>
  </si>
  <si>
    <t>E-mail</t>
  </si>
  <si>
    <t>事業所・施設の状況</t>
    <rPh sb="0" eb="3">
      <t>ジギョウショ</t>
    </rPh>
    <rPh sb="4" eb="6">
      <t>シセツ</t>
    </rPh>
    <rPh sb="7" eb="9">
      <t>ジョウキョウ</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</si>
  <si>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</si>
  <si>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</si>
  <si>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連携先事業所への協力依頼</t>
  </si>
  <si>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</si>
  <si>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利用者の安否確認のための訪問</t>
  </si>
  <si>
    <t>完成したExcelファイルを都道府県等の担当者に送付</t>
    <rPh sb="0" eb="2">
      <t>カンセイ</t>
    </rPh>
    <rPh sb="14" eb="18">
      <t>トドウフケン</t>
    </rPh>
    <rPh sb="18" eb="19">
      <t>トウ</t>
    </rPh>
    <rPh sb="20" eb="23">
      <t>タントウシャ</t>
    </rPh>
    <rPh sb="24" eb="26">
      <t>ソウフ</t>
    </rPh>
    <phoneticPr fontId="3"/>
  </si>
  <si>
    <t>安否確認のためのタブレット等の活用</t>
  </si>
  <si>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</si>
  <si>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</si>
  <si>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</si>
  <si>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</si>
  <si>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</si>
  <si>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</si>
  <si>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</si>
  <si>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軽費老人ホーム（定員29人以下）</t>
    <rPh sb="0" eb="2">
      <t>ケイヒ</t>
    </rPh>
    <rPh sb="2" eb="4">
      <t>ロウジン</t>
    </rPh>
    <rPh sb="8" eb="10">
      <t>テイイン</t>
    </rPh>
    <rPh sb="12" eb="15">
      <t>ニンイカ</t>
    </rPh>
    <phoneticPr fontId="3"/>
  </si>
  <si>
    <t>（２）職員の応援派遣【共通】</t>
    <rPh sb="3" eb="5">
      <t>ショクイン</t>
    </rPh>
    <rPh sb="6" eb="8">
      <t>オウエン</t>
    </rPh>
    <rPh sb="8" eb="10">
      <t>ハケン</t>
    </rPh>
    <rPh sb="11" eb="13">
      <t>キョウツウ</t>
    </rPh>
    <phoneticPr fontId="3"/>
  </si>
  <si>
    <t>職員の応援派遣の実施</t>
  </si>
  <si>
    <t>（別紙）積算内訳</t>
    <rPh sb="1" eb="3">
      <t>ベッシ</t>
    </rPh>
    <rPh sb="4" eb="6">
      <t>セキサン</t>
    </rPh>
    <rPh sb="6" eb="8">
      <t>ウチワケ</t>
    </rPh>
    <phoneticPr fontId="3"/>
  </si>
  <si>
    <t>費目</t>
    <rPh sb="0" eb="2">
      <t>ヒモク</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</si>
  <si>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</si>
  <si>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②</t>
  </si>
  <si>
    <t>用途・品目・数量等</t>
    <rPh sb="0" eb="2">
      <t>ヨウト</t>
    </rPh>
    <rPh sb="3" eb="5">
      <t>ヒンモク</t>
    </rPh>
    <rPh sb="6" eb="8">
      <t>スウリョウ</t>
    </rPh>
    <rPh sb="8" eb="9">
      <t>トウ</t>
    </rPh>
    <phoneticPr fontId="3"/>
  </si>
  <si>
    <t>（１）介護サービス事業所・介護施設等のサービス継続に必要な取組</t>
  </si>
  <si>
    <t>（１）介護サービス事業所・介護施設等のサービス継続に必要な取組【共通】</t>
  </si>
  <si>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3"/>
  </si>
  <si>
    <t>申請内容</t>
    <rPh sb="0" eb="2">
      <t>シンセイ</t>
    </rPh>
    <rPh sb="2" eb="4">
      <t>ナイヨウ</t>
    </rPh>
    <phoneticPr fontId="3"/>
  </si>
  <si>
    <t>短期入所系</t>
    <rPh sb="0" eb="2">
      <t>タンキ</t>
    </rPh>
    <rPh sb="2" eb="4">
      <t>ニュウショ</t>
    </rPh>
    <rPh sb="4" eb="5">
      <t>ケイ</t>
    </rPh>
    <phoneticPr fontId="3"/>
  </si>
  <si>
    <t>２．介護サービス事業所等との連携支援事業</t>
  </si>
  <si>
    <t>所要額</t>
    <rPh sb="0" eb="3">
      <t>ショヨウガク</t>
    </rPh>
    <phoneticPr fontId="3"/>
  </si>
  <si>
    <t>(1)</t>
  </si>
  <si>
    <t>あり</t>
  </si>
  <si>
    <t>所要額(円)</t>
    <rPh sb="0" eb="3">
      <t>ショヨウガク</t>
    </rPh>
    <rPh sb="4" eb="5">
      <t>エン</t>
    </rPh>
    <phoneticPr fontId="3"/>
  </si>
  <si>
    <t>１．介護サービス事業所におけるサービス継続支援事業</t>
  </si>
  <si>
    <t>(参考)事業ごとの対象経費と費目の例</t>
    <rPh sb="1" eb="3">
      <t>サンコウ</t>
    </rPh>
    <rPh sb="4" eb="6">
      <t>ジギョウ</t>
    </rPh>
    <rPh sb="9" eb="11">
      <t>タイショウ</t>
    </rPh>
    <rPh sb="11" eb="13">
      <t>ケイヒ</t>
    </rPh>
    <rPh sb="14" eb="16">
      <t>ヒモク</t>
    </rPh>
    <rPh sb="17" eb="18">
      <t>レイ</t>
    </rPh>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</si>
  <si>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</si>
  <si>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</si>
  <si>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多機能型</t>
    <rPh sb="0" eb="4">
      <t>タキノウガタ</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</si>
  <si>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</si>
  <si>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※別紙の①の額の千円未満切り捨て</t>
    <rPh sb="1" eb="3">
      <t>ベッシ</t>
    </rPh>
    <rPh sb="6" eb="7">
      <t>ガク</t>
    </rPh>
    <rPh sb="8" eb="9">
      <t>セン</t>
    </rPh>
    <rPh sb="9" eb="12">
      <t>エンミマン</t>
    </rPh>
    <rPh sb="12" eb="13">
      <t>キ</t>
    </rPh>
    <rPh sb="14" eb="15">
      <t>ス</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</si>
  <si>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</si>
  <si>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なし</t>
  </si>
  <si>
    <t>イ　利用者の引き継ぎ等で生じる費用</t>
    <rPh sb="2" eb="5">
      <t>リヨウシャ</t>
    </rPh>
    <rPh sb="6" eb="7">
      <t>ヒ</t>
    </rPh>
    <rPh sb="8" eb="9">
      <t>ツ</t>
    </rPh>
    <rPh sb="10" eb="11">
      <t>トウ</t>
    </rPh>
    <rPh sb="12" eb="13">
      <t>ショウ</t>
    </rPh>
    <rPh sb="15" eb="17">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</si>
  <si>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</si>
  <si>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</si>
  <si>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</si>
  <si>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</si>
  <si>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</si>
  <si>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</si>
  <si>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</si>
  <si>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</si>
  <si>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</si>
  <si>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</si>
  <si>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</si>
  <si>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</si>
  <si>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</si>
  <si>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</si>
  <si>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</si>
  <si>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</si>
  <si>
    <t>通所リハビリテーション事業所（大規模型（Ⅰ））</t>
  </si>
  <si>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</si>
  <si>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t>
    <rPh sb="1" eb="4">
      <t>ジギョウショ</t>
    </rPh>
    <phoneticPr fontId="21"/>
  </si>
  <si>
    <t>/定員</t>
    <rPh sb="1" eb="3">
      <t>テイイン</t>
    </rPh>
    <phoneticPr fontId="21"/>
  </si>
  <si>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</si>
  <si>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</si>
  <si>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</si>
  <si>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</si>
  <si>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</si>
  <si>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</si>
  <si>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</si>
  <si>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①</t>
  </si>
  <si>
    <t>③</t>
  </si>
  <si>
    <t>④</t>
  </si>
  <si>
    <t>通所による訪問</t>
    <rPh sb="0" eb="2">
      <t>ツウショ</t>
    </rPh>
    <rPh sb="5" eb="7">
      <t>ホウモン</t>
    </rPh>
    <phoneticPr fontId="3"/>
  </si>
  <si>
    <t>千円</t>
    <rPh sb="0" eb="2">
      <t>センエン</t>
    </rPh>
    <phoneticPr fontId="3"/>
  </si>
  <si>
    <t>単価１</t>
    <rPh sb="0" eb="2">
      <t>タンカ</t>
    </rPh>
    <phoneticPr fontId="3"/>
  </si>
  <si>
    <t>単価2</t>
    <rPh sb="0" eb="2">
      <t>タンカ</t>
    </rPh>
    <phoneticPr fontId="3"/>
  </si>
  <si>
    <t>シ　通所しない利用者宅を訪問してサービス提供を行うための費用</t>
  </si>
  <si>
    <r>
      <t xml:space="preserve"> 介護サービス事業所等におけるサービス継続支援事業　</t>
    </r>
    <r>
      <rPr>
        <sz val="8"/>
        <color auto="1"/>
        <rFont val="ＭＳ Ｐ明朝"/>
      </rPr>
      <t>→ １を記載</t>
    </r>
    <rPh sb="10" eb="11">
      <t>トウ</t>
    </rPh>
    <rPh sb="30" eb="32">
      <t>キサイ</t>
    </rPh>
    <phoneticPr fontId="3"/>
  </si>
  <si>
    <r>
      <t>介護サービス事業所等との連携支援事業　</t>
    </r>
    <r>
      <rPr>
        <sz val="8"/>
        <color auto="1"/>
        <rFont val="ＭＳ Ｐ明朝"/>
      </rPr>
      <t>→ ２を記載</t>
    </r>
    <rPh sb="23" eb="25">
      <t>キサイ</t>
    </rPh>
    <phoneticPr fontId="3"/>
  </si>
  <si>
    <t>損害賠償保険への加入【役務費】</t>
    <rPh sb="2" eb="4">
      <t>バイショウ</t>
    </rPh>
    <phoneticPr fontId="3"/>
  </si>
  <si>
    <t>１．介護サービス事業所等におけるサービス継続支援事業</t>
    <rPh sb="11" eb="12">
      <t>トウ</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</si>
  <si>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</si>
  <si>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color auto="1"/>
        <rFont val="ＭＳ Ｐ明朝"/>
      </rPr>
      <t>※(1)～(4)の他、サービス継続支援に資する取組がある場合には記載すること。</t>
    </r>
    <rPh sb="5" eb="6">
      <t>タ</t>
    </rPh>
    <rPh sb="7" eb="9">
      <t>キョウツウ</t>
    </rPh>
    <rPh sb="26" eb="28">
      <t>ケイゾク</t>
    </rPh>
    <rPh sb="28" eb="30">
      <t>シエン</t>
    </rPh>
    <rPh sb="31" eb="32">
      <t>シ</t>
    </rPh>
    <phoneticPr fontId="3"/>
  </si>
  <si>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3"/>
  </si>
  <si>
    <r>
      <t>（３）その他【共通】　</t>
    </r>
    <r>
      <rPr>
        <sz val="8"/>
        <color auto="1"/>
        <rFont val="ＭＳ Ｐ明朝"/>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</si>
  <si>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</si>
  <si>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</si>
  <si>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（上記カに準ずる）</t>
    <rPh sb="1" eb="3">
      <t>ジョウキ</t>
    </rPh>
    <rPh sb="5" eb="6">
      <t>ジュン</t>
    </rPh>
    <phoneticPr fontId="3"/>
  </si>
  <si>
    <t>(対象経費の例)</t>
  </si>
  <si>
    <t>申　請　者</t>
    <rPh sb="0" eb="1">
      <t>サル</t>
    </rPh>
    <rPh sb="2" eb="3">
      <t>ショウ</t>
    </rPh>
    <rPh sb="4" eb="5">
      <t>シャ</t>
    </rPh>
    <phoneticPr fontId="3"/>
  </si>
  <si>
    <t>所在地</t>
    <rPh sb="0" eb="3">
      <t>ショザイチ</t>
    </rPh>
    <phoneticPr fontId="3"/>
  </si>
  <si>
    <t>居宅療養管理指導事業所</t>
    <rPh sb="8" eb="11">
      <t>ジギョウショ</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</si>
  <si>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</si>
  <si>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</si>
  <si>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</si>
  <si>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(3)</t>
  </si>
  <si>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</si>
  <si>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</si>
  <si>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</si>
  <si>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</si>
  <si>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</si>
  <si>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r>
      <t>（３）通所系ｻｰﾋﾞｽ事業所及び短期入所系ｻｰﾋﾞｽ事業所による事業所外の代替の場所におけるｻｰﾋﾞｽ実施に係る取組</t>
    </r>
    <r>
      <rPr>
        <sz val="6"/>
        <color auto="1"/>
        <rFont val="ＭＳ Ｐ明朝"/>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</si>
  <si>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</si>
  <si>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</si>
  <si>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</si>
  <si>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</si>
  <si>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</si>
  <si>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</si>
  <si>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</si>
  <si>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</si>
  <si>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</si>
  <si>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</si>
  <si>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</si>
  <si>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</si>
  <si>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</si>
  <si>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（別紙１－２）事業所・施設別申請額一覧</t>
    <rPh sb="1" eb="3">
      <t>ベッシ</t>
    </rPh>
    <rPh sb="7" eb="10">
      <t>ジギョウショ</t>
    </rPh>
    <rPh sb="11" eb="13">
      <t>シセツ</t>
    </rPh>
    <rPh sb="13" eb="14">
      <t>ベツ</t>
    </rPh>
    <rPh sb="14" eb="17">
      <t>シンセイガク</t>
    </rPh>
    <rPh sb="17" eb="19">
      <t>イチラン</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</si>
  <si>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</si>
  <si>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</si>
  <si>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</si>
  <si>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千円</t>
  </si>
  <si>
    <t>本Excelを各事業所に配布し、別紙１－３（個票）を記入するように依頼　</t>
    <rPh sb="0" eb="1">
      <t>ホン</t>
    </rPh>
    <rPh sb="7" eb="8">
      <t>カク</t>
    </rPh>
    <rPh sb="8" eb="11">
      <t>ジギョウショ</t>
    </rPh>
    <rPh sb="12" eb="14">
      <t>ハイフ</t>
    </rPh>
    <rPh sb="16" eb="18">
      <t>ベッシ</t>
    </rPh>
    <rPh sb="22" eb="24">
      <t>コヒョウ</t>
    </rPh>
    <rPh sb="26" eb="28">
      <t>キニュウ</t>
    </rPh>
    <rPh sb="33" eb="35">
      <t>イライ</t>
    </rPh>
    <phoneticPr fontId="3"/>
  </si>
  <si>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</si>
  <si>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</si>
  <si>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分類</t>
    <rPh sb="0" eb="2">
      <t>ブンルイ</t>
    </rPh>
    <phoneticPr fontId="3"/>
  </si>
  <si>
    <r>
      <t>通所リハビリテーション事業所</t>
    </r>
    <r>
      <rPr>
        <sz val="9"/>
        <color auto="1"/>
        <rFont val="ＭＳ 明朝"/>
      </rPr>
      <t>（通常規模型）</t>
    </r>
  </si>
  <si>
    <r>
      <t>通所リハビリテーション事業所</t>
    </r>
    <r>
      <rPr>
        <sz val="9"/>
        <color auto="1"/>
        <rFont val="ＭＳ 明朝"/>
      </rPr>
      <t>（大規模型（Ⅰ））</t>
    </r>
  </si>
  <si>
    <r>
      <t>通所リハビリテーション事業所</t>
    </r>
    <r>
      <rPr>
        <sz val="9"/>
        <color auto="1"/>
        <rFont val="ＭＳ 明朝"/>
      </rPr>
      <t>（大規模型（Ⅱ））</t>
    </r>
  </si>
  <si>
    <t>都道府県等の作業</t>
    <rPh sb="0" eb="4">
      <t>トドウフケン</t>
    </rPh>
    <rPh sb="4" eb="5">
      <t>トウ</t>
    </rPh>
    <rPh sb="6" eb="8">
      <t>サギョウ</t>
    </rPh>
    <phoneticPr fontId="3"/>
  </si>
  <si>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</si>
  <si>
    <t>(4)</t>
  </si>
  <si>
    <t>(5)</t>
  </si>
  <si>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</si>
  <si>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</si>
  <si>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</si>
  <si>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</si>
  <si>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</si>
  <si>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</si>
  <si>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</si>
  <si>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</si>
  <si>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</si>
  <si>
    <t>１．介護サービス事業所等におけるサービス継続支援事業</t>
  </si>
  <si>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</si>
  <si>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</si>
  <si>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</si>
  <si>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</si>
  <si>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</si>
  <si>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</si>
  <si>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</si>
  <si>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</si>
  <si>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</si>
  <si>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</si>
  <si>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</si>
  <si>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</si>
  <si>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</si>
  <si>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</si>
  <si>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</si>
  <si>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</si>
  <si>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</si>
  <si>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</si>
  <si>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</si>
  <si>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</si>
  <si>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</si>
  <si>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</si>
  <si>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</si>
  <si>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</si>
  <si>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</si>
  <si>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※本シートは絶対に編集しないこと。</t>
    <rPh sb="1" eb="2">
      <t>ホン</t>
    </rPh>
    <rPh sb="6" eb="8">
      <t>ゼッタイ</t>
    </rPh>
    <rPh sb="9" eb="11">
      <t>ヘンシュウ</t>
    </rPh>
    <phoneticPr fontId="3"/>
  </si>
  <si>
    <t>(別紙１－３）事業所・施設別個表</t>
    <rPh sb="1" eb="3">
      <t>ベッシ</t>
    </rPh>
    <rPh sb="7" eb="10">
      <t>ジギョウショ</t>
    </rPh>
    <rPh sb="11" eb="13">
      <t>シセツ</t>
    </rPh>
    <rPh sb="13" eb="14">
      <t>ベツ</t>
    </rPh>
    <rPh sb="14" eb="16">
      <t>コヒョウ</t>
    </rPh>
    <phoneticPr fontId="3"/>
  </si>
  <si>
    <t>事業計画書</t>
    <rPh sb="0" eb="2">
      <t>ジギョウ</t>
    </rPh>
    <rPh sb="2" eb="4">
      <t>ケイカク</t>
    </rPh>
    <rPh sb="4" eb="5">
      <t>ショ</t>
    </rPh>
    <phoneticPr fontId="3"/>
  </si>
  <si>
    <t>（別紙１－１）</t>
    <rPh sb="1" eb="3">
      <t>ベッシ</t>
    </rPh>
    <phoneticPr fontId="3"/>
  </si>
  <si>
    <t xml:space="preserve">別紙１－３（個票）の着色セルを入力（水色セル：必要情報の入力・該当する取組内容のチェック、緑色セル：クリックしてプルダウンから選択）し、事業者（法人本部）へ返送
</t>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トリクミ</t>
    </rPh>
    <rPh sb="37" eb="39">
      <t>ナイヨウ</t>
    </rPh>
    <rPh sb="45" eb="47">
      <t>ミドリイロ</t>
    </rPh>
    <rPh sb="63" eb="65">
      <t>センタク</t>
    </rPh>
    <rPh sb="68" eb="71">
      <t>ジギョウシャ</t>
    </rPh>
    <rPh sb="72" eb="74">
      <t>ホウジン</t>
    </rPh>
    <rPh sb="74" eb="76">
      <t>ホンブ</t>
    </rPh>
    <rPh sb="78" eb="80">
      <t>ヘンソウ</t>
    </rPh>
    <phoneticPr fontId="3"/>
  </si>
  <si>
    <t>別紙１－２（申請額一覧）に全事業所分が正しく反映されているか確認（15事業所以上ある場合には6行目～15行目を行ごとコピーし、16行目に右クリック→「コピーしたセルの挿入」で挿入すること。）</t>
    <rPh sb="0" eb="2">
      <t>ベッシ</t>
    </rPh>
    <rPh sb="6" eb="9">
      <t>シンセイガク</t>
    </rPh>
    <rPh sb="9" eb="11">
      <t>イチラン</t>
    </rPh>
    <rPh sb="13" eb="17">
      <t>ゼンジギョウショ</t>
    </rPh>
    <rPh sb="17" eb="18">
      <t>ブン</t>
    </rPh>
    <rPh sb="19" eb="20">
      <t>タダ</t>
    </rPh>
    <rPh sb="22" eb="24">
      <t>ハンエイ</t>
    </rPh>
    <rPh sb="30" eb="32">
      <t>カクニン</t>
    </rPh>
    <rPh sb="55" eb="56">
      <t>ギョウ</t>
    </rPh>
    <rPh sb="68" eb="69">
      <t>ミギ</t>
    </rPh>
    <phoneticPr fontId="3"/>
  </si>
  <si>
    <t>個票及び別紙１－２の内容が別紙１－１（事業計画書）にも正しく反映されていることを確認するとともに、別紙１－１の記入欄（水色セル）を記載</t>
    <rPh sb="0" eb="2">
      <t>コヒョウ</t>
    </rPh>
    <rPh sb="2" eb="3">
      <t>オヨ</t>
    </rPh>
    <rPh sb="10" eb="12">
      <t>ナイヨウ</t>
    </rPh>
    <rPh sb="13" eb="15">
      <t>ベッシ</t>
    </rPh>
    <rPh sb="19" eb="21">
      <t>ジギョウ</t>
    </rPh>
    <rPh sb="21" eb="23">
      <t>ケイカク</t>
    </rPh>
    <rPh sb="23" eb="24">
      <t>ショ</t>
    </rPh>
    <rPh sb="27" eb="28">
      <t>タダ</t>
    </rPh>
    <rPh sb="30" eb="32">
      <t>ハンエイ</t>
    </rPh>
    <rPh sb="40" eb="42">
      <t>カクニン</t>
    </rPh>
    <rPh sb="55" eb="58">
      <t>キニュウラン</t>
    </rPh>
    <rPh sb="59" eb="61">
      <t>ミズイロ</t>
    </rPh>
    <rPh sb="65" eb="67">
      <t>キサイ</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</si>
</sst>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7" formatCode="#,##0;\-#,##0;&quot;&quot;"/>
    <numFmt numFmtId="176" formatCode="#,##0_ "/>
    <numFmt numFmtId="178" formatCode="#,##0_ ;[Red]\-#,##0\ "/>
  </numFmts>
  <fonts count="22">
    <font>
      <sz val="11"/>
      <color auto="1"/>
      <name val="ＭＳ Ｐゴシック"/>
    </font>
    <font>
      <sz val="11"/>
      <color auto="1"/>
      <name val="ＭＳ Ｐゴシック"/>
    </font>
    <font>
      <sz val="11"/>
      <color theme="1"/>
      <name val="ＭＳ Ｐゴシック"/>
    </font>
    <font>
      <sz val="6"/>
      <color auto="1"/>
      <name val="ＭＳ Ｐゴシック"/>
    </font>
    <font>
      <sz val="10"/>
      <color auto="1"/>
      <name val="ＭＳ 明朝"/>
    </font>
    <font>
      <sz val="9"/>
      <color auto="1"/>
      <name val="ＭＳ 明朝"/>
    </font>
    <font>
      <sz val="8"/>
      <color auto="1"/>
      <name val="ＭＳ 明朝"/>
    </font>
    <font>
      <sz val="11"/>
      <color auto="1"/>
      <name val="ＭＳ Ｐ明朝"/>
    </font>
    <font>
      <b/>
      <sz val="10"/>
      <color auto="1"/>
      <name val="ＭＳ Ｐ明朝"/>
    </font>
    <font>
      <sz val="10"/>
      <color auto="1"/>
      <name val="ＭＳ Ｐ明朝"/>
    </font>
    <font>
      <sz val="8"/>
      <color auto="1"/>
      <name val="ＭＳ Ｐ明朝"/>
    </font>
    <font>
      <sz val="9"/>
      <color auto="1"/>
      <name val="ＭＳ Ｐ明朝"/>
    </font>
    <font>
      <b/>
      <sz val="8"/>
      <color auto="1"/>
      <name val="ＭＳ Ｐ明朝"/>
    </font>
    <font>
      <sz val="7"/>
      <color auto="1"/>
      <name val="ＭＳ Ｐ明朝"/>
    </font>
    <font>
      <sz val="6"/>
      <color auto="1"/>
      <name val="ＭＳ Ｐ明朝"/>
    </font>
    <font>
      <sz val="10"/>
      <color theme="0"/>
      <name val="ＭＳ Ｐ明朝"/>
    </font>
    <font>
      <sz val="11"/>
      <color auto="1"/>
      <name val="ＭＳ 明朝"/>
    </font>
    <font>
      <b/>
      <sz val="14"/>
      <color theme="1"/>
      <name val="ＭＳ 明朝"/>
    </font>
    <font>
      <sz val="12"/>
      <color theme="1"/>
      <name val="ＭＳ 明朝"/>
    </font>
    <font>
      <b/>
      <sz val="11"/>
      <color rgb="FFFF0000"/>
      <name val="ＭＳ Ｐゴシック"/>
    </font>
    <font>
      <sz val="8"/>
      <color auto="1"/>
      <name val="ＭＳ Ｐゴシック"/>
    </font>
    <font>
      <sz val="11"/>
      <color theme="1"/>
      <name val="ＭＳ Ｐゴシック"/>
    </font>
  </fonts>
  <fills count="6">
    <fill>
      <patternFill patternType="none"/>
    </fill>
    <fill>
      <patternFill patternType="gray125"/>
    </fill>
    <fill>
      <patternFill patternType="solid">
        <fgColor theme="8" tint="0.8"/>
        <bgColor indexed="64"/>
      </patternFill>
    </fill>
    <fill>
      <patternFill patternType="solid">
        <fgColor theme="0" tint="-5.e-002"/>
        <bgColor indexed="64"/>
      </patternFill>
    </fill>
    <fill>
      <patternFill patternType="solid">
        <fgColor theme="0"/>
        <bgColor indexed="64"/>
      </patternFill>
    </fill>
    <fill>
      <patternFill patternType="solid">
        <fgColor theme="6" tint="0.8"/>
        <bgColor indexed="64"/>
      </patternFill>
    </fill>
  </fills>
  <borders count="8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style="thin">
        <color indexed="64"/>
      </top>
      <bottom style="mediumDashDotDot">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ouble">
        <color indexed="64"/>
      </bottom>
      <diagonal/>
    </border>
    <border diagonalUp="1">
      <left style="thin">
        <color indexed="64"/>
      </left>
      <right/>
      <top/>
      <bottom style="thin">
        <color indexed="64"/>
      </bottom>
      <diagonal style="thin">
        <color indexed="64"/>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dashed">
        <color indexed="64"/>
      </bottom>
      <diagonal/>
    </border>
    <border>
      <left/>
      <right/>
      <top style="dashed">
        <color indexed="64"/>
      </top>
      <bottom style="double">
        <color indexed="64"/>
      </bottom>
      <diagonal/>
    </border>
    <border diagonalUp="1">
      <left/>
      <right/>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uble">
        <color indexed="64"/>
      </bottom>
      <diagonal/>
    </border>
    <border diagonalUp="1">
      <left style="thin">
        <color indexed="64"/>
      </left>
      <right style="thin">
        <color indexed="64"/>
      </right>
      <top/>
      <bottom style="thin">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481">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4" fillId="2" borderId="0" xfId="0" applyFont="1" applyFill="1" applyAlignment="1">
      <alignment horizontal="right"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4" fillId="0" borderId="1"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xf>
    <xf numFmtId="0" fontId="4" fillId="0" borderId="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1" xfId="0" applyFont="1" applyBorder="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 fillId="0" borderId="14" xfId="0" applyFont="1" applyBorder="1">
      <alignment vertical="center"/>
    </xf>
    <xf numFmtId="0" fontId="6"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22" xfId="0" applyFont="1" applyBorder="1">
      <alignment vertical="center"/>
    </xf>
    <xf numFmtId="0" fontId="6" fillId="0" borderId="1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2" borderId="7" xfId="0" applyFont="1" applyFill="1" applyBorder="1" applyAlignment="1">
      <alignment vertical="center"/>
    </xf>
    <xf numFmtId="0" fontId="4" fillId="2" borderId="15" xfId="0" applyFont="1" applyFill="1" applyBorder="1" applyAlignment="1">
      <alignment vertical="center"/>
    </xf>
    <xf numFmtId="0" fontId="4" fillId="0" borderId="21" xfId="0" applyFont="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17" xfId="0" applyFont="1" applyFill="1" applyBorder="1" applyAlignment="1">
      <alignment vertical="center"/>
    </xf>
    <xf numFmtId="0" fontId="4" fillId="2" borderId="19" xfId="0" applyFont="1" applyFill="1" applyBorder="1" applyAlignment="1">
      <alignmen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49" fontId="4" fillId="2" borderId="21" xfId="0" applyNumberFormat="1" applyFont="1" applyFill="1" applyBorder="1" applyAlignment="1">
      <alignment horizontal="center" vertical="center"/>
    </xf>
    <xf numFmtId="0" fontId="4" fillId="0" borderId="27" xfId="0" applyFont="1" applyBorder="1">
      <alignment vertical="center"/>
    </xf>
    <xf numFmtId="0" fontId="4" fillId="2" borderId="4" xfId="0" applyFont="1" applyFill="1" applyBorder="1" applyAlignment="1">
      <alignmen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4" fillId="0" borderId="30" xfId="0" applyFont="1" applyBorder="1">
      <alignment vertical="center"/>
    </xf>
    <xf numFmtId="0" fontId="4" fillId="0" borderId="27" xfId="0" applyFont="1" applyBorder="1" applyAlignment="1">
      <alignment horizontal="center" vertical="center"/>
    </xf>
    <xf numFmtId="0" fontId="4" fillId="2" borderId="11" xfId="0" applyFont="1" applyFill="1" applyBorder="1" applyAlignment="1">
      <alignment vertical="center"/>
    </xf>
    <xf numFmtId="0" fontId="6" fillId="0" borderId="9" xfId="0" applyFont="1" applyBorder="1" applyAlignment="1">
      <alignment horizontal="left" vertical="top" wrapText="1"/>
    </xf>
    <xf numFmtId="0" fontId="6" fillId="0" borderId="4" xfId="0" applyFont="1" applyBorder="1" applyAlignment="1">
      <alignment horizontal="center" vertical="center" shrinkToFit="1"/>
    </xf>
    <xf numFmtId="0" fontId="4" fillId="0" borderId="7"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31" xfId="0" applyFont="1" applyBorder="1" applyAlignment="1">
      <alignment vertical="center"/>
    </xf>
    <xf numFmtId="0" fontId="4" fillId="0" borderId="20" xfId="0" applyFont="1" applyBorder="1" applyAlignment="1">
      <alignment vertical="center"/>
    </xf>
    <xf numFmtId="0" fontId="4" fillId="0" borderId="4" xfId="0" applyFont="1" applyBorder="1" applyAlignment="1">
      <alignment vertical="center"/>
    </xf>
    <xf numFmtId="176" fontId="5" fillId="0" borderId="4" xfId="0" applyNumberFormat="1" applyFont="1" applyBorder="1" applyAlignment="1">
      <alignment vertical="center"/>
    </xf>
    <xf numFmtId="0" fontId="6" fillId="0" borderId="21" xfId="0" applyFont="1" applyBorder="1" applyAlignment="1">
      <alignment horizontal="left" vertical="top" wrapText="1"/>
    </xf>
    <xf numFmtId="0" fontId="6" fillId="0" borderId="11" xfId="0" applyFont="1" applyBorder="1" applyAlignment="1">
      <alignment horizontal="center" vertical="center" shrinkToFi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32" xfId="0" applyFont="1" applyBorder="1" applyAlignment="1">
      <alignment vertical="center"/>
    </xf>
    <xf numFmtId="0" fontId="4" fillId="0" borderId="22" xfId="0" applyFont="1" applyBorder="1" applyAlignment="1">
      <alignment vertical="center"/>
    </xf>
    <xf numFmtId="0" fontId="4" fillId="0" borderId="11" xfId="0" applyFont="1" applyBorder="1" applyAlignment="1">
      <alignment vertical="center"/>
    </xf>
    <xf numFmtId="176" fontId="5" fillId="0" borderId="11" xfId="0" applyNumberFormat="1"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6" fillId="0" borderId="27" xfId="0" applyFont="1" applyBorder="1" applyAlignment="1">
      <alignment horizontal="center" vertical="center" shrinkToFit="1"/>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7" xfId="0" applyFont="1" applyBorder="1" applyAlignment="1">
      <alignment horizontal="center" vertical="center"/>
    </xf>
    <xf numFmtId="0" fontId="6" fillId="0" borderId="11" xfId="0" applyFont="1" applyBorder="1" applyAlignment="1">
      <alignment horizontal="center" vertical="top" wrapText="1"/>
    </xf>
    <xf numFmtId="176" fontId="4" fillId="0" borderId="7" xfId="0" applyNumberFormat="1" applyFont="1" applyBorder="1" applyAlignment="1">
      <alignment vertical="center"/>
    </xf>
    <xf numFmtId="176" fontId="4" fillId="0" borderId="31" xfId="0" applyNumberFormat="1" applyFont="1" applyBorder="1" applyAlignment="1">
      <alignment vertical="center"/>
    </xf>
    <xf numFmtId="176" fontId="4" fillId="0" borderId="14" xfId="0" applyNumberFormat="1" applyFont="1" applyBorder="1" applyAlignment="1">
      <alignment vertical="center"/>
    </xf>
    <xf numFmtId="176" fontId="4" fillId="0" borderId="20" xfId="0" applyNumberFormat="1" applyFont="1" applyBorder="1" applyAlignment="1">
      <alignment vertical="center"/>
    </xf>
    <xf numFmtId="176" fontId="4" fillId="0" borderId="8" xfId="0" applyNumberFormat="1" applyFont="1" applyBorder="1" applyAlignment="1">
      <alignment vertical="center"/>
    </xf>
    <xf numFmtId="176" fontId="4" fillId="0" borderId="15" xfId="0" applyNumberFormat="1" applyFont="1" applyBorder="1" applyAlignment="1">
      <alignment vertical="center"/>
    </xf>
    <xf numFmtId="176" fontId="4" fillId="0" borderId="4" xfId="0" applyNumberFormat="1" applyFont="1" applyBorder="1" applyAlignment="1">
      <alignment vertical="center"/>
    </xf>
    <xf numFmtId="0" fontId="4" fillId="2" borderId="27" xfId="0" applyFont="1" applyFill="1" applyBorder="1" applyAlignment="1">
      <alignment vertical="center"/>
    </xf>
    <xf numFmtId="176" fontId="4" fillId="0" borderId="17" xfId="0" applyNumberFormat="1" applyFont="1" applyBorder="1" applyAlignment="1">
      <alignment vertical="center"/>
    </xf>
    <xf numFmtId="176" fontId="4" fillId="0" borderId="32" xfId="0" applyNumberFormat="1" applyFont="1" applyBorder="1" applyAlignment="1">
      <alignment vertical="center"/>
    </xf>
    <xf numFmtId="176" fontId="4" fillId="0" borderId="18" xfId="0" applyNumberFormat="1" applyFont="1" applyBorder="1" applyAlignment="1">
      <alignment vertical="center"/>
    </xf>
    <xf numFmtId="176" fontId="4" fillId="0" borderId="22" xfId="0" applyNumberFormat="1" applyFont="1" applyBorder="1" applyAlignment="1">
      <alignment vertical="center"/>
    </xf>
    <xf numFmtId="176" fontId="4" fillId="0" borderId="16" xfId="0" applyNumberFormat="1" applyFont="1" applyBorder="1" applyAlignment="1">
      <alignment vertical="center"/>
    </xf>
    <xf numFmtId="176" fontId="4" fillId="0" borderId="19" xfId="0" applyNumberFormat="1" applyFont="1" applyBorder="1" applyAlignment="1">
      <alignment vertical="center"/>
    </xf>
    <xf numFmtId="176" fontId="4" fillId="0" borderId="11" xfId="0" applyNumberFormat="1" applyFont="1" applyBorder="1" applyAlignment="1">
      <alignment vertical="center"/>
    </xf>
    <xf numFmtId="0" fontId="4" fillId="0" borderId="0" xfId="0" applyFont="1" applyAlignment="1">
      <alignment vertical="center"/>
    </xf>
    <xf numFmtId="0" fontId="5" fillId="0" borderId="17" xfId="0" applyFont="1" applyBorder="1" applyAlignment="1">
      <alignment vertical="center"/>
    </xf>
    <xf numFmtId="176" fontId="5" fillId="0" borderId="18" xfId="0" applyNumberFormat="1" applyFont="1" applyBorder="1" applyAlignment="1">
      <alignment vertical="center"/>
    </xf>
    <xf numFmtId="0" fontId="5" fillId="0" borderId="18" xfId="0" applyFont="1" applyBorder="1" applyAlignment="1">
      <alignment vertical="center"/>
    </xf>
    <xf numFmtId="176" fontId="5" fillId="0" borderId="22" xfId="0" applyNumberFormat="1" applyFont="1" applyBorder="1" applyAlignment="1">
      <alignment vertical="center"/>
    </xf>
    <xf numFmtId="176" fontId="5" fillId="0" borderId="17" xfId="0" applyNumberFormat="1" applyFont="1" applyBorder="1" applyAlignment="1">
      <alignment vertical="center"/>
    </xf>
    <xf numFmtId="176" fontId="5" fillId="0" borderId="16" xfId="0" applyNumberFormat="1" applyFont="1" applyBorder="1" applyAlignment="1">
      <alignment vertical="center"/>
    </xf>
    <xf numFmtId="176" fontId="5" fillId="0" borderId="32" xfId="0" applyNumberFormat="1" applyFont="1" applyBorder="1" applyAlignment="1">
      <alignment vertical="center"/>
    </xf>
    <xf numFmtId="0" fontId="4" fillId="0" borderId="0" xfId="0" applyFont="1" applyAlignment="1">
      <alignment horizontal="right" vertical="center"/>
    </xf>
    <xf numFmtId="0" fontId="6" fillId="0" borderId="25" xfId="0" applyFont="1" applyBorder="1" applyAlignment="1">
      <alignment horizontal="left" vertical="top" wrapText="1"/>
    </xf>
    <xf numFmtId="0" fontId="6" fillId="0" borderId="27" xfId="0" applyFont="1" applyBorder="1" applyAlignment="1">
      <alignment horizontal="center" vertical="top" wrapText="1"/>
    </xf>
    <xf numFmtId="0" fontId="5" fillId="0" borderId="23" xfId="0" applyFont="1" applyBorder="1" applyAlignment="1">
      <alignment vertical="center"/>
    </xf>
    <xf numFmtId="0" fontId="5" fillId="0" borderId="30" xfId="0" applyFont="1" applyBorder="1" applyAlignment="1">
      <alignment vertical="center"/>
    </xf>
    <xf numFmtId="0" fontId="5" fillId="0" borderId="35" xfId="0" applyFont="1" applyBorder="1" applyAlignment="1">
      <alignment vertical="center"/>
    </xf>
    <xf numFmtId="0" fontId="5" fillId="0" borderId="24" xfId="0" applyFont="1" applyBorder="1" applyAlignment="1">
      <alignment vertical="center"/>
    </xf>
    <xf numFmtId="0" fontId="5" fillId="0" borderId="34" xfId="0" applyFont="1" applyBorder="1" applyAlignment="1">
      <alignment vertical="center"/>
    </xf>
    <xf numFmtId="0" fontId="5" fillId="0" borderId="27" xfId="0" applyFont="1" applyBorder="1" applyAlignment="1">
      <alignment vertical="center"/>
    </xf>
    <xf numFmtId="0" fontId="4" fillId="2" borderId="0" xfId="0" applyFont="1" applyFill="1" applyAlignment="1">
      <alignment horizontal="center" vertical="center"/>
    </xf>
    <xf numFmtId="0" fontId="6" fillId="0" borderId="11" xfId="0" applyFont="1" applyBorder="1" applyAlignment="1">
      <alignment horizontal="center" vertical="center"/>
    </xf>
    <xf numFmtId="0" fontId="4" fillId="2" borderId="23" xfId="0" applyFont="1" applyFill="1" applyBorder="1" applyAlignment="1">
      <alignment vertical="center"/>
    </xf>
    <xf numFmtId="0" fontId="4" fillId="2" borderId="33" xfId="0" applyFont="1" applyFill="1" applyBorder="1" applyAlignment="1">
      <alignment vertical="center"/>
    </xf>
    <xf numFmtId="0" fontId="4" fillId="0" borderId="25" xfId="0" applyFont="1" applyBorder="1">
      <alignment vertical="center"/>
    </xf>
    <xf numFmtId="0" fontId="4" fillId="2" borderId="26" xfId="0" applyFont="1" applyFill="1" applyBorder="1" applyAlignment="1">
      <alignment vertical="center"/>
    </xf>
    <xf numFmtId="0" fontId="4" fillId="2" borderId="24" xfId="0" applyFont="1" applyFill="1" applyBorder="1" applyAlignment="1">
      <alignment vertical="center"/>
    </xf>
    <xf numFmtId="0" fontId="6" fillId="0" borderId="27" xfId="0" applyFont="1" applyBorder="1" applyAlignment="1">
      <alignment horizontal="center" vertical="center"/>
    </xf>
    <xf numFmtId="0" fontId="7" fillId="0" borderId="0" xfId="0" applyFont="1">
      <alignment vertical="center"/>
    </xf>
    <xf numFmtId="0" fontId="7" fillId="0" borderId="0" xfId="0" applyFont="1">
      <alignment vertical="center"/>
    </xf>
    <xf numFmtId="0" fontId="8" fillId="0" borderId="0" xfId="0" applyFont="1" applyFill="1" applyBorder="1" applyAlignment="1">
      <alignment horizontal="left" vertical="center"/>
    </xf>
    <xf numFmtId="0" fontId="7" fillId="3" borderId="36" xfId="0" applyFont="1" applyFill="1" applyBorder="1" applyAlignment="1">
      <alignment horizontal="center" vertical="center" shrinkToFit="1"/>
    </xf>
    <xf numFmtId="177" fontId="7" fillId="0" borderId="36" xfId="0" applyNumberFormat="1" applyFont="1" applyBorder="1" applyAlignment="1">
      <alignment horizontal="center" vertical="center" shrinkToFit="1"/>
    </xf>
    <xf numFmtId="177" fontId="7" fillId="0" borderId="37"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center" vertical="center"/>
    </xf>
    <xf numFmtId="0" fontId="9" fillId="3" borderId="36" xfId="0" applyFont="1" applyFill="1" applyBorder="1" applyAlignment="1">
      <alignment horizontal="center" vertical="center" wrapText="1"/>
    </xf>
    <xf numFmtId="177" fontId="7" fillId="0" borderId="4" xfId="0" applyNumberFormat="1" applyFont="1" applyBorder="1" applyAlignment="1">
      <alignment horizontal="center" vertical="center" shrinkToFit="1"/>
    </xf>
    <xf numFmtId="177" fontId="7" fillId="0" borderId="38"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0" fontId="9" fillId="0" borderId="0" xfId="0" applyFont="1">
      <alignment vertical="center"/>
    </xf>
    <xf numFmtId="0" fontId="9" fillId="0" borderId="0" xfId="0" applyFont="1" applyAlignment="1">
      <alignment horizontal="left" vertical="center"/>
    </xf>
    <xf numFmtId="0" fontId="9" fillId="3" borderId="4"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177" fontId="7" fillId="0" borderId="36" xfId="4" applyNumberFormat="1" applyFont="1" applyBorder="1" applyAlignment="1">
      <alignment horizontal="right" vertical="center" shrinkToFit="1"/>
    </xf>
    <xf numFmtId="177" fontId="7" fillId="0" borderId="37" xfId="4" applyNumberFormat="1" applyFont="1" applyBorder="1" applyAlignment="1">
      <alignment horizontal="right" vertical="center" shrinkToFit="1"/>
    </xf>
    <xf numFmtId="177" fontId="7" fillId="0" borderId="39" xfId="4" applyNumberFormat="1" applyFont="1" applyBorder="1" applyAlignment="1">
      <alignment horizontal="right" vertical="center" shrinkToFit="1"/>
    </xf>
    <xf numFmtId="0" fontId="9" fillId="3" borderId="1" xfId="0" applyFont="1" applyFill="1" applyBorder="1" applyAlignment="1">
      <alignment horizontal="center" vertical="center" shrinkToFit="1"/>
    </xf>
    <xf numFmtId="0" fontId="9" fillId="3" borderId="40" xfId="0" applyFont="1" applyFill="1" applyBorder="1" applyAlignment="1">
      <alignment horizontal="center" vertical="center"/>
    </xf>
    <xf numFmtId="177" fontId="7" fillId="0" borderId="41" xfId="4" applyNumberFormat="1" applyFont="1" applyBorder="1" applyAlignment="1">
      <alignment horizontal="right" vertical="center" shrinkToFit="1"/>
    </xf>
    <xf numFmtId="177" fontId="7" fillId="0" borderId="42" xfId="4" applyNumberFormat="1" applyFont="1" applyBorder="1" applyAlignment="1">
      <alignment horizontal="right" vertical="center" shrinkToFit="1"/>
    </xf>
    <xf numFmtId="177" fontId="7" fillId="0" borderId="43" xfId="4" applyNumberFormat="1" applyFont="1" applyBorder="1" applyAlignment="1">
      <alignment horizontal="right" vertical="center" shrinkToFit="1"/>
    </xf>
    <xf numFmtId="0" fontId="9" fillId="3" borderId="27" xfId="0" applyFont="1" applyFill="1" applyBorder="1" applyAlignment="1">
      <alignment horizontal="center" vertical="center"/>
    </xf>
    <xf numFmtId="177" fontId="7" fillId="0" borderId="27" xfId="4" applyNumberFormat="1" applyFont="1" applyBorder="1" applyAlignment="1">
      <alignment horizontal="right" vertical="center" shrinkToFit="1"/>
    </xf>
    <xf numFmtId="177" fontId="7" fillId="0" borderId="44" xfId="4" applyNumberFormat="1" applyFont="1" applyBorder="1" applyAlignment="1">
      <alignment horizontal="right" vertical="center" shrinkToFit="1"/>
    </xf>
    <xf numFmtId="177" fontId="7" fillId="0" borderId="45" xfId="4" applyNumberFormat="1" applyFont="1" applyBorder="1" applyAlignment="1">
      <alignment horizontal="right" vertical="center" shrinkToFit="1"/>
    </xf>
    <xf numFmtId="0" fontId="9" fillId="3" borderId="46" xfId="0" applyFont="1" applyFill="1" applyBorder="1" applyAlignment="1">
      <alignment horizontal="center" vertical="center"/>
    </xf>
    <xf numFmtId="177" fontId="7" fillId="0" borderId="47" xfId="4" applyNumberFormat="1" applyFont="1" applyBorder="1" applyAlignment="1">
      <alignment horizontal="right" vertical="center" shrinkToFit="1"/>
    </xf>
    <xf numFmtId="177" fontId="7" fillId="0" borderId="48" xfId="4" applyNumberFormat="1" applyFont="1" applyBorder="1" applyAlignment="1">
      <alignment horizontal="right" vertical="center" shrinkToFit="1"/>
    </xf>
    <xf numFmtId="177" fontId="7" fillId="0" borderId="49" xfId="4" applyNumberFormat="1" applyFont="1" applyBorder="1" applyAlignment="1">
      <alignment horizontal="right" vertical="center" shrinkToFit="1"/>
    </xf>
    <xf numFmtId="0" fontId="9" fillId="3" borderId="47" xfId="0" applyFont="1" applyFill="1" applyBorder="1" applyAlignment="1">
      <alignment horizontal="center" vertical="center"/>
    </xf>
    <xf numFmtId="177" fontId="7" fillId="0" borderId="50" xfId="4" applyNumberFormat="1" applyFont="1" applyBorder="1" applyAlignment="1">
      <alignment horizontal="right" vertical="center" shrinkToFit="1"/>
    </xf>
    <xf numFmtId="0" fontId="7" fillId="0" borderId="0" xfId="0" applyFont="1" applyAlignment="1">
      <alignment horizontal="right" vertical="center"/>
    </xf>
    <xf numFmtId="177" fontId="7" fillId="2" borderId="47" xfId="4" applyNumberFormat="1" applyFont="1" applyFill="1" applyBorder="1" applyAlignment="1">
      <alignment horizontal="right" vertical="center" shrinkToFit="1"/>
    </xf>
    <xf numFmtId="177" fontId="7" fillId="2" borderId="50" xfId="4" applyNumberFormat="1" applyFont="1" applyFill="1" applyBorder="1" applyAlignment="1">
      <alignment horizontal="right" vertical="center" shrinkToFit="1"/>
    </xf>
    <xf numFmtId="177" fontId="7" fillId="0" borderId="51" xfId="4" applyNumberFormat="1" applyFont="1" applyBorder="1" applyAlignment="1">
      <alignment horizontal="right" vertical="center" shrinkToFit="1"/>
    </xf>
    <xf numFmtId="0" fontId="9"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11" fillId="0" borderId="0" xfId="0" applyFont="1" applyFill="1">
      <alignment vertical="center"/>
    </xf>
    <xf numFmtId="0" fontId="9" fillId="0" borderId="9" xfId="0" applyFont="1" applyFill="1" applyBorder="1" applyAlignment="1">
      <alignment vertical="center"/>
    </xf>
    <xf numFmtId="0" fontId="9" fillId="0" borderId="8" xfId="0" applyFont="1" applyFill="1" applyBorder="1" applyAlignment="1">
      <alignment vertical="center"/>
    </xf>
    <xf numFmtId="0" fontId="9" fillId="0" borderId="21" xfId="0" applyFont="1" applyFill="1" applyBorder="1" applyAlignment="1">
      <alignment vertical="center"/>
    </xf>
    <xf numFmtId="0" fontId="8" fillId="0" borderId="16" xfId="0" applyFont="1" applyFill="1" applyBorder="1" applyAlignment="1">
      <alignment horizontal="left" vertical="center"/>
    </xf>
    <xf numFmtId="0" fontId="9" fillId="0" borderId="9" xfId="0" applyFont="1" applyFill="1" applyBorder="1" applyAlignment="1">
      <alignment horizontal="left" vertical="center"/>
    </xf>
    <xf numFmtId="0" fontId="9" fillId="0" borderId="2" xfId="0" applyFont="1" applyFill="1" applyBorder="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1" fillId="0" borderId="10" xfId="0" applyFont="1" applyFill="1" applyBorder="1" applyAlignment="1">
      <alignment vertical="center" wrapText="1"/>
    </xf>
    <xf numFmtId="0" fontId="11" fillId="0" borderId="8" xfId="0" applyFont="1" applyFill="1" applyBorder="1" applyAlignment="1">
      <alignment vertical="center" wrapText="1"/>
    </xf>
    <xf numFmtId="0" fontId="9" fillId="0" borderId="3" xfId="0" applyFont="1" applyFill="1" applyBorder="1">
      <alignment vertical="center"/>
    </xf>
    <xf numFmtId="0" fontId="11" fillId="0" borderId="10" xfId="0" applyFont="1" applyFill="1" applyBorder="1" applyAlignment="1">
      <alignment vertical="center"/>
    </xf>
    <xf numFmtId="0" fontId="9" fillId="0" borderId="10" xfId="0" applyFont="1" applyFill="1" applyBorder="1" applyAlignment="1">
      <alignment vertical="center"/>
    </xf>
    <xf numFmtId="0" fontId="7" fillId="0" borderId="8" xfId="0" applyFont="1" applyFill="1" applyBorder="1">
      <alignment vertical="center"/>
    </xf>
    <xf numFmtId="0" fontId="7" fillId="0" borderId="21" xfId="0" applyFont="1" applyFill="1" applyBorder="1">
      <alignment vertical="center"/>
    </xf>
    <xf numFmtId="0" fontId="8" fillId="0" borderId="16" xfId="0" applyFont="1" applyFill="1" applyBorder="1">
      <alignment vertical="center"/>
    </xf>
    <xf numFmtId="0" fontId="8" fillId="0" borderId="10" xfId="0" applyFont="1" applyFill="1" applyBorder="1" applyAlignment="1">
      <alignment vertical="center"/>
    </xf>
    <xf numFmtId="0" fontId="9" fillId="0" borderId="10" xfId="0" applyFont="1" applyFill="1" applyBorder="1">
      <alignment vertical="center"/>
    </xf>
    <xf numFmtId="0" fontId="9" fillId="0" borderId="8"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4" xfId="0" applyFont="1" applyFill="1" applyBorder="1" applyAlignment="1">
      <alignment horizontal="center" vertical="center"/>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52" xfId="0" applyNumberFormat="1" applyFont="1" applyFill="1" applyBorder="1" applyAlignment="1">
      <alignment horizontal="center" vertical="center" wrapText="1"/>
    </xf>
    <xf numFmtId="0" fontId="7" fillId="0" borderId="53" xfId="0" applyFont="1" applyFill="1" applyBorder="1" applyAlignment="1">
      <alignment horizontal="center" vertical="center"/>
    </xf>
    <xf numFmtId="0" fontId="12" fillId="0" borderId="0" xfId="0" applyFont="1" applyFill="1" applyBorder="1">
      <alignment vertical="center"/>
    </xf>
    <xf numFmtId="0" fontId="10" fillId="0" borderId="0" xfId="0" applyFont="1" applyFill="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8" xfId="0" applyFont="1" applyFill="1" applyBorder="1" applyAlignment="1">
      <alignment vertical="center"/>
    </xf>
    <xf numFmtId="0" fontId="13" fillId="0" borderId="10" xfId="0" applyFont="1" applyFill="1" applyBorder="1">
      <alignment vertical="center"/>
    </xf>
    <xf numFmtId="0" fontId="13" fillId="0" borderId="2" xfId="0" applyFont="1" applyFill="1" applyBorder="1">
      <alignment vertical="center"/>
    </xf>
    <xf numFmtId="0" fontId="13" fillId="0" borderId="8" xfId="0" applyFont="1" applyFill="1" applyBorder="1">
      <alignment vertical="center"/>
    </xf>
    <xf numFmtId="0" fontId="13" fillId="0" borderId="0" xfId="0" applyFont="1" applyFill="1" applyBorder="1">
      <alignment vertical="center"/>
    </xf>
    <xf numFmtId="0" fontId="13" fillId="0" borderId="9" xfId="0" applyFont="1" applyFill="1" applyBorder="1">
      <alignment vertical="center"/>
    </xf>
    <xf numFmtId="0" fontId="13" fillId="0" borderId="8" xfId="0" applyFont="1" applyFill="1" applyBorder="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vertical="center"/>
    </xf>
    <xf numFmtId="0" fontId="7" fillId="4" borderId="0" xfId="0" applyFont="1" applyFill="1">
      <alignment vertical="center"/>
    </xf>
    <xf numFmtId="0" fontId="4" fillId="0" borderId="10" xfId="0" applyFont="1" applyFill="1" applyBorder="1">
      <alignment vertical="center"/>
    </xf>
    <xf numFmtId="0" fontId="9" fillId="0" borderId="16" xfId="0" applyFont="1" applyFill="1" applyBorder="1" applyAlignment="1">
      <alignment vertical="center"/>
    </xf>
    <xf numFmtId="0" fontId="9" fillId="0" borderId="16" xfId="0" applyFont="1" applyFill="1" applyBorder="1">
      <alignment vertical="center"/>
    </xf>
    <xf numFmtId="0" fontId="9" fillId="0" borderId="11" xfId="0" applyFont="1" applyFill="1" applyBorder="1" applyAlignment="1">
      <alignment horizontal="center" vertical="center"/>
    </xf>
    <xf numFmtId="0" fontId="10" fillId="0" borderId="0" xfId="0" applyFont="1" applyFill="1" applyBorder="1" applyAlignment="1">
      <alignment vertical="center" wrapText="1"/>
    </xf>
    <xf numFmtId="0" fontId="10" fillId="0" borderId="16" xfId="0" applyFont="1" applyFill="1" applyBorder="1" applyAlignment="1">
      <alignment vertical="center" wrapText="1"/>
    </xf>
    <xf numFmtId="0" fontId="10" fillId="0" borderId="11" xfId="0" applyFont="1" applyFill="1" applyBorder="1" applyAlignment="1">
      <alignment vertical="center" wrapText="1"/>
    </xf>
    <xf numFmtId="0" fontId="9" fillId="0" borderId="21" xfId="0" applyFont="1" applyFill="1" applyBorder="1">
      <alignment vertical="center"/>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8" xfId="0" applyFont="1" applyFill="1" applyBorder="1" applyAlignment="1">
      <alignment vertical="center" wrapText="1"/>
    </xf>
    <xf numFmtId="0" fontId="9" fillId="0" borderId="21" xfId="0" applyFont="1" applyFill="1" applyBorder="1" applyAlignment="1">
      <alignment horizontal="center" vertical="center"/>
    </xf>
    <xf numFmtId="0" fontId="11" fillId="2" borderId="4" xfId="0" applyFont="1" applyFill="1" applyBorder="1" applyAlignment="1">
      <alignment vertical="center"/>
    </xf>
    <xf numFmtId="0" fontId="9" fillId="0" borderId="0" xfId="0" applyFont="1" applyAlignment="1">
      <alignment horizontal="center" vertical="center"/>
    </xf>
    <xf numFmtId="0" fontId="9" fillId="2" borderId="4" xfId="0" applyFont="1" applyFill="1" applyBorder="1" applyAlignment="1">
      <alignment vertical="center"/>
    </xf>
    <xf numFmtId="0" fontId="9" fillId="2" borderId="8" xfId="0" applyFont="1" applyFill="1" applyBorder="1" applyAlignment="1">
      <alignment vertical="center"/>
    </xf>
    <xf numFmtId="0" fontId="8" fillId="0" borderId="21" xfId="0" applyFont="1" applyFill="1" applyBorder="1" applyAlignment="1">
      <alignment vertical="center"/>
    </xf>
    <xf numFmtId="0" fontId="7" fillId="0" borderId="11" xfId="0" applyFont="1" applyFill="1" applyBorder="1" applyAlignment="1">
      <alignment horizontal="center" vertical="center"/>
    </xf>
    <xf numFmtId="49" fontId="11" fillId="0" borderId="21"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1" fillId="0" borderId="5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horizontal="center" vertical="center"/>
    </xf>
    <xf numFmtId="0" fontId="13" fillId="0" borderId="21" xfId="0" applyFont="1" applyFill="1" applyBorder="1" applyAlignment="1">
      <alignment horizontal="center" vertical="center"/>
    </xf>
    <xf numFmtId="0" fontId="13" fillId="0" borderId="7"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14" xfId="0" applyFont="1" applyFill="1" applyBorder="1">
      <alignment vertical="center"/>
    </xf>
    <xf numFmtId="0" fontId="13" fillId="0" borderId="15" xfId="0" applyFont="1" applyFill="1" applyBorder="1">
      <alignment vertical="center"/>
    </xf>
    <xf numFmtId="0" fontId="13" fillId="0" borderId="0" xfId="0" applyFont="1" applyFill="1" applyAlignment="1">
      <alignment horizontal="center" vertical="center"/>
    </xf>
    <xf numFmtId="0" fontId="13" fillId="0" borderId="21" xfId="0" applyFont="1" applyFill="1" applyBorder="1" applyAlignment="1">
      <alignment vertical="center"/>
    </xf>
    <xf numFmtId="0" fontId="13" fillId="0" borderId="4" xfId="0" applyFont="1" applyFill="1" applyBorder="1" applyAlignment="1">
      <alignment vertical="center"/>
    </xf>
    <xf numFmtId="0" fontId="9" fillId="0" borderId="11" xfId="0" applyFont="1" applyFill="1" applyBorder="1" applyAlignment="1">
      <alignment vertical="center"/>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1" xfId="0" applyFont="1" applyFill="1" applyBorder="1" applyAlignment="1">
      <alignment vertical="center" wrapText="1"/>
    </xf>
    <xf numFmtId="0" fontId="11" fillId="0" borderId="21" xfId="0" applyFont="1" applyFill="1" applyBorder="1" applyAlignment="1">
      <alignment vertical="center"/>
    </xf>
    <xf numFmtId="0" fontId="11" fillId="0" borderId="0" xfId="0" applyFont="1" applyFill="1" applyBorder="1" applyAlignment="1">
      <alignment vertical="center"/>
    </xf>
    <xf numFmtId="0" fontId="11" fillId="0" borderId="16" xfId="0" applyFont="1" applyFill="1" applyBorder="1" applyAlignment="1">
      <alignment vertical="center"/>
    </xf>
    <xf numFmtId="0" fontId="11" fillId="0" borderId="11" xfId="0" applyFont="1" applyFill="1" applyBorder="1" applyAlignment="1">
      <alignment horizontal="left" vertical="center"/>
    </xf>
    <xf numFmtId="0" fontId="9" fillId="0" borderId="0" xfId="0" applyFont="1" applyFill="1" applyBorder="1" applyAlignment="1">
      <alignment vertical="center"/>
    </xf>
    <xf numFmtId="0" fontId="11" fillId="0" borderId="11" xfId="0" applyFont="1" applyFill="1" applyBorder="1" applyAlignment="1">
      <alignment vertical="center"/>
    </xf>
    <xf numFmtId="0" fontId="9" fillId="2" borderId="11" xfId="0" applyFont="1" applyFill="1" applyBorder="1" applyAlignment="1">
      <alignment vertical="center"/>
    </xf>
    <xf numFmtId="0" fontId="10" fillId="0" borderId="21" xfId="0" applyFont="1" applyFill="1" applyBorder="1" applyAlignment="1">
      <alignment horizontal="left"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0" fontId="7" fillId="0" borderId="27" xfId="0" applyFont="1" applyFill="1" applyBorder="1" applyAlignment="1">
      <alignment horizontal="center" vertical="center"/>
    </xf>
    <xf numFmtId="49" fontId="11" fillId="0" borderId="25"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1" fillId="0" borderId="55" xfId="0" applyNumberFormat="1" applyFont="1" applyFill="1" applyBorder="1" applyAlignment="1">
      <alignment horizontal="center" vertical="center" wrapText="1"/>
    </xf>
    <xf numFmtId="0" fontId="10" fillId="0" borderId="21" xfId="0" applyFont="1" applyFill="1" applyBorder="1" applyAlignment="1">
      <alignment vertical="center"/>
    </xf>
    <xf numFmtId="0" fontId="10" fillId="0" borderId="11" xfId="0" applyFont="1" applyFill="1" applyBorder="1" applyAlignment="1">
      <alignment horizontal="left" vertical="center"/>
    </xf>
    <xf numFmtId="0" fontId="10" fillId="0" borderId="11" xfId="0" applyFont="1" applyFill="1" applyBorder="1" applyAlignment="1">
      <alignment vertical="center"/>
    </xf>
    <xf numFmtId="0" fontId="10" fillId="0" borderId="16" xfId="0" applyFont="1" applyFill="1" applyBorder="1" applyAlignment="1">
      <alignment vertical="center"/>
    </xf>
    <xf numFmtId="0" fontId="9" fillId="0" borderId="4" xfId="0" applyFont="1" applyFill="1" applyBorder="1" applyAlignment="1">
      <alignment horizontal="center" vertical="center"/>
    </xf>
    <xf numFmtId="0" fontId="10" fillId="2" borderId="56" xfId="0" applyFont="1" applyFill="1" applyBorder="1" applyAlignment="1">
      <alignment vertical="center" shrinkToFit="1"/>
    </xf>
    <xf numFmtId="0" fontId="10" fillId="2" borderId="57" xfId="0" applyFont="1" applyFill="1" applyBorder="1" applyAlignment="1">
      <alignment vertical="center" shrinkToFit="1"/>
    </xf>
    <xf numFmtId="0" fontId="10" fillId="2" borderId="58" xfId="0" applyFont="1" applyFill="1" applyBorder="1" applyAlignment="1">
      <alignment vertical="center" shrinkToFit="1"/>
    </xf>
    <xf numFmtId="0" fontId="10" fillId="2" borderId="59" xfId="0" applyFont="1" applyFill="1" applyBorder="1" applyAlignment="1">
      <alignment vertical="center" shrinkToFit="1"/>
    </xf>
    <xf numFmtId="0" fontId="10" fillId="2" borderId="60" xfId="0" applyFont="1" applyFill="1" applyBorder="1" applyAlignment="1">
      <alignment vertical="center" shrinkToFit="1"/>
    </xf>
    <xf numFmtId="0" fontId="10" fillId="2" borderId="61" xfId="0" applyFont="1" applyFill="1" applyBorder="1" applyAlignment="1">
      <alignment vertical="center" shrinkToFit="1"/>
    </xf>
    <xf numFmtId="49" fontId="11" fillId="0" borderId="62" xfId="0" applyNumberFormat="1" applyFont="1" applyFill="1" applyBorder="1" applyAlignment="1">
      <alignment vertical="center" wrapText="1"/>
    </xf>
    <xf numFmtId="0" fontId="10" fillId="2" borderId="63" xfId="0" applyFont="1" applyFill="1" applyBorder="1" applyAlignment="1">
      <alignment vertical="center" shrinkToFit="1"/>
    </xf>
    <xf numFmtId="0" fontId="10" fillId="2" borderId="64" xfId="0" applyFont="1" applyFill="1" applyBorder="1" applyAlignment="1">
      <alignment vertical="center" shrinkToFit="1"/>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67" xfId="0" applyFont="1" applyFill="1" applyBorder="1" applyAlignment="1">
      <alignment vertical="center" shrinkToFit="1"/>
    </xf>
    <xf numFmtId="0" fontId="10" fillId="2" borderId="68" xfId="0" applyFont="1" applyFill="1" applyBorder="1" applyAlignment="1">
      <alignment vertical="center" shrinkToFit="1"/>
    </xf>
    <xf numFmtId="49" fontId="11" fillId="0" borderId="69" xfId="0" applyNumberFormat="1" applyFont="1" applyFill="1" applyBorder="1" applyAlignment="1">
      <alignment vertical="center" wrapText="1"/>
    </xf>
    <xf numFmtId="0" fontId="9" fillId="0" borderId="25" xfId="0" applyFont="1" applyFill="1" applyBorder="1" applyAlignment="1">
      <alignment vertical="center"/>
    </xf>
    <xf numFmtId="0" fontId="9" fillId="0" borderId="24" xfId="0" applyFont="1" applyFill="1" applyBorder="1" applyAlignment="1">
      <alignment vertical="center"/>
    </xf>
    <xf numFmtId="0" fontId="9" fillId="5" borderId="4" xfId="0" applyFont="1" applyFill="1" applyBorder="1" applyAlignment="1" applyProtection="1">
      <alignment horizontal="center" vertical="center" wrapText="1"/>
      <protection locked="0"/>
    </xf>
    <xf numFmtId="0" fontId="9" fillId="2" borderId="21" xfId="0" applyFont="1" applyFill="1" applyBorder="1">
      <alignment vertical="center"/>
    </xf>
    <xf numFmtId="0" fontId="9" fillId="2" borderId="16" xfId="0" applyFont="1" applyFill="1" applyBorder="1" applyAlignment="1">
      <alignment horizontal="left" vertical="center"/>
    </xf>
    <xf numFmtId="0" fontId="9" fillId="0" borderId="21" xfId="0" applyFont="1" applyFill="1" applyBorder="1" applyAlignment="1">
      <alignment horizontal="left" vertical="center"/>
    </xf>
    <xf numFmtId="0" fontId="9" fillId="0" borderId="16" xfId="0" applyFont="1" applyFill="1" applyBorder="1" applyAlignment="1">
      <alignment horizontal="left" vertical="center"/>
    </xf>
    <xf numFmtId="0" fontId="9" fillId="5" borderId="11" xfId="0" applyFont="1" applyFill="1" applyBorder="1" applyAlignment="1" applyProtection="1">
      <alignment horizontal="center" vertical="center" wrapText="1"/>
      <protection locked="0"/>
    </xf>
    <xf numFmtId="0" fontId="9" fillId="0" borderId="27" xfId="0" applyFont="1" applyFill="1" applyBorder="1" applyAlignment="1">
      <alignment horizontal="center" vertical="center"/>
    </xf>
    <xf numFmtId="0" fontId="10" fillId="2" borderId="70"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2" borderId="74" xfId="0" applyFont="1" applyFill="1" applyBorder="1" applyAlignment="1">
      <alignment vertical="center" shrinkToFit="1"/>
    </xf>
    <xf numFmtId="0" fontId="10" fillId="2" borderId="75" xfId="0" applyFont="1" applyFill="1" applyBorder="1" applyAlignment="1">
      <alignment vertical="center" shrinkToFit="1"/>
    </xf>
    <xf numFmtId="49" fontId="11" fillId="0" borderId="76" xfId="0" applyNumberFormat="1" applyFont="1" applyFill="1" applyBorder="1" applyAlignment="1">
      <alignment vertical="center" wrapText="1"/>
    </xf>
    <xf numFmtId="0" fontId="9" fillId="0" borderId="16"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5" borderId="27" xfId="0" applyFont="1" applyFill="1" applyBorder="1" applyAlignment="1" applyProtection="1">
      <alignment horizontal="center" vertical="center" wrapText="1"/>
      <protection locked="0"/>
    </xf>
    <xf numFmtId="0" fontId="9" fillId="0" borderId="21" xfId="0" applyFont="1" applyFill="1" applyBorder="1" applyAlignment="1" applyProtection="1">
      <alignment vertical="center" shrinkToFit="1"/>
      <protection locked="0"/>
    </xf>
    <xf numFmtId="0" fontId="9" fillId="0" borderId="11"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9" fillId="0" borderId="16" xfId="0" applyFont="1" applyFill="1" applyBorder="1" applyAlignment="1" applyProtection="1">
      <alignment vertical="center" shrinkToFit="1"/>
      <protection locked="0"/>
    </xf>
    <xf numFmtId="178" fontId="10" fillId="2" borderId="56" xfId="4" applyNumberFormat="1" applyFont="1" applyFill="1" applyBorder="1" applyAlignment="1">
      <alignment vertical="center" shrinkToFit="1"/>
    </xf>
    <xf numFmtId="178" fontId="10" fillId="2" borderId="57" xfId="4" applyNumberFormat="1" applyFont="1" applyFill="1" applyBorder="1" applyAlignment="1">
      <alignment vertical="center" shrinkToFit="1"/>
    </xf>
    <xf numFmtId="178" fontId="10" fillId="2" borderId="58" xfId="4" applyNumberFormat="1" applyFont="1" applyFill="1" applyBorder="1" applyAlignment="1">
      <alignment vertical="center" shrinkToFit="1"/>
    </xf>
    <xf numFmtId="178" fontId="10" fillId="2" borderId="59" xfId="4" applyNumberFormat="1" applyFont="1" applyFill="1" applyBorder="1" applyAlignment="1">
      <alignment vertical="center" shrinkToFit="1"/>
    </xf>
    <xf numFmtId="178" fontId="10" fillId="2" borderId="60" xfId="4" applyNumberFormat="1" applyFont="1" applyFill="1" applyBorder="1" applyAlignment="1">
      <alignment vertical="center" shrinkToFit="1"/>
    </xf>
    <xf numFmtId="178" fontId="10" fillId="2" borderId="61" xfId="4" applyNumberFormat="1" applyFont="1" applyFill="1" applyBorder="1" applyAlignment="1">
      <alignment vertical="center" shrinkToFit="1"/>
    </xf>
    <xf numFmtId="38" fontId="7" fillId="0" borderId="8" xfId="4" applyFont="1" applyFill="1" applyBorder="1" applyAlignment="1">
      <alignment vertical="center" shrinkToFit="1"/>
    </xf>
    <xf numFmtId="178" fontId="7" fillId="0" borderId="8" xfId="4" applyNumberFormat="1" applyFont="1" applyFill="1" applyBorder="1" applyAlignment="1">
      <alignment vertical="center" shrinkToFit="1"/>
    </xf>
    <xf numFmtId="0" fontId="4" fillId="0" borderId="26" xfId="0" applyFont="1" applyFill="1" applyBorder="1">
      <alignment vertical="center"/>
    </xf>
    <xf numFmtId="0" fontId="14" fillId="0" borderId="4" xfId="0" applyFont="1" applyFill="1" applyBorder="1" applyAlignment="1">
      <alignment horizontal="left" vertical="center" wrapText="1"/>
    </xf>
    <xf numFmtId="178" fontId="10" fillId="2" borderId="63" xfId="4" applyNumberFormat="1" applyFont="1" applyFill="1" applyBorder="1" applyAlignment="1">
      <alignment vertical="center" shrinkToFit="1"/>
    </xf>
    <xf numFmtId="178" fontId="10" fillId="2" borderId="64" xfId="4" applyNumberFormat="1" applyFont="1" applyFill="1" applyBorder="1" applyAlignment="1">
      <alignment vertical="center" shrinkToFit="1"/>
    </xf>
    <xf numFmtId="178" fontId="10" fillId="2" borderId="65" xfId="4" applyNumberFormat="1" applyFont="1" applyFill="1" applyBorder="1" applyAlignment="1">
      <alignment vertical="center" shrinkToFit="1"/>
    </xf>
    <xf numFmtId="178" fontId="10" fillId="2" borderId="66" xfId="4" applyNumberFormat="1" applyFont="1" applyFill="1" applyBorder="1" applyAlignment="1">
      <alignment vertical="center" shrinkToFit="1"/>
    </xf>
    <xf numFmtId="178" fontId="10" fillId="2" borderId="67" xfId="4" applyNumberFormat="1" applyFont="1" applyFill="1" applyBorder="1" applyAlignment="1">
      <alignment vertical="center" shrinkToFit="1"/>
    </xf>
    <xf numFmtId="178" fontId="10" fillId="2" borderId="68" xfId="4" applyNumberFormat="1" applyFont="1" applyFill="1" applyBorder="1" applyAlignment="1">
      <alignment vertical="center" shrinkToFit="1"/>
    </xf>
    <xf numFmtId="38" fontId="7" fillId="0" borderId="16" xfId="4" applyFont="1" applyFill="1" applyBorder="1" applyAlignment="1">
      <alignment vertical="center" shrinkToFit="1"/>
    </xf>
    <xf numFmtId="178" fontId="7" fillId="0" borderId="16" xfId="4" applyNumberFormat="1" applyFont="1" applyFill="1" applyBorder="1" applyAlignment="1">
      <alignment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5" fillId="5" borderId="4" xfId="0" applyFont="1" applyFill="1" applyBorder="1" applyAlignment="1">
      <alignment vertical="center" shrinkToFit="1"/>
    </xf>
    <xf numFmtId="0" fontId="4" fillId="2" borderId="4" xfId="0" applyFont="1" applyFill="1" applyBorder="1" applyAlignment="1">
      <alignment vertical="center" shrinkToFit="1"/>
    </xf>
    <xf numFmtId="0" fontId="4" fillId="0" borderId="21" xfId="0" applyFont="1" applyFill="1" applyBorder="1" applyAlignment="1">
      <alignment horizontal="center" vertical="center"/>
    </xf>
    <xf numFmtId="0" fontId="14" fillId="0" borderId="11" xfId="0" applyFont="1" applyFill="1" applyBorder="1" applyAlignment="1">
      <alignment horizontal="left" vertical="center" wrapText="1"/>
    </xf>
    <xf numFmtId="0" fontId="4" fillId="2" borderId="1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5" fillId="5" borderId="11" xfId="0" applyFont="1" applyFill="1" applyBorder="1" applyAlignment="1">
      <alignment vertical="center" shrinkToFit="1"/>
    </xf>
    <xf numFmtId="0" fontId="4" fillId="2" borderId="11" xfId="0" applyFont="1" applyFill="1" applyBorder="1" applyAlignment="1">
      <alignment vertical="center" shrinkToFit="1"/>
    </xf>
    <xf numFmtId="0" fontId="9" fillId="2" borderId="21" xfId="0"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9" fillId="2" borderId="11" xfId="0" applyFont="1" applyFill="1" applyBorder="1" applyAlignment="1">
      <alignment vertical="center" textRotation="255"/>
    </xf>
    <xf numFmtId="0" fontId="9" fillId="0" borderId="0" xfId="0" applyFont="1" applyFill="1" applyBorder="1" applyAlignment="1">
      <alignment vertical="center" textRotation="255"/>
    </xf>
    <xf numFmtId="0" fontId="9" fillId="0" borderId="11" xfId="0" applyFont="1" applyFill="1" applyBorder="1" applyAlignment="1">
      <alignment vertical="center" textRotation="255"/>
    </xf>
    <xf numFmtId="0" fontId="9" fillId="2" borderId="16" xfId="0" applyFont="1" applyFill="1" applyBorder="1" applyAlignment="1">
      <alignment vertical="center" textRotation="255"/>
    </xf>
    <xf numFmtId="0" fontId="9" fillId="0" borderId="21" xfId="0" applyFont="1" applyFill="1" applyBorder="1" applyAlignment="1">
      <alignment vertical="center" textRotation="255"/>
    </xf>
    <xf numFmtId="0" fontId="9" fillId="0" borderId="16" xfId="0" applyFont="1" applyFill="1" applyBorder="1" applyAlignment="1">
      <alignment vertical="center" textRotation="255"/>
    </xf>
    <xf numFmtId="0" fontId="7" fillId="0" borderId="36" xfId="0" applyFont="1" applyFill="1" applyBorder="1" applyAlignment="1">
      <alignment horizontal="center" vertical="center"/>
    </xf>
    <xf numFmtId="0" fontId="10" fillId="2" borderId="77" xfId="0" applyFont="1" applyFill="1" applyBorder="1" applyAlignment="1">
      <alignment vertical="center" shrinkToFit="1"/>
    </xf>
    <xf numFmtId="0" fontId="10" fillId="2" borderId="78" xfId="0" applyFont="1" applyFill="1" applyBorder="1" applyAlignment="1">
      <alignment vertical="center" shrinkToFit="1"/>
    </xf>
    <xf numFmtId="0" fontId="10" fillId="2" borderId="79" xfId="0" applyFont="1" applyFill="1" applyBorder="1" applyAlignment="1">
      <alignment vertical="center" shrinkToFit="1"/>
    </xf>
    <xf numFmtId="0" fontId="10" fillId="2" borderId="80" xfId="0" applyFont="1" applyFill="1" applyBorder="1" applyAlignment="1">
      <alignment vertical="center" shrinkToFit="1"/>
    </xf>
    <xf numFmtId="0" fontId="10" fillId="2" borderId="81" xfId="0" applyFont="1" applyFill="1" applyBorder="1" applyAlignment="1">
      <alignment vertical="center" shrinkToFit="1"/>
    </xf>
    <xf numFmtId="0" fontId="10" fillId="2" borderId="82" xfId="0" applyFont="1" applyFill="1" applyBorder="1" applyAlignment="1">
      <alignment vertical="center" shrinkToFit="1"/>
    </xf>
    <xf numFmtId="0" fontId="7" fillId="0" borderId="83" xfId="0" applyFont="1" applyFill="1" applyBorder="1" applyAlignment="1">
      <alignment vertical="center"/>
    </xf>
    <xf numFmtId="0" fontId="11" fillId="0" borderId="21"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11" xfId="0" applyFont="1" applyFill="1" applyBorder="1">
      <alignment vertical="center"/>
    </xf>
    <xf numFmtId="0" fontId="9" fillId="0" borderId="11" xfId="0" applyFont="1" applyFill="1" applyBorder="1">
      <alignment vertical="center"/>
    </xf>
    <xf numFmtId="0" fontId="11" fillId="0" borderId="16" xfId="0" applyFont="1" applyFill="1" applyBorder="1">
      <alignment vertical="center"/>
    </xf>
    <xf numFmtId="0" fontId="11" fillId="0" borderId="21" xfId="0" applyFont="1" applyFill="1" applyBorder="1">
      <alignment vertical="center"/>
    </xf>
    <xf numFmtId="49" fontId="4" fillId="2" borderId="21" xfId="0" applyNumberFormat="1" applyFont="1" applyFill="1" applyBorder="1" applyAlignment="1">
      <alignment horizontal="center" vertical="center" shrinkToFit="1"/>
    </xf>
    <xf numFmtId="0" fontId="7" fillId="0" borderId="16" xfId="0" applyFont="1" applyFill="1" applyBorder="1">
      <alignment vertical="center"/>
    </xf>
    <xf numFmtId="0" fontId="11" fillId="0" borderId="21" xfId="0" applyFont="1" applyFill="1" applyBorder="1" applyAlignment="1">
      <alignment horizontal="left" vertical="center"/>
    </xf>
    <xf numFmtId="0" fontId="11" fillId="0" borderId="0" xfId="0" applyFont="1" applyFill="1" applyBorder="1" applyAlignment="1">
      <alignment horizontal="left" vertical="center"/>
    </xf>
    <xf numFmtId="0" fontId="9" fillId="0" borderId="11" xfId="0" applyFont="1" applyFill="1" applyBorder="1" applyAlignment="1" applyProtection="1">
      <alignment vertical="center"/>
      <protection locked="0"/>
    </xf>
    <xf numFmtId="0" fontId="9" fillId="0" borderId="21" xfId="0" applyFont="1" applyFill="1" applyBorder="1" applyAlignment="1" applyProtection="1">
      <alignment horizontal="center" vertical="center" shrinkToFit="1"/>
      <protection locked="0"/>
    </xf>
    <xf numFmtId="0" fontId="9" fillId="2" borderId="11" xfId="0" applyFont="1" applyFill="1" applyBorder="1" applyAlignment="1" applyProtection="1">
      <alignment vertical="center" shrinkToFit="1"/>
      <protection locked="0"/>
    </xf>
    <xf numFmtId="0" fontId="13" fillId="0" borderId="23"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7" xfId="0" applyFont="1" applyFill="1" applyBorder="1" applyAlignment="1">
      <alignment horizontal="center" vertical="center"/>
    </xf>
    <xf numFmtId="0" fontId="10" fillId="2" borderId="0" xfId="0" applyFont="1" applyFill="1" applyBorder="1" applyAlignment="1">
      <alignment vertical="center" wrapText="1"/>
    </xf>
    <xf numFmtId="0" fontId="13" fillId="0" borderId="7" xfId="0" applyFont="1" applyFill="1" applyBorder="1" applyAlignment="1">
      <alignment vertical="center" shrinkToFit="1"/>
    </xf>
    <xf numFmtId="0" fontId="13" fillId="0" borderId="14" xfId="0" applyFont="1" applyFill="1" applyBorder="1" applyAlignment="1">
      <alignment vertical="center" shrinkToFit="1"/>
    </xf>
    <xf numFmtId="0" fontId="13" fillId="0" borderId="14" xfId="0" applyFont="1" applyFill="1" applyBorder="1" applyAlignment="1">
      <alignment vertical="center" wrapText="1"/>
    </xf>
    <xf numFmtId="0" fontId="13" fillId="0" borderId="15" xfId="0" applyFont="1" applyFill="1" applyBorder="1" applyAlignment="1">
      <alignment vertical="center" shrinkToFit="1"/>
    </xf>
    <xf numFmtId="0" fontId="13" fillId="0" borderId="21" xfId="0" applyFont="1" applyFill="1" applyBorder="1" applyAlignment="1">
      <alignment vertical="center" shrinkToFit="1"/>
    </xf>
    <xf numFmtId="0" fontId="13" fillId="0" borderId="21" xfId="0" applyFont="1" applyFill="1" applyBorder="1" applyAlignment="1">
      <alignment horizontal="center" vertical="center" shrinkToFit="1"/>
    </xf>
    <xf numFmtId="0" fontId="13" fillId="0" borderId="17" xfId="0" applyFont="1" applyFill="1" applyBorder="1" applyAlignment="1">
      <alignment vertical="center" shrinkToFit="1"/>
    </xf>
    <xf numFmtId="0" fontId="13" fillId="0" borderId="19" xfId="0" applyFont="1" applyFill="1" applyBorder="1" applyAlignment="1">
      <alignment vertical="center" shrinkToFit="1"/>
    </xf>
    <xf numFmtId="0" fontId="13" fillId="0" borderId="14" xfId="0" applyFont="1" applyFill="1" applyBorder="1" applyAlignment="1">
      <alignment horizontal="left" vertical="center" shrinkToFit="1"/>
    </xf>
    <xf numFmtId="0" fontId="13" fillId="0" borderId="0" xfId="0" applyFont="1" applyFill="1" applyBorder="1" applyAlignment="1">
      <alignment vertical="center" shrinkToFit="1"/>
    </xf>
    <xf numFmtId="0" fontId="13" fillId="0" borderId="16"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4" xfId="0" applyFont="1" applyFill="1" applyBorder="1" applyAlignment="1">
      <alignment vertical="center" shrinkToFit="1"/>
    </xf>
    <xf numFmtId="0" fontId="13" fillId="0" borderId="11" xfId="0" applyFont="1" applyFill="1" applyBorder="1" applyAlignment="1">
      <alignment vertical="center" shrinkToFit="1"/>
    </xf>
    <xf numFmtId="0" fontId="13" fillId="0" borderId="18" xfId="0" applyFont="1" applyFill="1" applyBorder="1" applyAlignment="1">
      <alignment vertical="center" shrinkToFit="1"/>
    </xf>
    <xf numFmtId="0" fontId="13" fillId="0" borderId="18" xfId="0" applyFont="1" applyFill="1" applyBorder="1" applyAlignment="1">
      <alignment vertical="center" wrapText="1"/>
    </xf>
    <xf numFmtId="0" fontId="13" fillId="0" borderId="18" xfId="0" applyFont="1" applyFill="1" applyBorder="1" applyAlignment="1">
      <alignment horizontal="left" vertical="center" shrinkToFit="1"/>
    </xf>
    <xf numFmtId="0" fontId="5" fillId="0" borderId="4"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4" fillId="2" borderId="27" xfId="0" applyFont="1" applyFill="1" applyBorder="1" applyAlignment="1">
      <alignment vertical="center" shrinkToFit="1"/>
    </xf>
    <xf numFmtId="0" fontId="9" fillId="0" borderId="16" xfId="0" applyFont="1" applyFill="1" applyBorder="1" applyAlignment="1">
      <alignment horizontal="center" vertical="center"/>
    </xf>
    <xf numFmtId="0" fontId="9" fillId="2" borderId="21" xfId="0" applyFont="1" applyFill="1" applyBorder="1" applyAlignment="1" applyProtection="1">
      <alignment vertical="center"/>
      <protection locked="0"/>
    </xf>
    <xf numFmtId="176" fontId="5" fillId="0" borderId="4" xfId="0" applyNumberFormat="1" applyFont="1" applyFill="1" applyBorder="1" applyAlignment="1">
      <alignment vertical="center" shrinkToFit="1"/>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5" fillId="5" borderId="27" xfId="0" applyFont="1" applyFill="1" applyBorder="1" applyAlignment="1">
      <alignment vertical="center" shrinkToFit="1"/>
    </xf>
    <xf numFmtId="176" fontId="5" fillId="0" borderId="11" xfId="0" applyNumberFormat="1" applyFont="1" applyFill="1" applyBorder="1" applyAlignment="1">
      <alignment vertical="center" shrinkToFit="1"/>
    </xf>
    <xf numFmtId="0" fontId="9" fillId="2" borderId="16" xfId="0" applyFont="1" applyFill="1" applyBorder="1" applyAlignment="1">
      <alignment vertical="center"/>
    </xf>
    <xf numFmtId="49" fontId="4" fillId="0" borderId="4" xfId="0" applyNumberFormat="1" applyFont="1" applyFill="1" applyBorder="1" applyAlignment="1">
      <alignment horizontal="center" vertical="center"/>
    </xf>
    <xf numFmtId="0" fontId="14" fillId="0" borderId="0" xfId="0" applyFont="1" applyFill="1" applyBorder="1" applyAlignment="1">
      <alignment vertical="top"/>
    </xf>
    <xf numFmtId="49" fontId="4" fillId="0" borderId="11" xfId="0" applyNumberFormat="1" applyFont="1" applyFill="1" applyBorder="1" applyAlignment="1">
      <alignment horizontal="center" vertical="center"/>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49" fontId="4" fillId="0" borderId="27" xfId="0" applyNumberFormat="1" applyFont="1" applyFill="1" applyBorder="1" applyAlignment="1">
      <alignment horizontal="center" vertical="center"/>
    </xf>
    <xf numFmtId="0" fontId="14" fillId="0" borderId="11" xfId="0" applyFont="1" applyFill="1" applyBorder="1" applyAlignment="1" applyProtection="1">
      <alignment vertical="top"/>
      <protection locked="0"/>
    </xf>
    <xf numFmtId="49" fontId="4" fillId="2" borderId="8" xfId="0" applyNumberFormat="1"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0" borderId="11" xfId="0" applyFont="1" applyFill="1" applyBorder="1" applyAlignment="1" applyProtection="1">
      <alignment vertical="center" wrapText="1"/>
      <protection locked="0"/>
    </xf>
    <xf numFmtId="49" fontId="4" fillId="2" borderId="16" xfId="0" applyNumberFormat="1" applyFont="1" applyFill="1" applyBorder="1" applyAlignment="1">
      <alignment horizontal="center" vertical="center" shrinkToFit="1"/>
    </xf>
    <xf numFmtId="177" fontId="5" fillId="0" borderId="4" xfId="0" applyNumberFormat="1" applyFont="1" applyFill="1" applyBorder="1" applyAlignment="1">
      <alignment horizontal="center" vertical="center" shrinkToFit="1"/>
    </xf>
    <xf numFmtId="176" fontId="9" fillId="0" borderId="11" xfId="0" applyNumberFormat="1" applyFont="1" applyFill="1" applyBorder="1" applyAlignment="1">
      <alignment vertical="center"/>
    </xf>
    <xf numFmtId="176" fontId="9" fillId="0" borderId="16" xfId="0" applyNumberFormat="1" applyFont="1" applyFill="1" applyBorder="1" applyAlignment="1">
      <alignment vertical="center"/>
    </xf>
    <xf numFmtId="176" fontId="9" fillId="0" borderId="21" xfId="0" applyNumberFormat="1" applyFont="1" applyFill="1" applyBorder="1" applyAlignment="1">
      <alignment vertical="center"/>
    </xf>
    <xf numFmtId="177" fontId="5" fillId="0" borderId="11" xfId="0" applyNumberFormat="1" applyFont="1" applyFill="1" applyBorder="1" applyAlignment="1">
      <alignment horizontal="center" vertical="center" shrinkToFit="1"/>
    </xf>
    <xf numFmtId="0" fontId="7" fillId="0" borderId="53" xfId="0" applyFont="1" applyFill="1" applyBorder="1">
      <alignment vertical="center"/>
    </xf>
    <xf numFmtId="49" fontId="4" fillId="2" borderId="24" xfId="0" applyNumberFormat="1" applyFont="1" applyFill="1" applyBorder="1" applyAlignment="1">
      <alignment horizontal="center" vertical="center" shrinkToFit="1"/>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7" xfId="0" applyFont="1" applyFill="1" applyBorder="1">
      <alignment vertical="center"/>
    </xf>
    <xf numFmtId="0" fontId="10" fillId="0" borderId="26"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7"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4" xfId="0" applyFont="1" applyFill="1" applyBorder="1" applyAlignment="1">
      <alignment vertical="center" wrapText="1"/>
    </xf>
    <xf numFmtId="0" fontId="9" fillId="0" borderId="27" xfId="0" applyFont="1" applyFill="1" applyBorder="1" applyAlignment="1" applyProtection="1">
      <alignment vertical="center" shrinkToFit="1"/>
      <protection locked="0"/>
    </xf>
    <xf numFmtId="0" fontId="9" fillId="0" borderId="24" xfId="0" applyFont="1" applyFill="1" applyBorder="1">
      <alignment vertical="center"/>
    </xf>
    <xf numFmtId="0" fontId="9" fillId="0" borderId="24" xfId="0" applyFont="1" applyFill="1" applyBorder="1" applyAlignment="1" applyProtection="1">
      <alignment vertical="center" shrinkToFit="1"/>
      <protection locked="0"/>
    </xf>
    <xf numFmtId="0" fontId="9" fillId="2" borderId="27" xfId="0" applyFont="1" applyFill="1" applyBorder="1" applyAlignment="1">
      <alignment vertical="center"/>
    </xf>
    <xf numFmtId="0" fontId="10" fillId="0" borderId="25" xfId="0" applyFont="1" applyFill="1" applyBorder="1" applyAlignment="1">
      <alignment horizontal="left" vertical="center" wrapText="1"/>
    </xf>
    <xf numFmtId="0" fontId="9" fillId="0" borderId="25" xfId="0" applyFont="1" applyFill="1" applyBorder="1" applyAlignment="1" applyProtection="1">
      <alignment horizontal="center" vertical="center" shrinkToFit="1"/>
      <protection locked="0"/>
    </xf>
    <xf numFmtId="0" fontId="9" fillId="0" borderId="25" xfId="0" applyFont="1" applyFill="1" applyBorder="1" applyAlignment="1" applyProtection="1">
      <alignment vertical="center" shrinkToFit="1"/>
      <protection locked="0"/>
    </xf>
    <xf numFmtId="0" fontId="11" fillId="0" borderId="27" xfId="0" applyFont="1" applyFill="1" applyBorder="1">
      <alignment vertical="center"/>
    </xf>
    <xf numFmtId="0" fontId="13" fillId="0" borderId="23" xfId="0" applyFont="1" applyFill="1" applyBorder="1" applyAlignment="1">
      <alignment vertical="center" shrinkToFit="1"/>
    </xf>
    <xf numFmtId="0" fontId="13" fillId="0" borderId="30" xfId="0" applyFont="1" applyFill="1" applyBorder="1" applyAlignment="1">
      <alignment vertical="center" shrinkToFit="1"/>
    </xf>
    <xf numFmtId="0" fontId="13" fillId="0" borderId="30" xfId="0" applyFont="1" applyFill="1" applyBorder="1" applyAlignment="1">
      <alignment vertical="center" wrapText="1"/>
    </xf>
    <xf numFmtId="0" fontId="13" fillId="0" borderId="33" xfId="0" applyFont="1" applyFill="1" applyBorder="1" applyAlignment="1">
      <alignment vertical="center" shrinkToFit="1"/>
    </xf>
    <xf numFmtId="0" fontId="13" fillId="0" borderId="25" xfId="0" applyFont="1" applyFill="1" applyBorder="1" applyAlignment="1">
      <alignment vertical="center" shrinkToFit="1"/>
    </xf>
    <xf numFmtId="0" fontId="13" fillId="0" borderId="30" xfId="0" applyFont="1" applyFill="1" applyBorder="1" applyAlignment="1">
      <alignment horizontal="left" vertical="center" shrinkToFit="1"/>
    </xf>
    <xf numFmtId="0" fontId="13" fillId="0" borderId="27" xfId="0" applyFont="1" applyFill="1" applyBorder="1" applyAlignment="1">
      <alignment horizontal="center" vertical="center" shrinkToFit="1"/>
    </xf>
    <xf numFmtId="0" fontId="13" fillId="0" borderId="27" xfId="0" applyFont="1" applyFill="1" applyBorder="1" applyAlignment="1">
      <alignment vertical="center" shrinkToFit="1"/>
    </xf>
    <xf numFmtId="0" fontId="10" fillId="0" borderId="9" xfId="0" applyFont="1" applyFill="1" applyBorder="1" applyAlignment="1">
      <alignment horizontal="center" vertical="center"/>
    </xf>
    <xf numFmtId="0" fontId="10" fillId="0" borderId="21" xfId="0" applyFont="1" applyFill="1" applyBorder="1" applyAlignment="1">
      <alignment horizontal="center" vertical="center"/>
    </xf>
    <xf numFmtId="0" fontId="9" fillId="0" borderId="0" xfId="0" applyFont="1" applyFill="1" applyAlignment="1">
      <alignment vertical="center" shrinkToFit="1"/>
    </xf>
    <xf numFmtId="0" fontId="15" fillId="0" borderId="0" xfId="0" applyFont="1" applyFill="1">
      <alignment vertical="center"/>
    </xf>
    <xf numFmtId="0" fontId="10" fillId="0" borderId="25"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left" vertical="top"/>
    </xf>
    <xf numFmtId="0" fontId="17" fillId="0" borderId="0" xfId="0" applyFont="1" applyAlignment="1">
      <alignment vertical="center"/>
    </xf>
    <xf numFmtId="0" fontId="16" fillId="0" borderId="36" xfId="0" applyFont="1" applyBorder="1" applyAlignment="1">
      <alignment horizontal="center" vertical="center"/>
    </xf>
    <xf numFmtId="0" fontId="18" fillId="0" borderId="0" xfId="0" applyFont="1" applyAlignment="1">
      <alignment horizontal="left" vertical="top"/>
    </xf>
    <xf numFmtId="49" fontId="18" fillId="0" borderId="36" xfId="0" applyNumberFormat="1" applyFont="1" applyBorder="1" applyAlignment="1">
      <alignment horizontal="center" vertical="top"/>
    </xf>
    <xf numFmtId="49" fontId="18" fillId="0" borderId="36" xfId="0" applyNumberFormat="1" applyFont="1" applyBorder="1" applyAlignment="1">
      <alignment horizontal="left" vertical="top" wrapText="1"/>
    </xf>
    <xf numFmtId="49" fontId="18" fillId="0" borderId="1" xfId="0" applyNumberFormat="1" applyFont="1" applyBorder="1" applyAlignment="1">
      <alignment vertical="top" wrapText="1"/>
    </xf>
    <xf numFmtId="0" fontId="18" fillId="0" borderId="36" xfId="0" applyFont="1" applyBorder="1" applyAlignment="1">
      <alignment horizontal="center" vertical="top"/>
    </xf>
    <xf numFmtId="0" fontId="18" fillId="0" borderId="36"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top" wrapText="1"/>
    </xf>
    <xf numFmtId="0" fontId="0" fillId="0" borderId="0" xfId="0" applyFill="1">
      <alignment vertical="center"/>
    </xf>
    <xf numFmtId="0" fontId="19"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10" fillId="0" borderId="0" xfId="0" applyFont="1" applyFill="1" applyAlignment="1"/>
    <xf numFmtId="0" fontId="10" fillId="0" borderId="0" xfId="0" applyFont="1" applyFill="1" applyAlignment="1">
      <alignment vertical="center" shrinkToFit="1"/>
    </xf>
    <xf numFmtId="0" fontId="20" fillId="0" borderId="0" xfId="0" applyFont="1">
      <alignment vertical="center"/>
    </xf>
  </cellXfs>
  <cellStyles count="5">
    <cellStyle name="パーセント 2" xfId="1"/>
    <cellStyle name="桁区切り 2" xfId="2"/>
    <cellStyle name="標準" xfId="0" builtinId="0"/>
    <cellStyle name="標準 2" xfId="3"/>
    <cellStyle name="桁区切り" xfId="4" builtinId="6"/>
  </cellStyles>
  <tableStyles count="0" defaultTableStyle="TableStyleMedium2" defaultPivotStyle="PivotStyleLight16"/>
  <colors>
    <mruColors>
      <color rgb="FFFFFFCC"/>
      <color rgb="FFCCFFCC"/>
      <color rgb="FFCDFFFF"/>
      <color rgb="FF00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47625</xdr:colOff>
          <xdr:row>10</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352550" y="1952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47625</xdr:colOff>
          <xdr:row>11</xdr:row>
          <xdr:rowOff>19050</xdr:rowOff>
        </xdr:to>
        <xdr:sp textlink="">
          <xdr:nvSpPr>
            <xdr:cNvPr id="24635" name="チェック 59" hidden="1">
              <a:extLst>
                <a:ext uri="{63B3BB69-23CF-44E3-9099-C40C66FF867C}">
                  <a14:compatExt spid="_x0000_s24635"/>
                </a:ext>
              </a:extLst>
            </xdr:cNvPr>
            <xdr:cNvSpPr>
              <a:spLocks noRot="1" noChangeShapeType="1"/>
            </xdr:cNvSpPr>
          </xdr:nvSpPr>
          <xdr:spPr>
            <a:xfrm>
              <a:off x="1352550" y="2171065"/>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18</xdr:row>
      <xdr:rowOff>127635</xdr:rowOff>
    </xdr:to>
    <xdr:sp macro="" textlink="">
      <xdr:nvSpPr>
        <xdr:cNvPr id="2" name="左大かっこ 1"/>
        <xdr:cNvSpPr/>
      </xdr:nvSpPr>
      <xdr:spPr>
        <a:xfrm>
          <a:off x="228600" y="3098800"/>
          <a:ext cx="73025" cy="743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20</xdr:row>
          <xdr:rowOff>228600</xdr:rowOff>
        </xdr:from>
        <xdr:to xmlns:xdr="http://schemas.openxmlformats.org/drawingml/2006/spreadsheetDrawing">
          <xdr:col>2</xdr:col>
          <xdr:colOff>38100</xdr:colOff>
          <xdr:row>22</xdr:row>
          <xdr:rowOff>9525</xdr:rowOff>
        </xdr:to>
        <xdr:sp textlink="">
          <xdr:nvSpPr>
            <xdr:cNvPr id="24640" name="チェック 64" hidden="1">
              <a:extLst>
                <a:ext uri="{63B3BB69-23CF-44E3-9099-C40C66FF867C}">
                  <a14:compatExt spid="_x0000_s24640"/>
                </a:ext>
              </a:extLst>
            </xdr:cNvPr>
            <xdr:cNvSpPr>
              <a:spLocks noRot="1" noChangeShapeType="1"/>
            </xdr:cNvSpPr>
          </xdr:nvSpPr>
          <xdr:spPr>
            <a:xfrm>
              <a:off x="1428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20</xdr:row>
          <xdr:rowOff>228600</xdr:rowOff>
        </xdr:from>
        <xdr:to xmlns:xdr="http://schemas.openxmlformats.org/drawingml/2006/spreadsheetDrawing">
          <xdr:col>15</xdr:col>
          <xdr:colOff>38100</xdr:colOff>
          <xdr:row>22</xdr:row>
          <xdr:rowOff>9525</xdr:rowOff>
        </xdr:to>
        <xdr:sp textlink="">
          <xdr:nvSpPr>
            <xdr:cNvPr id="24641" name="チェック 65" hidden="1">
              <a:extLst>
                <a:ext uri="{63B3BB69-23CF-44E3-9099-C40C66FF867C}">
                  <a14:compatExt spid="_x0000_s24641"/>
                </a:ext>
              </a:extLst>
            </xdr:cNvPr>
            <xdr:cNvSpPr>
              <a:spLocks noRot="1" noChangeShapeType="1"/>
            </xdr:cNvSpPr>
          </xdr:nvSpPr>
          <xdr:spPr>
            <a:xfrm>
              <a:off x="237172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142875</xdr:colOff>
          <xdr:row>20</xdr:row>
          <xdr:rowOff>228600</xdr:rowOff>
        </xdr:from>
        <xdr:to xmlns:xdr="http://schemas.openxmlformats.org/drawingml/2006/spreadsheetDrawing">
          <xdr:col>26</xdr:col>
          <xdr:colOff>38100</xdr:colOff>
          <xdr:row>22</xdr:row>
          <xdr:rowOff>9525</xdr:rowOff>
        </xdr:to>
        <xdr:sp textlink="">
          <xdr:nvSpPr>
            <xdr:cNvPr id="24642" name="チェック 66" hidden="1">
              <a:extLst>
                <a:ext uri="{63B3BB69-23CF-44E3-9099-C40C66FF867C}">
                  <a14:compatExt spid="_x0000_s24642"/>
                </a:ext>
              </a:extLst>
            </xdr:cNvPr>
            <xdr:cNvSpPr>
              <a:spLocks noRot="1" noChangeShapeType="1"/>
            </xdr:cNvSpPr>
          </xdr:nvSpPr>
          <xdr:spPr>
            <a:xfrm>
              <a:off x="42576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142875</xdr:colOff>
          <xdr:row>20</xdr:row>
          <xdr:rowOff>228600</xdr:rowOff>
        </xdr:from>
        <xdr:to xmlns:xdr="http://schemas.openxmlformats.org/drawingml/2006/spreadsheetDrawing">
          <xdr:col>34</xdr:col>
          <xdr:colOff>38100</xdr:colOff>
          <xdr:row>22</xdr:row>
          <xdr:rowOff>9525</xdr:rowOff>
        </xdr:to>
        <xdr:sp textlink="">
          <xdr:nvSpPr>
            <xdr:cNvPr id="24643" name="チェック 67" hidden="1">
              <a:extLst>
                <a:ext uri="{63B3BB69-23CF-44E3-9099-C40C66FF867C}">
                  <a14:compatExt spid="_x0000_s24643"/>
                </a:ext>
              </a:extLst>
            </xdr:cNvPr>
            <xdr:cNvSpPr>
              <a:spLocks noRot="1" noChangeShapeType="1"/>
            </xdr:cNvSpPr>
          </xdr:nvSpPr>
          <xdr:spPr>
            <a:xfrm>
              <a:off x="56292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22</xdr:row>
          <xdr:rowOff>0</xdr:rowOff>
        </xdr:from>
        <xdr:to xmlns:xdr="http://schemas.openxmlformats.org/drawingml/2006/spreadsheetDrawing">
          <xdr:col>2</xdr:col>
          <xdr:colOff>38100</xdr:colOff>
          <xdr:row>23</xdr:row>
          <xdr:rowOff>9525</xdr:rowOff>
        </xdr:to>
        <xdr:sp textlink="">
          <xdr:nvSpPr>
            <xdr:cNvPr id="24644" name="チェック 68" hidden="1">
              <a:extLst>
                <a:ext uri="{63B3BB69-23CF-44E3-9099-C40C66FF867C}">
                  <a14:compatExt spid="_x0000_s24644"/>
                </a:ext>
              </a:extLst>
            </xdr:cNvPr>
            <xdr:cNvSpPr>
              <a:spLocks noRot="1" noChangeShapeType="1"/>
            </xdr:cNvSpPr>
          </xdr:nvSpPr>
          <xdr:spPr>
            <a:xfrm>
              <a:off x="142875" y="461962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23</xdr:row>
          <xdr:rowOff>0</xdr:rowOff>
        </xdr:from>
        <xdr:to xmlns:xdr="http://schemas.openxmlformats.org/drawingml/2006/spreadsheetDrawing">
          <xdr:col>2</xdr:col>
          <xdr:colOff>38100</xdr:colOff>
          <xdr:row>24</xdr:row>
          <xdr:rowOff>9525</xdr:rowOff>
        </xdr:to>
        <xdr:sp textlink="">
          <xdr:nvSpPr>
            <xdr:cNvPr id="24645" name="チェック 69" hidden="1">
              <a:extLst>
                <a:ext uri="{63B3BB69-23CF-44E3-9099-C40C66FF867C}">
                  <a14:compatExt spid="_x0000_s24645"/>
                </a:ext>
              </a:extLst>
            </xdr:cNvPr>
            <xdr:cNvSpPr>
              <a:spLocks noRot="1" noChangeShapeType="1"/>
            </xdr:cNvSpPr>
          </xdr:nvSpPr>
          <xdr:spPr>
            <a:xfrm>
              <a:off x="142875" y="48577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22</xdr:row>
          <xdr:rowOff>228600</xdr:rowOff>
        </xdr:from>
        <xdr:to xmlns:xdr="http://schemas.openxmlformats.org/drawingml/2006/spreadsheetDrawing">
          <xdr:col>15</xdr:col>
          <xdr:colOff>47625</xdr:colOff>
          <xdr:row>24</xdr:row>
          <xdr:rowOff>9525</xdr:rowOff>
        </xdr:to>
        <xdr:sp textlink="">
          <xdr:nvSpPr>
            <xdr:cNvPr id="24646" name="チェック 70" hidden="1">
              <a:extLst>
                <a:ext uri="{63B3BB69-23CF-44E3-9099-C40C66FF867C}">
                  <a14:compatExt spid="_x0000_s24646"/>
                </a:ext>
              </a:extLst>
            </xdr:cNvPr>
            <xdr:cNvSpPr>
              <a:spLocks noRot="1" noChangeShapeType="1"/>
            </xdr:cNvSpPr>
          </xdr:nvSpPr>
          <xdr:spPr>
            <a:xfrm>
              <a:off x="2381250" y="48482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22</xdr:row>
          <xdr:rowOff>228600</xdr:rowOff>
        </xdr:from>
        <xdr:to xmlns:xdr="http://schemas.openxmlformats.org/drawingml/2006/spreadsheetDrawing">
          <xdr:col>27</xdr:col>
          <xdr:colOff>38100</xdr:colOff>
          <xdr:row>24</xdr:row>
          <xdr:rowOff>9525</xdr:rowOff>
        </xdr:to>
        <xdr:sp textlink="">
          <xdr:nvSpPr>
            <xdr:cNvPr id="24649" name="チェック 73" hidden="1">
              <a:extLst>
                <a:ext uri="{63B3BB69-23CF-44E3-9099-C40C66FF867C}">
                  <a14:compatExt spid="_x0000_s24649"/>
                </a:ext>
              </a:extLst>
            </xdr:cNvPr>
            <xdr:cNvSpPr>
              <a:spLocks noRot="1" noChangeShapeType="1"/>
            </xdr:cNvSpPr>
          </xdr:nvSpPr>
          <xdr:spPr>
            <a:xfrm>
              <a:off x="4429125" y="48482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133350</xdr:colOff>
          <xdr:row>23</xdr:row>
          <xdr:rowOff>0</xdr:rowOff>
        </xdr:from>
        <xdr:to xmlns:xdr="http://schemas.openxmlformats.org/drawingml/2006/spreadsheetDrawing">
          <xdr:col>35</xdr:col>
          <xdr:colOff>28575</xdr:colOff>
          <xdr:row>24</xdr:row>
          <xdr:rowOff>18415</xdr:rowOff>
        </xdr:to>
        <xdr:sp textlink="">
          <xdr:nvSpPr>
            <xdr:cNvPr id="24650" name="チェック 74" hidden="1">
              <a:extLst>
                <a:ext uri="{63B3BB69-23CF-44E3-9099-C40C66FF867C}">
                  <a14:compatExt spid="_x0000_s24650"/>
                </a:ext>
              </a:extLst>
            </xdr:cNvPr>
            <xdr:cNvSpPr>
              <a:spLocks noRot="1" noChangeShapeType="1"/>
            </xdr:cNvSpPr>
          </xdr:nvSpPr>
          <xdr:spPr>
            <a:xfrm>
              <a:off x="5791200" y="4857750"/>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24</xdr:row>
          <xdr:rowOff>0</xdr:rowOff>
        </xdr:from>
        <xdr:to xmlns:xdr="http://schemas.openxmlformats.org/drawingml/2006/spreadsheetDrawing">
          <xdr:col>2</xdr:col>
          <xdr:colOff>38100</xdr:colOff>
          <xdr:row>25</xdr:row>
          <xdr:rowOff>9525</xdr:rowOff>
        </xdr:to>
        <xdr:sp textlink="">
          <xdr:nvSpPr>
            <xdr:cNvPr id="24651" name="チェック 75" hidden="1">
              <a:extLst>
                <a:ext uri="{63B3BB69-23CF-44E3-9099-C40C66FF867C}">
                  <a14:compatExt spid="_x0000_s24651"/>
                </a:ext>
              </a:extLst>
            </xdr:cNvPr>
            <xdr:cNvSpPr>
              <a:spLocks noRot="1" noChangeShapeType="1"/>
            </xdr:cNvSpPr>
          </xdr:nvSpPr>
          <xdr:spPr>
            <a:xfrm>
              <a:off x="142875" y="50958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25</xdr:row>
          <xdr:rowOff>0</xdr:rowOff>
        </xdr:from>
        <xdr:to xmlns:xdr="http://schemas.openxmlformats.org/drawingml/2006/spreadsheetDrawing">
          <xdr:col>2</xdr:col>
          <xdr:colOff>38100</xdr:colOff>
          <xdr:row>26</xdr:row>
          <xdr:rowOff>9525</xdr:rowOff>
        </xdr:to>
        <xdr:sp textlink="">
          <xdr:nvSpPr>
            <xdr:cNvPr id="24652" name="チェック 76" hidden="1">
              <a:extLst>
                <a:ext uri="{63B3BB69-23CF-44E3-9099-C40C66FF867C}">
                  <a14:compatExt spid="_x0000_s24652"/>
                </a:ext>
              </a:extLst>
            </xdr:cNvPr>
            <xdr:cNvSpPr>
              <a:spLocks noRot="1" noChangeShapeType="1"/>
            </xdr:cNvSpPr>
          </xdr:nvSpPr>
          <xdr:spPr>
            <a:xfrm>
              <a:off x="142875" y="533400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27</xdr:row>
          <xdr:rowOff>0</xdr:rowOff>
        </xdr:from>
        <xdr:to xmlns:xdr="http://schemas.openxmlformats.org/drawingml/2006/spreadsheetDrawing">
          <xdr:col>2</xdr:col>
          <xdr:colOff>47625</xdr:colOff>
          <xdr:row>28</xdr:row>
          <xdr:rowOff>9525</xdr:rowOff>
        </xdr:to>
        <xdr:sp textlink="">
          <xdr:nvSpPr>
            <xdr:cNvPr id="24653" name="チェック 77" hidden="1">
              <a:extLst>
                <a:ext uri="{63B3BB69-23CF-44E3-9099-C40C66FF867C}">
                  <a14:compatExt spid="_x0000_s24653"/>
                </a:ext>
              </a:extLst>
            </xdr:cNvPr>
            <xdr:cNvSpPr>
              <a:spLocks noRot="1" noChangeShapeType="1"/>
            </xdr:cNvSpPr>
          </xdr:nvSpPr>
          <xdr:spPr>
            <a:xfrm>
              <a:off x="152400" y="58102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27</xdr:row>
          <xdr:rowOff>0</xdr:rowOff>
        </xdr:from>
        <xdr:to xmlns:xdr="http://schemas.openxmlformats.org/drawingml/2006/spreadsheetDrawing">
          <xdr:col>15</xdr:col>
          <xdr:colOff>38100</xdr:colOff>
          <xdr:row>28</xdr:row>
          <xdr:rowOff>9525</xdr:rowOff>
        </xdr:to>
        <xdr:sp textlink="">
          <xdr:nvSpPr>
            <xdr:cNvPr id="24654" name="チェック 78" hidden="1">
              <a:extLst>
                <a:ext uri="{63B3BB69-23CF-44E3-9099-C40C66FF867C}">
                  <a14:compatExt spid="_x0000_s24654"/>
                </a:ext>
              </a:extLst>
            </xdr:cNvPr>
            <xdr:cNvSpPr>
              <a:spLocks noRot="1" noChangeShapeType="1"/>
            </xdr:cNvSpPr>
          </xdr:nvSpPr>
          <xdr:spPr>
            <a:xfrm>
              <a:off x="2371725" y="58102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28</xdr:row>
          <xdr:rowOff>228600</xdr:rowOff>
        </xdr:from>
        <xdr:to xmlns:xdr="http://schemas.openxmlformats.org/drawingml/2006/spreadsheetDrawing">
          <xdr:col>2</xdr:col>
          <xdr:colOff>47625</xdr:colOff>
          <xdr:row>30</xdr:row>
          <xdr:rowOff>0</xdr:rowOff>
        </xdr:to>
        <xdr:sp textlink="">
          <xdr:nvSpPr>
            <xdr:cNvPr id="24655" name="チェック 79" hidden="1">
              <a:extLst>
                <a:ext uri="{63B3BB69-23CF-44E3-9099-C40C66FF867C}">
                  <a14:compatExt spid="_x0000_s24655"/>
                </a:ext>
              </a:extLst>
            </xdr:cNvPr>
            <xdr:cNvSpPr>
              <a:spLocks noRot="1" noChangeShapeType="1"/>
            </xdr:cNvSpPr>
          </xdr:nvSpPr>
          <xdr:spPr>
            <a:xfrm>
              <a:off x="152400" y="62769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29</xdr:row>
          <xdr:rowOff>0</xdr:rowOff>
        </xdr:from>
        <xdr:to xmlns:xdr="http://schemas.openxmlformats.org/drawingml/2006/spreadsheetDrawing">
          <xdr:col>15</xdr:col>
          <xdr:colOff>38100</xdr:colOff>
          <xdr:row>30</xdr:row>
          <xdr:rowOff>10160</xdr:rowOff>
        </xdr:to>
        <xdr:sp textlink="">
          <xdr:nvSpPr>
            <xdr:cNvPr id="24656" name="チェック 80" hidden="1">
              <a:extLst>
                <a:ext uri="{63B3BB69-23CF-44E3-9099-C40C66FF867C}">
                  <a14:compatExt spid="_x0000_s24656"/>
                </a:ext>
              </a:extLst>
            </xdr:cNvPr>
            <xdr:cNvSpPr>
              <a:spLocks noRot="1" noChangeShapeType="1"/>
            </xdr:cNvSpPr>
          </xdr:nvSpPr>
          <xdr:spPr>
            <a:xfrm>
              <a:off x="2371725" y="62865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31</xdr:row>
          <xdr:rowOff>0</xdr:rowOff>
        </xdr:from>
        <xdr:to xmlns:xdr="http://schemas.openxmlformats.org/drawingml/2006/spreadsheetDrawing">
          <xdr:col>2</xdr:col>
          <xdr:colOff>38100</xdr:colOff>
          <xdr:row>32</xdr:row>
          <xdr:rowOff>9525</xdr:rowOff>
        </xdr:to>
        <xdr:sp textlink="">
          <xdr:nvSpPr>
            <xdr:cNvPr id="24658" name="チェック 82" hidden="1">
              <a:extLst>
                <a:ext uri="{63B3BB69-23CF-44E3-9099-C40C66FF867C}">
                  <a14:compatExt spid="_x0000_s24658"/>
                </a:ext>
              </a:extLst>
            </xdr:cNvPr>
            <xdr:cNvSpPr>
              <a:spLocks noRot="1" noChangeShapeType="1"/>
            </xdr:cNvSpPr>
          </xdr:nvSpPr>
          <xdr:spPr>
            <a:xfrm>
              <a:off x="142875" y="675322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30</xdr:row>
          <xdr:rowOff>228600</xdr:rowOff>
        </xdr:from>
        <xdr:to xmlns:xdr="http://schemas.openxmlformats.org/drawingml/2006/spreadsheetDrawing">
          <xdr:col>15</xdr:col>
          <xdr:colOff>47625</xdr:colOff>
          <xdr:row>32</xdr:row>
          <xdr:rowOff>29210</xdr:rowOff>
        </xdr:to>
        <xdr:sp textlink="">
          <xdr:nvSpPr>
            <xdr:cNvPr id="24659" name="チェック 83" hidden="1">
              <a:extLst>
                <a:ext uri="{63B3BB69-23CF-44E3-9099-C40C66FF867C}">
                  <a14:compatExt spid="_x0000_s24659"/>
                </a:ext>
              </a:extLst>
            </xdr:cNvPr>
            <xdr:cNvSpPr>
              <a:spLocks noRot="1" noChangeShapeType="1"/>
            </xdr:cNvSpPr>
          </xdr:nvSpPr>
          <xdr:spPr>
            <a:xfrm>
              <a:off x="2381250" y="6753225"/>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30</xdr:row>
          <xdr:rowOff>228600</xdr:rowOff>
        </xdr:from>
        <xdr:to xmlns:xdr="http://schemas.openxmlformats.org/drawingml/2006/spreadsheetDrawing">
          <xdr:col>27</xdr:col>
          <xdr:colOff>38100</xdr:colOff>
          <xdr:row>32</xdr:row>
          <xdr:rowOff>29210</xdr:rowOff>
        </xdr:to>
        <xdr:sp textlink="">
          <xdr:nvSpPr>
            <xdr:cNvPr id="24660" name="チェック 84" hidden="1">
              <a:extLst>
                <a:ext uri="{63B3BB69-23CF-44E3-9099-C40C66FF867C}">
                  <a14:compatExt spid="_x0000_s24660"/>
                </a:ext>
              </a:extLst>
            </xdr:cNvPr>
            <xdr:cNvSpPr>
              <a:spLocks noRot="1" noChangeShapeType="1"/>
            </xdr:cNvSpPr>
          </xdr:nvSpPr>
          <xdr:spPr>
            <a:xfrm>
              <a:off x="4429125" y="6753225"/>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152400</xdr:colOff>
          <xdr:row>31</xdr:row>
          <xdr:rowOff>0</xdr:rowOff>
        </xdr:from>
        <xdr:to xmlns:xdr="http://schemas.openxmlformats.org/drawingml/2006/spreadsheetDrawing">
          <xdr:col>35</xdr:col>
          <xdr:colOff>47625</xdr:colOff>
          <xdr:row>32</xdr:row>
          <xdr:rowOff>18415</xdr:rowOff>
        </xdr:to>
        <xdr:sp textlink="">
          <xdr:nvSpPr>
            <xdr:cNvPr id="24661" name="チェック 85" hidden="1">
              <a:extLst>
                <a:ext uri="{63B3BB69-23CF-44E3-9099-C40C66FF867C}">
                  <a14:compatExt spid="_x0000_s24661"/>
                </a:ext>
              </a:extLst>
            </xdr:cNvPr>
            <xdr:cNvSpPr>
              <a:spLocks noRot="1" noChangeShapeType="1"/>
            </xdr:cNvSpPr>
          </xdr:nvSpPr>
          <xdr:spPr>
            <a:xfrm>
              <a:off x="5810250" y="6753225"/>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31</xdr:row>
          <xdr:rowOff>219710</xdr:rowOff>
        </xdr:from>
        <xdr:to xmlns:xdr="http://schemas.openxmlformats.org/drawingml/2006/spreadsheetDrawing">
          <xdr:col>2</xdr:col>
          <xdr:colOff>47625</xdr:colOff>
          <xdr:row>32</xdr:row>
          <xdr:rowOff>228600</xdr:rowOff>
        </xdr:to>
        <xdr:sp textlink="">
          <xdr:nvSpPr>
            <xdr:cNvPr id="24662" name="チェック 86" hidden="1">
              <a:extLst>
                <a:ext uri="{63B3BB69-23CF-44E3-9099-C40C66FF867C}">
                  <a14:compatExt spid="_x0000_s24662"/>
                </a:ext>
              </a:extLst>
            </xdr:cNvPr>
            <xdr:cNvSpPr>
              <a:spLocks noRot="1" noChangeShapeType="1"/>
            </xdr:cNvSpPr>
          </xdr:nvSpPr>
          <xdr:spPr>
            <a:xfrm>
              <a:off x="152400" y="697293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32</xdr:row>
          <xdr:rowOff>0</xdr:rowOff>
        </xdr:from>
        <xdr:to xmlns:xdr="http://schemas.openxmlformats.org/drawingml/2006/spreadsheetDrawing">
          <xdr:col>15</xdr:col>
          <xdr:colOff>47625</xdr:colOff>
          <xdr:row>33</xdr:row>
          <xdr:rowOff>28575</xdr:rowOff>
        </xdr:to>
        <xdr:sp textlink="">
          <xdr:nvSpPr>
            <xdr:cNvPr id="24663" name="チェック 87" hidden="1">
              <a:extLst>
                <a:ext uri="{63B3BB69-23CF-44E3-9099-C40C66FF867C}">
                  <a14:compatExt spid="_x0000_s24663"/>
                </a:ext>
              </a:extLst>
            </xdr:cNvPr>
            <xdr:cNvSpPr>
              <a:spLocks noRot="1" noChangeShapeType="1"/>
            </xdr:cNvSpPr>
          </xdr:nvSpPr>
          <xdr:spPr>
            <a:xfrm>
              <a:off x="2381250" y="699135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152400</xdr:colOff>
          <xdr:row>32</xdr:row>
          <xdr:rowOff>0</xdr:rowOff>
        </xdr:from>
        <xdr:to xmlns:xdr="http://schemas.openxmlformats.org/drawingml/2006/spreadsheetDrawing">
          <xdr:col>28</xdr:col>
          <xdr:colOff>47625</xdr:colOff>
          <xdr:row>33</xdr:row>
          <xdr:rowOff>28575</xdr:rowOff>
        </xdr:to>
        <xdr:sp textlink="">
          <xdr:nvSpPr>
            <xdr:cNvPr id="24665" name="チェック 89" hidden="1">
              <a:extLst>
                <a:ext uri="{63B3BB69-23CF-44E3-9099-C40C66FF867C}">
                  <a14:compatExt spid="_x0000_s24665"/>
                </a:ext>
              </a:extLst>
            </xdr:cNvPr>
            <xdr:cNvSpPr>
              <a:spLocks noRot="1" noChangeShapeType="1"/>
            </xdr:cNvSpPr>
          </xdr:nvSpPr>
          <xdr:spPr>
            <a:xfrm>
              <a:off x="4610100" y="6991350"/>
              <a:ext cx="238125" cy="266700"/>
            </a:xfrm>
            <a:prstGeom prst="rect"/>
          </xdr:spPr>
        </xdr:sp>
        <xdr:clientData/>
      </xdr:twoCellAnchor>
    </mc:Choice>
    <mc:Fallback/>
  </mc:AlternateContent>
  <xdr:twoCellAnchor>
    <xdr:from xmlns:xdr="http://schemas.openxmlformats.org/drawingml/2006/spreadsheetDrawing">
      <xdr:col>1</xdr:col>
      <xdr:colOff>57150</xdr:colOff>
      <xdr:row>38</xdr:row>
      <xdr:rowOff>63500</xdr:rowOff>
    </xdr:from>
    <xdr:to xmlns:xdr="http://schemas.openxmlformats.org/drawingml/2006/spreadsheetDrawing">
      <xdr:col>1</xdr:col>
      <xdr:colOff>130175</xdr:colOff>
      <xdr:row>39</xdr:row>
      <xdr:rowOff>110490</xdr:rowOff>
    </xdr:to>
    <xdr:sp macro="" textlink="">
      <xdr:nvSpPr>
        <xdr:cNvPr id="48" name="左大かっこ 47"/>
        <xdr:cNvSpPr/>
      </xdr:nvSpPr>
      <xdr:spPr>
        <a:xfrm>
          <a:off x="228600" y="8435975"/>
          <a:ext cx="73025" cy="2184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42</xdr:row>
          <xdr:rowOff>0</xdr:rowOff>
        </xdr:from>
        <xdr:to xmlns:xdr="http://schemas.openxmlformats.org/drawingml/2006/spreadsheetDrawing">
          <xdr:col>2</xdr:col>
          <xdr:colOff>47625</xdr:colOff>
          <xdr:row>43</xdr:row>
          <xdr:rowOff>9525</xdr:rowOff>
        </xdr:to>
        <xdr:sp textlink="">
          <xdr:nvSpPr>
            <xdr:cNvPr id="24672" name="チェック 96" hidden="1">
              <a:extLst>
                <a:ext uri="{63B3BB69-23CF-44E3-9099-C40C66FF867C}">
                  <a14:compatExt spid="_x0000_s24672"/>
                </a:ext>
              </a:extLst>
            </xdr:cNvPr>
            <xdr:cNvSpPr>
              <a:spLocks noRot="1" noChangeShapeType="1"/>
            </xdr:cNvSpPr>
          </xdr:nvSpPr>
          <xdr:spPr>
            <a:xfrm>
              <a:off x="152400" y="92011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41</xdr:row>
          <xdr:rowOff>228600</xdr:rowOff>
        </xdr:from>
        <xdr:to xmlns:xdr="http://schemas.openxmlformats.org/drawingml/2006/spreadsheetDrawing">
          <xdr:col>15</xdr:col>
          <xdr:colOff>47625</xdr:colOff>
          <xdr:row>43</xdr:row>
          <xdr:rowOff>9525</xdr:rowOff>
        </xdr:to>
        <xdr:sp textlink="">
          <xdr:nvSpPr>
            <xdr:cNvPr id="24673" name="チェック 97" hidden="1">
              <a:extLst>
                <a:ext uri="{63B3BB69-23CF-44E3-9099-C40C66FF867C}">
                  <a14:compatExt spid="_x0000_s24673"/>
                </a:ext>
              </a:extLst>
            </xdr:cNvPr>
            <xdr:cNvSpPr>
              <a:spLocks noRot="1" noChangeShapeType="1"/>
            </xdr:cNvSpPr>
          </xdr:nvSpPr>
          <xdr:spPr>
            <a:xfrm>
              <a:off x="2381250" y="9191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41</xdr:row>
          <xdr:rowOff>228600</xdr:rowOff>
        </xdr:from>
        <xdr:to xmlns:xdr="http://schemas.openxmlformats.org/drawingml/2006/spreadsheetDrawing">
          <xdr:col>27</xdr:col>
          <xdr:colOff>38100</xdr:colOff>
          <xdr:row>43</xdr:row>
          <xdr:rowOff>9525</xdr:rowOff>
        </xdr:to>
        <xdr:sp textlink="">
          <xdr:nvSpPr>
            <xdr:cNvPr id="24674" name="チェック 98" hidden="1">
              <a:extLst>
                <a:ext uri="{63B3BB69-23CF-44E3-9099-C40C66FF867C}">
                  <a14:compatExt spid="_x0000_s24674"/>
                </a:ext>
              </a:extLst>
            </xdr:cNvPr>
            <xdr:cNvSpPr>
              <a:spLocks noRot="1" noChangeShapeType="1"/>
            </xdr:cNvSpPr>
          </xdr:nvSpPr>
          <xdr:spPr>
            <a:xfrm>
              <a:off x="4429125" y="9191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161925</xdr:colOff>
          <xdr:row>42</xdr:row>
          <xdr:rowOff>0</xdr:rowOff>
        </xdr:from>
        <xdr:to xmlns:xdr="http://schemas.openxmlformats.org/drawingml/2006/spreadsheetDrawing">
          <xdr:col>35</xdr:col>
          <xdr:colOff>57150</xdr:colOff>
          <xdr:row>43</xdr:row>
          <xdr:rowOff>18415</xdr:rowOff>
        </xdr:to>
        <xdr:sp textlink="">
          <xdr:nvSpPr>
            <xdr:cNvPr id="24675" name="チェック 99" hidden="1">
              <a:extLst>
                <a:ext uri="{63B3BB69-23CF-44E3-9099-C40C66FF867C}">
                  <a14:compatExt spid="_x0000_s24675"/>
                </a:ext>
              </a:extLst>
            </xdr:cNvPr>
            <xdr:cNvSpPr>
              <a:spLocks noRot="1" noChangeShapeType="1"/>
            </xdr:cNvSpPr>
          </xdr:nvSpPr>
          <xdr:spPr>
            <a:xfrm>
              <a:off x="5819775" y="9201150"/>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43</xdr:row>
          <xdr:rowOff>0</xdr:rowOff>
        </xdr:from>
        <xdr:to xmlns:xdr="http://schemas.openxmlformats.org/drawingml/2006/spreadsheetDrawing">
          <xdr:col>2</xdr:col>
          <xdr:colOff>47625</xdr:colOff>
          <xdr:row>44</xdr:row>
          <xdr:rowOff>9525</xdr:rowOff>
        </xdr:to>
        <xdr:sp textlink="">
          <xdr:nvSpPr>
            <xdr:cNvPr id="24676" name="チェック 100" hidden="1">
              <a:extLst>
                <a:ext uri="{63B3BB69-23CF-44E3-9099-C40C66FF867C}">
                  <a14:compatExt spid="_x0000_s24676"/>
                </a:ext>
              </a:extLst>
            </xdr:cNvPr>
            <xdr:cNvSpPr>
              <a:spLocks noRot="1" noChangeShapeType="1"/>
            </xdr:cNvSpPr>
          </xdr:nvSpPr>
          <xdr:spPr>
            <a:xfrm>
              <a:off x="152400" y="94392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45</xdr:row>
          <xdr:rowOff>0</xdr:rowOff>
        </xdr:from>
        <xdr:to xmlns:xdr="http://schemas.openxmlformats.org/drawingml/2006/spreadsheetDrawing">
          <xdr:col>2</xdr:col>
          <xdr:colOff>47625</xdr:colOff>
          <xdr:row>46</xdr:row>
          <xdr:rowOff>10160</xdr:rowOff>
        </xdr:to>
        <xdr:sp textlink="">
          <xdr:nvSpPr>
            <xdr:cNvPr id="24677" name="チェック 101" hidden="1">
              <a:extLst>
                <a:ext uri="{63B3BB69-23CF-44E3-9099-C40C66FF867C}">
                  <a14:compatExt spid="_x0000_s24677"/>
                </a:ext>
              </a:extLst>
            </xdr:cNvPr>
            <xdr:cNvSpPr>
              <a:spLocks noRot="1" noChangeShapeType="1"/>
            </xdr:cNvSpPr>
          </xdr:nvSpPr>
          <xdr:spPr>
            <a:xfrm>
              <a:off x="152400" y="9915525"/>
              <a:ext cx="238125"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omments" Target="../comments1.xml" Id="rId34"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M58"/>
  <sheetViews>
    <sheetView view="pageBreakPreview" zoomScale="130" zoomScaleNormal="120" zoomScaleSheetLayoutView="130" workbookViewId="0">
      <selection activeCell="AY7" sqref="AY7"/>
    </sheetView>
  </sheetViews>
  <sheetFormatPr defaultColWidth="2.25" defaultRowHeight="12"/>
  <cols>
    <col min="1" max="1" width="2.625" style="1" customWidth="1"/>
    <col min="2" max="16384" width="2.25" style="1"/>
  </cols>
  <sheetData>
    <row r="1" spans="1:39" ht="13.5" customHeight="1">
      <c r="A1" s="2" t="s">
        <v>237</v>
      </c>
      <c r="B1" s="14"/>
      <c r="C1" s="32"/>
      <c r="D1" s="32"/>
      <c r="AK1" s="32"/>
      <c r="AL1" s="32"/>
      <c r="AM1" s="32"/>
    </row>
    <row r="2" spans="1:39" ht="18" customHeight="1">
      <c r="A2" s="2"/>
      <c r="B2" s="14"/>
      <c r="C2" s="32"/>
      <c r="D2" s="32"/>
    </row>
    <row r="3" spans="1:39" ht="18" customHeight="1">
      <c r="A3" s="3" t="s">
        <v>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8" customHeight="1">
      <c r="A4" s="3" t="s">
        <v>236</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1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c r="B6" s="14"/>
      <c r="C6" s="32"/>
      <c r="D6" s="32"/>
      <c r="AB6" s="113"/>
      <c r="AC6" s="121" t="s">
        <v>224</v>
      </c>
      <c r="AD6" s="130"/>
      <c r="AE6" s="130"/>
      <c r="AF6" s="3" t="s">
        <v>14</v>
      </c>
      <c r="AG6" s="130"/>
      <c r="AH6" s="130"/>
      <c r="AI6" s="3" t="s">
        <v>10</v>
      </c>
      <c r="AJ6" s="130"/>
      <c r="AK6" s="130"/>
      <c r="AL6" s="3" t="s">
        <v>6</v>
      </c>
      <c r="AM6" s="3"/>
    </row>
    <row r="7" spans="1:39" ht="18" customHeight="1">
      <c r="A7" s="4"/>
      <c r="B7" s="4"/>
      <c r="C7" s="4"/>
      <c r="D7" s="4"/>
      <c r="E7" s="4"/>
      <c r="F7" s="4"/>
      <c r="G7" s="4"/>
      <c r="I7" s="1" t="s">
        <v>4</v>
      </c>
    </row>
    <row r="8" spans="1:39" ht="18" customHeight="1">
      <c r="B8" s="14"/>
      <c r="C8" s="32"/>
      <c r="D8" s="32"/>
    </row>
    <row r="9" spans="1:39">
      <c r="A9" s="1" t="s">
        <v>29</v>
      </c>
      <c r="B9" s="14"/>
      <c r="C9" s="32"/>
      <c r="D9" s="32"/>
    </row>
    <row r="10" spans="1:39" ht="11.25" customHeight="1">
      <c r="B10" s="14"/>
      <c r="C10" s="32"/>
      <c r="D10" s="32"/>
    </row>
    <row r="11" spans="1:39" ht="13.5" customHeight="1">
      <c r="A11" s="5" t="s">
        <v>157</v>
      </c>
      <c r="B11" s="15" t="s">
        <v>1</v>
      </c>
      <c r="C11" s="33"/>
      <c r="D11" s="33"/>
      <c r="E11" s="27"/>
      <c r="F11" s="27"/>
      <c r="G11" s="27"/>
      <c r="H11" s="27"/>
      <c r="I11" s="27"/>
      <c r="J11" s="27"/>
      <c r="K11" s="40"/>
      <c r="L11" s="45"/>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132"/>
    </row>
    <row r="12" spans="1:39" ht="21" customHeight="1">
      <c r="A12" s="6"/>
      <c r="B12" s="16" t="s">
        <v>8</v>
      </c>
      <c r="C12" s="34"/>
      <c r="D12" s="34"/>
      <c r="E12" s="26"/>
      <c r="F12" s="26"/>
      <c r="G12" s="26"/>
      <c r="H12" s="26"/>
      <c r="I12" s="26"/>
      <c r="J12" s="26"/>
      <c r="K12" s="41"/>
      <c r="L12" s="46"/>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133"/>
    </row>
    <row r="13" spans="1:39">
      <c r="A13" s="6"/>
      <c r="B13" s="17" t="s">
        <v>158</v>
      </c>
      <c r="C13" s="35"/>
      <c r="D13" s="35"/>
      <c r="E13" s="35"/>
      <c r="F13" s="35"/>
      <c r="G13" s="35"/>
      <c r="H13" s="35"/>
      <c r="I13" s="35"/>
      <c r="J13" s="35"/>
      <c r="K13" s="42"/>
      <c r="L13" s="47" t="s">
        <v>11</v>
      </c>
      <c r="M13" s="47"/>
      <c r="N13" s="47"/>
      <c r="O13" s="47"/>
      <c r="P13" s="47"/>
      <c r="Q13" s="54"/>
      <c r="R13" s="54"/>
      <c r="S13" s="47" t="s">
        <v>9</v>
      </c>
      <c r="T13" s="54"/>
      <c r="U13" s="54"/>
      <c r="V13" s="54"/>
      <c r="W13" s="47" t="s">
        <v>15</v>
      </c>
      <c r="X13" s="47"/>
      <c r="Y13" s="47"/>
      <c r="Z13" s="47"/>
      <c r="AA13" s="47"/>
      <c r="AB13" s="47"/>
      <c r="AC13" s="47"/>
      <c r="AD13" s="47"/>
      <c r="AE13" s="47"/>
      <c r="AF13" s="47"/>
      <c r="AG13" s="47"/>
      <c r="AH13" s="47"/>
      <c r="AI13" s="47"/>
      <c r="AJ13" s="47"/>
      <c r="AK13" s="47"/>
      <c r="AL13" s="47"/>
      <c r="AM13" s="134"/>
    </row>
    <row r="14" spans="1:39" ht="13.5" customHeight="1">
      <c r="A14" s="6"/>
      <c r="B14" s="18"/>
      <c r="C14" s="36"/>
      <c r="D14" s="36"/>
      <c r="E14" s="36"/>
      <c r="F14" s="36"/>
      <c r="G14" s="36"/>
      <c r="H14" s="36"/>
      <c r="I14" s="36"/>
      <c r="J14" s="36"/>
      <c r="K14" s="43"/>
      <c r="L14" s="48"/>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135"/>
    </row>
    <row r="15" spans="1:39" ht="13.5" customHeight="1">
      <c r="A15" s="6"/>
      <c r="B15" s="19"/>
      <c r="C15" s="37"/>
      <c r="D15" s="37"/>
      <c r="E15" s="37"/>
      <c r="F15" s="37"/>
      <c r="G15" s="37"/>
      <c r="H15" s="37"/>
      <c r="I15" s="37"/>
      <c r="J15" s="37"/>
      <c r="K15" s="44"/>
      <c r="L15" s="49"/>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136"/>
    </row>
    <row r="16" spans="1:39" ht="18" customHeight="1">
      <c r="A16" s="6"/>
      <c r="B16" s="8" t="s">
        <v>17</v>
      </c>
      <c r="C16" s="31"/>
      <c r="D16" s="31"/>
      <c r="E16" s="20"/>
      <c r="F16" s="20"/>
      <c r="G16" s="20"/>
      <c r="H16" s="20"/>
      <c r="I16" s="20"/>
      <c r="J16" s="20"/>
      <c r="K16" s="20"/>
      <c r="L16" s="8" t="s">
        <v>19</v>
      </c>
      <c r="M16" s="20"/>
      <c r="N16" s="20"/>
      <c r="O16" s="20"/>
      <c r="P16" s="20"/>
      <c r="Q16" s="20"/>
      <c r="R16" s="55"/>
      <c r="S16" s="56"/>
      <c r="T16" s="61"/>
      <c r="U16" s="61"/>
      <c r="V16" s="61"/>
      <c r="W16" s="61"/>
      <c r="X16" s="61"/>
      <c r="Y16" s="105"/>
      <c r="Z16" s="8" t="s">
        <v>66</v>
      </c>
      <c r="AA16" s="20"/>
      <c r="AB16" s="20"/>
      <c r="AC16" s="20"/>
      <c r="AD16" s="20"/>
      <c r="AE16" s="20"/>
      <c r="AF16" s="55"/>
      <c r="AG16" s="56"/>
      <c r="AH16" s="61"/>
      <c r="AI16" s="61"/>
      <c r="AJ16" s="61"/>
      <c r="AK16" s="61"/>
      <c r="AL16" s="61"/>
      <c r="AM16" s="105"/>
    </row>
    <row r="17" spans="1:39" ht="18" customHeight="1">
      <c r="A17" s="6"/>
      <c r="B17" s="8" t="s">
        <v>21</v>
      </c>
      <c r="C17" s="31"/>
      <c r="D17" s="31"/>
      <c r="E17" s="20"/>
      <c r="F17" s="20"/>
      <c r="G17" s="20"/>
      <c r="H17" s="20"/>
      <c r="I17" s="20"/>
      <c r="J17" s="20"/>
      <c r="K17" s="20"/>
      <c r="L17" s="8" t="s">
        <v>26</v>
      </c>
      <c r="M17" s="20"/>
      <c r="N17" s="20"/>
      <c r="O17" s="20"/>
      <c r="P17" s="20"/>
      <c r="Q17" s="20"/>
      <c r="R17" s="55"/>
      <c r="S17" s="56"/>
      <c r="T17" s="61"/>
      <c r="U17" s="61"/>
      <c r="V17" s="61"/>
      <c r="W17" s="61"/>
      <c r="X17" s="61"/>
      <c r="Y17" s="105"/>
      <c r="Z17" s="8" t="s">
        <v>28</v>
      </c>
      <c r="AA17" s="20"/>
      <c r="AB17" s="20"/>
      <c r="AC17" s="20"/>
      <c r="AD17" s="20"/>
      <c r="AE17" s="20"/>
      <c r="AF17" s="55"/>
      <c r="AG17" s="56"/>
      <c r="AH17" s="61"/>
      <c r="AI17" s="61"/>
      <c r="AJ17" s="61"/>
      <c r="AK17" s="61"/>
      <c r="AL17" s="61"/>
      <c r="AM17" s="105"/>
    </row>
    <row r="18" spans="1:39" ht="18.75" customHeight="1">
      <c r="A18" s="7"/>
      <c r="B18" s="8" t="s">
        <v>31</v>
      </c>
      <c r="C18" s="31"/>
      <c r="D18" s="31"/>
      <c r="E18" s="20"/>
      <c r="F18" s="20"/>
      <c r="G18" s="20"/>
      <c r="H18" s="20"/>
      <c r="I18" s="20"/>
      <c r="J18" s="20"/>
      <c r="K18" s="20"/>
      <c r="L18" s="8" t="s">
        <v>26</v>
      </c>
      <c r="M18" s="20"/>
      <c r="N18" s="20"/>
      <c r="O18" s="20"/>
      <c r="P18" s="20"/>
      <c r="Q18" s="20"/>
      <c r="R18" s="55"/>
      <c r="S18" s="56"/>
      <c r="T18" s="61"/>
      <c r="U18" s="61"/>
      <c r="V18" s="61"/>
      <c r="W18" s="61"/>
      <c r="X18" s="61"/>
      <c r="Y18" s="105"/>
      <c r="Z18" s="8" t="s">
        <v>28</v>
      </c>
      <c r="AA18" s="20"/>
      <c r="AB18" s="20"/>
      <c r="AC18" s="20"/>
      <c r="AD18" s="20"/>
      <c r="AE18" s="20"/>
      <c r="AF18" s="55"/>
      <c r="AG18" s="56"/>
      <c r="AH18" s="61"/>
      <c r="AI18" s="61"/>
      <c r="AJ18" s="61"/>
      <c r="AK18" s="61"/>
      <c r="AL18" s="61"/>
      <c r="AM18" s="105"/>
    </row>
    <row r="19" spans="1:39" ht="18" customHeight="1">
      <c r="A19" s="8" t="s">
        <v>93</v>
      </c>
      <c r="B19" s="20"/>
      <c r="C19" s="20"/>
      <c r="D19" s="20"/>
      <c r="E19" s="20"/>
      <c r="F19" s="20"/>
      <c r="G19" s="3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55"/>
    </row>
    <row r="20" spans="1:39" ht="22.5" customHeight="1">
      <c r="A20" s="9" t="s">
        <v>61</v>
      </c>
      <c r="B20" s="21"/>
      <c r="C20" s="21"/>
      <c r="D20" s="21"/>
      <c r="E20" s="21"/>
      <c r="F20" s="21"/>
      <c r="G20" s="21"/>
      <c r="H20" s="21"/>
      <c r="I20" s="21"/>
      <c r="J20" s="21"/>
      <c r="K20" s="21"/>
      <c r="L20" s="21"/>
      <c r="M20" s="21"/>
      <c r="N20" s="21"/>
      <c r="O20" s="21"/>
      <c r="P20" s="21"/>
      <c r="Q20" s="21"/>
      <c r="R20" s="21"/>
      <c r="S20" s="57"/>
      <c r="T20" s="62" t="s">
        <v>223</v>
      </c>
      <c r="U20" s="71"/>
      <c r="V20" s="71"/>
      <c r="W20" s="71"/>
      <c r="X20" s="71"/>
      <c r="Y20" s="71"/>
      <c r="Z20" s="71"/>
      <c r="AA20" s="71"/>
      <c r="AB20" s="71"/>
      <c r="AC20" s="122"/>
      <c r="AD20" s="62" t="s">
        <v>23</v>
      </c>
      <c r="AE20" s="71"/>
      <c r="AF20" s="71"/>
      <c r="AG20" s="71"/>
      <c r="AH20" s="71"/>
      <c r="AI20" s="71"/>
      <c r="AJ20" s="71"/>
      <c r="AK20" s="71"/>
      <c r="AL20" s="71"/>
      <c r="AM20" s="122"/>
    </row>
    <row r="21" spans="1:39" ht="12.75" customHeight="1">
      <c r="A21" s="10"/>
      <c r="B21" s="22"/>
      <c r="C21" s="22"/>
      <c r="D21" s="22"/>
      <c r="E21" s="22"/>
      <c r="F21" s="22"/>
      <c r="G21" s="22"/>
      <c r="H21" s="22"/>
      <c r="I21" s="22"/>
      <c r="J21" s="22"/>
      <c r="K21" s="22"/>
      <c r="L21" s="22"/>
      <c r="M21" s="22"/>
      <c r="N21" s="22"/>
      <c r="O21" s="22"/>
      <c r="P21" s="22"/>
      <c r="Q21" s="22"/>
      <c r="R21" s="22"/>
      <c r="S21" s="58"/>
      <c r="T21" s="63" t="s">
        <v>161</v>
      </c>
      <c r="U21" s="72"/>
      <c r="V21" s="72"/>
      <c r="W21" s="88"/>
      <c r="X21" s="97" t="s">
        <v>27</v>
      </c>
      <c r="Y21" s="97"/>
      <c r="Z21" s="97"/>
      <c r="AA21" s="97"/>
      <c r="AB21" s="97"/>
      <c r="AC21" s="123"/>
      <c r="AD21" s="63" t="s">
        <v>161</v>
      </c>
      <c r="AE21" s="72"/>
      <c r="AF21" s="72"/>
      <c r="AG21" s="88"/>
      <c r="AH21" s="131" t="s">
        <v>27</v>
      </c>
      <c r="AI21" s="131"/>
      <c r="AJ21" s="131"/>
      <c r="AK21" s="131"/>
      <c r="AL21" s="131"/>
      <c r="AM21" s="137"/>
    </row>
    <row r="22" spans="1:39" ht="12.75" customHeight="1">
      <c r="A22" s="6"/>
      <c r="B22" s="15" t="s">
        <v>122</v>
      </c>
      <c r="C22" s="27"/>
      <c r="D22" s="27"/>
      <c r="E22" s="27"/>
      <c r="F22" s="27"/>
      <c r="G22" s="27"/>
      <c r="H22" s="27"/>
      <c r="I22" s="27"/>
      <c r="J22" s="27"/>
      <c r="K22" s="27"/>
      <c r="L22" s="27"/>
      <c r="M22" s="27"/>
      <c r="N22" s="27"/>
      <c r="O22" s="27"/>
      <c r="P22" s="27"/>
      <c r="Q22" s="27"/>
      <c r="R22" s="27"/>
      <c r="S22" s="40"/>
      <c r="T22" s="64">
        <f ca="1">COUNTIFS('申請額一覧 '!$E$6:$E$20,B22,'申請額一覧 '!$H$6:$H$20,"&gt;0")</f>
        <v>0</v>
      </c>
      <c r="U22" s="73"/>
      <c r="V22" s="80" t="s">
        <v>39</v>
      </c>
      <c r="W22" s="89"/>
      <c r="X22" s="98">
        <f ca="1">SUMIF('申請額一覧 '!$E$6:$E$20,B22,'申請額一覧 '!$H$6:$H$20)</f>
        <v>0</v>
      </c>
      <c r="Y22" s="106"/>
      <c r="Z22" s="106"/>
      <c r="AA22" s="106"/>
      <c r="AB22" s="114" t="s">
        <v>187</v>
      </c>
      <c r="AC22" s="124"/>
      <c r="AD22" s="64">
        <f ca="1">COUNTIFS('申請額一覧 '!$E$6:$E$20,B22,'申請額一覧 '!$K$6:$K$20,"&gt;0")</f>
        <v>0</v>
      </c>
      <c r="AE22" s="73"/>
      <c r="AF22" s="80" t="s">
        <v>39</v>
      </c>
      <c r="AG22" s="89"/>
      <c r="AH22" s="98">
        <f ca="1">SUMIF('申請額一覧 '!$E$6:$E$20,B22,'申請額一覧 '!$K$6:$K$20)</f>
        <v>0</v>
      </c>
      <c r="AI22" s="106"/>
      <c r="AJ22" s="106"/>
      <c r="AK22" s="106"/>
      <c r="AL22" s="114" t="s">
        <v>187</v>
      </c>
      <c r="AM22" s="124"/>
    </row>
    <row r="23" spans="1:39" ht="12.75" customHeight="1">
      <c r="A23" s="6"/>
      <c r="B23" s="23" t="s">
        <v>123</v>
      </c>
      <c r="C23" s="28"/>
      <c r="D23" s="28"/>
      <c r="E23" s="28"/>
      <c r="F23" s="28"/>
      <c r="G23" s="28"/>
      <c r="H23" s="28"/>
      <c r="I23" s="28"/>
      <c r="J23" s="28"/>
      <c r="K23" s="28"/>
      <c r="L23" s="28"/>
      <c r="M23" s="28"/>
      <c r="N23" s="28"/>
      <c r="O23" s="28"/>
      <c r="P23" s="28"/>
      <c r="Q23" s="28"/>
      <c r="R23" s="28"/>
      <c r="S23" s="59"/>
      <c r="T23" s="65">
        <f ca="1">COUNTIFS('申請額一覧 '!$E$6:$E$20,B23,'申請額一覧 '!$H$6:$H$20,"&gt;0")</f>
        <v>0</v>
      </c>
      <c r="U23" s="74"/>
      <c r="V23" s="81" t="s">
        <v>39</v>
      </c>
      <c r="W23" s="90"/>
      <c r="X23" s="99">
        <f ca="1">SUMIF('申請額一覧 '!$E$6:$E$20,B23,'申請額一覧 '!$H$6:$H$20)</f>
        <v>0</v>
      </c>
      <c r="Y23" s="107"/>
      <c r="Z23" s="107"/>
      <c r="AA23" s="107"/>
      <c r="AB23" s="115" t="s">
        <v>187</v>
      </c>
      <c r="AC23" s="125"/>
      <c r="AD23" s="65">
        <f ca="1">COUNTIFS('申請額一覧 '!$E$6:$E$20,B23,'申請額一覧 '!$K$6:$K$20,"&gt;0")</f>
        <v>0</v>
      </c>
      <c r="AE23" s="74"/>
      <c r="AF23" s="81" t="s">
        <v>39</v>
      </c>
      <c r="AG23" s="90"/>
      <c r="AH23" s="100">
        <f ca="1">SUMIF('申請額一覧 '!$E$6:$E$20,B23,'申請額一覧 '!$K$6:$K$20)</f>
        <v>0</v>
      </c>
      <c r="AI23" s="108"/>
      <c r="AJ23" s="108"/>
      <c r="AK23" s="108"/>
      <c r="AL23" s="115" t="s">
        <v>187</v>
      </c>
      <c r="AM23" s="125"/>
    </row>
    <row r="24" spans="1:39" ht="12.75" customHeight="1">
      <c r="A24" s="6"/>
      <c r="B24" s="23" t="s">
        <v>124</v>
      </c>
      <c r="C24" s="28"/>
      <c r="D24" s="28"/>
      <c r="E24" s="28"/>
      <c r="F24" s="28"/>
      <c r="G24" s="28"/>
      <c r="H24" s="28"/>
      <c r="I24" s="28"/>
      <c r="J24" s="28"/>
      <c r="K24" s="28"/>
      <c r="L24" s="28"/>
      <c r="M24" s="28"/>
      <c r="N24" s="28"/>
      <c r="O24" s="28"/>
      <c r="P24" s="28"/>
      <c r="Q24" s="28"/>
      <c r="R24" s="28"/>
      <c r="S24" s="59"/>
      <c r="T24" s="65">
        <f ca="1">COUNTIFS('申請額一覧 '!$E$6:$E$20,B24,'申請額一覧 '!$H$6:$H$20,"&gt;0")</f>
        <v>0</v>
      </c>
      <c r="U24" s="74"/>
      <c r="V24" s="81" t="s">
        <v>39</v>
      </c>
      <c r="W24" s="90"/>
      <c r="X24" s="100">
        <f ca="1">SUMIF('申請額一覧 '!$E$6:$E$20,B24,'申請額一覧 '!$H$6:$H$20)</f>
        <v>0</v>
      </c>
      <c r="Y24" s="108"/>
      <c r="Z24" s="108"/>
      <c r="AA24" s="108"/>
      <c r="AB24" s="115" t="s">
        <v>187</v>
      </c>
      <c r="AC24" s="125"/>
      <c r="AD24" s="65">
        <f ca="1">COUNTIFS('申請額一覧 '!$E$6:$E$20,B24,'申請額一覧 '!$K$6:$K$20,"&gt;0")</f>
        <v>0</v>
      </c>
      <c r="AE24" s="74"/>
      <c r="AF24" s="81" t="s">
        <v>39</v>
      </c>
      <c r="AG24" s="90"/>
      <c r="AH24" s="100">
        <f ca="1">SUMIF('申請額一覧 '!$E$6:$E$20,B24,'申請額一覧 '!$K$6:$K$20)</f>
        <v>0</v>
      </c>
      <c r="AI24" s="108"/>
      <c r="AJ24" s="108"/>
      <c r="AK24" s="108"/>
      <c r="AL24" s="115" t="s">
        <v>187</v>
      </c>
      <c r="AM24" s="125"/>
    </row>
    <row r="25" spans="1:39" ht="12.75" customHeight="1">
      <c r="A25" s="6"/>
      <c r="B25" s="24" t="s">
        <v>127</v>
      </c>
      <c r="C25" s="28"/>
      <c r="D25" s="28"/>
      <c r="E25" s="28"/>
      <c r="F25" s="28"/>
      <c r="G25" s="28"/>
      <c r="H25" s="28"/>
      <c r="I25" s="28"/>
      <c r="J25" s="28"/>
      <c r="K25" s="28"/>
      <c r="L25" s="28"/>
      <c r="M25" s="28"/>
      <c r="N25" s="28"/>
      <c r="O25" s="28"/>
      <c r="P25" s="28"/>
      <c r="Q25" s="28"/>
      <c r="R25" s="28"/>
      <c r="S25" s="28"/>
      <c r="T25" s="65">
        <f ca="1">COUNTIFS('申請額一覧 '!$E$6:$E$20,B25,'申請額一覧 '!$H$6:$H$20,"&gt;0")</f>
        <v>0</v>
      </c>
      <c r="U25" s="74"/>
      <c r="V25" s="81" t="s">
        <v>39</v>
      </c>
      <c r="W25" s="90"/>
      <c r="X25" s="100">
        <f ca="1">SUMIF('申請額一覧 '!$E$6:$E$20,B25,'申請額一覧 '!$H$6:$H$20)</f>
        <v>0</v>
      </c>
      <c r="Y25" s="108"/>
      <c r="Z25" s="108"/>
      <c r="AA25" s="108"/>
      <c r="AB25" s="116" t="s">
        <v>187</v>
      </c>
      <c r="AC25" s="125"/>
      <c r="AD25" s="65">
        <f ca="1">COUNTIFS('申請額一覧 '!$E$6:$E$20,B25,'申請額一覧 '!$K$6:$K$20,"&gt;0")</f>
        <v>0</v>
      </c>
      <c r="AE25" s="74"/>
      <c r="AF25" s="81" t="s">
        <v>39</v>
      </c>
      <c r="AG25" s="90"/>
      <c r="AH25" s="100">
        <f ca="1">SUMIF('申請額一覧 '!$E$6:$E$20,B25,'申請額一覧 '!$K$6:$K$20)</f>
        <v>0</v>
      </c>
      <c r="AI25" s="108"/>
      <c r="AJ25" s="108"/>
      <c r="AK25" s="108"/>
      <c r="AL25" s="116" t="s">
        <v>187</v>
      </c>
      <c r="AM25" s="125"/>
    </row>
    <row r="26" spans="1:39" ht="12.75" customHeight="1">
      <c r="A26" s="6"/>
      <c r="B26" s="23" t="s">
        <v>41</v>
      </c>
      <c r="C26" s="28"/>
      <c r="D26" s="28"/>
      <c r="E26" s="28"/>
      <c r="F26" s="28"/>
      <c r="G26" s="28"/>
      <c r="H26" s="28"/>
      <c r="I26" s="28"/>
      <c r="J26" s="28"/>
      <c r="K26" s="28"/>
      <c r="L26" s="28"/>
      <c r="M26" s="28"/>
      <c r="N26" s="28"/>
      <c r="O26" s="28"/>
      <c r="P26" s="28"/>
      <c r="Q26" s="28"/>
      <c r="R26" s="28"/>
      <c r="S26" s="28"/>
      <c r="T26" s="65">
        <f ca="1">COUNTIFS('申請額一覧 '!$E$6:$E$20,B26,'申請額一覧 '!$H$6:$H$20,"&gt;0")</f>
        <v>0</v>
      </c>
      <c r="U26" s="74"/>
      <c r="V26" s="81" t="s">
        <v>39</v>
      </c>
      <c r="W26" s="90"/>
      <c r="X26" s="100">
        <f ca="1">SUMIF('申請額一覧 '!$E$6:$E$20,B26,'申請額一覧 '!$H$6:$H$20)</f>
        <v>0</v>
      </c>
      <c r="Y26" s="108"/>
      <c r="Z26" s="108"/>
      <c r="AA26" s="108"/>
      <c r="AB26" s="116" t="s">
        <v>187</v>
      </c>
      <c r="AC26" s="125"/>
      <c r="AD26" s="65">
        <f ca="1">COUNTIFS('申請額一覧 '!$E$6:$E$20,B26,'申請額一覧 '!$K$6:$K$20,"&gt;0")</f>
        <v>0</v>
      </c>
      <c r="AE26" s="74"/>
      <c r="AF26" s="81" t="s">
        <v>39</v>
      </c>
      <c r="AG26" s="90"/>
      <c r="AH26" s="100">
        <f ca="1">SUMIF('申請額一覧 '!$E$6:$E$20,B26,'申請額一覧 '!$K$6:$K$20)</f>
        <v>0</v>
      </c>
      <c r="AI26" s="108"/>
      <c r="AJ26" s="108"/>
      <c r="AK26" s="108"/>
      <c r="AL26" s="116" t="s">
        <v>187</v>
      </c>
      <c r="AM26" s="125"/>
    </row>
    <row r="27" spans="1:39" ht="12.75" customHeight="1">
      <c r="A27" s="6"/>
      <c r="B27" s="23" t="s">
        <v>192</v>
      </c>
      <c r="C27" s="28"/>
      <c r="D27" s="28"/>
      <c r="E27" s="28"/>
      <c r="F27" s="28"/>
      <c r="G27" s="28"/>
      <c r="H27" s="28"/>
      <c r="I27" s="28"/>
      <c r="J27" s="28"/>
      <c r="K27" s="28"/>
      <c r="L27" s="28"/>
      <c r="M27" s="28"/>
      <c r="N27" s="28"/>
      <c r="O27" s="28"/>
      <c r="P27" s="28"/>
      <c r="Q27" s="28"/>
      <c r="R27" s="28"/>
      <c r="S27" s="28"/>
      <c r="T27" s="65">
        <f ca="1">COUNTIFS('申請額一覧 '!$E$6:$E$20,B27,'申請額一覧 '!$H$6:$H$20,"&gt;0")</f>
        <v>0</v>
      </c>
      <c r="U27" s="74"/>
      <c r="V27" s="81" t="s">
        <v>39</v>
      </c>
      <c r="W27" s="90"/>
      <c r="X27" s="100">
        <f ca="1">SUMIF('申請額一覧 '!$E$6:$E$20,B27,'申請額一覧 '!$H$6:$H$20)</f>
        <v>0</v>
      </c>
      <c r="Y27" s="108"/>
      <c r="Z27" s="108"/>
      <c r="AA27" s="108"/>
      <c r="AB27" s="115" t="s">
        <v>187</v>
      </c>
      <c r="AC27" s="125"/>
      <c r="AD27" s="65">
        <f ca="1">COUNTIFS('申請額一覧 '!$E$6:$E$20,B27,'申請額一覧 '!$K$6:$K$20,"&gt;0")</f>
        <v>0</v>
      </c>
      <c r="AE27" s="74"/>
      <c r="AF27" s="81" t="s">
        <v>39</v>
      </c>
      <c r="AG27" s="90"/>
      <c r="AH27" s="100">
        <f ca="1">SUMIF('申請額一覧 '!$E$6:$E$20,B27,'申請額一覧 '!$K$6:$K$20)</f>
        <v>0</v>
      </c>
      <c r="AI27" s="108"/>
      <c r="AJ27" s="108"/>
      <c r="AK27" s="108"/>
      <c r="AL27" s="115" t="s">
        <v>187</v>
      </c>
      <c r="AM27" s="125"/>
    </row>
    <row r="28" spans="1:39" ht="12.75" customHeight="1">
      <c r="A28" s="6"/>
      <c r="B28" s="23" t="s">
        <v>193</v>
      </c>
      <c r="C28" s="28"/>
      <c r="D28" s="28"/>
      <c r="E28" s="28"/>
      <c r="F28" s="28"/>
      <c r="G28" s="28"/>
      <c r="H28" s="28"/>
      <c r="I28" s="28"/>
      <c r="J28" s="28"/>
      <c r="K28" s="28"/>
      <c r="L28" s="28"/>
      <c r="M28" s="28"/>
      <c r="N28" s="28"/>
      <c r="O28" s="28"/>
      <c r="P28" s="28"/>
      <c r="Q28" s="28"/>
      <c r="R28" s="28"/>
      <c r="S28" s="28"/>
      <c r="T28" s="65">
        <f ca="1">COUNTIFS('申請額一覧 '!$E$6:$E$20,B28,'申請額一覧 '!$H$6:$H$20,"&gt;0")</f>
        <v>0</v>
      </c>
      <c r="U28" s="74"/>
      <c r="V28" s="81" t="s">
        <v>39</v>
      </c>
      <c r="W28" s="90"/>
      <c r="X28" s="100">
        <f ca="1">SUMIF('申請額一覧 '!$E$6:$E$20,B28,'申請額一覧 '!$H$6:$H$20)</f>
        <v>0</v>
      </c>
      <c r="Y28" s="108"/>
      <c r="Z28" s="108"/>
      <c r="AA28" s="108"/>
      <c r="AB28" s="115" t="s">
        <v>187</v>
      </c>
      <c r="AC28" s="125"/>
      <c r="AD28" s="65">
        <f ca="1">COUNTIFS('申請額一覧 '!$E$6:$E$20,B28,'申請額一覧 '!$K$6:$K$20,"&gt;0")</f>
        <v>0</v>
      </c>
      <c r="AE28" s="74"/>
      <c r="AF28" s="81" t="s">
        <v>39</v>
      </c>
      <c r="AG28" s="90"/>
      <c r="AH28" s="100">
        <f ca="1">SUMIF('申請額一覧 '!$E$6:$E$20,B28,'申請額一覧 '!$K$6:$K$20)</f>
        <v>0</v>
      </c>
      <c r="AI28" s="108"/>
      <c r="AJ28" s="108"/>
      <c r="AK28" s="108"/>
      <c r="AL28" s="115" t="s">
        <v>187</v>
      </c>
      <c r="AM28" s="125"/>
    </row>
    <row r="29" spans="1:39" ht="12.75" customHeight="1">
      <c r="A29" s="7"/>
      <c r="B29" s="25" t="s">
        <v>194</v>
      </c>
      <c r="C29" s="29"/>
      <c r="D29" s="29"/>
      <c r="E29" s="29"/>
      <c r="F29" s="29"/>
      <c r="G29" s="29"/>
      <c r="H29" s="29"/>
      <c r="I29" s="29"/>
      <c r="J29" s="29"/>
      <c r="K29" s="29"/>
      <c r="L29" s="29"/>
      <c r="M29" s="29"/>
      <c r="N29" s="29"/>
      <c r="O29" s="29"/>
      <c r="P29" s="29"/>
      <c r="Q29" s="29"/>
      <c r="R29" s="29"/>
      <c r="S29" s="29"/>
      <c r="T29" s="66">
        <f ca="1">COUNTIFS('申請額一覧 '!$E$6:$E$20,B29,'申請額一覧 '!$H$6:$H$20,"&gt;0")</f>
        <v>0</v>
      </c>
      <c r="U29" s="75"/>
      <c r="V29" s="82" t="s">
        <v>39</v>
      </c>
      <c r="W29" s="91"/>
      <c r="X29" s="101">
        <f ca="1">SUMIF('申請額一覧 '!$E$6:$E$20,B29,'申請額一覧 '!$H$6:$H$20)</f>
        <v>0</v>
      </c>
      <c r="Y29" s="109"/>
      <c r="Z29" s="109"/>
      <c r="AA29" s="109"/>
      <c r="AB29" s="117" t="s">
        <v>187</v>
      </c>
      <c r="AC29" s="126"/>
      <c r="AD29" s="68">
        <f ca="1">COUNTIFS('申請額一覧 '!$E$6:$E$20,B29,'申請額一覧 '!$K$6:$K$20,"&gt;0")</f>
        <v>0</v>
      </c>
      <c r="AE29" s="77"/>
      <c r="AF29" s="86" t="s">
        <v>39</v>
      </c>
      <c r="AG29" s="95"/>
      <c r="AH29" s="101">
        <f ca="1">SUMIF('申請額一覧 '!$E$6:$E$20,B29,'申請額一覧 '!$K$6:$K$20)</f>
        <v>0</v>
      </c>
      <c r="AI29" s="109"/>
      <c r="AJ29" s="109"/>
      <c r="AK29" s="109"/>
      <c r="AL29" s="117" t="s">
        <v>187</v>
      </c>
      <c r="AM29" s="126"/>
    </row>
    <row r="30" spans="1:39" ht="12.75" customHeight="1">
      <c r="A30" s="11" t="s">
        <v>94</v>
      </c>
      <c r="B30" s="15" t="s">
        <v>58</v>
      </c>
      <c r="C30" s="27"/>
      <c r="D30" s="27"/>
      <c r="E30" s="27"/>
      <c r="F30" s="27"/>
      <c r="G30" s="27"/>
      <c r="H30" s="27"/>
      <c r="I30" s="27"/>
      <c r="J30" s="27"/>
      <c r="K30" s="27"/>
      <c r="L30" s="27"/>
      <c r="M30" s="27"/>
      <c r="N30" s="27"/>
      <c r="O30" s="27"/>
      <c r="P30" s="27"/>
      <c r="Q30" s="27"/>
      <c r="R30" s="27"/>
      <c r="S30" s="27"/>
      <c r="T30" s="64">
        <f ca="1">COUNTIFS('申請額一覧 '!$E$6:$E$20,B30,'申請額一覧 '!$H$6:$H$20,"&gt;0")</f>
        <v>0</v>
      </c>
      <c r="U30" s="73"/>
      <c r="V30" s="80" t="s">
        <v>39</v>
      </c>
      <c r="W30" s="89"/>
      <c r="X30" s="98">
        <f ca="1">SUMIF('申請額一覧 '!$E$6:$E$20,B30,'申請額一覧 '!$H$6:$H$20)</f>
        <v>0</v>
      </c>
      <c r="Y30" s="106"/>
      <c r="Z30" s="106"/>
      <c r="AA30" s="106"/>
      <c r="AB30" s="118" t="s">
        <v>187</v>
      </c>
      <c r="AC30" s="124"/>
      <c r="AD30" s="64">
        <f ca="1">COUNTIFS('申請額一覧 '!$E$6:$E$20,B30,'申請額一覧 '!$K$6:$K$20,"&gt;0")</f>
        <v>0</v>
      </c>
      <c r="AE30" s="73"/>
      <c r="AF30" s="80" t="s">
        <v>39</v>
      </c>
      <c r="AG30" s="89"/>
      <c r="AH30" s="98">
        <f ca="1">SUMIF('申請額一覧 '!$E$6:$E$20,B30,'申請額一覧 '!$K$6:$K$20)</f>
        <v>0</v>
      </c>
      <c r="AI30" s="106"/>
      <c r="AJ30" s="106"/>
      <c r="AK30" s="106"/>
      <c r="AL30" s="118" t="s">
        <v>187</v>
      </c>
      <c r="AM30" s="124"/>
    </row>
    <row r="31" spans="1:39" ht="12.75" customHeight="1">
      <c r="A31" s="12"/>
      <c r="B31" s="26" t="s">
        <v>57</v>
      </c>
      <c r="C31" s="26"/>
      <c r="D31" s="26"/>
      <c r="E31" s="26"/>
      <c r="F31" s="26"/>
      <c r="G31" s="26"/>
      <c r="H31" s="26"/>
      <c r="I31" s="26"/>
      <c r="J31" s="26"/>
      <c r="K31" s="26"/>
      <c r="L31" s="26"/>
      <c r="M31" s="26"/>
      <c r="N31" s="26"/>
      <c r="O31" s="26"/>
      <c r="P31" s="26"/>
      <c r="Q31" s="26"/>
      <c r="R31" s="26"/>
      <c r="S31" s="26"/>
      <c r="T31" s="18">
        <f ca="1">COUNTIFS('申請額一覧 '!$E$6:$E$20,B31,'申請額一覧 '!$H$6:$H$20,"&gt;0")</f>
        <v>0</v>
      </c>
      <c r="U31" s="36"/>
      <c r="V31" s="83" t="s">
        <v>39</v>
      </c>
      <c r="W31" s="92"/>
      <c r="X31" s="102">
        <f ca="1">SUMIF('申請額一覧 '!$E$6:$E$20,B31,'申請額一覧 '!$H$6:$H$20)</f>
        <v>0</v>
      </c>
      <c r="Y31" s="110"/>
      <c r="Z31" s="110"/>
      <c r="AA31" s="110"/>
      <c r="AB31" s="119" t="s">
        <v>187</v>
      </c>
      <c r="AC31" s="127"/>
      <c r="AD31" s="19">
        <f ca="1">COUNTIFS('申請額一覧 '!$E$6:$E$20,B31,'申請額一覧 '!$K$6:$K$20,"&gt;0")</f>
        <v>0</v>
      </c>
      <c r="AE31" s="37"/>
      <c r="AF31" s="84" t="s">
        <v>39</v>
      </c>
      <c r="AG31" s="93"/>
      <c r="AH31" s="102">
        <f ca="1">SUMIF('申請額一覧 '!$E$6:$E$20,B31,'申請額一覧 '!$K$6:$K$20)</f>
        <v>0</v>
      </c>
      <c r="AI31" s="110"/>
      <c r="AJ31" s="110"/>
      <c r="AK31" s="110"/>
      <c r="AL31" s="119" t="s">
        <v>187</v>
      </c>
      <c r="AM31" s="127"/>
    </row>
    <row r="32" spans="1:39" ht="12.75" customHeight="1">
      <c r="A32" s="5" t="s">
        <v>35</v>
      </c>
      <c r="B32" s="27" t="s">
        <v>44</v>
      </c>
      <c r="C32" s="27"/>
      <c r="D32" s="27"/>
      <c r="E32" s="27"/>
      <c r="F32" s="27"/>
      <c r="G32" s="27"/>
      <c r="H32" s="27"/>
      <c r="I32" s="27"/>
      <c r="J32" s="27"/>
      <c r="K32" s="27"/>
      <c r="L32" s="27"/>
      <c r="M32" s="27"/>
      <c r="N32" s="27"/>
      <c r="O32" s="27"/>
      <c r="P32" s="27"/>
      <c r="Q32" s="27"/>
      <c r="R32" s="27"/>
      <c r="S32" s="27"/>
      <c r="T32" s="64">
        <f ca="1">COUNTIFS('申請額一覧 '!$E$6:$E$20,B32,'申請額一覧 '!$H$6:$H$20,"&gt;0")</f>
        <v>0</v>
      </c>
      <c r="U32" s="73"/>
      <c r="V32" s="80" t="s">
        <v>39</v>
      </c>
      <c r="W32" s="89"/>
      <c r="X32" s="99">
        <f ca="1">SUMIF('申請額一覧 '!$E$6:$E$20,B32,'申請額一覧 '!$H$6:$H$20)</f>
        <v>0</v>
      </c>
      <c r="Y32" s="107"/>
      <c r="Z32" s="107"/>
      <c r="AA32" s="107"/>
      <c r="AB32" s="120" t="s">
        <v>187</v>
      </c>
      <c r="AC32" s="128"/>
      <c r="AD32" s="67">
        <f ca="1">COUNTIFS('申請額一覧 '!$E$6:$E$20,B32,'申請額一覧 '!$K$6:$K$20,"&gt;0")</f>
        <v>0</v>
      </c>
      <c r="AE32" s="76"/>
      <c r="AF32" s="85" t="s">
        <v>39</v>
      </c>
      <c r="AG32" s="94"/>
      <c r="AH32" s="99">
        <f ca="1">SUMIF('申請額一覧 '!$E$6:$E$20,B32,'申請額一覧 '!$K$6:$K$20)</f>
        <v>0</v>
      </c>
      <c r="AI32" s="107"/>
      <c r="AJ32" s="107"/>
      <c r="AK32" s="107"/>
      <c r="AL32" s="120" t="s">
        <v>187</v>
      </c>
      <c r="AM32" s="128"/>
    </row>
    <row r="33" spans="1:39" ht="12.75" customHeight="1">
      <c r="A33" s="6"/>
      <c r="B33" s="28" t="s">
        <v>16</v>
      </c>
      <c r="C33" s="28"/>
      <c r="D33" s="28"/>
      <c r="E33" s="28"/>
      <c r="F33" s="28"/>
      <c r="G33" s="28"/>
      <c r="H33" s="28"/>
      <c r="I33" s="28"/>
      <c r="J33" s="28"/>
      <c r="K33" s="28"/>
      <c r="L33" s="28"/>
      <c r="M33" s="28"/>
      <c r="N33" s="28"/>
      <c r="O33" s="28"/>
      <c r="P33" s="28"/>
      <c r="Q33" s="28"/>
      <c r="R33" s="28"/>
      <c r="S33" s="28"/>
      <c r="T33" s="65">
        <f ca="1">COUNTIFS('申請額一覧 '!$E$6:$E$20,B33,'申請額一覧 '!$H$6:$H$20,"&gt;0")</f>
        <v>0</v>
      </c>
      <c r="U33" s="74"/>
      <c r="V33" s="81" t="s">
        <v>39</v>
      </c>
      <c r="W33" s="90"/>
      <c r="X33" s="100">
        <f ca="1">SUMIF('申請額一覧 '!$E$6:$E$20,B33,'申請額一覧 '!$H$6:$H$20)</f>
        <v>0</v>
      </c>
      <c r="Y33" s="108"/>
      <c r="Z33" s="108"/>
      <c r="AA33" s="108"/>
      <c r="AB33" s="115" t="s">
        <v>187</v>
      </c>
      <c r="AC33" s="125"/>
      <c r="AD33" s="65">
        <f ca="1">COUNTIFS('申請額一覧 '!$E$6:$E$20,B33,'申請額一覧 '!$K$6:$K$20,"&gt;0")</f>
        <v>0</v>
      </c>
      <c r="AE33" s="74"/>
      <c r="AF33" s="81" t="s">
        <v>39</v>
      </c>
      <c r="AG33" s="90"/>
      <c r="AH33" s="100">
        <f ca="1">SUMIF('申請額一覧 '!$E$6:$E$20,B33,'申請額一覧 '!$K$6:$K$20)</f>
        <v>0</v>
      </c>
      <c r="AI33" s="108"/>
      <c r="AJ33" s="108"/>
      <c r="AK33" s="108"/>
      <c r="AL33" s="115" t="s">
        <v>187</v>
      </c>
      <c r="AM33" s="125"/>
    </row>
    <row r="34" spans="1:39" ht="12.75" customHeight="1">
      <c r="A34" s="6"/>
      <c r="B34" s="28" t="s">
        <v>12</v>
      </c>
      <c r="C34" s="28"/>
      <c r="D34" s="28"/>
      <c r="E34" s="28"/>
      <c r="F34" s="28"/>
      <c r="G34" s="28"/>
      <c r="H34" s="28"/>
      <c r="I34" s="28"/>
      <c r="J34" s="28"/>
      <c r="K34" s="28"/>
      <c r="L34" s="28"/>
      <c r="M34" s="28"/>
      <c r="N34" s="28"/>
      <c r="O34" s="28"/>
      <c r="P34" s="28"/>
      <c r="Q34" s="28"/>
      <c r="R34" s="28"/>
      <c r="S34" s="28"/>
      <c r="T34" s="65">
        <f ca="1">COUNTIFS('申請額一覧 '!$E$6:$E$20,B34,'申請額一覧 '!$H$6:$H$20,"&gt;0")</f>
        <v>0</v>
      </c>
      <c r="U34" s="74"/>
      <c r="V34" s="81" t="s">
        <v>39</v>
      </c>
      <c r="W34" s="90"/>
      <c r="X34" s="100">
        <f ca="1">SUMIF('申請額一覧 '!$E$6:$E$20,B34,'申請額一覧 '!$H$6:$H$20)</f>
        <v>0</v>
      </c>
      <c r="Y34" s="108"/>
      <c r="Z34" s="108"/>
      <c r="AA34" s="108"/>
      <c r="AB34" s="115" t="s">
        <v>187</v>
      </c>
      <c r="AC34" s="125"/>
      <c r="AD34" s="65">
        <f ca="1">COUNTIFS('申請額一覧 '!$E$6:$E$20,B34,'申請額一覧 '!$K$6:$K$20,"&gt;0")</f>
        <v>0</v>
      </c>
      <c r="AE34" s="74"/>
      <c r="AF34" s="81" t="s">
        <v>39</v>
      </c>
      <c r="AG34" s="90"/>
      <c r="AH34" s="100">
        <f ca="1">SUMIF('申請額一覧 '!$E$6:$E$20,B34,'申請額一覧 '!$K$6:$K$20)</f>
        <v>0</v>
      </c>
      <c r="AI34" s="108"/>
      <c r="AJ34" s="108"/>
      <c r="AK34" s="108"/>
      <c r="AL34" s="115" t="s">
        <v>187</v>
      </c>
      <c r="AM34" s="125"/>
    </row>
    <row r="35" spans="1:39" ht="12.75" customHeight="1">
      <c r="A35" s="6"/>
      <c r="B35" s="28" t="s">
        <v>18</v>
      </c>
      <c r="C35" s="28"/>
      <c r="D35" s="28"/>
      <c r="E35" s="28"/>
      <c r="F35" s="28"/>
      <c r="G35" s="28"/>
      <c r="H35" s="28"/>
      <c r="I35" s="28"/>
      <c r="J35" s="28"/>
      <c r="K35" s="28"/>
      <c r="L35" s="28"/>
      <c r="M35" s="28"/>
      <c r="N35" s="28"/>
      <c r="O35" s="28"/>
      <c r="P35" s="28"/>
      <c r="Q35" s="28"/>
      <c r="R35" s="28"/>
      <c r="S35" s="28"/>
      <c r="T35" s="65">
        <f ca="1">COUNTIFS('申請額一覧 '!$E$6:$E$20,B35,'申請額一覧 '!$H$6:$H$20,"&gt;0")</f>
        <v>0</v>
      </c>
      <c r="U35" s="74"/>
      <c r="V35" s="81" t="s">
        <v>39</v>
      </c>
      <c r="W35" s="90"/>
      <c r="X35" s="100">
        <f ca="1">SUMIF('申請額一覧 '!$E$6:$E$20,B35,'申請額一覧 '!$H$6:$H$20)</f>
        <v>0</v>
      </c>
      <c r="Y35" s="108"/>
      <c r="Z35" s="108"/>
      <c r="AA35" s="108"/>
      <c r="AB35" s="115" t="s">
        <v>187</v>
      </c>
      <c r="AC35" s="125"/>
      <c r="AD35" s="65">
        <f ca="1">COUNTIFS('申請額一覧 '!$E$6:$E$20,B35,'申請額一覧 '!$K$6:$K$20,"&gt;0")</f>
        <v>0</v>
      </c>
      <c r="AE35" s="74"/>
      <c r="AF35" s="81" t="s">
        <v>39</v>
      </c>
      <c r="AG35" s="90"/>
      <c r="AH35" s="100">
        <f ca="1">SUMIF('申請額一覧 '!$E$6:$E$20,B35,'申請額一覧 '!$K$6:$K$20)</f>
        <v>0</v>
      </c>
      <c r="AI35" s="108"/>
      <c r="AJ35" s="108"/>
      <c r="AK35" s="108"/>
      <c r="AL35" s="115" t="s">
        <v>187</v>
      </c>
      <c r="AM35" s="125"/>
    </row>
    <row r="36" spans="1:39" ht="12.75" customHeight="1">
      <c r="A36" s="6"/>
      <c r="B36" s="28" t="s">
        <v>46</v>
      </c>
      <c r="C36" s="28"/>
      <c r="D36" s="28"/>
      <c r="E36" s="28"/>
      <c r="F36" s="28"/>
      <c r="G36" s="28"/>
      <c r="H36" s="28"/>
      <c r="I36" s="28"/>
      <c r="J36" s="28"/>
      <c r="K36" s="28"/>
      <c r="L36" s="28"/>
      <c r="M36" s="28"/>
      <c r="N36" s="28"/>
      <c r="O36" s="28"/>
      <c r="P36" s="28"/>
      <c r="Q36" s="28"/>
      <c r="R36" s="28"/>
      <c r="S36" s="28"/>
      <c r="T36" s="65">
        <f ca="1">COUNTIFS('申請額一覧 '!$E$6:$E$20,B36,'申請額一覧 '!$H$6:$H$20,"&gt;0")</f>
        <v>0</v>
      </c>
      <c r="U36" s="74"/>
      <c r="V36" s="81" t="s">
        <v>39</v>
      </c>
      <c r="W36" s="90"/>
      <c r="X36" s="100">
        <f ca="1">SUMIF('申請額一覧 '!$E$6:$E$20,B36,'申請額一覧 '!$H$6:$H$20)</f>
        <v>0</v>
      </c>
      <c r="Y36" s="108"/>
      <c r="Z36" s="108"/>
      <c r="AA36" s="108"/>
      <c r="AB36" s="115" t="s">
        <v>187</v>
      </c>
      <c r="AC36" s="125"/>
      <c r="AD36" s="65">
        <f ca="1">COUNTIFS('申請額一覧 '!$E$6:$E$20,B36,'申請額一覧 '!$K$6:$K$20,"&gt;0")</f>
        <v>0</v>
      </c>
      <c r="AE36" s="74"/>
      <c r="AF36" s="81" t="s">
        <v>39</v>
      </c>
      <c r="AG36" s="90"/>
      <c r="AH36" s="100">
        <f ca="1">SUMIF('申請額一覧 '!$E$6:$E$20,B36,'申請額一覧 '!$K$6:$K$20)</f>
        <v>0</v>
      </c>
      <c r="AI36" s="108"/>
      <c r="AJ36" s="108"/>
      <c r="AK36" s="108"/>
      <c r="AL36" s="115" t="s">
        <v>187</v>
      </c>
      <c r="AM36" s="125"/>
    </row>
    <row r="37" spans="1:39" ht="12.75" customHeight="1">
      <c r="A37" s="6"/>
      <c r="B37" s="28" t="s">
        <v>47</v>
      </c>
      <c r="C37" s="28"/>
      <c r="D37" s="28"/>
      <c r="E37" s="28"/>
      <c r="F37" s="28"/>
      <c r="G37" s="28"/>
      <c r="H37" s="28"/>
      <c r="I37" s="28"/>
      <c r="J37" s="28"/>
      <c r="K37" s="28"/>
      <c r="L37" s="28"/>
      <c r="M37" s="28"/>
      <c r="N37" s="28"/>
      <c r="O37" s="28"/>
      <c r="P37" s="28"/>
      <c r="Q37" s="28"/>
      <c r="R37" s="28"/>
      <c r="S37" s="28"/>
      <c r="T37" s="65">
        <f ca="1">COUNTIFS('申請額一覧 '!$E$6:$E$20,B37,'申請額一覧 '!$H$6:$H$20,"&gt;0")</f>
        <v>0</v>
      </c>
      <c r="U37" s="74"/>
      <c r="V37" s="81" t="s">
        <v>39</v>
      </c>
      <c r="W37" s="90"/>
      <c r="X37" s="100">
        <f ca="1">SUMIF('申請額一覧 '!$E$6:$E$20,B37,'申請額一覧 '!$H$6:$H$20)</f>
        <v>0</v>
      </c>
      <c r="Y37" s="108"/>
      <c r="Z37" s="108"/>
      <c r="AA37" s="108"/>
      <c r="AB37" s="115" t="s">
        <v>187</v>
      </c>
      <c r="AC37" s="125"/>
      <c r="AD37" s="65">
        <f ca="1">COUNTIFS('申請額一覧 '!$E$6:$E$20,B37,'申請額一覧 '!$K$6:$K$20,"&gt;0")</f>
        <v>0</v>
      </c>
      <c r="AE37" s="74"/>
      <c r="AF37" s="81" t="s">
        <v>39</v>
      </c>
      <c r="AG37" s="90"/>
      <c r="AH37" s="100">
        <f ca="1">SUMIF('申請額一覧 '!$E$6:$E$20,B37,'申請額一覧 '!$K$6:$K$20)</f>
        <v>0</v>
      </c>
      <c r="AI37" s="108"/>
      <c r="AJ37" s="108"/>
      <c r="AK37" s="108"/>
      <c r="AL37" s="115" t="s">
        <v>187</v>
      </c>
      <c r="AM37" s="125"/>
    </row>
    <row r="38" spans="1:39" ht="12.75" customHeight="1">
      <c r="A38" s="6"/>
      <c r="B38" s="28" t="s">
        <v>49</v>
      </c>
      <c r="C38" s="28"/>
      <c r="D38" s="28"/>
      <c r="E38" s="28"/>
      <c r="F38" s="28"/>
      <c r="G38" s="28"/>
      <c r="H38" s="28"/>
      <c r="I38" s="28"/>
      <c r="J38" s="28"/>
      <c r="K38" s="28"/>
      <c r="L38" s="28"/>
      <c r="M38" s="28"/>
      <c r="N38" s="28"/>
      <c r="O38" s="28"/>
      <c r="P38" s="28"/>
      <c r="Q38" s="28"/>
      <c r="R38" s="28"/>
      <c r="S38" s="28"/>
      <c r="T38" s="65">
        <f ca="1">COUNTIFS('申請額一覧 '!$E$6:$E$20,B38,'申請額一覧 '!$H$6:$H$20,"&gt;0")</f>
        <v>0</v>
      </c>
      <c r="U38" s="74"/>
      <c r="V38" s="81" t="s">
        <v>39</v>
      </c>
      <c r="W38" s="90"/>
      <c r="X38" s="100">
        <f ca="1">SUMIF('申請額一覧 '!$E$6:$E$20,B38,'申請額一覧 '!$H$6:$H$20)</f>
        <v>0</v>
      </c>
      <c r="Y38" s="108"/>
      <c r="Z38" s="108"/>
      <c r="AA38" s="108"/>
      <c r="AB38" s="115" t="s">
        <v>187</v>
      </c>
      <c r="AC38" s="125"/>
      <c r="AD38" s="65">
        <f ca="1">COUNTIFS('申請額一覧 '!$E$6:$E$20,B38,'申請額一覧 '!$K$6:$K$20,"&gt;0")</f>
        <v>0</v>
      </c>
      <c r="AE38" s="74"/>
      <c r="AF38" s="81" t="s">
        <v>39</v>
      </c>
      <c r="AG38" s="90"/>
      <c r="AH38" s="100">
        <f ca="1">SUMIF('申請額一覧 '!$E$6:$E$20,B38,'申請額一覧 '!$K$6:$K$20)</f>
        <v>0</v>
      </c>
      <c r="AI38" s="108"/>
      <c r="AJ38" s="108"/>
      <c r="AK38" s="108"/>
      <c r="AL38" s="115" t="s">
        <v>187</v>
      </c>
      <c r="AM38" s="125"/>
    </row>
    <row r="39" spans="1:39" ht="12.75" customHeight="1">
      <c r="A39" s="6"/>
      <c r="B39" s="28" t="s">
        <v>22</v>
      </c>
      <c r="C39" s="28"/>
      <c r="D39" s="28"/>
      <c r="E39" s="28"/>
      <c r="F39" s="28"/>
      <c r="G39" s="28"/>
      <c r="H39" s="28"/>
      <c r="I39" s="28"/>
      <c r="J39" s="28"/>
      <c r="K39" s="28"/>
      <c r="L39" s="28"/>
      <c r="M39" s="28"/>
      <c r="N39" s="28"/>
      <c r="O39" s="28"/>
      <c r="P39" s="28"/>
      <c r="Q39" s="28"/>
      <c r="R39" s="28"/>
      <c r="S39" s="28"/>
      <c r="T39" s="65">
        <f ca="1">COUNTIFS('申請額一覧 '!$E$6:$E$20,B39,'申請額一覧 '!$H$6:$H$20,"&gt;0")</f>
        <v>0</v>
      </c>
      <c r="U39" s="74"/>
      <c r="V39" s="81" t="s">
        <v>39</v>
      </c>
      <c r="W39" s="90"/>
      <c r="X39" s="100">
        <f ca="1">SUMIF('申請額一覧 '!$E$6:$E$20,B39,'申請額一覧 '!$H$6:$H$20)</f>
        <v>0</v>
      </c>
      <c r="Y39" s="108"/>
      <c r="Z39" s="108"/>
      <c r="AA39" s="108"/>
      <c r="AB39" s="115" t="s">
        <v>187</v>
      </c>
      <c r="AC39" s="125"/>
      <c r="AD39" s="65">
        <f ca="1">COUNTIFS('申請額一覧 '!$E$6:$E$20,B39,'申請額一覧 '!$K$6:$K$20,"&gt;0")</f>
        <v>0</v>
      </c>
      <c r="AE39" s="74"/>
      <c r="AF39" s="81" t="s">
        <v>39</v>
      </c>
      <c r="AG39" s="90"/>
      <c r="AH39" s="100">
        <f ca="1">SUMIF('申請額一覧 '!$E$6:$E$20,B39,'申請額一覧 '!$K$6:$K$20)</f>
        <v>0</v>
      </c>
      <c r="AI39" s="108"/>
      <c r="AJ39" s="108"/>
      <c r="AK39" s="108"/>
      <c r="AL39" s="115" t="s">
        <v>187</v>
      </c>
      <c r="AM39" s="125"/>
    </row>
    <row r="40" spans="1:39" ht="12.75" customHeight="1">
      <c r="A40" s="7"/>
      <c r="B40" s="29" t="s">
        <v>159</v>
      </c>
      <c r="C40" s="29"/>
      <c r="D40" s="29"/>
      <c r="E40" s="29"/>
      <c r="F40" s="29"/>
      <c r="G40" s="29"/>
      <c r="H40" s="29"/>
      <c r="I40" s="29"/>
      <c r="J40" s="29"/>
      <c r="K40" s="29"/>
      <c r="L40" s="29"/>
      <c r="M40" s="29"/>
      <c r="N40" s="29"/>
      <c r="O40" s="29"/>
      <c r="P40" s="29"/>
      <c r="Q40" s="29"/>
      <c r="R40" s="29"/>
      <c r="S40" s="29"/>
      <c r="T40" s="66">
        <f ca="1">COUNTIFS('申請額一覧 '!$E$6:$E$20,B40,'申請額一覧 '!$H$6:$H$20,"&gt;0")</f>
        <v>0</v>
      </c>
      <c r="U40" s="75"/>
      <c r="V40" s="82" t="s">
        <v>39</v>
      </c>
      <c r="W40" s="91"/>
      <c r="X40" s="101">
        <f ca="1">SUMIF('申請額一覧 '!$E$6:$E$20,B40,'申請額一覧 '!$H$6:$H$20)</f>
        <v>0</v>
      </c>
      <c r="Y40" s="109"/>
      <c r="Z40" s="109"/>
      <c r="AA40" s="109"/>
      <c r="AB40" s="117" t="s">
        <v>187</v>
      </c>
      <c r="AC40" s="126"/>
      <c r="AD40" s="68">
        <f ca="1">COUNTIFS('申請額一覧 '!$E$6:$E$20,B40,'申請額一覧 '!$K$6:$K$20,"&gt;0")</f>
        <v>0</v>
      </c>
      <c r="AE40" s="77"/>
      <c r="AF40" s="86" t="s">
        <v>39</v>
      </c>
      <c r="AG40" s="95"/>
      <c r="AH40" s="101">
        <f ca="1">SUMIF('申請額一覧 '!$E$6:$E$20,B40,'申請額一覧 '!$K$6:$K$20)</f>
        <v>0</v>
      </c>
      <c r="AI40" s="109"/>
      <c r="AJ40" s="109"/>
      <c r="AK40" s="109"/>
      <c r="AL40" s="117" t="s">
        <v>187</v>
      </c>
      <c r="AM40" s="126"/>
    </row>
    <row r="41" spans="1:39" ht="12.75" customHeight="1">
      <c r="A41" s="11" t="s">
        <v>104</v>
      </c>
      <c r="B41" s="27" t="s">
        <v>32</v>
      </c>
      <c r="C41" s="27"/>
      <c r="D41" s="27"/>
      <c r="E41" s="27"/>
      <c r="F41" s="27"/>
      <c r="G41" s="27"/>
      <c r="H41" s="27"/>
      <c r="I41" s="27"/>
      <c r="J41" s="27"/>
      <c r="K41" s="27"/>
      <c r="L41" s="27"/>
      <c r="M41" s="27"/>
      <c r="N41" s="27"/>
      <c r="O41" s="27"/>
      <c r="P41" s="27"/>
      <c r="Q41" s="27"/>
      <c r="R41" s="27"/>
      <c r="S41" s="27"/>
      <c r="T41" s="64">
        <f ca="1">COUNTIFS('申請額一覧 '!$E$6:$E$20,B41,'申請額一覧 '!$H$6:$H$20,"&gt;0")</f>
        <v>0</v>
      </c>
      <c r="U41" s="73"/>
      <c r="V41" s="80" t="s">
        <v>39</v>
      </c>
      <c r="W41" s="89"/>
      <c r="X41" s="98">
        <f ca="1">SUMIF('申請額一覧 '!$E$6:$E$20,B41,'申請額一覧 '!$H$6:$H$20)</f>
        <v>0</v>
      </c>
      <c r="Y41" s="106"/>
      <c r="Z41" s="106"/>
      <c r="AA41" s="106"/>
      <c r="AB41" s="118" t="s">
        <v>187</v>
      </c>
      <c r="AC41" s="124"/>
      <c r="AD41" s="64">
        <f ca="1">COUNTIFS('申請額一覧 '!$E$6:$E$20,B41,'申請額一覧 '!$K$6:$K$20,"&gt;0")</f>
        <v>0</v>
      </c>
      <c r="AE41" s="73"/>
      <c r="AF41" s="80" t="s">
        <v>39</v>
      </c>
      <c r="AG41" s="89"/>
      <c r="AH41" s="98">
        <f ca="1">SUMIF('申請額一覧 '!$E$6:$E$20,B41,'申請額一覧 '!$K$6:$K$20)</f>
        <v>0</v>
      </c>
      <c r="AI41" s="106"/>
      <c r="AJ41" s="106"/>
      <c r="AK41" s="106"/>
      <c r="AL41" s="118" t="s">
        <v>187</v>
      </c>
      <c r="AM41" s="124"/>
    </row>
    <row r="42" spans="1:39" ht="12.75" customHeight="1">
      <c r="A42" s="12"/>
      <c r="B42" s="26" t="s">
        <v>51</v>
      </c>
      <c r="C42" s="26"/>
      <c r="D42" s="26"/>
      <c r="E42" s="26"/>
      <c r="F42" s="26"/>
      <c r="G42" s="26"/>
      <c r="H42" s="26"/>
      <c r="I42" s="26"/>
      <c r="J42" s="26"/>
      <c r="K42" s="26"/>
      <c r="L42" s="26"/>
      <c r="M42" s="26"/>
      <c r="N42" s="26"/>
      <c r="O42" s="26"/>
      <c r="P42" s="26"/>
      <c r="Q42" s="26"/>
      <c r="R42" s="26"/>
      <c r="S42" s="26"/>
      <c r="T42" s="19">
        <f ca="1">COUNTIFS('申請額一覧 '!$E$6:$E$20,B42,'申請額一覧 '!$H$6:$H$20,"&gt;0")</f>
        <v>0</v>
      </c>
      <c r="U42" s="37"/>
      <c r="V42" s="84" t="s">
        <v>39</v>
      </c>
      <c r="W42" s="93"/>
      <c r="X42" s="102">
        <f ca="1">SUMIF('申請額一覧 '!$E$6:$E$20,B42,'申請額一覧 '!$H$6:$H$20)</f>
        <v>0</v>
      </c>
      <c r="Y42" s="110"/>
      <c r="Z42" s="110"/>
      <c r="AA42" s="110"/>
      <c r="AB42" s="119" t="s">
        <v>187</v>
      </c>
      <c r="AC42" s="127"/>
      <c r="AD42" s="19">
        <f ca="1">COUNTIFS('申請額一覧 '!$E$6:$E$20,B42,'申請額一覧 '!$K$6:$K$20,"&gt;0")</f>
        <v>0</v>
      </c>
      <c r="AE42" s="37"/>
      <c r="AF42" s="84" t="s">
        <v>39</v>
      </c>
      <c r="AG42" s="93"/>
      <c r="AH42" s="102">
        <f ca="1">SUMIF('申請額一覧 '!$E$6:$E$20,B42,'申請額一覧 '!$K$6:$K$20)</f>
        <v>0</v>
      </c>
      <c r="AI42" s="110"/>
      <c r="AJ42" s="110"/>
      <c r="AK42" s="110"/>
      <c r="AL42" s="119" t="s">
        <v>187</v>
      </c>
      <c r="AM42" s="127"/>
    </row>
    <row r="43" spans="1:39" ht="12.75" customHeight="1">
      <c r="A43" s="5" t="s">
        <v>52</v>
      </c>
      <c r="B43" s="15" t="s">
        <v>42</v>
      </c>
      <c r="C43" s="27"/>
      <c r="D43" s="27"/>
      <c r="E43" s="27"/>
      <c r="F43" s="27"/>
      <c r="G43" s="27"/>
      <c r="H43" s="27"/>
      <c r="I43" s="27"/>
      <c r="J43" s="27"/>
      <c r="K43" s="27"/>
      <c r="L43" s="27"/>
      <c r="M43" s="27"/>
      <c r="N43" s="27"/>
      <c r="O43" s="27"/>
      <c r="P43" s="27"/>
      <c r="Q43" s="27"/>
      <c r="R43" s="27"/>
      <c r="S43" s="27"/>
      <c r="T43" s="67">
        <f ca="1">COUNTIFS('申請額一覧 '!$E$6:$E$20,B43,'申請額一覧 '!$H$6:$H$20,"&gt;0")</f>
        <v>0</v>
      </c>
      <c r="U43" s="76"/>
      <c r="V43" s="85" t="s">
        <v>39</v>
      </c>
      <c r="W43" s="94"/>
      <c r="X43" s="99">
        <f ca="1">SUMIF('申請額一覧 '!$E$6:$E$20,B43,'申請額一覧 '!$H$6:$H$20)</f>
        <v>0</v>
      </c>
      <c r="Y43" s="107"/>
      <c r="Z43" s="107"/>
      <c r="AA43" s="107"/>
      <c r="AB43" s="120" t="s">
        <v>187</v>
      </c>
      <c r="AC43" s="128"/>
      <c r="AD43" s="67">
        <f ca="1">COUNTIFS('申請額一覧 '!$E$6:$E$20,B43,'申請額一覧 '!$K$6:$K$20,"&gt;0")</f>
        <v>0</v>
      </c>
      <c r="AE43" s="76"/>
      <c r="AF43" s="85" t="s">
        <v>39</v>
      </c>
      <c r="AG43" s="94"/>
      <c r="AH43" s="99">
        <f ca="1">SUMIF('申請額一覧 '!$E$6:$E$20,B43,'申請額一覧 '!$K$6:$K$20)</f>
        <v>0</v>
      </c>
      <c r="AI43" s="107"/>
      <c r="AJ43" s="107"/>
      <c r="AK43" s="107"/>
      <c r="AL43" s="120" t="s">
        <v>187</v>
      </c>
      <c r="AM43" s="128"/>
    </row>
    <row r="44" spans="1:39" ht="12.75" customHeight="1">
      <c r="A44" s="6"/>
      <c r="B44" s="23" t="s">
        <v>48</v>
      </c>
      <c r="C44" s="28"/>
      <c r="D44" s="28"/>
      <c r="E44" s="28"/>
      <c r="F44" s="28"/>
      <c r="G44" s="28"/>
      <c r="H44" s="28"/>
      <c r="I44" s="28"/>
      <c r="J44" s="28"/>
      <c r="K44" s="28"/>
      <c r="L44" s="28"/>
      <c r="M44" s="28"/>
      <c r="N44" s="28"/>
      <c r="O44" s="28"/>
      <c r="P44" s="28"/>
      <c r="Q44" s="28"/>
      <c r="R44" s="28"/>
      <c r="S44" s="28"/>
      <c r="T44" s="65">
        <f ca="1">COUNTIFS('申請額一覧 '!$E$6:$E$20,B44,'申請額一覧 '!$H$6:$H$20,"&gt;0")</f>
        <v>0</v>
      </c>
      <c r="U44" s="74"/>
      <c r="V44" s="81" t="s">
        <v>39</v>
      </c>
      <c r="W44" s="90"/>
      <c r="X44" s="100">
        <f ca="1">SUMIF('申請額一覧 '!$E$6:$E$20,B44,'申請額一覧 '!$H$6:$H$20)</f>
        <v>0</v>
      </c>
      <c r="Y44" s="108"/>
      <c r="Z44" s="108"/>
      <c r="AA44" s="108"/>
      <c r="AB44" s="115" t="s">
        <v>187</v>
      </c>
      <c r="AC44" s="125"/>
      <c r="AD44" s="65">
        <f ca="1">COUNTIFS('申請額一覧 '!$E$6:$E$20,B44,'申請額一覧 '!$K$6:$K$20,"&gt;0")</f>
        <v>0</v>
      </c>
      <c r="AE44" s="74"/>
      <c r="AF44" s="81" t="s">
        <v>39</v>
      </c>
      <c r="AG44" s="90"/>
      <c r="AH44" s="100">
        <f ca="1">SUMIF('申請額一覧 '!$E$6:$E$20,B44,'申請額一覧 '!$K$6:$K$20)</f>
        <v>0</v>
      </c>
      <c r="AI44" s="108"/>
      <c r="AJ44" s="108"/>
      <c r="AK44" s="108"/>
      <c r="AL44" s="115" t="s">
        <v>187</v>
      </c>
      <c r="AM44" s="125"/>
    </row>
    <row r="45" spans="1:39" ht="12.75" customHeight="1">
      <c r="A45" s="6"/>
      <c r="B45" s="23" t="s">
        <v>34</v>
      </c>
      <c r="C45" s="28"/>
      <c r="D45" s="28"/>
      <c r="E45" s="28"/>
      <c r="F45" s="28"/>
      <c r="G45" s="28"/>
      <c r="H45" s="28"/>
      <c r="I45" s="28"/>
      <c r="J45" s="28"/>
      <c r="K45" s="28"/>
      <c r="L45" s="28"/>
      <c r="M45" s="28"/>
      <c r="N45" s="28"/>
      <c r="O45" s="28"/>
      <c r="P45" s="28"/>
      <c r="Q45" s="28"/>
      <c r="R45" s="28"/>
      <c r="S45" s="28"/>
      <c r="T45" s="65">
        <f ca="1">COUNTIFS('申請額一覧 '!$E$6:$E$20,B45,'申請額一覧 '!$H$6:$H$20,"&gt;0")</f>
        <v>0</v>
      </c>
      <c r="U45" s="74"/>
      <c r="V45" s="81" t="s">
        <v>39</v>
      </c>
      <c r="W45" s="90"/>
      <c r="X45" s="100">
        <f ca="1">SUMIF('申請額一覧 '!$E$6:$E$20,B45,'申請額一覧 '!$H$6:$H$20)</f>
        <v>0</v>
      </c>
      <c r="Y45" s="108"/>
      <c r="Z45" s="108"/>
      <c r="AA45" s="108"/>
      <c r="AB45" s="115" t="s">
        <v>187</v>
      </c>
      <c r="AC45" s="125"/>
      <c r="AD45" s="65">
        <f ca="1">COUNTIFS('申請額一覧 '!$E$6:$E$20,B45,'申請額一覧 '!$K$6:$K$20,"&gt;0")</f>
        <v>0</v>
      </c>
      <c r="AE45" s="74"/>
      <c r="AF45" s="81" t="s">
        <v>39</v>
      </c>
      <c r="AG45" s="90"/>
      <c r="AH45" s="100">
        <f ca="1">SUMIF('申請額一覧 '!$E$6:$E$20,B45,'申請額一覧 '!$K$6:$K$20)</f>
        <v>0</v>
      </c>
      <c r="AI45" s="108"/>
      <c r="AJ45" s="108"/>
      <c r="AK45" s="108"/>
      <c r="AL45" s="115" t="s">
        <v>187</v>
      </c>
      <c r="AM45" s="125"/>
    </row>
    <row r="46" spans="1:39" ht="12.75" customHeight="1">
      <c r="A46" s="6"/>
      <c r="B46" s="23" t="s">
        <v>53</v>
      </c>
      <c r="C46" s="28"/>
      <c r="D46" s="28"/>
      <c r="E46" s="28"/>
      <c r="F46" s="28"/>
      <c r="G46" s="28"/>
      <c r="H46" s="28"/>
      <c r="I46" s="28"/>
      <c r="J46" s="28"/>
      <c r="K46" s="28"/>
      <c r="L46" s="28"/>
      <c r="M46" s="28"/>
      <c r="N46" s="28"/>
      <c r="O46" s="28"/>
      <c r="P46" s="28"/>
      <c r="Q46" s="28"/>
      <c r="R46" s="28"/>
      <c r="S46" s="28"/>
      <c r="T46" s="65">
        <f ca="1">COUNTIFS('申請額一覧 '!$E$6:$E$20,B46,'申請額一覧 '!$H$6:$H$20,"&gt;0")</f>
        <v>0</v>
      </c>
      <c r="U46" s="74"/>
      <c r="V46" s="81" t="s">
        <v>39</v>
      </c>
      <c r="W46" s="90"/>
      <c r="X46" s="100">
        <f ca="1">SUMIF('申請額一覧 '!$E$6:$E$20,B46,'申請額一覧 '!$H$6:$H$20)</f>
        <v>0</v>
      </c>
      <c r="Y46" s="108"/>
      <c r="Z46" s="108"/>
      <c r="AA46" s="108"/>
      <c r="AB46" s="115" t="s">
        <v>187</v>
      </c>
      <c r="AC46" s="125"/>
      <c r="AD46" s="65">
        <f ca="1">COUNTIFS('申請額一覧 '!$E$6:$E$20,B46,'申請額一覧 '!$K$6:$K$20,"&gt;0")</f>
        <v>0</v>
      </c>
      <c r="AE46" s="74"/>
      <c r="AF46" s="81" t="s">
        <v>39</v>
      </c>
      <c r="AG46" s="90"/>
      <c r="AH46" s="100">
        <f ca="1">SUMIF('申請額一覧 '!$E$6:$E$20,B46,'申請額一覧 '!$K$6:$K$20)</f>
        <v>0</v>
      </c>
      <c r="AI46" s="108"/>
      <c r="AJ46" s="108"/>
      <c r="AK46" s="108"/>
      <c r="AL46" s="115" t="s">
        <v>187</v>
      </c>
      <c r="AM46" s="125"/>
    </row>
    <row r="47" spans="1:39" ht="12.75" customHeight="1">
      <c r="A47" s="6"/>
      <c r="B47" s="23" t="s">
        <v>55</v>
      </c>
      <c r="C47" s="28"/>
      <c r="D47" s="28"/>
      <c r="E47" s="28"/>
      <c r="F47" s="28"/>
      <c r="G47" s="28"/>
      <c r="H47" s="28"/>
      <c r="I47" s="28"/>
      <c r="J47" s="28"/>
      <c r="K47" s="28"/>
      <c r="L47" s="28"/>
      <c r="M47" s="28"/>
      <c r="N47" s="28"/>
      <c r="O47" s="28"/>
      <c r="P47" s="28"/>
      <c r="Q47" s="28"/>
      <c r="R47" s="28"/>
      <c r="S47" s="28"/>
      <c r="T47" s="65">
        <f ca="1">COUNTIFS('申請額一覧 '!$E$6:$E$20,B47,'申請額一覧 '!$H$6:$H$20,"&gt;0")</f>
        <v>0</v>
      </c>
      <c r="U47" s="74"/>
      <c r="V47" s="81" t="s">
        <v>39</v>
      </c>
      <c r="W47" s="90"/>
      <c r="X47" s="100">
        <f ca="1">SUMIF('申請額一覧 '!$E$6:$E$20,B47,'申請額一覧 '!$H$6:$H$20)</f>
        <v>0</v>
      </c>
      <c r="Y47" s="108"/>
      <c r="Z47" s="108"/>
      <c r="AA47" s="108"/>
      <c r="AB47" s="115" t="s">
        <v>187</v>
      </c>
      <c r="AC47" s="125"/>
      <c r="AD47" s="65">
        <f ca="1">COUNTIFS('申請額一覧 '!$E$6:$E$20,B47,'申請額一覧 '!$K$6:$K$20,"&gt;0")</f>
        <v>0</v>
      </c>
      <c r="AE47" s="74"/>
      <c r="AF47" s="81" t="s">
        <v>39</v>
      </c>
      <c r="AG47" s="90"/>
      <c r="AH47" s="100">
        <f ca="1">SUMIF('申請額一覧 '!$E$6:$E$20,B47,'申請額一覧 '!$K$6:$K$20)</f>
        <v>0</v>
      </c>
      <c r="AI47" s="108"/>
      <c r="AJ47" s="108"/>
      <c r="AK47" s="108"/>
      <c r="AL47" s="115" t="s">
        <v>187</v>
      </c>
      <c r="AM47" s="125"/>
    </row>
    <row r="48" spans="1:39" ht="12.75" customHeight="1">
      <c r="A48" s="6"/>
      <c r="B48" s="23" t="s">
        <v>25</v>
      </c>
      <c r="C48" s="28"/>
      <c r="D48" s="28"/>
      <c r="E48" s="28"/>
      <c r="F48" s="28"/>
      <c r="G48" s="28"/>
      <c r="H48" s="28"/>
      <c r="I48" s="28"/>
      <c r="J48" s="28"/>
      <c r="K48" s="28"/>
      <c r="L48" s="28"/>
      <c r="M48" s="28"/>
      <c r="N48" s="28"/>
      <c r="O48" s="28"/>
      <c r="P48" s="28"/>
      <c r="Q48" s="28"/>
      <c r="R48" s="28"/>
      <c r="S48" s="28"/>
      <c r="T48" s="65">
        <f ca="1">COUNTIFS('申請額一覧 '!$E$6:$E$20,B48,'申請額一覧 '!$H$6:$H$20,"&gt;0")</f>
        <v>0</v>
      </c>
      <c r="U48" s="74"/>
      <c r="V48" s="81" t="s">
        <v>39</v>
      </c>
      <c r="W48" s="90"/>
      <c r="X48" s="100">
        <f ca="1">SUMIF('申請額一覧 '!$E$6:$E$20,B48,'申請額一覧 '!$H$6:$H$20)</f>
        <v>0</v>
      </c>
      <c r="Y48" s="108"/>
      <c r="Z48" s="108"/>
      <c r="AA48" s="108"/>
      <c r="AB48" s="115" t="s">
        <v>187</v>
      </c>
      <c r="AC48" s="125"/>
      <c r="AD48" s="65">
        <f ca="1">COUNTIFS('申請額一覧 '!$E$6:$E$20,B48,'申請額一覧 '!$K$6:$K$20,"&gt;0")</f>
        <v>0</v>
      </c>
      <c r="AE48" s="74"/>
      <c r="AF48" s="81" t="s">
        <v>39</v>
      </c>
      <c r="AG48" s="90"/>
      <c r="AH48" s="100">
        <f ca="1">SUMIF('申請額一覧 '!$E$6:$E$20,B48,'申請額一覧 '!$K$6:$K$20)</f>
        <v>0</v>
      </c>
      <c r="AI48" s="108"/>
      <c r="AJ48" s="108"/>
      <c r="AK48" s="108"/>
      <c r="AL48" s="115" t="s">
        <v>187</v>
      </c>
      <c r="AM48" s="125"/>
    </row>
    <row r="49" spans="1:39" ht="12.75" customHeight="1">
      <c r="A49" s="6"/>
      <c r="B49" s="23" t="s">
        <v>130</v>
      </c>
      <c r="C49" s="28"/>
      <c r="D49" s="28"/>
      <c r="E49" s="28"/>
      <c r="F49" s="28"/>
      <c r="G49" s="28"/>
      <c r="H49" s="28"/>
      <c r="I49" s="28"/>
      <c r="J49" s="28"/>
      <c r="K49" s="28"/>
      <c r="L49" s="28"/>
      <c r="M49" s="28"/>
      <c r="N49" s="28"/>
      <c r="O49" s="28"/>
      <c r="P49" s="28"/>
      <c r="Q49" s="28"/>
      <c r="R49" s="28"/>
      <c r="S49" s="28"/>
      <c r="T49" s="65">
        <f ca="1">COUNTIFS('申請額一覧 '!$E$6:$E$20,B49,'申請額一覧 '!$H$6:$H$20,"&gt;0")</f>
        <v>0</v>
      </c>
      <c r="U49" s="74"/>
      <c r="V49" s="81" t="s">
        <v>39</v>
      </c>
      <c r="W49" s="90"/>
      <c r="X49" s="100">
        <f ca="1">SUMIF('申請額一覧 '!$E$6:$E$20,B49,'申請額一覧 '!$H$6:$H$20)</f>
        <v>0</v>
      </c>
      <c r="Y49" s="108"/>
      <c r="Z49" s="108"/>
      <c r="AA49" s="108"/>
      <c r="AB49" s="115" t="s">
        <v>187</v>
      </c>
      <c r="AC49" s="125"/>
      <c r="AD49" s="65">
        <f ca="1">COUNTIFS('申請額一覧 '!$E$6:$E$20,B49,'申請額一覧 '!$K$6:$K$20,"&gt;0")</f>
        <v>0</v>
      </c>
      <c r="AE49" s="74"/>
      <c r="AF49" s="81" t="s">
        <v>39</v>
      </c>
      <c r="AG49" s="90"/>
      <c r="AH49" s="100">
        <f ca="1">SUMIF('申請額一覧 '!$E$6:$E$20,B49,'申請額一覧 '!$K$6:$K$20)</f>
        <v>0</v>
      </c>
      <c r="AI49" s="108"/>
      <c r="AJ49" s="108"/>
      <c r="AK49" s="108"/>
      <c r="AL49" s="115" t="s">
        <v>187</v>
      </c>
      <c r="AM49" s="125"/>
    </row>
    <row r="50" spans="1:39" ht="12.75" customHeight="1">
      <c r="A50" s="6"/>
      <c r="B50" s="23" t="s">
        <v>131</v>
      </c>
      <c r="C50" s="28"/>
      <c r="D50" s="28"/>
      <c r="E50" s="28"/>
      <c r="F50" s="28"/>
      <c r="G50" s="28"/>
      <c r="H50" s="28"/>
      <c r="I50" s="28"/>
      <c r="J50" s="28"/>
      <c r="K50" s="28"/>
      <c r="L50" s="28"/>
      <c r="M50" s="28"/>
      <c r="N50" s="28"/>
      <c r="O50" s="28"/>
      <c r="P50" s="28"/>
      <c r="Q50" s="28"/>
      <c r="R50" s="28"/>
      <c r="S50" s="28"/>
      <c r="T50" s="65">
        <f ca="1">COUNTIFS('申請額一覧 '!$E$6:$E$20,B50,'申請額一覧 '!$H$6:$H$20,"&gt;0")</f>
        <v>0</v>
      </c>
      <c r="U50" s="74"/>
      <c r="V50" s="81" t="s">
        <v>39</v>
      </c>
      <c r="W50" s="90"/>
      <c r="X50" s="100">
        <f ca="1">SUMIF('申請額一覧 '!$E$6:$E$20,B50,'申請額一覧 '!$H$6:$H$20)</f>
        <v>0</v>
      </c>
      <c r="Y50" s="108"/>
      <c r="Z50" s="108"/>
      <c r="AA50" s="108"/>
      <c r="AB50" s="115" t="s">
        <v>187</v>
      </c>
      <c r="AC50" s="125"/>
      <c r="AD50" s="65">
        <f ca="1">COUNTIFS('申請額一覧 '!$E$6:$E$20,B50,'申請額一覧 '!$K$6:$K$20,"&gt;0")</f>
        <v>0</v>
      </c>
      <c r="AE50" s="74"/>
      <c r="AF50" s="81" t="s">
        <v>39</v>
      </c>
      <c r="AG50" s="90"/>
      <c r="AH50" s="100">
        <f ca="1">SUMIF('申請額一覧 '!$E$6:$E$20,B50,'申請額一覧 '!$K$6:$K$20)</f>
        <v>0</v>
      </c>
      <c r="AI50" s="108"/>
      <c r="AJ50" s="108"/>
      <c r="AK50" s="108"/>
      <c r="AL50" s="115" t="s">
        <v>187</v>
      </c>
      <c r="AM50" s="125"/>
    </row>
    <row r="51" spans="1:39" ht="12.75" customHeight="1">
      <c r="A51" s="6"/>
      <c r="B51" s="23" t="s">
        <v>132</v>
      </c>
      <c r="C51" s="28"/>
      <c r="D51" s="28"/>
      <c r="E51" s="28"/>
      <c r="F51" s="28"/>
      <c r="G51" s="28"/>
      <c r="H51" s="28"/>
      <c r="I51" s="28"/>
      <c r="J51" s="28"/>
      <c r="K51" s="28"/>
      <c r="L51" s="28"/>
      <c r="M51" s="28"/>
      <c r="N51" s="28"/>
      <c r="O51" s="28"/>
      <c r="P51" s="28"/>
      <c r="Q51" s="28"/>
      <c r="R51" s="28"/>
      <c r="S51" s="28"/>
      <c r="T51" s="65">
        <f ca="1">COUNTIFS('申請額一覧 '!$E$6:$E$20,B51,'申請額一覧 '!$H$6:$H$20,"&gt;0")</f>
        <v>0</v>
      </c>
      <c r="U51" s="74"/>
      <c r="V51" s="81" t="s">
        <v>39</v>
      </c>
      <c r="W51" s="90"/>
      <c r="X51" s="100">
        <f ca="1">SUMIF('申請額一覧 '!$E$6:$E$20,B51,'申請額一覧 '!$H$6:$H$20)</f>
        <v>0</v>
      </c>
      <c r="Y51" s="108"/>
      <c r="Z51" s="108"/>
      <c r="AA51" s="108"/>
      <c r="AB51" s="115" t="s">
        <v>187</v>
      </c>
      <c r="AC51" s="125"/>
      <c r="AD51" s="65">
        <f ca="1">COUNTIFS('申請額一覧 '!$E$6:$E$20,B51,'申請額一覧 '!$K$6:$K$20,"&gt;0")</f>
        <v>0</v>
      </c>
      <c r="AE51" s="74"/>
      <c r="AF51" s="81" t="s">
        <v>39</v>
      </c>
      <c r="AG51" s="90"/>
      <c r="AH51" s="100">
        <f ca="1">SUMIF('申請額一覧 '!$E$6:$E$20,B51,'申請額一覧 '!$K$6:$K$20)</f>
        <v>0</v>
      </c>
      <c r="AI51" s="108"/>
      <c r="AJ51" s="108"/>
      <c r="AK51" s="108"/>
      <c r="AL51" s="115" t="s">
        <v>187</v>
      </c>
      <c r="AM51" s="125"/>
    </row>
    <row r="52" spans="1:39" ht="12.75" customHeight="1">
      <c r="A52" s="6"/>
      <c r="B52" s="23" t="s">
        <v>82</v>
      </c>
      <c r="C52" s="28"/>
      <c r="D52" s="28"/>
      <c r="E52" s="28"/>
      <c r="F52" s="28"/>
      <c r="G52" s="28"/>
      <c r="H52" s="28"/>
      <c r="I52" s="28"/>
      <c r="J52" s="28"/>
      <c r="K52" s="28"/>
      <c r="L52" s="28"/>
      <c r="M52" s="28"/>
      <c r="N52" s="28"/>
      <c r="O52" s="28"/>
      <c r="P52" s="28"/>
      <c r="Q52" s="28"/>
      <c r="R52" s="28"/>
      <c r="S52" s="28"/>
      <c r="T52" s="65">
        <f ca="1">COUNTIFS('申請額一覧 '!$E$6:$E$20,B52,'申請額一覧 '!$H$6:$H$20,"&gt;0")</f>
        <v>0</v>
      </c>
      <c r="U52" s="74"/>
      <c r="V52" s="81" t="s">
        <v>39</v>
      </c>
      <c r="W52" s="90"/>
      <c r="X52" s="100">
        <f ca="1">SUMIF('申請額一覧 '!$E$6:$E$20,B52,'申請額一覧 '!$H$6:$H$20)</f>
        <v>0</v>
      </c>
      <c r="Y52" s="108"/>
      <c r="Z52" s="108"/>
      <c r="AA52" s="108"/>
      <c r="AB52" s="115" t="s">
        <v>187</v>
      </c>
      <c r="AC52" s="125"/>
      <c r="AD52" s="65">
        <f ca="1">COUNTIFS('申請額一覧 '!$E$6:$E$20,B52,'申請額一覧 '!$K$6:$K$20,"&gt;0")</f>
        <v>0</v>
      </c>
      <c r="AE52" s="74"/>
      <c r="AF52" s="81" t="s">
        <v>39</v>
      </c>
      <c r="AG52" s="90"/>
      <c r="AH52" s="100">
        <f ca="1">SUMIF('申請額一覧 '!$E$6:$E$20,B52,'申請額一覧 '!$K$6:$K$20)</f>
        <v>0</v>
      </c>
      <c r="AI52" s="108"/>
      <c r="AJ52" s="108"/>
      <c r="AK52" s="108"/>
      <c r="AL52" s="115" t="s">
        <v>187</v>
      </c>
      <c r="AM52" s="125"/>
    </row>
    <row r="53" spans="1:39" ht="12.75" customHeight="1">
      <c r="A53" s="6"/>
      <c r="B53" s="23" t="s">
        <v>133</v>
      </c>
      <c r="C53" s="28"/>
      <c r="D53" s="28"/>
      <c r="E53" s="28"/>
      <c r="F53" s="28"/>
      <c r="G53" s="28"/>
      <c r="H53" s="28"/>
      <c r="I53" s="28"/>
      <c r="J53" s="28"/>
      <c r="K53" s="28"/>
      <c r="L53" s="28"/>
      <c r="M53" s="28"/>
      <c r="N53" s="28"/>
      <c r="O53" s="28"/>
      <c r="P53" s="28"/>
      <c r="Q53" s="28"/>
      <c r="R53" s="28"/>
      <c r="S53" s="28"/>
      <c r="T53" s="65">
        <f ca="1">COUNTIFS('申請額一覧 '!$E$6:$E$20,B53,'申請額一覧 '!$H$6:$H$20,"&gt;0")</f>
        <v>0</v>
      </c>
      <c r="U53" s="74"/>
      <c r="V53" s="81" t="s">
        <v>39</v>
      </c>
      <c r="W53" s="90"/>
      <c r="X53" s="100">
        <f ca="1">SUMIF('申請額一覧 '!$E$6:$E$20,B53,'申請額一覧 '!$H$6:$H$20)</f>
        <v>0</v>
      </c>
      <c r="Y53" s="108"/>
      <c r="Z53" s="108"/>
      <c r="AA53" s="108"/>
      <c r="AB53" s="115" t="s">
        <v>187</v>
      </c>
      <c r="AC53" s="125"/>
      <c r="AD53" s="65">
        <f ca="1">COUNTIFS('申請額一覧 '!$E$6:$E$20,B53,'申請額一覧 '!$K$6:$K$20,"&gt;0")</f>
        <v>0</v>
      </c>
      <c r="AE53" s="74"/>
      <c r="AF53" s="81" t="s">
        <v>39</v>
      </c>
      <c r="AG53" s="90"/>
      <c r="AH53" s="100">
        <f ca="1">SUMIF('申請額一覧 '!$E$6:$E$20,B53,'申請額一覧 '!$K$6:$K$20)</f>
        <v>0</v>
      </c>
      <c r="AI53" s="108"/>
      <c r="AJ53" s="108"/>
      <c r="AK53" s="108"/>
      <c r="AL53" s="115" t="s">
        <v>187</v>
      </c>
      <c r="AM53" s="125"/>
    </row>
    <row r="54" spans="1:39" ht="12.75" customHeight="1">
      <c r="A54" s="6"/>
      <c r="B54" s="23" t="s">
        <v>134</v>
      </c>
      <c r="C54" s="38"/>
      <c r="D54" s="38"/>
      <c r="E54" s="38"/>
      <c r="F54" s="38"/>
      <c r="G54" s="38"/>
      <c r="H54" s="38"/>
      <c r="I54" s="38"/>
      <c r="J54" s="38"/>
      <c r="K54" s="38"/>
      <c r="L54" s="38"/>
      <c r="M54" s="38"/>
      <c r="N54" s="38"/>
      <c r="O54" s="38"/>
      <c r="P54" s="38"/>
      <c r="Q54" s="38"/>
      <c r="R54" s="38"/>
      <c r="S54" s="38"/>
      <c r="T54" s="65">
        <f ca="1">COUNTIFS('申請額一覧 '!$E$6:$E$20,B54,'申請額一覧 '!$H$6:$H$20,"&gt;0")</f>
        <v>0</v>
      </c>
      <c r="U54" s="74"/>
      <c r="V54" s="81" t="s">
        <v>39</v>
      </c>
      <c r="W54" s="90"/>
      <c r="X54" s="100">
        <f ca="1">SUMIF('申請額一覧 '!$E$6:$E$20,B54,'申請額一覧 '!$H$6:$H$20)</f>
        <v>0</v>
      </c>
      <c r="Y54" s="108"/>
      <c r="Z54" s="108"/>
      <c r="AA54" s="108"/>
      <c r="AB54" s="115" t="s">
        <v>187</v>
      </c>
      <c r="AC54" s="125"/>
      <c r="AD54" s="65">
        <f ca="1">COUNTIFS('申請額一覧 '!$E$6:$E$20,B54,'申請額一覧 '!$K$6:$K$20,"&gt;0")</f>
        <v>0</v>
      </c>
      <c r="AE54" s="74"/>
      <c r="AF54" s="81" t="s">
        <v>39</v>
      </c>
      <c r="AG54" s="90"/>
      <c r="AH54" s="100">
        <f ca="1">SUMIF('申請額一覧 '!$E$6:$E$20,B54,'申請額一覧 '!$K$6:$K$20)</f>
        <v>0</v>
      </c>
      <c r="AI54" s="108"/>
      <c r="AJ54" s="108"/>
      <c r="AK54" s="108"/>
      <c r="AL54" s="115" t="s">
        <v>187</v>
      </c>
      <c r="AM54" s="125"/>
    </row>
    <row r="55" spans="1:39" ht="12.75" customHeight="1">
      <c r="A55" s="6"/>
      <c r="B55" s="30" t="s">
        <v>87</v>
      </c>
      <c r="C55" s="38"/>
      <c r="D55" s="38"/>
      <c r="E55" s="38"/>
      <c r="F55" s="38"/>
      <c r="G55" s="38"/>
      <c r="H55" s="38"/>
      <c r="I55" s="38"/>
      <c r="J55" s="38"/>
      <c r="K55" s="38"/>
      <c r="L55" s="38"/>
      <c r="M55" s="38"/>
      <c r="N55" s="38"/>
      <c r="O55" s="38"/>
      <c r="P55" s="38"/>
      <c r="Q55" s="38"/>
      <c r="R55" s="38"/>
      <c r="S55" s="38"/>
      <c r="T55" s="65">
        <f ca="1">COUNTIFS('申請額一覧 '!$E$6:$E$20,B55,'申請額一覧 '!$H$6:$H$20,"&gt;0")</f>
        <v>0</v>
      </c>
      <c r="U55" s="74"/>
      <c r="V55" s="81" t="s">
        <v>39</v>
      </c>
      <c r="W55" s="90"/>
      <c r="X55" s="100">
        <f ca="1">SUMIF('申請額一覧 '!$E$6:$E$20,B55,'申請額一覧 '!$H$6:$H$20)</f>
        <v>0</v>
      </c>
      <c r="Y55" s="108"/>
      <c r="Z55" s="108"/>
      <c r="AA55" s="108"/>
      <c r="AB55" s="115" t="s">
        <v>187</v>
      </c>
      <c r="AC55" s="125"/>
      <c r="AD55" s="65">
        <f ca="1">COUNTIFS('申請額一覧 '!$E$6:$E$20,B55,'申請額一覧 '!$K$6:$K$20,"&gt;0")</f>
        <v>0</v>
      </c>
      <c r="AE55" s="74"/>
      <c r="AF55" s="81" t="s">
        <v>39</v>
      </c>
      <c r="AG55" s="90"/>
      <c r="AH55" s="100">
        <f ca="1">SUMIF('申請額一覧 '!$E$6:$E$20,B55,'申請額一覧 '!$K$6:$K$20)</f>
        <v>0</v>
      </c>
      <c r="AI55" s="108"/>
      <c r="AJ55" s="108"/>
      <c r="AK55" s="108"/>
      <c r="AL55" s="115" t="s">
        <v>187</v>
      </c>
      <c r="AM55" s="125"/>
    </row>
    <row r="56" spans="1:39" ht="12.75" customHeight="1">
      <c r="A56" s="6"/>
      <c r="B56" s="30" t="s">
        <v>135</v>
      </c>
      <c r="C56" s="38"/>
      <c r="D56" s="38"/>
      <c r="E56" s="38"/>
      <c r="F56" s="38"/>
      <c r="G56" s="38"/>
      <c r="H56" s="38"/>
      <c r="I56" s="38"/>
      <c r="J56" s="38"/>
      <c r="K56" s="38"/>
      <c r="L56" s="38"/>
      <c r="M56" s="38"/>
      <c r="N56" s="38"/>
      <c r="O56" s="38"/>
      <c r="P56" s="38"/>
      <c r="Q56" s="38"/>
      <c r="R56" s="38"/>
      <c r="S56" s="38"/>
      <c r="T56" s="68">
        <f ca="1">COUNTIFS('申請額一覧 '!$E$6:$E$20,B56,'申請額一覧 '!$H$6:$H$20,"&gt;0")</f>
        <v>0</v>
      </c>
      <c r="U56" s="77"/>
      <c r="V56" s="86" t="s">
        <v>39</v>
      </c>
      <c r="W56" s="95"/>
      <c r="X56" s="103">
        <f ca="1">SUMIF('申請額一覧 '!$E$6:$E$20,B56,'申請額一覧 '!$H$6:$H$20)</f>
        <v>0</v>
      </c>
      <c r="Y56" s="111"/>
      <c r="Z56" s="111"/>
      <c r="AA56" s="111"/>
      <c r="AB56" s="117" t="s">
        <v>187</v>
      </c>
      <c r="AC56" s="126"/>
      <c r="AD56" s="68">
        <f ca="1">COUNTIFS('申請額一覧 '!$E$6:$E$20,B56,'申請額一覧 '!$K$6:$K$20,"&gt;0")</f>
        <v>0</v>
      </c>
      <c r="AE56" s="77"/>
      <c r="AF56" s="86" t="s">
        <v>39</v>
      </c>
      <c r="AG56" s="95"/>
      <c r="AH56" s="103">
        <f ca="1">SUMIF('申請額一覧 '!$E$6:$E$20,B56,'申請額一覧 '!$K$6:$K$20)</f>
        <v>0</v>
      </c>
      <c r="AI56" s="111"/>
      <c r="AJ56" s="111"/>
      <c r="AK56" s="111"/>
      <c r="AL56" s="117" t="s">
        <v>187</v>
      </c>
      <c r="AM56" s="126"/>
    </row>
    <row r="57" spans="1:39" ht="15.75" customHeight="1">
      <c r="A57" s="13" t="s">
        <v>60</v>
      </c>
      <c r="B57" s="31"/>
      <c r="C57" s="31"/>
      <c r="D57" s="31"/>
      <c r="E57" s="31"/>
      <c r="F57" s="31"/>
      <c r="G57" s="31"/>
      <c r="H57" s="31"/>
      <c r="I57" s="31"/>
      <c r="J57" s="31"/>
      <c r="K57" s="31"/>
      <c r="L57" s="31"/>
      <c r="M57" s="31"/>
      <c r="N57" s="31"/>
      <c r="O57" s="31"/>
      <c r="P57" s="31"/>
      <c r="Q57" s="31"/>
      <c r="R57" s="31"/>
      <c r="S57" s="60"/>
      <c r="T57" s="69">
        <f ca="1">SUM(T22:U56)</f>
        <v>0</v>
      </c>
      <c r="U57" s="78"/>
      <c r="V57" s="87" t="s">
        <v>39</v>
      </c>
      <c r="W57" s="96"/>
      <c r="X57" s="104">
        <f ca="1">SUM(X22:AA56)</f>
        <v>0</v>
      </c>
      <c r="Y57" s="112"/>
      <c r="Z57" s="112"/>
      <c r="AA57" s="112"/>
      <c r="AB57" s="79" t="s">
        <v>187</v>
      </c>
      <c r="AC57" s="129"/>
      <c r="AD57" s="69">
        <f ca="1">SUM(AD22:AE56)</f>
        <v>0</v>
      </c>
      <c r="AE57" s="78"/>
      <c r="AF57" s="87" t="s">
        <v>39</v>
      </c>
      <c r="AG57" s="96"/>
      <c r="AH57" s="104">
        <f ca="1">SUM(AH22:AK56)</f>
        <v>0</v>
      </c>
      <c r="AI57" s="112"/>
      <c r="AJ57" s="112"/>
      <c r="AK57" s="112"/>
      <c r="AL57" s="79" t="s">
        <v>187</v>
      </c>
      <c r="AM57" s="129"/>
    </row>
    <row r="58" spans="1:39" ht="15.75" customHeight="1">
      <c r="A58" s="13" t="s">
        <v>62</v>
      </c>
      <c r="B58" s="31"/>
      <c r="C58" s="31"/>
      <c r="D58" s="31"/>
      <c r="E58" s="31"/>
      <c r="F58" s="31"/>
      <c r="G58" s="31"/>
      <c r="H58" s="31"/>
      <c r="I58" s="31"/>
      <c r="J58" s="31"/>
      <c r="K58" s="31"/>
      <c r="L58" s="31"/>
      <c r="M58" s="31"/>
      <c r="N58" s="31"/>
      <c r="O58" s="31"/>
      <c r="P58" s="31"/>
      <c r="Q58" s="31"/>
      <c r="R58" s="31"/>
      <c r="S58" s="60"/>
      <c r="T58" s="70">
        <f ca="1">X57+AH57</f>
        <v>0</v>
      </c>
      <c r="U58" s="79"/>
      <c r="V58" s="79"/>
      <c r="W58" s="79"/>
      <c r="X58" s="79"/>
      <c r="Y58" s="79"/>
      <c r="Z58" s="79"/>
      <c r="AA58" s="79"/>
      <c r="AB58" s="79"/>
      <c r="AC58" s="79"/>
      <c r="AD58" s="79"/>
      <c r="AE58" s="79"/>
      <c r="AF58" s="79"/>
      <c r="AG58" s="79"/>
      <c r="AH58" s="79"/>
      <c r="AI58" s="79"/>
      <c r="AJ58" s="79"/>
      <c r="AK58" s="79"/>
      <c r="AL58" s="79" t="s">
        <v>187</v>
      </c>
      <c r="AM58" s="129"/>
    </row>
  </sheetData>
  <mergeCells count="252">
    <mergeCell ref="AK1:AM1"/>
    <mergeCell ref="A3:AM3"/>
    <mergeCell ref="A4:AM4"/>
    <mergeCell ref="AD6:AE6"/>
    <mergeCell ref="AG6:AH6"/>
    <mergeCell ref="AJ6:AK6"/>
    <mergeCell ref="A7:G7"/>
    <mergeCell ref="L11:AM11"/>
    <mergeCell ref="L12:AM12"/>
    <mergeCell ref="Q13:R13"/>
    <mergeCell ref="T13:V13"/>
    <mergeCell ref="L14:AM14"/>
    <mergeCell ref="L15:AM15"/>
    <mergeCell ref="S16:Y16"/>
    <mergeCell ref="AG16:AM16"/>
    <mergeCell ref="S17:Y17"/>
    <mergeCell ref="AG17:AM17"/>
    <mergeCell ref="S18:Y18"/>
    <mergeCell ref="AG18:AM18"/>
    <mergeCell ref="T20:AC20"/>
    <mergeCell ref="AD20:AM20"/>
    <mergeCell ref="T21:W21"/>
    <mergeCell ref="X21:AC21"/>
    <mergeCell ref="AD21:AG21"/>
    <mergeCell ref="AH21:AM2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T52:U52"/>
    <mergeCell ref="V52:W52"/>
    <mergeCell ref="X52:AA52"/>
    <mergeCell ref="AD52:AE52"/>
    <mergeCell ref="AF52:AG52"/>
    <mergeCell ref="AH52:AK52"/>
    <mergeCell ref="T53:U53"/>
    <mergeCell ref="V53:W53"/>
    <mergeCell ref="X53:AA53"/>
    <mergeCell ref="AD53:AE53"/>
    <mergeCell ref="AF53:AG53"/>
    <mergeCell ref="AH53:AK53"/>
    <mergeCell ref="T54:U54"/>
    <mergeCell ref="V54:W54"/>
    <mergeCell ref="X54:AA54"/>
    <mergeCell ref="AD54:AE54"/>
    <mergeCell ref="AF54:AG54"/>
    <mergeCell ref="AH54:AK54"/>
    <mergeCell ref="T55:U55"/>
    <mergeCell ref="V55:W55"/>
    <mergeCell ref="X55:AA55"/>
    <mergeCell ref="AD55:AE55"/>
    <mergeCell ref="AF55:AG55"/>
    <mergeCell ref="AH55:AK55"/>
    <mergeCell ref="T56:U56"/>
    <mergeCell ref="V56:W56"/>
    <mergeCell ref="X56:AA56"/>
    <mergeCell ref="AD56:AE56"/>
    <mergeCell ref="AF56:AG56"/>
    <mergeCell ref="AH56:AK56"/>
    <mergeCell ref="A57:S57"/>
    <mergeCell ref="T57:U57"/>
    <mergeCell ref="V57:W57"/>
    <mergeCell ref="X57:AA57"/>
    <mergeCell ref="AD57:AE57"/>
    <mergeCell ref="AF57:AG57"/>
    <mergeCell ref="AH57:AK57"/>
    <mergeCell ref="A58:S58"/>
    <mergeCell ref="T58:AK58"/>
    <mergeCell ref="B13:K15"/>
    <mergeCell ref="A20:S21"/>
    <mergeCell ref="A30:A31"/>
    <mergeCell ref="A41:A42"/>
    <mergeCell ref="A11:A18"/>
    <mergeCell ref="A22:A29"/>
    <mergeCell ref="A32:A40"/>
    <mergeCell ref="A43:A56"/>
  </mergeCells>
  <phoneticPr fontId="3"/>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M39"/>
  <sheetViews>
    <sheetView view="pageBreakPreview" zoomScale="110" zoomScaleNormal="140" zoomScaleSheetLayoutView="110" workbookViewId="0">
      <selection activeCell="D6" sqref="D6"/>
    </sheetView>
  </sheetViews>
  <sheetFormatPr defaultColWidth="2.25" defaultRowHeight="13.5"/>
  <cols>
    <col min="1" max="1" width="2.25" style="138"/>
    <col min="2" max="2" width="3.125" style="138" customWidth="1"/>
    <col min="3" max="3" width="12.875" style="138" customWidth="1"/>
    <col min="4" max="4" width="16.875" style="138" customWidth="1"/>
    <col min="5" max="5" width="18.875" style="138" customWidth="1"/>
    <col min="6" max="11" width="11.25" style="138" customWidth="1"/>
    <col min="12" max="12" width="12.625" style="138" customWidth="1"/>
    <col min="13" max="13" width="18.75" style="138" customWidth="1"/>
    <col min="14" max="16384" width="2.25" style="138"/>
  </cols>
  <sheetData>
    <row r="1" spans="1:13">
      <c r="A1" s="138" t="s">
        <v>183</v>
      </c>
    </row>
    <row r="3" spans="1:13" ht="18" customHeight="1">
      <c r="B3" s="140"/>
      <c r="M3" s="174" t="s">
        <v>222</v>
      </c>
    </row>
    <row r="4" spans="1:13" ht="18" customHeight="1">
      <c r="B4" s="141" t="s">
        <v>207</v>
      </c>
      <c r="C4" s="147" t="s">
        <v>186</v>
      </c>
      <c r="D4" s="153" t="s">
        <v>181</v>
      </c>
      <c r="E4" s="154" t="s">
        <v>189</v>
      </c>
      <c r="F4" s="155" t="s">
        <v>208</v>
      </c>
      <c r="G4" s="155"/>
      <c r="H4" s="159"/>
      <c r="I4" s="155" t="s">
        <v>95</v>
      </c>
      <c r="J4" s="155"/>
      <c r="K4" s="159"/>
      <c r="L4" s="168" t="s">
        <v>215</v>
      </c>
      <c r="M4" s="172" t="s">
        <v>218</v>
      </c>
    </row>
    <row r="5" spans="1:13" ht="27.75" customHeight="1">
      <c r="B5" s="141"/>
      <c r="C5" s="147"/>
      <c r="D5" s="153"/>
      <c r="E5" s="154"/>
      <c r="F5" s="154" t="s">
        <v>50</v>
      </c>
      <c r="G5" s="154" t="s">
        <v>184</v>
      </c>
      <c r="H5" s="160" t="s">
        <v>185</v>
      </c>
      <c r="I5" s="164" t="s">
        <v>210</v>
      </c>
      <c r="J5" s="154" t="s">
        <v>211</v>
      </c>
      <c r="K5" s="168" t="s">
        <v>212</v>
      </c>
      <c r="L5" s="172"/>
      <c r="M5" s="172"/>
    </row>
    <row r="6" spans="1:13" ht="22.5" customHeight="1">
      <c r="B6" s="142">
        <v>1</v>
      </c>
      <c r="C6" s="148">
        <f t="shared" ref="C6:C20" ca="1" si="0">IFERROR(INDIRECT("個票"&amp;$B6&amp;"！$AG$4"),"")</f>
        <v>0</v>
      </c>
      <c r="D6" s="148">
        <f t="shared" ref="D6:D20" ca="1" si="1">IFERROR(INDIRECT("個票"&amp;$B6&amp;"！$L$4"),"")</f>
        <v>0</v>
      </c>
      <c r="E6" s="142">
        <f t="shared" ref="E6:E20" ca="1" si="2">IFERROR(INDIRECT("個票"&amp;$B6&amp;"！$L$5"),"")</f>
        <v>0</v>
      </c>
      <c r="F6" s="156">
        <f t="shared" ref="F6:F20" ca="1" si="3">IF(G6&lt;&gt;0,IFERROR(INDIRECT("個票"&amp;$B6&amp;"！$AA$13"),""),0)</f>
        <v>0</v>
      </c>
      <c r="G6" s="156">
        <f t="shared" ref="G6:G20" ca="1" si="4">IFERROR(INDIRECT("個票"&amp;$B6&amp;"！$AI$13"),"")</f>
        <v>0</v>
      </c>
      <c r="H6" s="161">
        <f t="shared" ref="H6:H20" ca="1" si="5">MIN(F6:G6)</f>
        <v>0</v>
      </c>
      <c r="I6" s="165">
        <f t="shared" ref="I6:I20" ca="1" si="6">IF(J6&lt;&gt;0,IFERROR(INDIRECT("個票"&amp;$B6&amp;"！$AA$37"),""),0)</f>
        <v>0</v>
      </c>
      <c r="J6" s="156">
        <f t="shared" ref="J6:J20" ca="1" si="7">IFERROR(INDIRECT("個票"&amp;$B6&amp;"！$AI$37"),"")</f>
        <v>0</v>
      </c>
      <c r="K6" s="169">
        <f t="shared" ref="K6:K20" ca="1" si="8">MIN(I6:J6)</f>
        <v>0</v>
      </c>
      <c r="L6" s="169">
        <f t="shared" ref="L6:L21" ca="1" si="9">SUM(H6,K6)</f>
        <v>0</v>
      </c>
      <c r="M6" s="175"/>
    </row>
    <row r="7" spans="1:13" ht="22.5" customHeight="1">
      <c r="B7" s="142">
        <v>2</v>
      </c>
      <c r="C7" s="148" t="str">
        <f t="shared" ca="1" si="0"/>
        <v/>
      </c>
      <c r="D7" s="148" t="str">
        <f t="shared" ca="1" si="1"/>
        <v/>
      </c>
      <c r="E7" s="142" t="str">
        <f t="shared" ca="1" si="2"/>
        <v/>
      </c>
      <c r="F7" s="156" t="str">
        <f t="shared" ca="1" si="3"/>
        <v/>
      </c>
      <c r="G7" s="156" t="str">
        <f t="shared" ca="1" si="4"/>
        <v/>
      </c>
      <c r="H7" s="161">
        <f t="shared" ca="1" si="5"/>
        <v>0</v>
      </c>
      <c r="I7" s="165" t="str">
        <f t="shared" ca="1" si="6"/>
        <v/>
      </c>
      <c r="J7" s="156" t="str">
        <f t="shared" ca="1" si="7"/>
        <v/>
      </c>
      <c r="K7" s="169">
        <f t="shared" ca="1" si="8"/>
        <v>0</v>
      </c>
      <c r="L7" s="169">
        <f t="shared" ca="1" si="9"/>
        <v>0</v>
      </c>
      <c r="M7" s="175"/>
    </row>
    <row r="8" spans="1:13" ht="22.5" customHeight="1">
      <c r="B8" s="142">
        <v>3</v>
      </c>
      <c r="C8" s="148" t="str">
        <f t="shared" ca="1" si="0"/>
        <v/>
      </c>
      <c r="D8" s="148" t="str">
        <f t="shared" ca="1" si="1"/>
        <v/>
      </c>
      <c r="E8" s="142" t="str">
        <f t="shared" ca="1" si="2"/>
        <v/>
      </c>
      <c r="F8" s="156" t="str">
        <f t="shared" ca="1" si="3"/>
        <v/>
      </c>
      <c r="G8" s="156" t="str">
        <f t="shared" ca="1" si="4"/>
        <v/>
      </c>
      <c r="H8" s="161">
        <f t="shared" ca="1" si="5"/>
        <v>0</v>
      </c>
      <c r="I8" s="165" t="str">
        <f t="shared" ca="1" si="6"/>
        <v/>
      </c>
      <c r="J8" s="156" t="str">
        <f t="shared" ca="1" si="7"/>
        <v/>
      </c>
      <c r="K8" s="169">
        <f t="shared" ca="1" si="8"/>
        <v>0</v>
      </c>
      <c r="L8" s="169">
        <f t="shared" ca="1" si="9"/>
        <v>0</v>
      </c>
      <c r="M8" s="175"/>
    </row>
    <row r="9" spans="1:13" ht="22.5" customHeight="1">
      <c r="B9" s="142">
        <v>4</v>
      </c>
      <c r="C9" s="148" t="str">
        <f t="shared" ca="1" si="0"/>
        <v/>
      </c>
      <c r="D9" s="148" t="str">
        <f t="shared" ca="1" si="1"/>
        <v/>
      </c>
      <c r="E9" s="142" t="str">
        <f t="shared" ca="1" si="2"/>
        <v/>
      </c>
      <c r="F9" s="156" t="str">
        <f t="shared" ca="1" si="3"/>
        <v/>
      </c>
      <c r="G9" s="156" t="str">
        <f t="shared" ca="1" si="4"/>
        <v/>
      </c>
      <c r="H9" s="161">
        <f t="shared" ca="1" si="5"/>
        <v>0</v>
      </c>
      <c r="I9" s="165" t="str">
        <f t="shared" ca="1" si="6"/>
        <v/>
      </c>
      <c r="J9" s="156" t="str">
        <f t="shared" ca="1" si="7"/>
        <v/>
      </c>
      <c r="K9" s="169">
        <f t="shared" ca="1" si="8"/>
        <v>0</v>
      </c>
      <c r="L9" s="169">
        <f t="shared" ca="1" si="9"/>
        <v>0</v>
      </c>
      <c r="M9" s="175"/>
    </row>
    <row r="10" spans="1:13" ht="22.5" customHeight="1">
      <c r="B10" s="142">
        <v>5</v>
      </c>
      <c r="C10" s="148" t="str">
        <f t="shared" ca="1" si="0"/>
        <v/>
      </c>
      <c r="D10" s="148" t="str">
        <f t="shared" ca="1" si="1"/>
        <v/>
      </c>
      <c r="E10" s="142" t="str">
        <f t="shared" ca="1" si="2"/>
        <v/>
      </c>
      <c r="F10" s="156" t="str">
        <f t="shared" ca="1" si="3"/>
        <v/>
      </c>
      <c r="G10" s="156" t="str">
        <f t="shared" ca="1" si="4"/>
        <v/>
      </c>
      <c r="H10" s="161">
        <f t="shared" ca="1" si="5"/>
        <v>0</v>
      </c>
      <c r="I10" s="165" t="str">
        <f t="shared" ca="1" si="6"/>
        <v/>
      </c>
      <c r="J10" s="156" t="str">
        <f t="shared" ca="1" si="7"/>
        <v/>
      </c>
      <c r="K10" s="169">
        <f t="shared" ca="1" si="8"/>
        <v>0</v>
      </c>
      <c r="L10" s="169">
        <f t="shared" ca="1" si="9"/>
        <v>0</v>
      </c>
      <c r="M10" s="175"/>
    </row>
    <row r="11" spans="1:13" ht="22.5" customHeight="1">
      <c r="B11" s="142">
        <v>6</v>
      </c>
      <c r="C11" s="148" t="str">
        <f t="shared" ca="1" si="0"/>
        <v/>
      </c>
      <c r="D11" s="148" t="str">
        <f t="shared" ca="1" si="1"/>
        <v/>
      </c>
      <c r="E11" s="142" t="str">
        <f t="shared" ca="1" si="2"/>
        <v/>
      </c>
      <c r="F11" s="156" t="str">
        <f t="shared" ca="1" si="3"/>
        <v/>
      </c>
      <c r="G11" s="156" t="str">
        <f t="shared" ca="1" si="4"/>
        <v/>
      </c>
      <c r="H11" s="161">
        <f t="shared" ca="1" si="5"/>
        <v>0</v>
      </c>
      <c r="I11" s="165" t="str">
        <f t="shared" ca="1" si="6"/>
        <v/>
      </c>
      <c r="J11" s="156" t="str">
        <f t="shared" ca="1" si="7"/>
        <v/>
      </c>
      <c r="K11" s="169">
        <f t="shared" ca="1" si="8"/>
        <v>0</v>
      </c>
      <c r="L11" s="169">
        <f t="shared" ca="1" si="9"/>
        <v>0</v>
      </c>
      <c r="M11" s="175"/>
    </row>
    <row r="12" spans="1:13" ht="22.5" customHeight="1">
      <c r="B12" s="142">
        <v>7</v>
      </c>
      <c r="C12" s="148" t="str">
        <f t="shared" ca="1" si="0"/>
        <v/>
      </c>
      <c r="D12" s="148" t="str">
        <f t="shared" ca="1" si="1"/>
        <v/>
      </c>
      <c r="E12" s="142" t="str">
        <f t="shared" ca="1" si="2"/>
        <v/>
      </c>
      <c r="F12" s="156" t="str">
        <f t="shared" ca="1" si="3"/>
        <v/>
      </c>
      <c r="G12" s="156" t="str">
        <f t="shared" ca="1" si="4"/>
        <v/>
      </c>
      <c r="H12" s="161">
        <f t="shared" ca="1" si="5"/>
        <v>0</v>
      </c>
      <c r="I12" s="165" t="str">
        <f t="shared" ca="1" si="6"/>
        <v/>
      </c>
      <c r="J12" s="156" t="str">
        <f t="shared" ca="1" si="7"/>
        <v/>
      </c>
      <c r="K12" s="169">
        <f t="shared" ca="1" si="8"/>
        <v>0</v>
      </c>
      <c r="L12" s="169">
        <f t="shared" ca="1" si="9"/>
        <v>0</v>
      </c>
      <c r="M12" s="175"/>
    </row>
    <row r="13" spans="1:13" ht="22.5" customHeight="1">
      <c r="B13" s="142">
        <v>8</v>
      </c>
      <c r="C13" s="148" t="str">
        <f t="shared" ca="1" si="0"/>
        <v/>
      </c>
      <c r="D13" s="148" t="str">
        <f t="shared" ca="1" si="1"/>
        <v/>
      </c>
      <c r="E13" s="142" t="str">
        <f t="shared" ca="1" si="2"/>
        <v/>
      </c>
      <c r="F13" s="156" t="str">
        <f t="shared" ca="1" si="3"/>
        <v/>
      </c>
      <c r="G13" s="156" t="str">
        <f t="shared" ca="1" si="4"/>
        <v/>
      </c>
      <c r="H13" s="161">
        <f t="shared" ca="1" si="5"/>
        <v>0</v>
      </c>
      <c r="I13" s="165" t="str">
        <f t="shared" ca="1" si="6"/>
        <v/>
      </c>
      <c r="J13" s="156" t="str">
        <f t="shared" ca="1" si="7"/>
        <v/>
      </c>
      <c r="K13" s="169">
        <f t="shared" ca="1" si="8"/>
        <v>0</v>
      </c>
      <c r="L13" s="169">
        <f t="shared" ca="1" si="9"/>
        <v>0</v>
      </c>
      <c r="M13" s="175"/>
    </row>
    <row r="14" spans="1:13" ht="22.5" customHeight="1">
      <c r="B14" s="142">
        <v>9</v>
      </c>
      <c r="C14" s="148" t="str">
        <f t="shared" ca="1" si="0"/>
        <v/>
      </c>
      <c r="D14" s="148" t="str">
        <f t="shared" ca="1" si="1"/>
        <v/>
      </c>
      <c r="E14" s="142" t="str">
        <f t="shared" ca="1" si="2"/>
        <v/>
      </c>
      <c r="F14" s="156" t="str">
        <f t="shared" ca="1" si="3"/>
        <v/>
      </c>
      <c r="G14" s="156" t="str">
        <f t="shared" ca="1" si="4"/>
        <v/>
      </c>
      <c r="H14" s="161">
        <f t="shared" ca="1" si="5"/>
        <v>0</v>
      </c>
      <c r="I14" s="165" t="str">
        <f t="shared" ca="1" si="6"/>
        <v/>
      </c>
      <c r="J14" s="156" t="str">
        <f t="shared" ca="1" si="7"/>
        <v/>
      </c>
      <c r="K14" s="169">
        <f t="shared" ca="1" si="8"/>
        <v>0</v>
      </c>
      <c r="L14" s="169">
        <f t="shared" ca="1" si="9"/>
        <v>0</v>
      </c>
      <c r="M14" s="175"/>
    </row>
    <row r="15" spans="1:13" ht="22.5" customHeight="1">
      <c r="B15" s="142">
        <v>10</v>
      </c>
      <c r="C15" s="148" t="str">
        <f t="shared" ca="1" si="0"/>
        <v/>
      </c>
      <c r="D15" s="148" t="str">
        <f t="shared" ca="1" si="1"/>
        <v/>
      </c>
      <c r="E15" s="142" t="str">
        <f t="shared" ca="1" si="2"/>
        <v/>
      </c>
      <c r="F15" s="156" t="str">
        <f t="shared" ca="1" si="3"/>
        <v/>
      </c>
      <c r="G15" s="156" t="str">
        <f t="shared" ca="1" si="4"/>
        <v/>
      </c>
      <c r="H15" s="161">
        <f t="shared" ca="1" si="5"/>
        <v>0</v>
      </c>
      <c r="I15" s="165" t="str">
        <f t="shared" ca="1" si="6"/>
        <v/>
      </c>
      <c r="J15" s="156" t="str">
        <f t="shared" ca="1" si="7"/>
        <v/>
      </c>
      <c r="K15" s="169">
        <f t="shared" ca="1" si="8"/>
        <v>0</v>
      </c>
      <c r="L15" s="169">
        <f t="shared" ca="1" si="9"/>
        <v>0</v>
      </c>
      <c r="M15" s="175"/>
    </row>
    <row r="16" spans="1:13" ht="22.5" customHeight="1">
      <c r="B16" s="142">
        <v>11</v>
      </c>
      <c r="C16" s="148" t="str">
        <f t="shared" ca="1" si="0"/>
        <v/>
      </c>
      <c r="D16" s="148" t="str">
        <f t="shared" ca="1" si="1"/>
        <v/>
      </c>
      <c r="E16" s="142" t="str">
        <f t="shared" ca="1" si="2"/>
        <v/>
      </c>
      <c r="F16" s="156" t="str">
        <f t="shared" ca="1" si="3"/>
        <v/>
      </c>
      <c r="G16" s="156" t="str">
        <f t="shared" ca="1" si="4"/>
        <v/>
      </c>
      <c r="H16" s="161">
        <f t="shared" ca="1" si="5"/>
        <v>0</v>
      </c>
      <c r="I16" s="165" t="str">
        <f t="shared" ca="1" si="6"/>
        <v/>
      </c>
      <c r="J16" s="156" t="str">
        <f t="shared" ca="1" si="7"/>
        <v/>
      </c>
      <c r="K16" s="169">
        <f t="shared" ca="1" si="8"/>
        <v>0</v>
      </c>
      <c r="L16" s="169">
        <f t="shared" ca="1" si="9"/>
        <v>0</v>
      </c>
      <c r="M16" s="175"/>
    </row>
    <row r="17" spans="1:13" ht="22.5" customHeight="1">
      <c r="B17" s="142">
        <v>12</v>
      </c>
      <c r="C17" s="148" t="str">
        <f t="shared" ca="1" si="0"/>
        <v/>
      </c>
      <c r="D17" s="148" t="str">
        <f t="shared" ca="1" si="1"/>
        <v/>
      </c>
      <c r="E17" s="142" t="str">
        <f t="shared" ca="1" si="2"/>
        <v/>
      </c>
      <c r="F17" s="156" t="str">
        <f t="shared" ca="1" si="3"/>
        <v/>
      </c>
      <c r="G17" s="156" t="str">
        <f t="shared" ca="1" si="4"/>
        <v/>
      </c>
      <c r="H17" s="161">
        <f t="shared" ca="1" si="5"/>
        <v>0</v>
      </c>
      <c r="I17" s="165" t="str">
        <f t="shared" ca="1" si="6"/>
        <v/>
      </c>
      <c r="J17" s="156" t="str">
        <f t="shared" ca="1" si="7"/>
        <v/>
      </c>
      <c r="K17" s="169">
        <f t="shared" ca="1" si="8"/>
        <v>0</v>
      </c>
      <c r="L17" s="169">
        <f t="shared" ca="1" si="9"/>
        <v>0</v>
      </c>
      <c r="M17" s="175"/>
    </row>
    <row r="18" spans="1:13" ht="22.5" customHeight="1">
      <c r="B18" s="142">
        <v>13</v>
      </c>
      <c r="C18" s="148" t="str">
        <f t="shared" ca="1" si="0"/>
        <v/>
      </c>
      <c r="D18" s="148" t="str">
        <f t="shared" ca="1" si="1"/>
        <v/>
      </c>
      <c r="E18" s="142" t="str">
        <f t="shared" ca="1" si="2"/>
        <v/>
      </c>
      <c r="F18" s="156" t="str">
        <f t="shared" ca="1" si="3"/>
        <v/>
      </c>
      <c r="G18" s="156" t="str">
        <f t="shared" ca="1" si="4"/>
        <v/>
      </c>
      <c r="H18" s="161">
        <f t="shared" ca="1" si="5"/>
        <v>0</v>
      </c>
      <c r="I18" s="165" t="str">
        <f t="shared" ca="1" si="6"/>
        <v/>
      </c>
      <c r="J18" s="156" t="str">
        <f t="shared" ca="1" si="7"/>
        <v/>
      </c>
      <c r="K18" s="169">
        <f t="shared" ca="1" si="8"/>
        <v>0</v>
      </c>
      <c r="L18" s="169">
        <f t="shared" ca="1" si="9"/>
        <v>0</v>
      </c>
      <c r="M18" s="175"/>
    </row>
    <row r="19" spans="1:13" ht="22.5" customHeight="1">
      <c r="B19" s="142">
        <v>14</v>
      </c>
      <c r="C19" s="148" t="str">
        <f t="shared" ca="1" si="0"/>
        <v/>
      </c>
      <c r="D19" s="148" t="str">
        <f t="shared" ca="1" si="1"/>
        <v/>
      </c>
      <c r="E19" s="142" t="str">
        <f t="shared" ca="1" si="2"/>
        <v/>
      </c>
      <c r="F19" s="156" t="str">
        <f t="shared" ca="1" si="3"/>
        <v/>
      </c>
      <c r="G19" s="156" t="str">
        <f t="shared" ca="1" si="4"/>
        <v/>
      </c>
      <c r="H19" s="161">
        <f t="shared" ca="1" si="5"/>
        <v>0</v>
      </c>
      <c r="I19" s="165" t="str">
        <f t="shared" ca="1" si="6"/>
        <v/>
      </c>
      <c r="J19" s="156" t="str">
        <f t="shared" ca="1" si="7"/>
        <v/>
      </c>
      <c r="K19" s="169">
        <f t="shared" ca="1" si="8"/>
        <v>0</v>
      </c>
      <c r="L19" s="169">
        <f t="shared" ca="1" si="9"/>
        <v>0</v>
      </c>
      <c r="M19" s="175"/>
    </row>
    <row r="20" spans="1:13" ht="22.5" customHeight="1">
      <c r="B20" s="143">
        <v>15</v>
      </c>
      <c r="C20" s="149" t="str">
        <f t="shared" ca="1" si="0"/>
        <v/>
      </c>
      <c r="D20" s="149" t="str">
        <f t="shared" ca="1" si="1"/>
        <v/>
      </c>
      <c r="E20" s="143" t="str">
        <f t="shared" ca="1" si="2"/>
        <v/>
      </c>
      <c r="F20" s="157" t="str">
        <f t="shared" ca="1" si="3"/>
        <v/>
      </c>
      <c r="G20" s="157" t="str">
        <f t="shared" ca="1" si="4"/>
        <v/>
      </c>
      <c r="H20" s="162">
        <f t="shared" ca="1" si="5"/>
        <v>0</v>
      </c>
      <c r="I20" s="166" t="str">
        <f t="shared" ca="1" si="6"/>
        <v/>
      </c>
      <c r="J20" s="157" t="str">
        <f t="shared" ca="1" si="7"/>
        <v/>
      </c>
      <c r="K20" s="170">
        <f t="shared" ca="1" si="8"/>
        <v>0</v>
      </c>
      <c r="L20" s="173">
        <f t="shared" ca="1" si="9"/>
        <v>0</v>
      </c>
      <c r="M20" s="176"/>
    </row>
    <row r="21" spans="1:13" ht="22.5" customHeight="1">
      <c r="B21" s="144" t="s">
        <v>214</v>
      </c>
      <c r="C21" s="150"/>
      <c r="D21" s="150"/>
      <c r="E21" s="150"/>
      <c r="F21" s="158"/>
      <c r="G21" s="158"/>
      <c r="H21" s="163">
        <f ca="1">SUM(H6:H20)</f>
        <v>0</v>
      </c>
      <c r="I21" s="167"/>
      <c r="J21" s="158"/>
      <c r="K21" s="171">
        <f ca="1">SUM(K6:K20)</f>
        <v>0</v>
      </c>
      <c r="L21" s="171">
        <f t="shared" ca="1" si="9"/>
        <v>0</v>
      </c>
      <c r="M21" s="177"/>
    </row>
    <row r="22" spans="1:13" ht="19.5" customHeight="1"/>
    <row r="23" spans="1:13" s="0" customFormat="1" ht="18" customHeight="1">
      <c r="A23" s="139" t="s">
        <v>209</v>
      </c>
      <c r="B23" s="139"/>
      <c r="C23" s="139"/>
      <c r="D23" s="139"/>
    </row>
    <row r="24" spans="1:13" s="0" customFormat="1" ht="16.5" customHeight="1">
      <c r="A24" s="139"/>
      <c r="B24" s="145">
        <v>1</v>
      </c>
      <c r="C24" s="151" t="s">
        <v>220</v>
      </c>
      <c r="D24" s="139"/>
    </row>
    <row r="25" spans="1:13" s="0" customFormat="1" ht="16.5" customHeight="1">
      <c r="A25" s="139"/>
      <c r="B25" s="145">
        <v>2</v>
      </c>
      <c r="C25" s="151" t="s">
        <v>219</v>
      </c>
      <c r="D25" s="139"/>
    </row>
    <row r="26" spans="1:13" s="0" customFormat="1" ht="16.5" customHeight="1">
      <c r="A26" s="139"/>
      <c r="B26" s="145">
        <v>3</v>
      </c>
      <c r="C26" s="151" t="s">
        <v>216</v>
      </c>
      <c r="D26" s="139"/>
    </row>
    <row r="27" spans="1:13" s="0" customFormat="1" ht="16.5" customHeight="1">
      <c r="A27" s="139"/>
      <c r="B27" s="146">
        <v>4</v>
      </c>
      <c r="C27" s="152" t="s">
        <v>213</v>
      </c>
      <c r="D27" s="139"/>
    </row>
    <row r="28" spans="1:13" s="0" customFormat="1" ht="16.5" customHeight="1">
      <c r="A28" s="139"/>
      <c r="B28" s="146">
        <v>5</v>
      </c>
      <c r="C28" s="152" t="s">
        <v>217</v>
      </c>
      <c r="D28" s="139"/>
    </row>
    <row r="29" spans="1:13" s="0" customFormat="1" ht="22.5" customHeight="1"/>
    <row r="30" spans="1:13" s="0" customFormat="1" ht="22.5" customHeight="1"/>
    <row r="31" spans="1:13" s="0" customFormat="1" ht="22.5" customHeight="1"/>
    <row r="32" spans="1:13" s="0" customFormat="1" ht="22.5" customHeight="1"/>
    <row r="33" s="0" customFormat="1" ht="22.5" customHeight="1"/>
    <row r="34" s="0" customFormat="1" ht="22.5" customHeight="1"/>
    <row r="35" s="0" customFormat="1" ht="22.5" customHeight="1"/>
    <row r="36" s="0" customFormat="1" ht="22.5" customHeight="1"/>
    <row r="37" s="0" customFormat="1" ht="22.5" customHeight="1"/>
    <row r="38" s="0" customFormat="1" ht="22.5" customHeight="1"/>
    <row r="39" s="0" customFormat="1" ht="22.5" customHeight="1"/>
  </sheetData>
  <mergeCells count="9">
    <mergeCell ref="F4:H4"/>
    <mergeCell ref="I4:K4"/>
    <mergeCell ref="B21:E21"/>
    <mergeCell ref="B4:B5"/>
    <mergeCell ref="C4:C5"/>
    <mergeCell ref="D4:D5"/>
    <mergeCell ref="E4:E5"/>
    <mergeCell ref="L4:L5"/>
    <mergeCell ref="M4:M5"/>
  </mergeCells>
  <phoneticPr fontId="3"/>
  <pageMargins left="0.19685039370078741" right="0.19685039370078741" top="0.39370078740157483" bottom="0.39370078740157483" header="0" footer="0"/>
  <pageSetup paperSize="9" scale="96"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dimension ref="A1:AU157"/>
  <sheetViews>
    <sheetView view="pageBreakPreview" zoomScale="145" zoomScaleNormal="120" zoomScaleSheetLayoutView="145" workbookViewId="0">
      <selection activeCell="L5" sqref="L5:AB5"/>
    </sheetView>
  </sheetViews>
  <sheetFormatPr defaultColWidth="2.25" defaultRowHeight="13.5"/>
  <cols>
    <col min="1" max="41" width="2.25" style="138"/>
    <col min="42" max="47" width="2.25" style="138" hidden="1" customWidth="1"/>
    <col min="48" max="16384" width="2.25" style="138"/>
  </cols>
  <sheetData>
    <row r="1" spans="1:47">
      <c r="A1" s="181" t="s">
        <v>235</v>
      </c>
    </row>
    <row r="3" spans="1:47" s="178" customFormat="1" ht="12" customHeight="1">
      <c r="A3" s="5" t="s">
        <v>67</v>
      </c>
      <c r="B3" s="15" t="s">
        <v>1</v>
      </c>
      <c r="C3" s="33"/>
      <c r="D3" s="33"/>
      <c r="E3" s="27"/>
      <c r="F3" s="27"/>
      <c r="G3" s="27"/>
      <c r="H3" s="27"/>
      <c r="I3" s="27"/>
      <c r="J3" s="27"/>
      <c r="K3" s="40"/>
      <c r="L3" s="341"/>
      <c r="M3" s="347"/>
      <c r="N3" s="347"/>
      <c r="O3" s="347"/>
      <c r="P3" s="347"/>
      <c r="Q3" s="347"/>
      <c r="R3" s="347"/>
      <c r="S3" s="347"/>
      <c r="T3" s="347"/>
      <c r="U3" s="347"/>
      <c r="V3" s="347"/>
      <c r="W3" s="347"/>
      <c r="X3" s="347"/>
      <c r="Y3" s="347"/>
      <c r="Z3" s="347"/>
      <c r="AA3" s="347"/>
      <c r="AB3" s="347"/>
      <c r="AC3" s="347"/>
      <c r="AD3" s="347"/>
      <c r="AE3" s="347"/>
      <c r="AF3" s="417"/>
      <c r="AG3" s="403" t="s">
        <v>162</v>
      </c>
      <c r="AH3" s="87"/>
      <c r="AI3" s="87"/>
      <c r="AJ3" s="87"/>
      <c r="AK3" s="87"/>
      <c r="AL3" s="87"/>
      <c r="AM3" s="96"/>
    </row>
    <row r="4" spans="1:47" s="178" customFormat="1" ht="20.25" customHeight="1">
      <c r="A4" s="6"/>
      <c r="B4" s="16" t="s">
        <v>63</v>
      </c>
      <c r="C4" s="34"/>
      <c r="D4" s="34"/>
      <c r="E4" s="26"/>
      <c r="F4" s="26"/>
      <c r="G4" s="26"/>
      <c r="H4" s="26"/>
      <c r="I4" s="26"/>
      <c r="J4" s="26"/>
      <c r="K4" s="41"/>
      <c r="L4" s="342"/>
      <c r="M4" s="348"/>
      <c r="N4" s="348"/>
      <c r="O4" s="348"/>
      <c r="P4" s="348"/>
      <c r="Q4" s="348"/>
      <c r="R4" s="348"/>
      <c r="S4" s="348"/>
      <c r="T4" s="348"/>
      <c r="U4" s="348"/>
      <c r="V4" s="348"/>
      <c r="W4" s="348"/>
      <c r="X4" s="348"/>
      <c r="Y4" s="348"/>
      <c r="Z4" s="348"/>
      <c r="AA4" s="348"/>
      <c r="AB4" s="348"/>
      <c r="AC4" s="348"/>
      <c r="AD4" s="348"/>
      <c r="AE4" s="348"/>
      <c r="AF4" s="418"/>
      <c r="AG4" s="421"/>
      <c r="AH4" s="424"/>
      <c r="AI4" s="424"/>
      <c r="AJ4" s="424"/>
      <c r="AK4" s="424"/>
      <c r="AL4" s="424"/>
      <c r="AM4" s="431"/>
      <c r="AP4" s="246"/>
      <c r="AQ4" s="246"/>
      <c r="AR4" s="246"/>
      <c r="AS4" s="246"/>
      <c r="AT4" s="246"/>
      <c r="AU4" s="246"/>
    </row>
    <row r="5" spans="1:47" s="178" customFormat="1" ht="20.25" customHeight="1">
      <c r="A5" s="6"/>
      <c r="B5" s="224" t="s">
        <v>164</v>
      </c>
      <c r="C5" s="32"/>
      <c r="D5" s="32"/>
      <c r="E5" s="14"/>
      <c r="F5" s="14"/>
      <c r="G5" s="14"/>
      <c r="H5" s="14"/>
      <c r="I5" s="14"/>
      <c r="J5" s="14"/>
      <c r="K5" s="331"/>
      <c r="L5" s="343"/>
      <c r="M5" s="349"/>
      <c r="N5" s="349"/>
      <c r="O5" s="349"/>
      <c r="P5" s="349"/>
      <c r="Q5" s="349"/>
      <c r="R5" s="349"/>
      <c r="S5" s="349"/>
      <c r="T5" s="349"/>
      <c r="U5" s="349"/>
      <c r="V5" s="349"/>
      <c r="W5" s="349"/>
      <c r="X5" s="349"/>
      <c r="Y5" s="349"/>
      <c r="Z5" s="349"/>
      <c r="AA5" s="349"/>
      <c r="AB5" s="411"/>
      <c r="AC5" s="414" t="s">
        <v>165</v>
      </c>
      <c r="AD5" s="416"/>
      <c r="AE5" s="416"/>
      <c r="AF5" s="419"/>
      <c r="AG5" s="422"/>
      <c r="AH5" s="422"/>
      <c r="AI5" s="422"/>
      <c r="AJ5" s="422"/>
      <c r="AK5" s="422"/>
      <c r="AL5" s="31" t="s">
        <v>166</v>
      </c>
      <c r="AM5" s="60"/>
      <c r="AP5" s="246"/>
      <c r="AQ5" s="246"/>
      <c r="AR5" s="246"/>
      <c r="AS5" s="246"/>
      <c r="AT5" s="246"/>
      <c r="AU5" s="246"/>
    </row>
    <row r="6" spans="1:47" s="178" customFormat="1" ht="13.5" customHeight="1">
      <c r="A6" s="6"/>
      <c r="B6" s="17" t="s">
        <v>168</v>
      </c>
      <c r="C6" s="35"/>
      <c r="D6" s="35"/>
      <c r="E6" s="35"/>
      <c r="F6" s="35"/>
      <c r="G6" s="35"/>
      <c r="H6" s="35"/>
      <c r="I6" s="35"/>
      <c r="J6" s="35"/>
      <c r="K6" s="42"/>
      <c r="L6" s="47" t="s">
        <v>11</v>
      </c>
      <c r="M6" s="47"/>
      <c r="N6" s="47"/>
      <c r="O6" s="47"/>
      <c r="P6" s="47"/>
      <c r="Q6" s="373"/>
      <c r="R6" s="373"/>
      <c r="S6" s="47" t="s">
        <v>9</v>
      </c>
      <c r="T6" s="373"/>
      <c r="U6" s="373"/>
      <c r="V6" s="373"/>
      <c r="W6" s="47" t="s">
        <v>15</v>
      </c>
      <c r="X6" s="47"/>
      <c r="Y6" s="47"/>
      <c r="Z6" s="47"/>
      <c r="AA6" s="47"/>
      <c r="AB6" s="47"/>
      <c r="AC6" s="415" t="s">
        <v>167</v>
      </c>
      <c r="AD6" s="47"/>
      <c r="AE6" s="47"/>
      <c r="AF6" s="47"/>
      <c r="AG6" s="47"/>
      <c r="AH6" s="47"/>
      <c r="AI6" s="47"/>
      <c r="AJ6" s="47"/>
      <c r="AK6" s="47"/>
      <c r="AL6" s="47"/>
      <c r="AM6" s="134"/>
      <c r="AQ6" s="266"/>
      <c r="AR6" s="266"/>
      <c r="AS6" s="266"/>
      <c r="AT6" s="266"/>
      <c r="AU6" s="237"/>
    </row>
    <row r="7" spans="1:47" s="178" customFormat="1" ht="20.25" customHeight="1">
      <c r="A7" s="6"/>
      <c r="B7" s="19"/>
      <c r="C7" s="37"/>
      <c r="D7" s="37"/>
      <c r="E7" s="37"/>
      <c r="F7" s="37"/>
      <c r="G7" s="37"/>
      <c r="H7" s="37"/>
      <c r="I7" s="37"/>
      <c r="J7" s="37"/>
      <c r="K7" s="44"/>
      <c r="L7" s="342"/>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418"/>
      <c r="AP7" s="266"/>
      <c r="AQ7" s="266"/>
      <c r="AR7" s="266"/>
      <c r="AS7" s="266"/>
      <c r="AT7" s="266"/>
      <c r="AU7" s="237"/>
    </row>
    <row r="8" spans="1:47" s="178" customFormat="1" ht="20.25" customHeight="1">
      <c r="A8" s="6"/>
      <c r="B8" s="8" t="s">
        <v>17</v>
      </c>
      <c r="C8" s="31"/>
      <c r="D8" s="31"/>
      <c r="E8" s="20"/>
      <c r="F8" s="20"/>
      <c r="G8" s="20"/>
      <c r="H8" s="20"/>
      <c r="I8" s="20"/>
      <c r="J8" s="20"/>
      <c r="K8" s="20"/>
      <c r="L8" s="8" t="s">
        <v>19</v>
      </c>
      <c r="M8" s="20"/>
      <c r="N8" s="20"/>
      <c r="O8" s="20"/>
      <c r="P8" s="20"/>
      <c r="Q8" s="20"/>
      <c r="R8" s="55"/>
      <c r="S8" s="344"/>
      <c r="T8" s="350"/>
      <c r="U8" s="350"/>
      <c r="V8" s="350"/>
      <c r="W8" s="350"/>
      <c r="X8" s="350"/>
      <c r="Y8" s="405"/>
      <c r="Z8" s="8" t="s">
        <v>66</v>
      </c>
      <c r="AA8" s="20"/>
      <c r="AB8" s="20"/>
      <c r="AC8" s="20"/>
      <c r="AD8" s="20"/>
      <c r="AE8" s="20"/>
      <c r="AF8" s="55"/>
      <c r="AG8" s="344"/>
      <c r="AH8" s="350"/>
      <c r="AI8" s="350"/>
      <c r="AJ8" s="350"/>
      <c r="AK8" s="350"/>
      <c r="AL8" s="350"/>
      <c r="AM8" s="405"/>
    </row>
    <row r="9" spans="1:47" s="178" customFormat="1" ht="20.25" customHeight="1">
      <c r="A9" s="7"/>
      <c r="B9" s="8" t="s">
        <v>43</v>
      </c>
      <c r="C9" s="31"/>
      <c r="D9" s="31"/>
      <c r="E9" s="20"/>
      <c r="F9" s="20"/>
      <c r="G9" s="20"/>
      <c r="H9" s="20"/>
      <c r="I9" s="20"/>
      <c r="J9" s="20"/>
      <c r="K9" s="20"/>
      <c r="L9" s="344"/>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405"/>
    </row>
    <row r="10" spans="1:47" s="178" customFormat="1" ht="18" customHeight="1">
      <c r="A10" s="182" t="s">
        <v>0</v>
      </c>
      <c r="B10" s="184"/>
      <c r="C10" s="184"/>
      <c r="D10" s="184"/>
      <c r="E10" s="184"/>
      <c r="F10" s="184"/>
      <c r="G10" s="184"/>
      <c r="H10" s="300"/>
      <c r="I10" s="303"/>
      <c r="J10" s="305" t="s">
        <v>145</v>
      </c>
      <c r="K10" s="47"/>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432"/>
    </row>
    <row r="11" spans="1:47" s="178" customFormat="1" ht="18" customHeight="1">
      <c r="A11" s="183"/>
      <c r="B11" s="225"/>
      <c r="C11" s="225"/>
      <c r="D11" s="225"/>
      <c r="E11" s="225"/>
      <c r="F11" s="225"/>
      <c r="G11" s="225"/>
      <c r="H11" s="301"/>
      <c r="I11" s="304"/>
      <c r="J11" s="316" t="s">
        <v>146</v>
      </c>
      <c r="K11" s="26"/>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433"/>
    </row>
    <row r="12" spans="1:47" s="178" customFormat="1" ht="5.25" customHeight="1">
      <c r="A12" s="184"/>
      <c r="B12" s="184"/>
      <c r="C12" s="184"/>
      <c r="D12" s="184"/>
      <c r="E12" s="184"/>
      <c r="F12" s="184"/>
      <c r="G12" s="184"/>
      <c r="H12" s="184"/>
      <c r="I12" s="305"/>
      <c r="J12" s="317"/>
      <c r="K12" s="47"/>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row>
    <row r="13" spans="1:47" s="178" customFormat="1" ht="20.25" customHeight="1">
      <c r="A13" s="185" t="s">
        <v>148</v>
      </c>
      <c r="B13" s="226"/>
      <c r="C13" s="225"/>
      <c r="D13" s="225"/>
      <c r="E13" s="225"/>
      <c r="F13" s="225"/>
      <c r="G13" s="225"/>
      <c r="H13" s="225"/>
      <c r="I13" s="306"/>
      <c r="J13" s="316"/>
      <c r="K13" s="26"/>
      <c r="L13" s="34"/>
      <c r="M13" s="34"/>
      <c r="N13" s="34"/>
      <c r="O13" s="34"/>
      <c r="P13" s="34"/>
      <c r="Q13" s="34"/>
      <c r="R13" s="34"/>
      <c r="S13" s="34"/>
      <c r="T13" s="34"/>
      <c r="U13" s="34"/>
      <c r="V13" s="34"/>
      <c r="W13" s="403" t="s">
        <v>182</v>
      </c>
      <c r="X13" s="87"/>
      <c r="Y13" s="87"/>
      <c r="Z13" s="96"/>
      <c r="AA13" s="408" t="str">
        <f>IF(L5="","",VLOOKUP(L5,計算用!$A$2:$C$36,MATCH(AP32,計算用!$B$1:$C$1,0)+1,0))</f>
        <v/>
      </c>
      <c r="AB13" s="412"/>
      <c r="AC13" s="412"/>
      <c r="AD13" s="87" t="s">
        <v>141</v>
      </c>
      <c r="AE13" s="96"/>
      <c r="AF13" s="403" t="s">
        <v>96</v>
      </c>
      <c r="AG13" s="87"/>
      <c r="AH13" s="96"/>
      <c r="AI13" s="425">
        <f>ROUNDDOWN($J$73/1000,0)</f>
        <v>0</v>
      </c>
      <c r="AJ13" s="429"/>
      <c r="AK13" s="429"/>
      <c r="AL13" s="87" t="s">
        <v>141</v>
      </c>
      <c r="AM13" s="96"/>
    </row>
    <row r="14" spans="1:47" s="178" customFormat="1" ht="20.25" customHeight="1">
      <c r="A14" s="186" t="s">
        <v>37</v>
      </c>
      <c r="B14" s="227"/>
      <c r="C14" s="258"/>
      <c r="D14" s="258"/>
      <c r="E14" s="258"/>
      <c r="F14" s="258"/>
      <c r="G14" s="258"/>
      <c r="H14" s="302"/>
      <c r="I14" s="307"/>
      <c r="J14" s="318"/>
      <c r="K14" s="332" t="s">
        <v>170</v>
      </c>
      <c r="L14" s="346"/>
      <c r="M14" s="346"/>
      <c r="N14" s="346"/>
      <c r="O14" s="346"/>
      <c r="P14" s="346"/>
      <c r="Q14" s="346"/>
      <c r="R14" s="346"/>
      <c r="S14" s="346"/>
      <c r="T14" s="346"/>
      <c r="U14" s="346"/>
      <c r="V14" s="346"/>
      <c r="W14" s="346"/>
      <c r="X14" s="346"/>
      <c r="Y14" s="346"/>
      <c r="Z14" s="346"/>
      <c r="AA14" s="346"/>
      <c r="AB14" s="346"/>
      <c r="AC14" s="346"/>
      <c r="AD14" s="346"/>
      <c r="AE14" s="346"/>
      <c r="AF14" s="420" t="s">
        <v>106</v>
      </c>
      <c r="AG14" s="423"/>
      <c r="AH14" s="423"/>
      <c r="AI14" s="370"/>
      <c r="AJ14" s="370"/>
      <c r="AK14" s="31"/>
      <c r="AL14" s="258"/>
      <c r="AM14" s="434"/>
    </row>
    <row r="15" spans="1:47" s="178" customFormat="1" ht="14.25" customHeight="1">
      <c r="A15" s="187"/>
      <c r="C15" s="259" t="s">
        <v>196</v>
      </c>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435"/>
      <c r="AT15" s="460"/>
    </row>
    <row r="16" spans="1:47" s="178" customFormat="1" ht="14.25" customHeight="1">
      <c r="A16" s="188"/>
      <c r="B16" s="228"/>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435"/>
      <c r="AT16" s="460"/>
    </row>
    <row r="17" spans="1:47" s="178" customFormat="1" ht="14.25" customHeight="1">
      <c r="A17" s="188"/>
      <c r="B17" s="228"/>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435"/>
      <c r="AT17" s="460"/>
    </row>
    <row r="18" spans="1:47" s="178" customFormat="1" ht="14.25" customHeight="1">
      <c r="A18" s="188"/>
      <c r="B18" s="228"/>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435"/>
      <c r="AT18" s="460"/>
    </row>
    <row r="19" spans="1:47" s="178" customFormat="1" ht="14.25" customHeight="1">
      <c r="A19" s="189"/>
      <c r="B19" s="229"/>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436"/>
      <c r="AT19" s="460"/>
    </row>
    <row r="20" spans="1:47" s="178" customFormat="1" ht="19.5" customHeight="1">
      <c r="A20" s="190" t="s">
        <v>13</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437"/>
      <c r="AT20" s="460"/>
    </row>
    <row r="21" spans="1:47" s="178" customFormat="1" ht="18.75" customHeight="1">
      <c r="A21" s="182" t="s">
        <v>91</v>
      </c>
      <c r="B21" s="23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438"/>
      <c r="AT21" s="460"/>
    </row>
    <row r="22" spans="1:47" s="178" customFormat="1" ht="18.75" customHeight="1">
      <c r="A22" s="191"/>
      <c r="B22" s="232"/>
      <c r="C22" s="262" t="s">
        <v>68</v>
      </c>
      <c r="D22" s="261"/>
      <c r="E22" s="261"/>
      <c r="F22" s="261"/>
      <c r="G22" s="261"/>
      <c r="H22" s="261"/>
      <c r="I22" s="261"/>
      <c r="J22" s="261"/>
      <c r="K22" s="261"/>
      <c r="L22" s="231"/>
      <c r="M22" s="231"/>
      <c r="N22" s="261" t="s">
        <v>30</v>
      </c>
      <c r="O22" s="351"/>
      <c r="P22" s="367" t="s">
        <v>2</v>
      </c>
      <c r="Q22" s="319"/>
      <c r="R22" s="319"/>
      <c r="S22" s="375"/>
      <c r="T22" s="231"/>
      <c r="U22" s="231"/>
      <c r="V22" s="231"/>
      <c r="W22" s="319"/>
      <c r="X22" s="317"/>
      <c r="Y22" s="317"/>
      <c r="Z22" s="407"/>
      <c r="AA22" s="367" t="s">
        <v>64</v>
      </c>
      <c r="AB22" s="317"/>
      <c r="AC22" s="235"/>
      <c r="AD22" s="235"/>
      <c r="AE22" s="235"/>
      <c r="AF22" s="235"/>
      <c r="AG22" s="317"/>
      <c r="AH22" s="407"/>
      <c r="AI22" s="367" t="s">
        <v>59</v>
      </c>
      <c r="AJ22" s="261"/>
      <c r="AK22" s="261"/>
      <c r="AL22" s="261"/>
      <c r="AM22" s="438"/>
      <c r="AT22" s="460"/>
    </row>
    <row r="23" spans="1:47" s="178" customFormat="1" ht="18.75" customHeight="1">
      <c r="A23" s="191"/>
      <c r="B23" s="233"/>
      <c r="C23" s="263" t="s">
        <v>5</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439"/>
      <c r="AT23" s="460"/>
    </row>
    <row r="24" spans="1:47" s="178" customFormat="1" ht="18.75" customHeight="1">
      <c r="A24" s="191"/>
      <c r="B24" s="233"/>
      <c r="C24" s="263" t="s">
        <v>69</v>
      </c>
      <c r="D24" s="228"/>
      <c r="E24" s="228"/>
      <c r="F24" s="228"/>
      <c r="G24" s="228"/>
      <c r="H24" s="228"/>
      <c r="I24" s="228"/>
      <c r="J24" s="228"/>
      <c r="K24" s="228"/>
      <c r="L24" s="228"/>
      <c r="M24" s="228"/>
      <c r="N24" s="228" t="s">
        <v>30</v>
      </c>
      <c r="O24" s="352"/>
      <c r="P24" s="368" t="s">
        <v>40</v>
      </c>
      <c r="Q24" s="321"/>
      <c r="R24" s="321"/>
      <c r="S24" s="376"/>
      <c r="W24" s="321"/>
      <c r="X24" s="404"/>
      <c r="Y24" s="404"/>
      <c r="Z24" s="404"/>
      <c r="AA24" s="409"/>
      <c r="AB24" s="368" t="s">
        <v>20</v>
      </c>
      <c r="AC24" s="237"/>
      <c r="AD24" s="237"/>
      <c r="AE24" s="237"/>
      <c r="AF24" s="237"/>
      <c r="AG24" s="404"/>
      <c r="AH24" s="404"/>
      <c r="AI24" s="409"/>
      <c r="AJ24" s="368" t="s">
        <v>59</v>
      </c>
      <c r="AK24" s="228"/>
      <c r="AL24" s="228"/>
      <c r="AM24" s="439"/>
      <c r="AT24" s="460"/>
    </row>
    <row r="25" spans="1:47" s="178" customFormat="1" ht="18.75" customHeight="1">
      <c r="A25" s="191"/>
      <c r="B25" s="233"/>
      <c r="C25" s="263" t="s">
        <v>70</v>
      </c>
      <c r="D25" s="228"/>
      <c r="E25" s="228"/>
      <c r="F25" s="228"/>
      <c r="G25" s="228"/>
      <c r="H25" s="228"/>
      <c r="I25" s="228"/>
      <c r="J25" s="228"/>
      <c r="L25" s="228"/>
      <c r="N25" s="247" t="s">
        <v>56</v>
      </c>
      <c r="O25" s="228"/>
      <c r="P25" s="228"/>
      <c r="Q25" s="228"/>
      <c r="R25" s="228"/>
      <c r="S25" s="228"/>
      <c r="T25" s="385"/>
      <c r="U25" s="385"/>
      <c r="V25" s="385"/>
      <c r="W25" s="385"/>
      <c r="X25" s="385"/>
      <c r="Y25" s="385"/>
      <c r="Z25" s="385"/>
      <c r="AA25" s="385"/>
      <c r="AB25" s="385"/>
      <c r="AC25" s="385"/>
      <c r="AD25" s="385"/>
      <c r="AE25" s="385"/>
      <c r="AF25" s="385"/>
      <c r="AG25" s="385"/>
      <c r="AH25" s="385"/>
      <c r="AI25" s="385"/>
      <c r="AJ25" s="385"/>
      <c r="AK25" s="385"/>
      <c r="AL25" s="385"/>
      <c r="AM25" s="439" t="s">
        <v>15</v>
      </c>
      <c r="AT25" s="460"/>
    </row>
    <row r="26" spans="1:47" s="178" customFormat="1" ht="18.75" customHeight="1">
      <c r="A26" s="192"/>
      <c r="B26" s="234"/>
      <c r="C26" s="264" t="s">
        <v>71</v>
      </c>
      <c r="D26" s="229"/>
      <c r="E26" s="229"/>
      <c r="F26" s="229"/>
      <c r="G26" s="229"/>
      <c r="H26" s="229"/>
      <c r="I26" s="229"/>
      <c r="J26" s="229"/>
      <c r="K26" s="284"/>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440"/>
      <c r="AT26" s="460"/>
    </row>
    <row r="27" spans="1:47" s="178" customFormat="1" ht="18.75" customHeight="1">
      <c r="A27" s="182" t="s">
        <v>149</v>
      </c>
      <c r="B27" s="235"/>
      <c r="C27" s="184"/>
      <c r="D27" s="184"/>
      <c r="E27" s="281"/>
      <c r="F27" s="184"/>
      <c r="G27" s="184"/>
      <c r="H27" s="184"/>
      <c r="I27" s="184"/>
      <c r="J27" s="319"/>
      <c r="K27" s="319"/>
      <c r="L27" s="319"/>
      <c r="M27" s="319"/>
      <c r="N27" s="319"/>
      <c r="O27" s="305"/>
      <c r="P27" s="231"/>
      <c r="Q27" s="231"/>
      <c r="R27" s="231"/>
      <c r="S27" s="320"/>
      <c r="T27" s="377"/>
      <c r="U27" s="320"/>
      <c r="V27" s="320"/>
      <c r="W27" s="320"/>
      <c r="X27" s="320"/>
      <c r="Y27" s="258"/>
      <c r="Z27" s="258"/>
      <c r="AA27" s="258"/>
      <c r="AB27" s="258"/>
      <c r="AC27" s="320"/>
      <c r="AD27" s="320"/>
      <c r="AE27" s="320"/>
      <c r="AF27" s="320"/>
      <c r="AG27" s="320"/>
      <c r="AH27" s="320"/>
      <c r="AI27" s="426"/>
      <c r="AJ27" s="426"/>
      <c r="AK27" s="426"/>
      <c r="AL27" s="426"/>
      <c r="AM27" s="441"/>
    </row>
    <row r="28" spans="1:47" s="178" customFormat="1" ht="18.75" customHeight="1">
      <c r="A28" s="193"/>
      <c r="B28" s="236"/>
      <c r="C28" s="265" t="s">
        <v>72</v>
      </c>
      <c r="D28" s="227"/>
      <c r="E28" s="282"/>
      <c r="F28" s="227"/>
      <c r="G28" s="227"/>
      <c r="H28" s="227"/>
      <c r="I28" s="227"/>
      <c r="J28" s="320"/>
      <c r="K28" s="320"/>
      <c r="L28" s="320"/>
      <c r="M28" s="320"/>
      <c r="N28" s="320"/>
      <c r="O28" s="353"/>
      <c r="P28" s="369" t="s">
        <v>74</v>
      </c>
      <c r="Q28" s="370"/>
      <c r="R28" s="370"/>
      <c r="S28" s="322"/>
      <c r="T28" s="316"/>
      <c r="U28" s="316"/>
      <c r="V28" s="316"/>
      <c r="W28" s="316"/>
      <c r="X28" s="316"/>
      <c r="Y28" s="406"/>
      <c r="Z28" s="406"/>
      <c r="AA28" s="406"/>
      <c r="AB28" s="406"/>
      <c r="AC28" s="316"/>
      <c r="AD28" s="316"/>
      <c r="AE28" s="316"/>
      <c r="AF28" s="316"/>
      <c r="AG28" s="316"/>
      <c r="AH28" s="322"/>
      <c r="AI28" s="427"/>
      <c r="AJ28" s="427"/>
      <c r="AK28" s="427"/>
      <c r="AL28" s="427"/>
      <c r="AM28" s="442"/>
    </row>
    <row r="29" spans="1:47" s="178" customFormat="1" ht="18.75" customHeight="1">
      <c r="A29" s="194" t="s">
        <v>169</v>
      </c>
      <c r="B29" s="237"/>
      <c r="C29" s="266"/>
      <c r="D29" s="266"/>
      <c r="E29" s="247"/>
      <c r="F29" s="266"/>
      <c r="G29" s="266"/>
      <c r="H29" s="266"/>
      <c r="I29" s="266"/>
      <c r="J29" s="321"/>
      <c r="K29" s="321"/>
      <c r="L29" s="321"/>
      <c r="M29" s="321"/>
      <c r="N29" s="321"/>
      <c r="O29" s="354"/>
      <c r="S29" s="322"/>
      <c r="T29" s="316"/>
      <c r="U29" s="316"/>
      <c r="V29" s="316"/>
      <c r="W29" s="316"/>
      <c r="X29" s="316"/>
      <c r="Y29" s="225"/>
      <c r="Z29" s="225"/>
      <c r="AA29" s="225"/>
      <c r="AB29" s="225"/>
      <c r="AC29" s="316"/>
      <c r="AD29" s="316"/>
      <c r="AE29" s="316"/>
      <c r="AF29" s="316"/>
      <c r="AG29" s="316"/>
      <c r="AH29" s="322"/>
      <c r="AI29" s="427"/>
      <c r="AJ29" s="427"/>
      <c r="AK29" s="427"/>
      <c r="AL29" s="427"/>
      <c r="AM29" s="443"/>
      <c r="AR29" s="459"/>
      <c r="AS29" s="459"/>
      <c r="AT29" s="459"/>
      <c r="AU29" s="459"/>
    </row>
    <row r="30" spans="1:47" s="178" customFormat="1" ht="18.75" customHeight="1">
      <c r="A30" s="187"/>
      <c r="B30" s="238"/>
      <c r="C30" s="267" t="s">
        <v>7</v>
      </c>
      <c r="D30" s="258"/>
      <c r="E30" s="283"/>
      <c r="F30" s="258"/>
      <c r="G30" s="258"/>
      <c r="H30" s="258"/>
      <c r="I30" s="258"/>
      <c r="J30" s="320"/>
      <c r="K30" s="320"/>
      <c r="L30" s="320"/>
      <c r="M30" s="320"/>
      <c r="N30" s="320"/>
      <c r="O30" s="353"/>
      <c r="P30" s="369" t="s">
        <v>75</v>
      </c>
      <c r="Q30" s="370"/>
      <c r="R30" s="370"/>
      <c r="S30" s="377"/>
      <c r="T30" s="377"/>
      <c r="U30" s="377"/>
      <c r="V30" s="377"/>
      <c r="W30" s="377"/>
      <c r="X30" s="377"/>
      <c r="Y30" s="258"/>
      <c r="Z30" s="258"/>
      <c r="AA30" s="258"/>
      <c r="AB30" s="258"/>
      <c r="AC30" s="377"/>
      <c r="AD30" s="377"/>
      <c r="AE30" s="377"/>
      <c r="AF30" s="377"/>
      <c r="AG30" s="377"/>
      <c r="AH30" s="320"/>
      <c r="AI30" s="426"/>
      <c r="AJ30" s="426"/>
      <c r="AK30" s="426"/>
      <c r="AL30" s="426"/>
      <c r="AM30" s="441"/>
      <c r="AU30" s="459"/>
    </row>
    <row r="31" spans="1:47" s="178" customFormat="1" ht="18" customHeight="1">
      <c r="A31" s="182" t="s">
        <v>92</v>
      </c>
      <c r="B31" s="227"/>
      <c r="C31" s="258"/>
      <c r="D31" s="258"/>
      <c r="E31" s="283"/>
      <c r="F31" s="258"/>
      <c r="G31" s="258"/>
      <c r="H31" s="258"/>
      <c r="I31" s="258"/>
      <c r="J31" s="320"/>
      <c r="K31" s="320"/>
      <c r="L31" s="320"/>
      <c r="M31" s="320"/>
      <c r="N31" s="320"/>
      <c r="O31" s="355"/>
      <c r="P31" s="370"/>
      <c r="Q31" s="370"/>
      <c r="R31" s="370"/>
      <c r="S31" s="320"/>
      <c r="T31" s="377"/>
      <c r="U31" s="377"/>
      <c r="V31" s="377"/>
      <c r="W31" s="377"/>
      <c r="X31" s="377"/>
      <c r="Y31" s="377"/>
      <c r="Z31" s="377"/>
      <c r="AA31" s="377"/>
      <c r="AB31" s="377"/>
      <c r="AC31" s="377"/>
      <c r="AD31" s="377"/>
      <c r="AE31" s="377"/>
      <c r="AF31" s="377"/>
      <c r="AG31" s="377"/>
      <c r="AH31" s="320"/>
      <c r="AI31" s="426"/>
      <c r="AJ31" s="426"/>
      <c r="AK31" s="426"/>
      <c r="AL31" s="426"/>
      <c r="AM31" s="441"/>
      <c r="AP31" s="457" t="s">
        <v>140</v>
      </c>
      <c r="AQ31" s="458"/>
      <c r="AR31" s="458"/>
      <c r="AS31" s="458"/>
      <c r="AT31" s="458"/>
      <c r="AU31" s="461"/>
    </row>
    <row r="32" spans="1:47" s="178" customFormat="1" ht="18.75" customHeight="1">
      <c r="A32" s="195"/>
      <c r="B32" s="233"/>
      <c r="C32" s="263" t="s">
        <v>76</v>
      </c>
      <c r="D32" s="228"/>
      <c r="E32" s="228"/>
      <c r="F32" s="228"/>
      <c r="G32" s="228"/>
      <c r="H32" s="228"/>
      <c r="I32" s="228"/>
      <c r="J32" s="228"/>
      <c r="K32" s="228"/>
      <c r="L32" s="228"/>
      <c r="M32" s="228"/>
      <c r="N32" s="228" t="s">
        <v>30</v>
      </c>
      <c r="O32" s="352"/>
      <c r="P32" s="368" t="s">
        <v>40</v>
      </c>
      <c r="Q32" s="321"/>
      <c r="R32" s="321"/>
      <c r="S32" s="376"/>
      <c r="W32" s="321"/>
      <c r="X32" s="404"/>
      <c r="Y32" s="404"/>
      <c r="Z32" s="404"/>
      <c r="AA32" s="409"/>
      <c r="AB32" s="368" t="s">
        <v>20</v>
      </c>
      <c r="AC32" s="237"/>
      <c r="AD32" s="237"/>
      <c r="AE32" s="237"/>
      <c r="AF32" s="237"/>
      <c r="AG32" s="404"/>
      <c r="AH32" s="404"/>
      <c r="AI32" s="409"/>
      <c r="AJ32" s="368" t="s">
        <v>59</v>
      </c>
      <c r="AK32" s="228"/>
      <c r="AL32" s="228"/>
      <c r="AM32" s="439"/>
      <c r="AP32" s="285" t="str">
        <f>IF(計算用!H39&gt;0,"あり","なし")</f>
        <v>なし</v>
      </c>
      <c r="AQ32" s="227"/>
      <c r="AR32" s="227"/>
      <c r="AS32" s="227"/>
      <c r="AT32" s="227"/>
      <c r="AU32" s="308"/>
    </row>
    <row r="33" spans="1:46" ht="18.75" customHeight="1">
      <c r="A33" s="196"/>
      <c r="B33" s="239"/>
      <c r="C33" s="264" t="s">
        <v>77</v>
      </c>
      <c r="D33" s="225"/>
      <c r="E33" s="284"/>
      <c r="F33" s="225"/>
      <c r="G33" s="225"/>
      <c r="H33" s="225"/>
      <c r="I33" s="225"/>
      <c r="J33" s="322"/>
      <c r="K33" s="322"/>
      <c r="L33" s="322"/>
      <c r="M33" s="322"/>
      <c r="N33" s="322"/>
      <c r="O33" s="356"/>
      <c r="P33" s="371" t="s">
        <v>78</v>
      </c>
      <c r="Q33" s="374"/>
      <c r="R33" s="374"/>
      <c r="S33" s="322"/>
      <c r="T33" s="316"/>
      <c r="U33" s="322"/>
      <c r="V33" s="322"/>
      <c r="W33" s="322"/>
      <c r="X33" s="322"/>
      <c r="Y33" s="225"/>
      <c r="Z33" s="225"/>
      <c r="AA33" s="225"/>
      <c r="AB33" s="413"/>
      <c r="AC33" s="264" t="s">
        <v>79</v>
      </c>
      <c r="AD33" s="322"/>
      <c r="AE33" s="322"/>
      <c r="AF33" s="322"/>
      <c r="AG33" s="322"/>
      <c r="AH33" s="322"/>
      <c r="AI33" s="427"/>
      <c r="AJ33" s="427"/>
      <c r="AK33" s="427"/>
      <c r="AL33" s="427"/>
      <c r="AM33" s="443"/>
    </row>
    <row r="34" spans="1:46" s="178" customFormat="1" ht="18" customHeight="1">
      <c r="A34" s="182" t="s">
        <v>150</v>
      </c>
      <c r="B34" s="227"/>
      <c r="C34" s="258"/>
      <c r="D34" s="258"/>
      <c r="E34" s="283"/>
      <c r="F34" s="258"/>
      <c r="G34" s="258"/>
      <c r="H34" s="258"/>
      <c r="I34" s="258"/>
      <c r="J34" s="320"/>
      <c r="K34" s="320"/>
      <c r="L34" s="320"/>
      <c r="M34" s="320"/>
      <c r="N34" s="320"/>
      <c r="O34" s="355"/>
      <c r="P34" s="370"/>
      <c r="Q34" s="370"/>
      <c r="R34" s="370"/>
      <c r="S34" s="320"/>
      <c r="T34" s="377"/>
      <c r="U34" s="377"/>
      <c r="V34" s="377"/>
      <c r="W34" s="377"/>
      <c r="X34" s="377"/>
      <c r="Y34" s="377"/>
      <c r="Z34" s="377"/>
      <c r="AA34" s="377"/>
      <c r="AB34" s="377"/>
      <c r="AC34" s="377"/>
      <c r="AD34" s="377"/>
      <c r="AE34" s="377"/>
      <c r="AF34" s="377"/>
      <c r="AG34" s="377"/>
      <c r="AH34" s="320"/>
      <c r="AI34" s="426"/>
      <c r="AJ34" s="426"/>
      <c r="AK34" s="426"/>
      <c r="AL34" s="426"/>
      <c r="AM34" s="441"/>
      <c r="AT34" s="460"/>
    </row>
    <row r="35" spans="1:46" ht="30" customHeight="1">
      <c r="A35" s="196"/>
      <c r="B35" s="23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444"/>
    </row>
    <row r="36" spans="1:46" ht="4.5" customHeight="1">
      <c r="A36" s="197"/>
      <c r="B36" s="184"/>
      <c r="C36" s="262"/>
      <c r="D36" s="184"/>
      <c r="E36" s="281"/>
      <c r="F36" s="184"/>
      <c r="G36" s="184"/>
      <c r="H36" s="184"/>
      <c r="I36" s="184"/>
      <c r="J36" s="319"/>
      <c r="K36" s="319"/>
      <c r="L36" s="319"/>
      <c r="M36" s="319"/>
      <c r="N36" s="319"/>
      <c r="O36" s="357"/>
      <c r="P36" s="372"/>
      <c r="Q36" s="197"/>
      <c r="R36" s="197"/>
      <c r="S36" s="319"/>
      <c r="T36" s="317"/>
      <c r="U36" s="319"/>
      <c r="V36" s="319"/>
      <c r="W36" s="319"/>
      <c r="X36" s="319"/>
      <c r="Y36" s="184"/>
      <c r="Z36" s="184"/>
      <c r="AA36" s="184"/>
      <c r="AB36" s="184"/>
      <c r="AC36" s="262"/>
      <c r="AD36" s="319"/>
      <c r="AE36" s="319"/>
      <c r="AF36" s="319"/>
      <c r="AG36" s="319"/>
      <c r="AH36" s="319"/>
      <c r="AI36" s="428"/>
      <c r="AJ36" s="428"/>
      <c r="AK36" s="428"/>
      <c r="AL36" s="428"/>
      <c r="AM36" s="319"/>
    </row>
    <row r="37" spans="1:46" ht="18.75" customHeight="1">
      <c r="A37" s="198" t="s">
        <v>95</v>
      </c>
      <c r="B37" s="225"/>
      <c r="C37" s="264"/>
      <c r="D37" s="225"/>
      <c r="E37" s="284"/>
      <c r="F37" s="225"/>
      <c r="G37" s="225"/>
      <c r="H37" s="225"/>
      <c r="I37" s="225"/>
      <c r="J37" s="322"/>
      <c r="K37" s="322"/>
      <c r="L37" s="322"/>
      <c r="M37" s="322"/>
      <c r="N37" s="322"/>
      <c r="O37" s="358"/>
      <c r="P37" s="371"/>
      <c r="Q37" s="374"/>
      <c r="R37" s="374"/>
      <c r="S37" s="322"/>
      <c r="T37" s="316"/>
      <c r="U37" s="322"/>
      <c r="V37" s="322"/>
      <c r="W37" s="403" t="s">
        <v>182</v>
      </c>
      <c r="X37" s="87"/>
      <c r="Y37" s="87"/>
      <c r="Z37" s="96"/>
      <c r="AA37" s="408" t="str">
        <f>IF(AI37&lt;&gt;0,IFERROR((VLOOKUP(L5,計算用!A2:D36,4,FALSE)),""),"")</f>
        <v/>
      </c>
      <c r="AB37" s="412"/>
      <c r="AC37" s="412"/>
      <c r="AD37" s="87" t="s">
        <v>141</v>
      </c>
      <c r="AE37" s="96"/>
      <c r="AF37" s="403" t="s">
        <v>96</v>
      </c>
      <c r="AG37" s="87"/>
      <c r="AH37" s="96"/>
      <c r="AI37" s="425">
        <f>ROUNDDOWN($J$89/1000,0)</f>
        <v>0</v>
      </c>
      <c r="AJ37" s="429"/>
      <c r="AK37" s="429"/>
      <c r="AL37" s="87" t="s">
        <v>141</v>
      </c>
      <c r="AM37" s="96"/>
    </row>
    <row r="38" spans="1:46" ht="18.75" customHeight="1">
      <c r="A38" s="186" t="s">
        <v>37</v>
      </c>
      <c r="B38" s="227"/>
      <c r="C38" s="258"/>
      <c r="D38" s="258"/>
      <c r="E38" s="258"/>
      <c r="F38" s="258"/>
      <c r="G38" s="258"/>
      <c r="H38" s="302"/>
      <c r="I38" s="307"/>
      <c r="J38" s="318"/>
      <c r="K38" s="332" t="s">
        <v>170</v>
      </c>
      <c r="L38" s="346"/>
      <c r="M38" s="346"/>
      <c r="N38" s="346"/>
      <c r="O38" s="346"/>
      <c r="P38" s="346"/>
      <c r="Q38" s="346"/>
      <c r="R38" s="346"/>
      <c r="S38" s="346"/>
      <c r="T38" s="346"/>
      <c r="U38" s="346"/>
      <c r="V38" s="346"/>
      <c r="W38" s="346"/>
      <c r="X38" s="346"/>
      <c r="Y38" s="346"/>
      <c r="Z38" s="346"/>
      <c r="AA38" s="346"/>
      <c r="AB38" s="346"/>
      <c r="AC38" s="346"/>
      <c r="AD38" s="346"/>
      <c r="AE38" s="346"/>
      <c r="AF38" s="420" t="s">
        <v>180</v>
      </c>
      <c r="AG38" s="423"/>
      <c r="AH38" s="423"/>
      <c r="AI38" s="370"/>
      <c r="AJ38" s="370"/>
      <c r="AK38" s="31"/>
      <c r="AL38" s="258"/>
      <c r="AM38" s="434"/>
    </row>
    <row r="39" spans="1:46" ht="13.5" customHeight="1">
      <c r="A39" s="187"/>
      <c r="B39" s="178"/>
      <c r="C39" s="269" t="s">
        <v>151</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445"/>
    </row>
    <row r="40" spans="1:46" ht="13.5" customHeight="1">
      <c r="A40" s="188"/>
      <c r="B40" s="22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435"/>
    </row>
    <row r="41" spans="1:46" s="178" customFormat="1" ht="19.5" customHeight="1">
      <c r="A41" s="190" t="s">
        <v>13</v>
      </c>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437"/>
      <c r="AT41" s="460"/>
    </row>
    <row r="42" spans="1:46" s="178" customFormat="1" ht="18.75" customHeight="1">
      <c r="A42" s="182" t="s">
        <v>81</v>
      </c>
      <c r="B42" s="240"/>
      <c r="C42" s="240"/>
      <c r="D42" s="240"/>
      <c r="E42" s="240"/>
      <c r="F42" s="240"/>
      <c r="G42" s="240"/>
      <c r="H42" s="240"/>
      <c r="I42" s="240"/>
      <c r="J42" s="240"/>
      <c r="K42" s="240"/>
      <c r="L42" s="240"/>
      <c r="M42" s="240"/>
      <c r="N42" s="240"/>
      <c r="O42" s="240"/>
      <c r="P42" s="240"/>
      <c r="Q42" s="240"/>
      <c r="R42" s="240"/>
      <c r="S42" s="378"/>
      <c r="T42" s="378"/>
      <c r="U42" s="378"/>
      <c r="V42" s="378"/>
      <c r="W42" s="378"/>
      <c r="X42" s="378"/>
      <c r="Y42" s="378"/>
      <c r="Z42" s="378"/>
      <c r="AA42" s="378"/>
      <c r="AB42" s="378"/>
      <c r="AC42" s="378"/>
      <c r="AD42" s="378"/>
      <c r="AE42" s="378"/>
      <c r="AF42" s="378"/>
      <c r="AG42" s="378"/>
      <c r="AH42" s="378"/>
      <c r="AI42" s="378"/>
      <c r="AJ42" s="378"/>
      <c r="AK42" s="378"/>
      <c r="AL42" s="378"/>
      <c r="AM42" s="446"/>
      <c r="AT42" s="460"/>
    </row>
    <row r="43" spans="1:46" s="178" customFormat="1" ht="18.75" customHeight="1">
      <c r="A43" s="199"/>
      <c r="B43" s="232"/>
      <c r="C43" s="262" t="s">
        <v>54</v>
      </c>
      <c r="D43" s="261"/>
      <c r="E43" s="261"/>
      <c r="F43" s="261"/>
      <c r="G43" s="261"/>
      <c r="H43" s="261"/>
      <c r="I43" s="261"/>
      <c r="J43" s="261"/>
      <c r="K43" s="261"/>
      <c r="L43" s="261"/>
      <c r="M43" s="261"/>
      <c r="N43" s="261" t="s">
        <v>30</v>
      </c>
      <c r="O43" s="351"/>
      <c r="P43" s="367" t="s">
        <v>40</v>
      </c>
      <c r="Q43" s="319"/>
      <c r="R43" s="319"/>
      <c r="S43" s="375"/>
      <c r="T43" s="231"/>
      <c r="U43" s="231"/>
      <c r="V43" s="231"/>
      <c r="W43" s="319"/>
      <c r="X43" s="317"/>
      <c r="Y43" s="317"/>
      <c r="Z43" s="317"/>
      <c r="AA43" s="410"/>
      <c r="AB43" s="367" t="s">
        <v>20</v>
      </c>
      <c r="AC43" s="235"/>
      <c r="AD43" s="235"/>
      <c r="AE43" s="235"/>
      <c r="AF43" s="235"/>
      <c r="AG43" s="317"/>
      <c r="AH43" s="317"/>
      <c r="AI43" s="410"/>
      <c r="AJ43" s="367" t="s">
        <v>59</v>
      </c>
      <c r="AK43" s="261"/>
      <c r="AL43" s="261"/>
      <c r="AM43" s="438"/>
      <c r="AT43" s="460"/>
    </row>
    <row r="44" spans="1:46" ht="18.75" customHeight="1">
      <c r="A44" s="200"/>
      <c r="B44" s="239"/>
      <c r="C44" s="264" t="s">
        <v>80</v>
      </c>
      <c r="D44" s="225"/>
      <c r="E44" s="284"/>
      <c r="F44" s="225"/>
      <c r="G44" s="225"/>
      <c r="H44" s="225"/>
      <c r="I44" s="225"/>
      <c r="J44" s="322"/>
      <c r="K44" s="322"/>
      <c r="L44" s="322"/>
      <c r="M44" s="322"/>
      <c r="N44" s="322"/>
      <c r="O44" s="264"/>
      <c r="P44" s="226"/>
      <c r="Q44" s="226"/>
      <c r="R44" s="226"/>
      <c r="S44" s="322"/>
      <c r="T44" s="316"/>
      <c r="U44" s="322"/>
      <c r="V44" s="322"/>
      <c r="W44" s="322"/>
      <c r="X44" s="322"/>
      <c r="Y44" s="322"/>
      <c r="Z44" s="322"/>
      <c r="AA44" s="322"/>
      <c r="AB44" s="322"/>
      <c r="AC44" s="322"/>
      <c r="AD44" s="322"/>
      <c r="AE44" s="322"/>
      <c r="AF44" s="322"/>
      <c r="AG44" s="322"/>
      <c r="AH44" s="322"/>
      <c r="AI44" s="322"/>
      <c r="AJ44" s="322"/>
      <c r="AK44" s="322"/>
      <c r="AL44" s="322"/>
      <c r="AM44" s="443"/>
    </row>
    <row r="45" spans="1:46" ht="18.75" customHeight="1">
      <c r="A45" s="182" t="s">
        <v>83</v>
      </c>
      <c r="B45" s="235"/>
      <c r="C45" s="184"/>
      <c r="D45" s="184"/>
      <c r="E45" s="281"/>
      <c r="F45" s="184"/>
      <c r="G45" s="184"/>
      <c r="H45" s="184"/>
      <c r="I45" s="184"/>
      <c r="J45" s="319"/>
      <c r="K45" s="319"/>
      <c r="L45" s="319"/>
      <c r="M45" s="319"/>
      <c r="N45" s="319"/>
      <c r="O45" s="305"/>
      <c r="P45" s="231"/>
      <c r="Q45" s="231"/>
      <c r="R45" s="231"/>
      <c r="S45" s="319"/>
      <c r="T45" s="317"/>
      <c r="U45" s="319"/>
      <c r="V45" s="319"/>
      <c r="W45" s="319"/>
      <c r="X45" s="319"/>
      <c r="Y45" s="184"/>
      <c r="Z45" s="184"/>
      <c r="AA45" s="184"/>
      <c r="AB45" s="184"/>
      <c r="AC45" s="319"/>
      <c r="AD45" s="319"/>
      <c r="AE45" s="319"/>
      <c r="AF45" s="319"/>
      <c r="AG45" s="319"/>
      <c r="AH45" s="319"/>
      <c r="AI45" s="428"/>
      <c r="AJ45" s="428"/>
      <c r="AK45" s="428"/>
      <c r="AL45" s="428"/>
      <c r="AM45" s="447"/>
    </row>
    <row r="46" spans="1:46" ht="18.75" customHeight="1">
      <c r="A46" s="201"/>
      <c r="B46" s="236"/>
      <c r="C46" s="265" t="s">
        <v>84</v>
      </c>
      <c r="D46" s="227"/>
      <c r="E46" s="282"/>
      <c r="F46" s="227"/>
      <c r="G46" s="227"/>
      <c r="H46" s="227"/>
      <c r="I46" s="227"/>
      <c r="J46" s="320"/>
      <c r="K46" s="320"/>
      <c r="L46" s="320"/>
      <c r="M46" s="267" t="s">
        <v>65</v>
      </c>
      <c r="N46" s="320"/>
      <c r="O46" s="355"/>
      <c r="P46" s="370"/>
      <c r="Q46" s="370"/>
      <c r="R46" s="370"/>
      <c r="S46" s="379"/>
      <c r="T46" s="379"/>
      <c r="U46" s="379"/>
      <c r="V46" s="379"/>
      <c r="W46" s="379"/>
      <c r="X46" s="379"/>
      <c r="Y46" s="379"/>
      <c r="Z46" s="379"/>
      <c r="AA46" s="379"/>
      <c r="AB46" s="379"/>
      <c r="AC46" s="379"/>
      <c r="AD46" s="379"/>
      <c r="AE46" s="379"/>
      <c r="AF46" s="379"/>
      <c r="AG46" s="379"/>
      <c r="AH46" s="379"/>
      <c r="AI46" s="379"/>
      <c r="AJ46" s="379"/>
      <c r="AK46" s="379"/>
      <c r="AL46" s="379"/>
      <c r="AM46" s="448" t="s">
        <v>15</v>
      </c>
    </row>
    <row r="47" spans="1:46" s="178" customFormat="1" ht="18" customHeight="1">
      <c r="A47" s="182" t="s">
        <v>152</v>
      </c>
      <c r="B47" s="227"/>
      <c r="C47" s="258"/>
      <c r="D47" s="258"/>
      <c r="E47" s="283"/>
      <c r="F47" s="258"/>
      <c r="G47" s="258"/>
      <c r="H47" s="258"/>
      <c r="I47" s="258"/>
      <c r="J47" s="320"/>
      <c r="K47" s="320"/>
      <c r="L47" s="320"/>
      <c r="M47" s="320"/>
      <c r="N47" s="320"/>
      <c r="O47" s="355"/>
      <c r="P47" s="370"/>
      <c r="Q47" s="370"/>
      <c r="R47" s="370"/>
      <c r="S47" s="320"/>
      <c r="T47" s="377"/>
      <c r="U47" s="377"/>
      <c r="V47" s="377"/>
      <c r="W47" s="377"/>
      <c r="X47" s="377"/>
      <c r="Y47" s="377"/>
      <c r="Z47" s="377"/>
      <c r="AA47" s="377"/>
      <c r="AB47" s="377"/>
      <c r="AC47" s="377"/>
      <c r="AD47" s="377"/>
      <c r="AE47" s="377"/>
      <c r="AF47" s="377"/>
      <c r="AG47" s="377"/>
      <c r="AH47" s="320"/>
      <c r="AI47" s="426"/>
      <c r="AJ47" s="426"/>
      <c r="AK47" s="426"/>
      <c r="AL47" s="426"/>
      <c r="AM47" s="441"/>
      <c r="AT47" s="460"/>
    </row>
    <row r="48" spans="1:46" ht="30" customHeight="1">
      <c r="A48" s="196"/>
      <c r="B48" s="23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444"/>
    </row>
    <row r="49" spans="1:39" ht="6" customHeight="1">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row>
    <row r="50" spans="1:39" ht="18" customHeight="1">
      <c r="A50" s="203" t="s">
        <v>85</v>
      </c>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row>
    <row r="51" spans="1:39" ht="18" customHeight="1">
      <c r="A51" s="140" t="s">
        <v>100</v>
      </c>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row>
    <row r="52" spans="1:39" ht="18" customHeight="1">
      <c r="A52" s="204" t="s">
        <v>199</v>
      </c>
      <c r="B52" s="241"/>
      <c r="C52" s="241"/>
      <c r="D52" s="276"/>
      <c r="E52" s="285" t="s">
        <v>86</v>
      </c>
      <c r="F52" s="227"/>
      <c r="G52" s="227"/>
      <c r="H52" s="227"/>
      <c r="I52" s="308"/>
      <c r="J52" s="285" t="s">
        <v>99</v>
      </c>
      <c r="K52" s="227"/>
      <c r="L52" s="227"/>
      <c r="M52" s="227"/>
      <c r="N52" s="227"/>
      <c r="O52" s="359" t="s">
        <v>89</v>
      </c>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row>
    <row r="53" spans="1:39" ht="9.75" customHeight="1">
      <c r="A53" s="205" t="s">
        <v>97</v>
      </c>
      <c r="B53" s="242"/>
      <c r="C53" s="242"/>
      <c r="D53" s="277"/>
      <c r="E53" s="286"/>
      <c r="F53" s="293"/>
      <c r="G53" s="293"/>
      <c r="H53" s="293"/>
      <c r="I53" s="309"/>
      <c r="J53" s="323"/>
      <c r="K53" s="333"/>
      <c r="L53" s="333"/>
      <c r="M53" s="333"/>
      <c r="N53" s="333"/>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row>
    <row r="54" spans="1:39" ht="9.75" customHeight="1">
      <c r="A54" s="206"/>
      <c r="B54" s="243"/>
      <c r="C54" s="243"/>
      <c r="D54" s="278"/>
      <c r="E54" s="287"/>
      <c r="F54" s="294"/>
      <c r="G54" s="294"/>
      <c r="H54" s="294"/>
      <c r="I54" s="310"/>
      <c r="J54" s="324"/>
      <c r="K54" s="334"/>
      <c r="L54" s="334"/>
      <c r="M54" s="334"/>
      <c r="N54" s="334"/>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row>
    <row r="55" spans="1:39" ht="9.75" customHeight="1">
      <c r="A55" s="206"/>
      <c r="B55" s="243"/>
      <c r="C55" s="243"/>
      <c r="D55" s="278"/>
      <c r="E55" s="287"/>
      <c r="F55" s="294"/>
      <c r="G55" s="294"/>
      <c r="H55" s="294"/>
      <c r="I55" s="310"/>
      <c r="J55" s="324"/>
      <c r="K55" s="334"/>
      <c r="L55" s="334"/>
      <c r="M55" s="334"/>
      <c r="N55" s="334"/>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row>
    <row r="56" spans="1:39" ht="9.75" customHeight="1">
      <c r="A56" s="206"/>
      <c r="B56" s="243"/>
      <c r="C56" s="243"/>
      <c r="D56" s="278"/>
      <c r="E56" s="288"/>
      <c r="F56" s="295"/>
      <c r="G56" s="295"/>
      <c r="H56" s="295"/>
      <c r="I56" s="311"/>
      <c r="J56" s="325"/>
      <c r="K56" s="335"/>
      <c r="L56" s="335"/>
      <c r="M56" s="335"/>
      <c r="N56" s="335"/>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row>
    <row r="57" spans="1:39" ht="9.75" customHeight="1">
      <c r="A57" s="205" t="s">
        <v>33</v>
      </c>
      <c r="B57" s="242"/>
      <c r="C57" s="242"/>
      <c r="D57" s="277"/>
      <c r="E57" s="286"/>
      <c r="F57" s="293"/>
      <c r="G57" s="293"/>
      <c r="H57" s="293"/>
      <c r="I57" s="309"/>
      <c r="J57" s="323"/>
      <c r="K57" s="333"/>
      <c r="L57" s="333"/>
      <c r="M57" s="333"/>
      <c r="N57" s="333"/>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row>
    <row r="58" spans="1:39" ht="9.75" customHeight="1">
      <c r="A58" s="206"/>
      <c r="B58" s="243"/>
      <c r="C58" s="243"/>
      <c r="D58" s="278"/>
      <c r="E58" s="287"/>
      <c r="F58" s="294"/>
      <c r="G58" s="294"/>
      <c r="H58" s="294"/>
      <c r="I58" s="310"/>
      <c r="J58" s="324"/>
      <c r="K58" s="334"/>
      <c r="L58" s="334"/>
      <c r="M58" s="334"/>
      <c r="N58" s="334"/>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row>
    <row r="59" spans="1:39" ht="9.75" customHeight="1">
      <c r="A59" s="206"/>
      <c r="B59" s="243"/>
      <c r="C59" s="243"/>
      <c r="D59" s="278"/>
      <c r="E59" s="287"/>
      <c r="F59" s="294"/>
      <c r="G59" s="294"/>
      <c r="H59" s="294"/>
      <c r="I59" s="310"/>
      <c r="J59" s="324"/>
      <c r="K59" s="334"/>
      <c r="L59" s="334"/>
      <c r="M59" s="334"/>
      <c r="N59" s="334"/>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row>
    <row r="60" spans="1:39" ht="9.75" customHeight="1">
      <c r="A60" s="207"/>
      <c r="B60" s="244"/>
      <c r="C60" s="244"/>
      <c r="D60" s="279"/>
      <c r="E60" s="289"/>
      <c r="F60" s="296"/>
      <c r="G60" s="296"/>
      <c r="H60" s="296"/>
      <c r="I60" s="312"/>
      <c r="J60" s="326"/>
      <c r="K60" s="336"/>
      <c r="L60" s="336"/>
      <c r="M60" s="336"/>
      <c r="N60" s="336"/>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row>
    <row r="61" spans="1:39" ht="9.75" customHeight="1">
      <c r="A61" s="206" t="s">
        <v>163</v>
      </c>
      <c r="B61" s="243"/>
      <c r="C61" s="243"/>
      <c r="D61" s="278"/>
      <c r="E61" s="290"/>
      <c r="F61" s="297"/>
      <c r="G61" s="297"/>
      <c r="H61" s="297"/>
      <c r="I61" s="313"/>
      <c r="J61" s="327"/>
      <c r="K61" s="337"/>
      <c r="L61" s="337"/>
      <c r="M61" s="337"/>
      <c r="N61" s="337"/>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row>
    <row r="62" spans="1:39" ht="9.75" customHeight="1">
      <c r="A62" s="206"/>
      <c r="B62" s="243"/>
      <c r="C62" s="243"/>
      <c r="D62" s="278"/>
      <c r="E62" s="287"/>
      <c r="F62" s="294"/>
      <c r="G62" s="294"/>
      <c r="H62" s="294"/>
      <c r="I62" s="310"/>
      <c r="J62" s="324"/>
      <c r="K62" s="334"/>
      <c r="L62" s="334"/>
      <c r="M62" s="334"/>
      <c r="N62" s="334"/>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row>
    <row r="63" spans="1:39" ht="9.75" customHeight="1">
      <c r="A63" s="206"/>
      <c r="B63" s="243"/>
      <c r="C63" s="243"/>
      <c r="D63" s="278"/>
      <c r="E63" s="287"/>
      <c r="F63" s="294"/>
      <c r="G63" s="294"/>
      <c r="H63" s="294"/>
      <c r="I63" s="310"/>
      <c r="J63" s="324"/>
      <c r="K63" s="334"/>
      <c r="L63" s="334"/>
      <c r="M63" s="334"/>
      <c r="N63" s="334"/>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row>
    <row r="64" spans="1:39" ht="9.75" customHeight="1">
      <c r="A64" s="206"/>
      <c r="B64" s="243"/>
      <c r="C64" s="243"/>
      <c r="D64" s="278"/>
      <c r="E64" s="288"/>
      <c r="F64" s="295"/>
      <c r="G64" s="295"/>
      <c r="H64" s="295"/>
      <c r="I64" s="311"/>
      <c r="J64" s="325"/>
      <c r="K64" s="335"/>
      <c r="L64" s="335"/>
      <c r="M64" s="335"/>
      <c r="N64" s="335"/>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row>
    <row r="65" spans="1:39" ht="9.75" customHeight="1">
      <c r="A65" s="205" t="s">
        <v>197</v>
      </c>
      <c r="B65" s="242"/>
      <c r="C65" s="242"/>
      <c r="D65" s="277"/>
      <c r="E65" s="286"/>
      <c r="F65" s="293"/>
      <c r="G65" s="293"/>
      <c r="H65" s="293"/>
      <c r="I65" s="309"/>
      <c r="J65" s="323"/>
      <c r="K65" s="333"/>
      <c r="L65" s="333"/>
      <c r="M65" s="333"/>
      <c r="N65" s="333"/>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row>
    <row r="66" spans="1:39" ht="9.75" customHeight="1">
      <c r="A66" s="206"/>
      <c r="B66" s="243"/>
      <c r="C66" s="243"/>
      <c r="D66" s="278"/>
      <c r="E66" s="287"/>
      <c r="F66" s="294"/>
      <c r="G66" s="294"/>
      <c r="H66" s="294"/>
      <c r="I66" s="310"/>
      <c r="J66" s="324"/>
      <c r="K66" s="334"/>
      <c r="L66" s="334"/>
      <c r="M66" s="334"/>
      <c r="N66" s="334"/>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row>
    <row r="67" spans="1:39" ht="9.75" customHeight="1">
      <c r="A67" s="206"/>
      <c r="B67" s="243"/>
      <c r="C67" s="243"/>
      <c r="D67" s="278"/>
      <c r="E67" s="287"/>
      <c r="F67" s="294"/>
      <c r="G67" s="294"/>
      <c r="H67" s="294"/>
      <c r="I67" s="310"/>
      <c r="J67" s="324"/>
      <c r="K67" s="334"/>
      <c r="L67" s="334"/>
      <c r="M67" s="334"/>
      <c r="N67" s="334"/>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row>
    <row r="68" spans="1:39" ht="9.75" customHeight="1">
      <c r="A68" s="207"/>
      <c r="B68" s="244"/>
      <c r="C68" s="244"/>
      <c r="D68" s="279"/>
      <c r="E68" s="289"/>
      <c r="F68" s="296"/>
      <c r="G68" s="296"/>
      <c r="H68" s="296"/>
      <c r="I68" s="312"/>
      <c r="J68" s="326"/>
      <c r="K68" s="336"/>
      <c r="L68" s="336"/>
      <c r="M68" s="336"/>
      <c r="N68" s="336"/>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row>
    <row r="69" spans="1:39" ht="9.75" customHeight="1">
      <c r="A69" s="205" t="s">
        <v>198</v>
      </c>
      <c r="B69" s="242"/>
      <c r="C69" s="242"/>
      <c r="D69" s="277"/>
      <c r="E69" s="286"/>
      <c r="F69" s="293"/>
      <c r="G69" s="293"/>
      <c r="H69" s="293"/>
      <c r="I69" s="309"/>
      <c r="J69" s="323"/>
      <c r="K69" s="333"/>
      <c r="L69" s="333"/>
      <c r="M69" s="333"/>
      <c r="N69" s="333"/>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row>
    <row r="70" spans="1:39" ht="9.75" customHeight="1">
      <c r="A70" s="206"/>
      <c r="B70" s="243"/>
      <c r="C70" s="243"/>
      <c r="D70" s="278"/>
      <c r="E70" s="287"/>
      <c r="F70" s="294"/>
      <c r="G70" s="294"/>
      <c r="H70" s="294"/>
      <c r="I70" s="310"/>
      <c r="J70" s="324"/>
      <c r="K70" s="334"/>
      <c r="L70" s="334"/>
      <c r="M70" s="334"/>
      <c r="N70" s="334"/>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row>
    <row r="71" spans="1:39" ht="9.75" customHeight="1">
      <c r="A71" s="206"/>
      <c r="B71" s="243"/>
      <c r="C71" s="243"/>
      <c r="D71" s="278"/>
      <c r="E71" s="287"/>
      <c r="F71" s="294"/>
      <c r="G71" s="294"/>
      <c r="H71" s="294"/>
      <c r="I71" s="310"/>
      <c r="J71" s="324"/>
      <c r="K71" s="334"/>
      <c r="L71" s="334"/>
      <c r="M71" s="334"/>
      <c r="N71" s="334"/>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row>
    <row r="72" spans="1:39" ht="9.75" customHeight="1">
      <c r="A72" s="208"/>
      <c r="B72" s="245"/>
      <c r="C72" s="245"/>
      <c r="D72" s="280"/>
      <c r="E72" s="291"/>
      <c r="F72" s="298"/>
      <c r="G72" s="298"/>
      <c r="H72" s="298"/>
      <c r="I72" s="314"/>
      <c r="J72" s="328"/>
      <c r="K72" s="338"/>
      <c r="L72" s="338"/>
      <c r="M72" s="338"/>
      <c r="N72" s="338"/>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row>
    <row r="73" spans="1:39" ht="22.5" customHeight="1">
      <c r="A73" s="207" t="s">
        <v>221</v>
      </c>
      <c r="B73" s="244"/>
      <c r="C73" s="244"/>
      <c r="D73" s="279"/>
      <c r="E73" s="292"/>
      <c r="F73" s="299"/>
      <c r="G73" s="299"/>
      <c r="H73" s="299"/>
      <c r="I73" s="315"/>
      <c r="J73" s="329">
        <f>SUM(J53:N72)</f>
        <v>0</v>
      </c>
      <c r="K73" s="339"/>
      <c r="L73" s="339"/>
      <c r="M73" s="339"/>
      <c r="N73" s="339"/>
      <c r="O73" s="366"/>
      <c r="P73" s="366"/>
      <c r="Q73" s="366"/>
      <c r="R73" s="366"/>
      <c r="S73" s="366"/>
      <c r="T73" s="366"/>
      <c r="U73" s="366"/>
      <c r="V73" s="366"/>
      <c r="W73" s="366"/>
      <c r="X73" s="366"/>
      <c r="Y73" s="366"/>
      <c r="Z73" s="366"/>
      <c r="AA73" s="366"/>
      <c r="AB73" s="366"/>
      <c r="AC73" s="366"/>
      <c r="AD73" s="366"/>
      <c r="AE73" s="366"/>
      <c r="AF73" s="366"/>
      <c r="AG73" s="366"/>
      <c r="AH73" s="366"/>
      <c r="AI73" s="366"/>
      <c r="AJ73" s="366"/>
      <c r="AK73" s="366"/>
      <c r="AL73" s="366"/>
      <c r="AM73" s="366"/>
    </row>
    <row r="74" spans="1:39" ht="2.25" customHeight="1">
      <c r="A74" s="202"/>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row>
    <row r="75" spans="1:39" ht="18" customHeight="1">
      <c r="A75" s="198" t="s">
        <v>95</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row>
    <row r="76" spans="1:39" ht="18" customHeight="1">
      <c r="A76" s="204" t="s">
        <v>0</v>
      </c>
      <c r="B76" s="241"/>
      <c r="C76" s="241"/>
      <c r="D76" s="276"/>
      <c r="E76" s="285" t="s">
        <v>86</v>
      </c>
      <c r="F76" s="227"/>
      <c r="G76" s="227"/>
      <c r="H76" s="227"/>
      <c r="I76" s="308"/>
      <c r="J76" s="285" t="s">
        <v>99</v>
      </c>
      <c r="K76" s="227"/>
      <c r="L76" s="227"/>
      <c r="M76" s="227"/>
      <c r="N76" s="227"/>
      <c r="O76" s="359" t="s">
        <v>89</v>
      </c>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row>
    <row r="77" spans="1:39" ht="9.75" customHeight="1">
      <c r="A77" s="205" t="s">
        <v>97</v>
      </c>
      <c r="B77" s="242"/>
      <c r="C77" s="242"/>
      <c r="D77" s="277"/>
      <c r="E77" s="286"/>
      <c r="F77" s="293"/>
      <c r="G77" s="293"/>
      <c r="H77" s="293"/>
      <c r="I77" s="309"/>
      <c r="J77" s="323"/>
      <c r="K77" s="333"/>
      <c r="L77" s="333"/>
      <c r="M77" s="333"/>
      <c r="N77" s="333"/>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row>
    <row r="78" spans="1:39" ht="9.75" customHeight="1">
      <c r="A78" s="206"/>
      <c r="B78" s="243"/>
      <c r="C78" s="243"/>
      <c r="D78" s="278"/>
      <c r="E78" s="287"/>
      <c r="F78" s="294"/>
      <c r="G78" s="294"/>
      <c r="H78" s="294"/>
      <c r="I78" s="310"/>
      <c r="J78" s="324"/>
      <c r="K78" s="334"/>
      <c r="L78" s="334"/>
      <c r="M78" s="334"/>
      <c r="N78" s="334"/>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361"/>
      <c r="AM78" s="361"/>
    </row>
    <row r="79" spans="1:39" ht="9.75" customHeight="1">
      <c r="A79" s="206"/>
      <c r="B79" s="243"/>
      <c r="C79" s="243"/>
      <c r="D79" s="278"/>
      <c r="E79" s="287"/>
      <c r="F79" s="294"/>
      <c r="G79" s="294"/>
      <c r="H79" s="294"/>
      <c r="I79" s="310"/>
      <c r="J79" s="324"/>
      <c r="K79" s="334"/>
      <c r="L79" s="334"/>
      <c r="M79" s="334"/>
      <c r="N79" s="334"/>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row>
    <row r="80" spans="1:39" ht="9.75" customHeight="1">
      <c r="A80" s="206"/>
      <c r="B80" s="243"/>
      <c r="C80" s="243"/>
      <c r="D80" s="278"/>
      <c r="E80" s="288"/>
      <c r="F80" s="295"/>
      <c r="G80" s="295"/>
      <c r="H80" s="295"/>
      <c r="I80" s="311"/>
      <c r="J80" s="325"/>
      <c r="K80" s="335"/>
      <c r="L80" s="335"/>
      <c r="M80" s="335"/>
      <c r="N80" s="335"/>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row>
    <row r="81" spans="1:39" ht="9.75" customHeight="1">
      <c r="A81" s="205" t="s">
        <v>33</v>
      </c>
      <c r="B81" s="242"/>
      <c r="C81" s="242"/>
      <c r="D81" s="277"/>
      <c r="E81" s="286"/>
      <c r="F81" s="293"/>
      <c r="G81" s="293"/>
      <c r="H81" s="293"/>
      <c r="I81" s="309"/>
      <c r="J81" s="323"/>
      <c r="K81" s="333"/>
      <c r="L81" s="333"/>
      <c r="M81" s="333"/>
      <c r="N81" s="333"/>
      <c r="O81" s="360"/>
      <c r="P81" s="360"/>
      <c r="Q81" s="360"/>
      <c r="R81" s="360"/>
      <c r="S81" s="360"/>
      <c r="T81" s="360"/>
      <c r="U81" s="360"/>
      <c r="V81" s="360"/>
      <c r="W81" s="360"/>
      <c r="X81" s="360"/>
      <c r="Y81" s="360"/>
      <c r="Z81" s="360"/>
      <c r="AA81" s="360"/>
      <c r="AB81" s="360"/>
      <c r="AC81" s="360"/>
      <c r="AD81" s="360"/>
      <c r="AE81" s="360"/>
      <c r="AF81" s="360"/>
      <c r="AG81" s="360"/>
      <c r="AH81" s="360"/>
      <c r="AI81" s="360"/>
      <c r="AJ81" s="360"/>
      <c r="AK81" s="360"/>
      <c r="AL81" s="360"/>
      <c r="AM81" s="360"/>
    </row>
    <row r="82" spans="1:39" ht="9.75" customHeight="1">
      <c r="A82" s="206"/>
      <c r="B82" s="243"/>
      <c r="C82" s="243"/>
      <c r="D82" s="278"/>
      <c r="E82" s="287"/>
      <c r="F82" s="294"/>
      <c r="G82" s="294"/>
      <c r="H82" s="294"/>
      <c r="I82" s="310"/>
      <c r="J82" s="324"/>
      <c r="K82" s="334"/>
      <c r="L82" s="334"/>
      <c r="M82" s="334"/>
      <c r="N82" s="334"/>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row>
    <row r="83" spans="1:39" ht="9.75" customHeight="1">
      <c r="A83" s="206"/>
      <c r="B83" s="243"/>
      <c r="C83" s="243"/>
      <c r="D83" s="278"/>
      <c r="E83" s="287"/>
      <c r="F83" s="294"/>
      <c r="G83" s="294"/>
      <c r="H83" s="294"/>
      <c r="I83" s="310"/>
      <c r="J83" s="324"/>
      <c r="K83" s="334"/>
      <c r="L83" s="334"/>
      <c r="M83" s="334"/>
      <c r="N83" s="334"/>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row>
    <row r="84" spans="1:39" ht="9.75" customHeight="1">
      <c r="A84" s="207"/>
      <c r="B84" s="244"/>
      <c r="C84" s="244"/>
      <c r="D84" s="279"/>
      <c r="E84" s="289"/>
      <c r="F84" s="296"/>
      <c r="G84" s="296"/>
      <c r="H84" s="296"/>
      <c r="I84" s="312"/>
      <c r="J84" s="326"/>
      <c r="K84" s="336"/>
      <c r="L84" s="336"/>
      <c r="M84" s="336"/>
      <c r="N84" s="336"/>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c r="AL84" s="363"/>
      <c r="AM84" s="363"/>
    </row>
    <row r="85" spans="1:39" ht="9.75" customHeight="1">
      <c r="A85" s="205" t="s">
        <v>163</v>
      </c>
      <c r="B85" s="242"/>
      <c r="C85" s="242"/>
      <c r="D85" s="277"/>
      <c r="E85" s="286"/>
      <c r="F85" s="293"/>
      <c r="G85" s="293"/>
      <c r="H85" s="293"/>
      <c r="I85" s="309"/>
      <c r="J85" s="323"/>
      <c r="K85" s="333"/>
      <c r="L85" s="333"/>
      <c r="M85" s="333"/>
      <c r="N85" s="333"/>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360"/>
      <c r="AM85" s="360"/>
    </row>
    <row r="86" spans="1:39" ht="9.75" customHeight="1">
      <c r="A86" s="206"/>
      <c r="B86" s="243"/>
      <c r="C86" s="243"/>
      <c r="D86" s="278"/>
      <c r="E86" s="287"/>
      <c r="F86" s="294"/>
      <c r="G86" s="294"/>
      <c r="H86" s="294"/>
      <c r="I86" s="310"/>
      <c r="J86" s="324"/>
      <c r="K86" s="334"/>
      <c r="L86" s="334"/>
      <c r="M86" s="334"/>
      <c r="N86" s="334"/>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row>
    <row r="87" spans="1:39" ht="9.75" customHeight="1">
      <c r="A87" s="206"/>
      <c r="B87" s="243"/>
      <c r="C87" s="243"/>
      <c r="D87" s="278"/>
      <c r="E87" s="287"/>
      <c r="F87" s="294"/>
      <c r="G87" s="294"/>
      <c r="H87" s="294"/>
      <c r="I87" s="310"/>
      <c r="J87" s="324"/>
      <c r="K87" s="334"/>
      <c r="L87" s="334"/>
      <c r="M87" s="334"/>
      <c r="N87" s="334"/>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row>
    <row r="88" spans="1:39" ht="9.75" customHeight="1">
      <c r="A88" s="208"/>
      <c r="B88" s="245"/>
      <c r="C88" s="245"/>
      <c r="D88" s="280"/>
      <c r="E88" s="291"/>
      <c r="F88" s="298"/>
      <c r="G88" s="298"/>
      <c r="H88" s="298"/>
      <c r="I88" s="314"/>
      <c r="J88" s="328"/>
      <c r="K88" s="338"/>
      <c r="L88" s="338"/>
      <c r="M88" s="338"/>
      <c r="N88" s="338"/>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row>
    <row r="89" spans="1:39" ht="22.5" customHeight="1">
      <c r="A89" s="207" t="s">
        <v>178</v>
      </c>
      <c r="B89" s="244"/>
      <c r="C89" s="244"/>
      <c r="D89" s="279"/>
      <c r="E89" s="292"/>
      <c r="F89" s="299"/>
      <c r="G89" s="299"/>
      <c r="H89" s="299"/>
      <c r="I89" s="315"/>
      <c r="J89" s="330">
        <f>SUM(J77:N88)</f>
        <v>0</v>
      </c>
      <c r="K89" s="340"/>
      <c r="L89" s="340"/>
      <c r="M89" s="340"/>
      <c r="N89" s="340"/>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row>
    <row r="90" spans="1:39" ht="10.5" customHeight="1">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430"/>
      <c r="AL90" s="430"/>
      <c r="AM90" s="430"/>
    </row>
    <row r="91" spans="1:39" ht="6" customHeight="1">
      <c r="A91" s="202"/>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row>
    <row r="92" spans="1:39" s="179" customFormat="1" ht="10.5">
      <c r="A92" s="210" t="s">
        <v>101</v>
      </c>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row>
    <row r="93" spans="1:39" s="179" customFormat="1" ht="5.25" customHeight="1">
      <c r="A93" s="210"/>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row>
    <row r="94" spans="1:39" s="179" customFormat="1" ht="10.5">
      <c r="A94" s="210"/>
      <c r="B94" s="247" t="s">
        <v>121</v>
      </c>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row>
    <row r="95" spans="1:39" s="179" customFormat="1" ht="10.5">
      <c r="A95" s="210"/>
      <c r="B95" s="247" t="s">
        <v>153</v>
      </c>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row>
    <row r="96" spans="1:39" s="179" customFormat="1" ht="5.25" customHeight="1">
      <c r="A96" s="210"/>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row>
    <row r="97" spans="1:39">
      <c r="A97" s="211" t="s">
        <v>148</v>
      </c>
      <c r="B97" s="248"/>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row>
    <row r="98" spans="1:39">
      <c r="A98" s="212" t="s">
        <v>90</v>
      </c>
      <c r="B98" s="249"/>
      <c r="C98" s="249"/>
      <c r="D98" s="249"/>
      <c r="E98" s="249"/>
      <c r="F98" s="249"/>
      <c r="G98" s="249"/>
      <c r="H98" s="249"/>
      <c r="I98" s="249"/>
      <c r="J98" s="249"/>
      <c r="K98" s="249"/>
      <c r="L98" s="249"/>
      <c r="M98" s="249"/>
      <c r="N98" s="249"/>
      <c r="O98" s="249"/>
      <c r="P98" s="249"/>
      <c r="Q98" s="249"/>
      <c r="R98" s="249"/>
      <c r="S98" s="249"/>
      <c r="T98" s="275" t="s">
        <v>154</v>
      </c>
      <c r="U98" s="275"/>
      <c r="V98" s="275"/>
      <c r="W98" s="275"/>
      <c r="X98" s="275"/>
      <c r="Y98" s="275"/>
      <c r="Z98" s="275"/>
      <c r="AA98" s="275"/>
      <c r="AB98" s="275"/>
      <c r="AC98" s="275"/>
      <c r="AD98" s="275"/>
      <c r="AE98" s="275"/>
      <c r="AF98" s="275"/>
      <c r="AG98" s="275"/>
      <c r="AH98" s="275"/>
      <c r="AI98" s="275"/>
      <c r="AJ98" s="275"/>
      <c r="AK98" s="275"/>
      <c r="AL98" s="275"/>
      <c r="AM98" s="384"/>
    </row>
    <row r="99" spans="1:39" ht="12" customHeight="1">
      <c r="A99" s="213"/>
      <c r="B99" s="250" t="s">
        <v>103</v>
      </c>
      <c r="C99" s="270"/>
      <c r="D99" s="270"/>
      <c r="E99" s="270"/>
      <c r="F99" s="270"/>
      <c r="G99" s="270"/>
      <c r="H99" s="270"/>
      <c r="I99" s="270"/>
      <c r="J99" s="270"/>
      <c r="K99" s="270"/>
      <c r="L99" s="270"/>
      <c r="M99" s="270"/>
      <c r="N99" s="270"/>
      <c r="O99" s="270"/>
      <c r="P99" s="270"/>
      <c r="Q99" s="270"/>
      <c r="R99" s="270"/>
      <c r="S99" s="380"/>
      <c r="T99" s="386" t="s">
        <v>171</v>
      </c>
      <c r="U99" s="392"/>
      <c r="V99" s="392"/>
      <c r="W99" s="392"/>
      <c r="X99" s="392"/>
      <c r="Y99" s="392"/>
      <c r="Z99" s="392"/>
      <c r="AA99" s="392"/>
      <c r="AB99" s="392"/>
      <c r="AC99" s="392"/>
      <c r="AD99" s="392"/>
      <c r="AE99" s="392"/>
      <c r="AF99" s="392"/>
      <c r="AG99" s="392"/>
      <c r="AH99" s="392"/>
      <c r="AI99" s="392"/>
      <c r="AJ99" s="392"/>
      <c r="AK99" s="392"/>
      <c r="AL99" s="392"/>
      <c r="AM99" s="449"/>
    </row>
    <row r="100" spans="1:39" ht="12" customHeight="1">
      <c r="A100" s="213"/>
      <c r="B100" s="251" t="s">
        <v>105</v>
      </c>
      <c r="C100" s="271"/>
      <c r="D100" s="271"/>
      <c r="E100" s="271"/>
      <c r="F100" s="271"/>
      <c r="G100" s="271"/>
      <c r="H100" s="271"/>
      <c r="I100" s="271"/>
      <c r="J100" s="271"/>
      <c r="K100" s="271"/>
      <c r="L100" s="271"/>
      <c r="M100" s="271"/>
      <c r="N100" s="271"/>
      <c r="O100" s="271"/>
      <c r="P100" s="271"/>
      <c r="Q100" s="271"/>
      <c r="R100" s="271"/>
      <c r="S100" s="381"/>
      <c r="T100" s="387" t="s">
        <v>115</v>
      </c>
      <c r="U100" s="400"/>
      <c r="V100" s="400"/>
      <c r="W100" s="400"/>
      <c r="X100" s="400"/>
      <c r="Y100" s="400"/>
      <c r="Z100" s="400"/>
      <c r="AA100" s="400"/>
      <c r="AB100" s="400"/>
      <c r="AC100" s="400"/>
      <c r="AD100" s="400"/>
      <c r="AE100" s="400"/>
      <c r="AF100" s="400"/>
      <c r="AG100" s="400"/>
      <c r="AH100" s="400"/>
      <c r="AI100" s="400"/>
      <c r="AJ100" s="400"/>
      <c r="AK100" s="400"/>
      <c r="AL100" s="400"/>
      <c r="AM100" s="450"/>
    </row>
    <row r="101" spans="1:39" ht="39" customHeight="1">
      <c r="A101" s="213"/>
      <c r="B101" s="251" t="s">
        <v>201</v>
      </c>
      <c r="C101" s="271"/>
      <c r="D101" s="271"/>
      <c r="E101" s="271"/>
      <c r="F101" s="271"/>
      <c r="G101" s="271"/>
      <c r="H101" s="271"/>
      <c r="I101" s="271"/>
      <c r="J101" s="271"/>
      <c r="K101" s="271"/>
      <c r="L101" s="271"/>
      <c r="M101" s="271"/>
      <c r="N101" s="271"/>
      <c r="O101" s="271"/>
      <c r="P101" s="271"/>
      <c r="Q101" s="271"/>
      <c r="R101" s="271"/>
      <c r="S101" s="381"/>
      <c r="T101" s="388" t="s">
        <v>38</v>
      </c>
      <c r="U101" s="401"/>
      <c r="V101" s="401"/>
      <c r="W101" s="401"/>
      <c r="X101" s="401"/>
      <c r="Y101" s="401"/>
      <c r="Z101" s="401"/>
      <c r="AA101" s="401"/>
      <c r="AB101" s="401"/>
      <c r="AC101" s="401"/>
      <c r="AD101" s="401"/>
      <c r="AE101" s="401"/>
      <c r="AF101" s="401"/>
      <c r="AG101" s="401"/>
      <c r="AH101" s="401"/>
      <c r="AI101" s="401"/>
      <c r="AJ101" s="401"/>
      <c r="AK101" s="401"/>
      <c r="AL101" s="401"/>
      <c r="AM101" s="451"/>
    </row>
    <row r="102" spans="1:39" ht="12" customHeight="1">
      <c r="A102" s="213"/>
      <c r="B102" s="251" t="s">
        <v>24</v>
      </c>
      <c r="C102" s="271"/>
      <c r="D102" s="271"/>
      <c r="E102" s="271"/>
      <c r="F102" s="271"/>
      <c r="G102" s="271"/>
      <c r="H102" s="271"/>
      <c r="I102" s="271"/>
      <c r="J102" s="271"/>
      <c r="K102" s="271"/>
      <c r="L102" s="271"/>
      <c r="M102" s="271"/>
      <c r="N102" s="271"/>
      <c r="O102" s="271"/>
      <c r="P102" s="271"/>
      <c r="Q102" s="271"/>
      <c r="R102" s="271"/>
      <c r="S102" s="381"/>
      <c r="T102" s="387" t="s">
        <v>225</v>
      </c>
      <c r="U102" s="400"/>
      <c r="V102" s="400"/>
      <c r="W102" s="400"/>
      <c r="X102" s="400"/>
      <c r="Y102" s="400"/>
      <c r="Z102" s="400"/>
      <c r="AA102" s="400"/>
      <c r="AB102" s="400"/>
      <c r="AC102" s="400"/>
      <c r="AD102" s="400"/>
      <c r="AE102" s="400"/>
      <c r="AF102" s="400"/>
      <c r="AG102" s="400"/>
      <c r="AH102" s="400"/>
      <c r="AI102" s="400"/>
      <c r="AJ102" s="400"/>
      <c r="AK102" s="400"/>
      <c r="AL102" s="400"/>
      <c r="AM102" s="450"/>
    </row>
    <row r="103" spans="1:39" ht="12" customHeight="1">
      <c r="A103" s="214"/>
      <c r="B103" s="252" t="s">
        <v>107</v>
      </c>
      <c r="C103" s="272"/>
      <c r="D103" s="272"/>
      <c r="E103" s="272"/>
      <c r="F103" s="272"/>
      <c r="G103" s="272"/>
      <c r="H103" s="272"/>
      <c r="I103" s="272"/>
      <c r="J103" s="272"/>
      <c r="K103" s="272"/>
      <c r="L103" s="272"/>
      <c r="M103" s="272"/>
      <c r="N103" s="272"/>
      <c r="O103" s="272"/>
      <c r="P103" s="272"/>
      <c r="Q103" s="272"/>
      <c r="R103" s="272"/>
      <c r="S103" s="382"/>
      <c r="T103" s="389" t="s">
        <v>116</v>
      </c>
      <c r="U103" s="393"/>
      <c r="V103" s="393"/>
      <c r="W103" s="393"/>
      <c r="X103" s="393"/>
      <c r="Y103" s="393"/>
      <c r="Z103" s="393"/>
      <c r="AA103" s="393"/>
      <c r="AB103" s="393"/>
      <c r="AC103" s="393"/>
      <c r="AD103" s="393"/>
      <c r="AE103" s="393"/>
      <c r="AF103" s="393"/>
      <c r="AG103" s="393"/>
      <c r="AH103" s="393"/>
      <c r="AI103" s="393"/>
      <c r="AJ103" s="393"/>
      <c r="AK103" s="393"/>
      <c r="AL103" s="393"/>
      <c r="AM103" s="452"/>
    </row>
    <row r="104" spans="1:39" ht="12" customHeight="1">
      <c r="A104" s="212" t="s">
        <v>200</v>
      </c>
      <c r="B104" s="249"/>
      <c r="C104" s="249"/>
      <c r="D104" s="249"/>
      <c r="E104" s="249"/>
      <c r="F104" s="249"/>
      <c r="G104" s="249"/>
      <c r="H104" s="249"/>
      <c r="I104" s="249"/>
      <c r="J104" s="249"/>
      <c r="K104" s="249"/>
      <c r="L104" s="249"/>
      <c r="M104" s="249"/>
      <c r="N104" s="249"/>
      <c r="O104" s="249"/>
      <c r="P104" s="249"/>
      <c r="Q104" s="249"/>
      <c r="R104" s="249"/>
      <c r="S104" s="249"/>
      <c r="T104" s="390"/>
      <c r="U104" s="390"/>
      <c r="V104" s="390"/>
      <c r="W104" s="390"/>
      <c r="X104" s="390"/>
      <c r="Y104" s="390"/>
      <c r="Z104" s="390"/>
      <c r="AA104" s="390"/>
      <c r="AB104" s="390"/>
      <c r="AC104" s="390"/>
      <c r="AD104" s="390"/>
      <c r="AE104" s="390"/>
      <c r="AF104" s="390"/>
      <c r="AG104" s="390"/>
      <c r="AH104" s="390"/>
      <c r="AI104" s="390"/>
      <c r="AJ104" s="390"/>
      <c r="AK104" s="390"/>
      <c r="AL104" s="390"/>
      <c r="AM104" s="453"/>
    </row>
    <row r="105" spans="1:39" ht="12" customHeight="1">
      <c r="A105" s="213"/>
      <c r="B105" s="250" t="s">
        <v>202</v>
      </c>
      <c r="C105" s="270"/>
      <c r="D105" s="270"/>
      <c r="E105" s="270"/>
      <c r="F105" s="270"/>
      <c r="G105" s="270"/>
      <c r="H105" s="270"/>
      <c r="I105" s="270"/>
      <c r="J105" s="270"/>
      <c r="K105" s="270"/>
      <c r="L105" s="270"/>
      <c r="M105" s="270"/>
      <c r="N105" s="270"/>
      <c r="O105" s="270"/>
      <c r="P105" s="270"/>
      <c r="Q105" s="270"/>
      <c r="R105" s="270"/>
      <c r="S105" s="380"/>
      <c r="T105" s="386" t="s">
        <v>117</v>
      </c>
      <c r="U105" s="392"/>
      <c r="V105" s="392"/>
      <c r="W105" s="392"/>
      <c r="X105" s="392"/>
      <c r="Y105" s="392"/>
      <c r="Z105" s="392"/>
      <c r="AA105" s="392"/>
      <c r="AB105" s="392"/>
      <c r="AC105" s="392"/>
      <c r="AD105" s="392"/>
      <c r="AE105" s="392"/>
      <c r="AF105" s="392"/>
      <c r="AG105" s="392"/>
      <c r="AH105" s="392"/>
      <c r="AI105" s="392"/>
      <c r="AJ105" s="392"/>
      <c r="AK105" s="392"/>
      <c r="AL105" s="392"/>
      <c r="AM105" s="449"/>
    </row>
    <row r="106" spans="1:39" ht="12" customHeight="1">
      <c r="A106" s="214"/>
      <c r="B106" s="252" t="s">
        <v>172</v>
      </c>
      <c r="C106" s="272"/>
      <c r="D106" s="272"/>
      <c r="E106" s="272"/>
      <c r="F106" s="272"/>
      <c r="G106" s="272"/>
      <c r="H106" s="272"/>
      <c r="I106" s="272"/>
      <c r="J106" s="272"/>
      <c r="K106" s="272"/>
      <c r="L106" s="272"/>
      <c r="M106" s="272"/>
      <c r="N106" s="272"/>
      <c r="O106" s="272"/>
      <c r="P106" s="272"/>
      <c r="Q106" s="272"/>
      <c r="R106" s="272"/>
      <c r="S106" s="382"/>
      <c r="T106" s="389" t="s">
        <v>206</v>
      </c>
      <c r="U106" s="393"/>
      <c r="V106" s="393"/>
      <c r="W106" s="393"/>
      <c r="X106" s="393"/>
      <c r="Y106" s="393"/>
      <c r="Z106" s="393"/>
      <c r="AA106" s="393"/>
      <c r="AB106" s="393"/>
      <c r="AC106" s="393"/>
      <c r="AD106" s="393"/>
      <c r="AE106" s="393"/>
      <c r="AF106" s="393"/>
      <c r="AG106" s="393"/>
      <c r="AH106" s="393"/>
      <c r="AI106" s="393"/>
      <c r="AJ106" s="393"/>
      <c r="AK106" s="393"/>
      <c r="AL106" s="393"/>
      <c r="AM106" s="452"/>
    </row>
    <row r="107" spans="1:39" ht="12" customHeight="1">
      <c r="A107" s="212" t="s">
        <v>113</v>
      </c>
      <c r="B107" s="249"/>
      <c r="C107" s="249"/>
      <c r="D107" s="249"/>
      <c r="E107" s="249"/>
      <c r="F107" s="249"/>
      <c r="G107" s="249"/>
      <c r="H107" s="249"/>
      <c r="I107" s="249"/>
      <c r="J107" s="249"/>
      <c r="K107" s="249"/>
      <c r="L107" s="249"/>
      <c r="M107" s="249"/>
      <c r="N107" s="249"/>
      <c r="O107" s="249"/>
      <c r="P107" s="249"/>
      <c r="Q107" s="249"/>
      <c r="R107" s="249"/>
      <c r="S107" s="249"/>
      <c r="T107" s="391"/>
      <c r="U107" s="391"/>
      <c r="V107" s="391"/>
      <c r="W107" s="391"/>
      <c r="X107" s="391"/>
      <c r="Y107" s="391"/>
      <c r="Z107" s="391"/>
      <c r="AA107" s="391"/>
      <c r="AB107" s="391"/>
      <c r="AC107" s="391"/>
      <c r="AD107" s="391"/>
      <c r="AE107" s="391"/>
      <c r="AF107" s="391"/>
      <c r="AG107" s="391"/>
      <c r="AH107" s="391"/>
      <c r="AI107" s="391"/>
      <c r="AJ107" s="391"/>
      <c r="AK107" s="390"/>
      <c r="AL107" s="390"/>
      <c r="AM107" s="453"/>
    </row>
    <row r="108" spans="1:39" ht="12" customHeight="1">
      <c r="A108" s="215"/>
      <c r="B108" s="250" t="s">
        <v>110</v>
      </c>
      <c r="C108" s="270"/>
      <c r="D108" s="270"/>
      <c r="E108" s="270"/>
      <c r="F108" s="270"/>
      <c r="G108" s="270"/>
      <c r="H108" s="270"/>
      <c r="I108" s="270"/>
      <c r="J108" s="270"/>
      <c r="K108" s="270"/>
      <c r="L108" s="270"/>
      <c r="M108" s="270"/>
      <c r="N108" s="270"/>
      <c r="O108" s="270"/>
      <c r="P108" s="270"/>
      <c r="Q108" s="270"/>
      <c r="R108" s="270"/>
      <c r="S108" s="380"/>
      <c r="T108" s="392" t="s">
        <v>190</v>
      </c>
      <c r="U108" s="392"/>
      <c r="V108" s="392"/>
      <c r="W108" s="392"/>
      <c r="X108" s="392"/>
      <c r="Y108" s="392"/>
      <c r="Z108" s="392"/>
      <c r="AA108" s="392"/>
      <c r="AB108" s="392"/>
      <c r="AC108" s="392"/>
      <c r="AD108" s="392"/>
      <c r="AE108" s="392"/>
      <c r="AF108" s="392"/>
      <c r="AG108" s="392"/>
      <c r="AH108" s="392"/>
      <c r="AI108" s="392"/>
      <c r="AJ108" s="392"/>
      <c r="AK108" s="392"/>
      <c r="AL108" s="392"/>
      <c r="AM108" s="449"/>
    </row>
    <row r="109" spans="1:39" ht="12" customHeight="1">
      <c r="A109" s="215"/>
      <c r="B109" s="214" t="s">
        <v>173</v>
      </c>
      <c r="C109" s="273"/>
      <c r="D109" s="273"/>
      <c r="E109" s="273"/>
      <c r="F109" s="273"/>
      <c r="G109" s="273"/>
      <c r="H109" s="273"/>
      <c r="I109" s="273"/>
      <c r="J109" s="273"/>
      <c r="K109" s="273"/>
      <c r="L109" s="273"/>
      <c r="M109" s="273"/>
      <c r="N109" s="273"/>
      <c r="O109" s="273"/>
      <c r="P109" s="273"/>
      <c r="Q109" s="273"/>
      <c r="R109" s="273"/>
      <c r="S109" s="383"/>
      <c r="T109" s="393" t="s">
        <v>174</v>
      </c>
      <c r="U109" s="393"/>
      <c r="V109" s="393"/>
      <c r="W109" s="393"/>
      <c r="X109" s="393"/>
      <c r="Y109" s="393"/>
      <c r="Z109" s="393"/>
      <c r="AA109" s="393"/>
      <c r="AB109" s="393"/>
      <c r="AC109" s="393"/>
      <c r="AD109" s="393"/>
      <c r="AE109" s="393"/>
      <c r="AF109" s="393"/>
      <c r="AG109" s="393"/>
      <c r="AH109" s="393"/>
      <c r="AI109" s="393"/>
      <c r="AJ109" s="393"/>
      <c r="AK109" s="393"/>
      <c r="AL109" s="393"/>
      <c r="AM109" s="452"/>
    </row>
    <row r="110" spans="1:39" ht="12" customHeight="1">
      <c r="A110" s="212" t="s">
        <v>114</v>
      </c>
      <c r="B110" s="249"/>
      <c r="C110" s="249"/>
      <c r="D110" s="249"/>
      <c r="E110" s="249"/>
      <c r="F110" s="249"/>
      <c r="G110" s="249"/>
      <c r="H110" s="249"/>
      <c r="I110" s="249"/>
      <c r="J110" s="249"/>
      <c r="K110" s="249"/>
      <c r="L110" s="249"/>
      <c r="M110" s="249"/>
      <c r="N110" s="249"/>
      <c r="O110" s="249"/>
      <c r="P110" s="249"/>
      <c r="Q110" s="249"/>
      <c r="R110" s="249"/>
      <c r="S110" s="249"/>
      <c r="T110" s="391"/>
      <c r="U110" s="391"/>
      <c r="V110" s="391"/>
      <c r="W110" s="391"/>
      <c r="X110" s="391"/>
      <c r="Y110" s="391"/>
      <c r="Z110" s="391"/>
      <c r="AA110" s="391"/>
      <c r="AB110" s="391"/>
      <c r="AC110" s="391"/>
      <c r="AD110" s="391"/>
      <c r="AE110" s="391"/>
      <c r="AF110" s="391"/>
      <c r="AG110" s="391"/>
      <c r="AH110" s="391"/>
      <c r="AI110" s="391"/>
      <c r="AJ110" s="391"/>
      <c r="AK110" s="390"/>
      <c r="AL110" s="390"/>
      <c r="AM110" s="453"/>
    </row>
    <row r="111" spans="1:39" ht="12" customHeight="1">
      <c r="A111" s="215"/>
      <c r="B111" s="250" t="s">
        <v>203</v>
      </c>
      <c r="C111" s="270"/>
      <c r="D111" s="270"/>
      <c r="E111" s="270"/>
      <c r="F111" s="270"/>
      <c r="G111" s="270"/>
      <c r="H111" s="270"/>
      <c r="I111" s="270"/>
      <c r="J111" s="270"/>
      <c r="K111" s="270"/>
      <c r="L111" s="270"/>
      <c r="M111" s="270"/>
      <c r="N111" s="270"/>
      <c r="O111" s="270"/>
      <c r="P111" s="270"/>
      <c r="Q111" s="270"/>
      <c r="R111" s="270"/>
      <c r="S111" s="380"/>
      <c r="T111" s="386" t="s">
        <v>118</v>
      </c>
      <c r="U111" s="392"/>
      <c r="V111" s="392"/>
      <c r="W111" s="392"/>
      <c r="X111" s="392"/>
      <c r="Y111" s="392"/>
      <c r="Z111" s="392"/>
      <c r="AA111" s="392"/>
      <c r="AB111" s="392"/>
      <c r="AC111" s="392"/>
      <c r="AD111" s="392"/>
      <c r="AE111" s="392"/>
      <c r="AF111" s="392"/>
      <c r="AG111" s="392"/>
      <c r="AH111" s="392"/>
      <c r="AI111" s="392"/>
      <c r="AJ111" s="392"/>
      <c r="AK111" s="392"/>
      <c r="AL111" s="392"/>
      <c r="AM111" s="449"/>
    </row>
    <row r="112" spans="1:39" ht="12" customHeight="1">
      <c r="A112" s="215"/>
      <c r="B112" s="251" t="s">
        <v>204</v>
      </c>
      <c r="C112" s="271"/>
      <c r="D112" s="271"/>
      <c r="E112" s="271"/>
      <c r="F112" s="271"/>
      <c r="G112" s="271"/>
      <c r="H112" s="271"/>
      <c r="I112" s="271"/>
      <c r="J112" s="271"/>
      <c r="K112" s="271"/>
      <c r="L112" s="271"/>
      <c r="M112" s="271"/>
      <c r="N112" s="271"/>
      <c r="O112" s="271"/>
      <c r="P112" s="271"/>
      <c r="Q112" s="271"/>
      <c r="R112" s="271"/>
      <c r="S112" s="381"/>
      <c r="T112" s="387" t="s">
        <v>119</v>
      </c>
      <c r="U112" s="400"/>
      <c r="V112" s="400"/>
      <c r="W112" s="400"/>
      <c r="X112" s="400"/>
      <c r="Y112" s="400"/>
      <c r="Z112" s="400"/>
      <c r="AA112" s="400"/>
      <c r="AB112" s="400"/>
      <c r="AC112" s="400"/>
      <c r="AD112" s="400"/>
      <c r="AE112" s="400"/>
      <c r="AF112" s="400"/>
      <c r="AG112" s="400"/>
      <c r="AH112" s="400"/>
      <c r="AI112" s="400"/>
      <c r="AJ112" s="400"/>
      <c r="AK112" s="400"/>
      <c r="AL112" s="400"/>
      <c r="AM112" s="450"/>
    </row>
    <row r="113" spans="1:39" ht="12" customHeight="1">
      <c r="A113" s="215"/>
      <c r="B113" s="251" t="s">
        <v>144</v>
      </c>
      <c r="C113" s="271"/>
      <c r="D113" s="271"/>
      <c r="E113" s="271"/>
      <c r="F113" s="271"/>
      <c r="G113" s="271"/>
      <c r="H113" s="271"/>
      <c r="I113" s="271"/>
      <c r="J113" s="271"/>
      <c r="K113" s="271"/>
      <c r="L113" s="271"/>
      <c r="M113" s="271"/>
      <c r="N113" s="271"/>
      <c r="O113" s="271"/>
      <c r="P113" s="271"/>
      <c r="Q113" s="271"/>
      <c r="R113" s="271"/>
      <c r="S113" s="381"/>
      <c r="T113" s="394" t="s">
        <v>155</v>
      </c>
      <c r="U113" s="402"/>
      <c r="V113" s="402"/>
      <c r="W113" s="402"/>
      <c r="X113" s="402"/>
      <c r="Y113" s="402"/>
      <c r="Z113" s="402"/>
      <c r="AA113" s="402"/>
      <c r="AB113" s="402"/>
      <c r="AC113" s="402"/>
      <c r="AD113" s="402"/>
      <c r="AE113" s="402"/>
      <c r="AF113" s="402"/>
      <c r="AG113" s="402"/>
      <c r="AH113" s="402"/>
      <c r="AI113" s="402"/>
      <c r="AJ113" s="402"/>
      <c r="AK113" s="402"/>
      <c r="AL113" s="402"/>
      <c r="AM113" s="454"/>
    </row>
    <row r="114" spans="1:39" ht="12" customHeight="1">
      <c r="A114" s="216"/>
      <c r="B114" s="253" t="s">
        <v>160</v>
      </c>
      <c r="C114" s="271"/>
      <c r="D114" s="271"/>
      <c r="E114" s="271"/>
      <c r="F114" s="271"/>
      <c r="G114" s="271"/>
      <c r="H114" s="271"/>
      <c r="I114" s="271"/>
      <c r="J114" s="271"/>
      <c r="K114" s="271"/>
      <c r="L114" s="271"/>
      <c r="M114" s="271"/>
      <c r="N114" s="271"/>
      <c r="O114" s="271"/>
      <c r="P114" s="271"/>
      <c r="Q114" s="271"/>
      <c r="R114" s="271"/>
      <c r="S114" s="381"/>
      <c r="T114" s="387" t="s">
        <v>147</v>
      </c>
      <c r="U114" s="400"/>
      <c r="V114" s="400"/>
      <c r="W114" s="400"/>
      <c r="X114" s="400"/>
      <c r="Y114" s="400"/>
      <c r="Z114" s="400"/>
      <c r="AA114" s="400"/>
      <c r="AB114" s="400"/>
      <c r="AC114" s="400"/>
      <c r="AD114" s="400"/>
      <c r="AE114" s="400"/>
      <c r="AF114" s="400"/>
      <c r="AG114" s="400"/>
      <c r="AH114" s="400"/>
      <c r="AI114" s="400"/>
      <c r="AJ114" s="400"/>
      <c r="AK114" s="400"/>
      <c r="AL114" s="400"/>
      <c r="AM114" s="450"/>
    </row>
    <row r="115" spans="1:39" ht="12" customHeight="1">
      <c r="A115" s="217"/>
      <c r="B115" s="254" t="s">
        <v>102</v>
      </c>
      <c r="C115" s="272"/>
      <c r="D115" s="272"/>
      <c r="E115" s="272"/>
      <c r="F115" s="272"/>
      <c r="G115" s="272"/>
      <c r="H115" s="272"/>
      <c r="I115" s="272"/>
      <c r="J115" s="272"/>
      <c r="K115" s="272"/>
      <c r="L115" s="272"/>
      <c r="M115" s="272"/>
      <c r="N115" s="272"/>
      <c r="O115" s="272"/>
      <c r="P115" s="272"/>
      <c r="Q115" s="272"/>
      <c r="R115" s="272"/>
      <c r="S115" s="382"/>
      <c r="T115" s="389" t="s">
        <v>120</v>
      </c>
      <c r="U115" s="393"/>
      <c r="V115" s="393"/>
      <c r="W115" s="393"/>
      <c r="X115" s="393"/>
      <c r="Y115" s="393"/>
      <c r="Z115" s="393"/>
      <c r="AA115" s="393"/>
      <c r="AB115" s="393"/>
      <c r="AC115" s="393"/>
      <c r="AD115" s="393"/>
      <c r="AE115" s="393"/>
      <c r="AF115" s="393"/>
      <c r="AG115" s="393"/>
      <c r="AH115" s="393"/>
      <c r="AI115" s="393"/>
      <c r="AJ115" s="393"/>
      <c r="AK115" s="393"/>
      <c r="AL115" s="393"/>
      <c r="AM115" s="452"/>
    </row>
    <row r="116" spans="1:39" ht="6" customHeight="1">
      <c r="A116" s="218"/>
      <c r="B116" s="218"/>
      <c r="C116" s="274"/>
      <c r="D116" s="274"/>
      <c r="E116" s="274"/>
      <c r="F116" s="274"/>
      <c r="G116" s="274"/>
      <c r="H116" s="274"/>
      <c r="I116" s="274"/>
      <c r="J116" s="274"/>
      <c r="K116" s="274"/>
      <c r="L116" s="274"/>
      <c r="M116" s="274"/>
      <c r="N116" s="274"/>
      <c r="O116" s="274"/>
      <c r="P116" s="274"/>
      <c r="Q116" s="274"/>
      <c r="R116" s="274"/>
      <c r="S116" s="274"/>
      <c r="T116" s="395"/>
      <c r="U116" s="395"/>
      <c r="V116" s="395"/>
      <c r="W116" s="395"/>
      <c r="X116" s="395"/>
      <c r="Y116" s="395"/>
      <c r="Z116" s="395"/>
      <c r="AA116" s="395"/>
      <c r="AB116" s="395"/>
      <c r="AC116" s="395"/>
      <c r="AD116" s="395"/>
      <c r="AE116" s="395"/>
      <c r="AF116" s="395"/>
      <c r="AG116" s="395"/>
      <c r="AH116" s="395"/>
      <c r="AI116" s="395"/>
      <c r="AJ116" s="395"/>
      <c r="AK116" s="395"/>
      <c r="AL116" s="395"/>
      <c r="AM116" s="395"/>
    </row>
    <row r="117" spans="1:39" ht="12" customHeight="1">
      <c r="A117" s="211" t="s">
        <v>95</v>
      </c>
      <c r="B117" s="255"/>
      <c r="C117" s="255"/>
      <c r="D117" s="255"/>
      <c r="E117" s="255"/>
      <c r="F117" s="255"/>
      <c r="G117" s="255"/>
      <c r="H117" s="255"/>
      <c r="I117" s="255"/>
      <c r="J117" s="255"/>
      <c r="K117" s="255"/>
      <c r="L117" s="255"/>
      <c r="M117" s="255"/>
      <c r="N117" s="255"/>
      <c r="O117" s="255"/>
      <c r="P117" s="255"/>
      <c r="Q117" s="255"/>
      <c r="R117" s="255"/>
      <c r="S117" s="255"/>
      <c r="T117" s="396"/>
      <c r="U117" s="396"/>
      <c r="V117" s="396"/>
      <c r="W117" s="396"/>
      <c r="X117" s="396"/>
      <c r="Y117" s="396"/>
      <c r="Z117" s="396"/>
      <c r="AA117" s="396"/>
      <c r="AB117" s="396"/>
      <c r="AC117" s="396"/>
      <c r="AD117" s="396"/>
      <c r="AE117" s="396"/>
      <c r="AF117" s="396"/>
      <c r="AG117" s="396"/>
      <c r="AH117" s="396"/>
      <c r="AI117" s="396"/>
      <c r="AJ117" s="396"/>
      <c r="AK117" s="396"/>
      <c r="AL117" s="396"/>
      <c r="AM117" s="396"/>
    </row>
    <row r="118" spans="1:39" ht="12" customHeight="1">
      <c r="A118" s="212" t="s">
        <v>112</v>
      </c>
      <c r="B118" s="256"/>
      <c r="C118" s="249"/>
      <c r="D118" s="249"/>
      <c r="E118" s="249"/>
      <c r="F118" s="249"/>
      <c r="G118" s="249"/>
      <c r="H118" s="249"/>
      <c r="I118" s="249"/>
      <c r="J118" s="249"/>
      <c r="K118" s="249"/>
      <c r="L118" s="249"/>
      <c r="M118" s="249"/>
      <c r="N118" s="249"/>
      <c r="O118" s="249"/>
      <c r="P118" s="249"/>
      <c r="Q118" s="249"/>
      <c r="R118" s="249"/>
      <c r="S118" s="275"/>
      <c r="T118" s="397" t="s">
        <v>156</v>
      </c>
      <c r="U118" s="397"/>
      <c r="V118" s="397"/>
      <c r="W118" s="397"/>
      <c r="X118" s="397"/>
      <c r="Y118" s="397"/>
      <c r="Z118" s="397"/>
      <c r="AA118" s="397"/>
      <c r="AB118" s="397"/>
      <c r="AC118" s="397"/>
      <c r="AD118" s="397"/>
      <c r="AE118" s="397"/>
      <c r="AF118" s="397"/>
      <c r="AG118" s="397"/>
      <c r="AH118" s="397"/>
      <c r="AI118" s="397"/>
      <c r="AJ118" s="397"/>
      <c r="AK118" s="397"/>
      <c r="AL118" s="397"/>
      <c r="AM118" s="455"/>
    </row>
    <row r="119" spans="1:39" ht="12" customHeight="1">
      <c r="A119" s="215"/>
      <c r="B119" s="257" t="s">
        <v>205</v>
      </c>
      <c r="C119" s="275"/>
      <c r="D119" s="275"/>
      <c r="E119" s="275"/>
      <c r="F119" s="275"/>
      <c r="G119" s="275"/>
      <c r="H119" s="275"/>
      <c r="I119" s="275"/>
      <c r="J119" s="275"/>
      <c r="K119" s="275"/>
      <c r="L119" s="275"/>
      <c r="M119" s="275"/>
      <c r="N119" s="275"/>
      <c r="O119" s="275"/>
      <c r="P119" s="275"/>
      <c r="Q119" s="275"/>
      <c r="R119" s="275"/>
      <c r="S119" s="384"/>
      <c r="T119" s="398" t="s">
        <v>176</v>
      </c>
      <c r="U119" s="399"/>
      <c r="V119" s="399"/>
      <c r="W119" s="399"/>
      <c r="X119" s="399"/>
      <c r="Y119" s="399"/>
      <c r="Z119" s="399"/>
      <c r="AA119" s="399"/>
      <c r="AB119" s="399"/>
      <c r="AC119" s="399"/>
      <c r="AD119" s="399"/>
      <c r="AE119" s="399"/>
      <c r="AF119" s="399"/>
      <c r="AG119" s="399"/>
      <c r="AH119" s="399"/>
      <c r="AI119" s="399"/>
      <c r="AJ119" s="399"/>
      <c r="AK119" s="399"/>
      <c r="AL119" s="399"/>
      <c r="AM119" s="456"/>
    </row>
    <row r="120" spans="1:39" ht="12" customHeight="1">
      <c r="A120" s="215"/>
      <c r="B120" s="257" t="s">
        <v>109</v>
      </c>
      <c r="C120" s="275"/>
      <c r="D120" s="275"/>
      <c r="E120" s="275"/>
      <c r="F120" s="275"/>
      <c r="G120" s="275"/>
      <c r="H120" s="275"/>
      <c r="I120" s="275"/>
      <c r="J120" s="275"/>
      <c r="K120" s="275"/>
      <c r="L120" s="275"/>
      <c r="M120" s="275"/>
      <c r="N120" s="275"/>
      <c r="O120" s="275"/>
      <c r="P120" s="275"/>
      <c r="Q120" s="275"/>
      <c r="R120" s="275"/>
      <c r="S120" s="384"/>
      <c r="T120" s="398" t="s">
        <v>177</v>
      </c>
      <c r="U120" s="399"/>
      <c r="V120" s="399"/>
      <c r="W120" s="399"/>
      <c r="X120" s="399"/>
      <c r="Y120" s="399"/>
      <c r="Z120" s="399"/>
      <c r="AA120" s="399"/>
      <c r="AB120" s="399"/>
      <c r="AC120" s="399"/>
      <c r="AD120" s="399"/>
      <c r="AE120" s="399"/>
      <c r="AF120" s="399"/>
      <c r="AG120" s="399"/>
      <c r="AH120" s="399"/>
      <c r="AI120" s="399"/>
      <c r="AJ120" s="399"/>
      <c r="AK120" s="399"/>
      <c r="AL120" s="399"/>
      <c r="AM120" s="456"/>
    </row>
    <row r="121" spans="1:39" ht="12" customHeight="1">
      <c r="A121" s="219" t="s">
        <v>111</v>
      </c>
      <c r="B121" s="256"/>
      <c r="C121" s="249"/>
      <c r="D121" s="249"/>
      <c r="E121" s="249"/>
      <c r="F121" s="249"/>
      <c r="G121" s="249"/>
      <c r="H121" s="249"/>
      <c r="I121" s="249"/>
      <c r="J121" s="249"/>
      <c r="K121" s="249"/>
      <c r="L121" s="249"/>
      <c r="M121" s="249"/>
      <c r="N121" s="249"/>
      <c r="O121" s="249"/>
      <c r="P121" s="249"/>
      <c r="Q121" s="249"/>
      <c r="R121" s="249"/>
      <c r="S121" s="275"/>
      <c r="T121" s="399"/>
      <c r="U121" s="399"/>
      <c r="V121" s="399"/>
      <c r="W121" s="399"/>
      <c r="X121" s="399"/>
      <c r="Y121" s="399"/>
      <c r="Z121" s="399"/>
      <c r="AA121" s="399"/>
      <c r="AB121" s="399"/>
      <c r="AC121" s="399"/>
      <c r="AD121" s="399"/>
      <c r="AE121" s="399"/>
      <c r="AF121" s="399"/>
      <c r="AG121" s="399"/>
      <c r="AH121" s="399"/>
      <c r="AI121" s="399"/>
      <c r="AJ121" s="399"/>
      <c r="AK121" s="399"/>
      <c r="AL121" s="399"/>
      <c r="AM121" s="456"/>
    </row>
    <row r="122" spans="1:39" ht="12" customHeight="1">
      <c r="A122" s="220"/>
      <c r="B122" s="257" t="s">
        <v>175</v>
      </c>
      <c r="C122" s="275"/>
      <c r="D122" s="275"/>
      <c r="E122" s="275"/>
      <c r="F122" s="275"/>
      <c r="G122" s="275"/>
      <c r="H122" s="275"/>
      <c r="I122" s="275"/>
      <c r="J122" s="275"/>
      <c r="K122" s="275"/>
      <c r="L122" s="275"/>
      <c r="M122" s="275"/>
      <c r="N122" s="275"/>
      <c r="O122" s="275"/>
      <c r="P122" s="275"/>
      <c r="Q122" s="275"/>
      <c r="R122" s="275"/>
      <c r="S122" s="384"/>
      <c r="T122" s="398" t="s">
        <v>176</v>
      </c>
      <c r="U122" s="399"/>
      <c r="V122" s="399"/>
      <c r="W122" s="399"/>
      <c r="X122" s="399"/>
      <c r="Y122" s="399"/>
      <c r="Z122" s="399"/>
      <c r="AA122" s="399"/>
      <c r="AB122" s="399"/>
      <c r="AC122" s="399"/>
      <c r="AD122" s="399"/>
      <c r="AE122" s="399"/>
      <c r="AF122" s="399"/>
      <c r="AG122" s="399"/>
      <c r="AH122" s="399"/>
      <c r="AI122" s="399"/>
      <c r="AJ122" s="399"/>
      <c r="AK122" s="399"/>
      <c r="AL122" s="399"/>
      <c r="AM122" s="456"/>
    </row>
    <row r="123" spans="1:39" ht="18" customHeight="1">
      <c r="A123" s="221"/>
      <c r="B123" s="222"/>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row>
    <row r="124" spans="1:39" s="180" customFormat="1">
      <c r="A124" s="222"/>
      <c r="B124" s="222"/>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row>
    <row r="125" spans="1:39" s="180" customFormat="1">
      <c r="A125" s="222"/>
      <c r="B125" s="222"/>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row>
    <row r="126" spans="1:39">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row>
    <row r="127" spans="1:39">
      <c r="A127" s="221"/>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row>
    <row r="128" spans="1:39">
      <c r="A128" s="221"/>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1"/>
    </row>
    <row r="129" spans="1:36">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221"/>
    </row>
    <row r="130" spans="1:36">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row>
    <row r="131" spans="1:36">
      <c r="A131" s="221"/>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row>
    <row r="132" spans="1:36">
      <c r="A132" s="221"/>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row>
    <row r="133" spans="1:36">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1"/>
    </row>
    <row r="134" spans="1:36">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221"/>
      <c r="AI134" s="221"/>
      <c r="AJ134" s="221"/>
    </row>
    <row r="135" spans="1:36">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221"/>
      <c r="AI135" s="221"/>
      <c r="AJ135" s="221"/>
    </row>
    <row r="136" spans="1:36">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row>
    <row r="137" spans="1:36">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row>
    <row r="138" spans="1:36">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row>
    <row r="139" spans="1:36">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row>
    <row r="140" spans="1:36">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row>
    <row r="141" spans="1:36">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row>
    <row r="142" spans="1:36">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c r="AJ142" s="221"/>
    </row>
    <row r="143" spans="1:36">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row>
    <row r="144" spans="1:36">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row>
    <row r="145" spans="1:36">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1"/>
      <c r="AI145" s="221"/>
      <c r="AJ145" s="221"/>
    </row>
    <row r="146" spans="1:36">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row>
    <row r="147" spans="1:36">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221"/>
    </row>
    <row r="148" spans="1:36">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row>
    <row r="149" spans="1:36">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row>
    <row r="150" spans="1:36">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row>
    <row r="151" spans="1:36">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row>
    <row r="152" spans="1:36">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row>
    <row r="153" spans="1:36">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row>
    <row r="154" spans="1:36">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1"/>
      <c r="AI154" s="221"/>
      <c r="AJ154" s="221"/>
    </row>
    <row r="155" spans="1:36">
      <c r="A155" s="223"/>
      <c r="B155" s="221"/>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row>
    <row r="156" spans="1:36">
      <c r="A156" s="223"/>
      <c r="B156" s="223"/>
      <c r="C156" s="223"/>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row>
    <row r="157" spans="1:36">
      <c r="B157" s="223"/>
    </row>
  </sheetData>
  <mergeCells count="184">
    <mergeCell ref="L3:AF3"/>
    <mergeCell ref="AG3:AM3"/>
    <mergeCell ref="L4:AF4"/>
    <mergeCell ref="AG4:AM4"/>
    <mergeCell ref="AP4:AU4"/>
    <mergeCell ref="L5:AB5"/>
    <mergeCell ref="AC5:AF5"/>
    <mergeCell ref="AG5:AK5"/>
    <mergeCell ref="AL5:AM5"/>
    <mergeCell ref="AP5:AU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T25:AL25"/>
    <mergeCell ref="AP31:AU31"/>
    <mergeCell ref="AP32:AU32"/>
    <mergeCell ref="B35:AM35"/>
    <mergeCell ref="W37:Z37"/>
    <mergeCell ref="AA37:AC37"/>
    <mergeCell ref="AD37:AE37"/>
    <mergeCell ref="AF37:AH37"/>
    <mergeCell ref="AI37:AK37"/>
    <mergeCell ref="AL37:AM37"/>
    <mergeCell ref="H38:J38"/>
    <mergeCell ref="K38:AE38"/>
    <mergeCell ref="S46:AL46"/>
    <mergeCell ref="B48:AM48"/>
    <mergeCell ref="A52:D52"/>
    <mergeCell ref="E52:I52"/>
    <mergeCell ref="J52:N52"/>
    <mergeCell ref="O52:AM52"/>
    <mergeCell ref="E53:I53"/>
    <mergeCell ref="J53:N53"/>
    <mergeCell ref="O53:AM53"/>
    <mergeCell ref="E54:I54"/>
    <mergeCell ref="J54:N54"/>
    <mergeCell ref="O54:AM54"/>
    <mergeCell ref="E55:I55"/>
    <mergeCell ref="J55:N55"/>
    <mergeCell ref="O55:AM55"/>
    <mergeCell ref="E56:I56"/>
    <mergeCell ref="J56:N56"/>
    <mergeCell ref="O56:AM56"/>
    <mergeCell ref="E57:I57"/>
    <mergeCell ref="J57:N57"/>
    <mergeCell ref="O57:AM57"/>
    <mergeCell ref="E58:I58"/>
    <mergeCell ref="J58:N58"/>
    <mergeCell ref="O58:AM58"/>
    <mergeCell ref="E59:I59"/>
    <mergeCell ref="J59:N59"/>
    <mergeCell ref="O59:AM59"/>
    <mergeCell ref="E60:I60"/>
    <mergeCell ref="J60:N60"/>
    <mergeCell ref="O60:AM60"/>
    <mergeCell ref="E61:I61"/>
    <mergeCell ref="J61:N61"/>
    <mergeCell ref="O61:AM61"/>
    <mergeCell ref="E62:I62"/>
    <mergeCell ref="J62:N62"/>
    <mergeCell ref="O62:AM62"/>
    <mergeCell ref="E63:I63"/>
    <mergeCell ref="J63:N63"/>
    <mergeCell ref="O63:AM63"/>
    <mergeCell ref="E64:I64"/>
    <mergeCell ref="J64:N64"/>
    <mergeCell ref="O64:AM64"/>
    <mergeCell ref="E65:I65"/>
    <mergeCell ref="J65:N65"/>
    <mergeCell ref="O65:AM65"/>
    <mergeCell ref="E66:I66"/>
    <mergeCell ref="J66:N66"/>
    <mergeCell ref="O66:AM66"/>
    <mergeCell ref="E67:I67"/>
    <mergeCell ref="J67:N67"/>
    <mergeCell ref="O67:AM67"/>
    <mergeCell ref="E68:I68"/>
    <mergeCell ref="J68:N68"/>
    <mergeCell ref="O68:AM68"/>
    <mergeCell ref="E69:I69"/>
    <mergeCell ref="J69:N69"/>
    <mergeCell ref="O69:AM69"/>
    <mergeCell ref="E70:I70"/>
    <mergeCell ref="J70:N70"/>
    <mergeCell ref="O70:AM70"/>
    <mergeCell ref="E71:I71"/>
    <mergeCell ref="J71:N71"/>
    <mergeCell ref="O71:AM71"/>
    <mergeCell ref="E72:I72"/>
    <mergeCell ref="J72:N72"/>
    <mergeCell ref="O72:AM72"/>
    <mergeCell ref="A73:D73"/>
    <mergeCell ref="E73:I73"/>
    <mergeCell ref="J73:N73"/>
    <mergeCell ref="O73:AM73"/>
    <mergeCell ref="A76:D76"/>
    <mergeCell ref="E76:I76"/>
    <mergeCell ref="J76:N76"/>
    <mergeCell ref="O76:AM76"/>
    <mergeCell ref="E77:I77"/>
    <mergeCell ref="J77:N77"/>
    <mergeCell ref="O77:AM77"/>
    <mergeCell ref="E78:I78"/>
    <mergeCell ref="J78:N78"/>
    <mergeCell ref="O78:AM78"/>
    <mergeCell ref="E79:I79"/>
    <mergeCell ref="J79:N79"/>
    <mergeCell ref="O79:AM79"/>
    <mergeCell ref="E80:I80"/>
    <mergeCell ref="J80:N80"/>
    <mergeCell ref="O80:AM80"/>
    <mergeCell ref="E81:I81"/>
    <mergeCell ref="J81:N81"/>
    <mergeCell ref="O81:AM81"/>
    <mergeCell ref="E82:I82"/>
    <mergeCell ref="J82:N82"/>
    <mergeCell ref="O82:AM82"/>
    <mergeCell ref="E83:I83"/>
    <mergeCell ref="J83:N83"/>
    <mergeCell ref="O83:AM83"/>
    <mergeCell ref="E84:I84"/>
    <mergeCell ref="J84:N84"/>
    <mergeCell ref="O84:AM84"/>
    <mergeCell ref="E85:I85"/>
    <mergeCell ref="J85:N85"/>
    <mergeCell ref="O85:AM85"/>
    <mergeCell ref="E86:I86"/>
    <mergeCell ref="J86:N86"/>
    <mergeCell ref="O86:AM86"/>
    <mergeCell ref="E87:I87"/>
    <mergeCell ref="J87:N87"/>
    <mergeCell ref="O87:AM87"/>
    <mergeCell ref="E88:I88"/>
    <mergeCell ref="J88:N88"/>
    <mergeCell ref="O88:AM88"/>
    <mergeCell ref="A89:D89"/>
    <mergeCell ref="E89:I89"/>
    <mergeCell ref="J89:N89"/>
    <mergeCell ref="O89:AM89"/>
    <mergeCell ref="T98:AM98"/>
    <mergeCell ref="T99:AM99"/>
    <mergeCell ref="T100:AM100"/>
    <mergeCell ref="T101:AM101"/>
    <mergeCell ref="T102:AM102"/>
    <mergeCell ref="T103:AM103"/>
    <mergeCell ref="T105:AM105"/>
    <mergeCell ref="T106:AM106"/>
    <mergeCell ref="T108:AM108"/>
    <mergeCell ref="T109:AM109"/>
    <mergeCell ref="T111:AM111"/>
    <mergeCell ref="T112:AM112"/>
    <mergeCell ref="T113:AM113"/>
    <mergeCell ref="T114:AM114"/>
    <mergeCell ref="T115:AM115"/>
    <mergeCell ref="T117:AM117"/>
    <mergeCell ref="T118:AM118"/>
    <mergeCell ref="T119:AM119"/>
    <mergeCell ref="T120:AM120"/>
    <mergeCell ref="T122:AM122"/>
    <mergeCell ref="B6:K7"/>
    <mergeCell ref="AU6:AU7"/>
    <mergeCell ref="A10:H11"/>
    <mergeCell ref="C15:AM19"/>
    <mergeCell ref="C39:AM40"/>
    <mergeCell ref="A53:D56"/>
    <mergeCell ref="A57:D60"/>
    <mergeCell ref="A61:D64"/>
    <mergeCell ref="A65:D68"/>
    <mergeCell ref="A69:D72"/>
    <mergeCell ref="A77:D80"/>
    <mergeCell ref="A81:D84"/>
    <mergeCell ref="A85:D88"/>
    <mergeCell ref="A3:A9"/>
  </mergeCells>
  <phoneticPr fontId="3"/>
  <dataValidations count="1">
    <dataValidation imeMode="halfAlpha" allowBlank="1" showDropDown="0"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1" manualBreakCount="1">
    <brk id="49" max="38" man="1"/>
  </rowBreaks>
  <drawing r:id="rId2"/>
  <legacyDrawing r:id="rId3"/>
  <mc:AlternateContent>
    <mc:Choice xmlns:x14="http://schemas.microsoft.com/office/spreadsheetml/2009/9/main" Requires="x14">
      <controls>
        <mc:AlternateContent>
          <mc:Choice xmlns:x14="http://schemas.microsoft.com/office/spreadsheetml/2009/9/main" Requires="x14">
            <control shapeId="24634" r:id="rId4" name="チェック 58">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47625</xdr:colOff>
                    <xdr:row>10</xdr:row>
                    <xdr:rowOff>28575</xdr:rowOff>
                  </to>
                </anchor>
              </controlPr>
            </control>
          </mc:Choice>
        </mc:AlternateContent>
        <mc:AlternateContent>
          <mc:Choice xmlns:x14="http://schemas.microsoft.com/office/spreadsheetml/2009/9/main" Requires="x14">
            <control shapeId="24635" r:id="rId5" name="チェック 59">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47625</xdr:colOff>
                    <xdr:row>11</xdr:row>
                    <xdr:rowOff>19050</xdr:rowOff>
                  </to>
                </anchor>
              </controlPr>
            </control>
          </mc:Choice>
        </mc:AlternateContent>
        <mc:AlternateContent>
          <mc:Choice xmlns:x14="http://schemas.microsoft.com/office/spreadsheetml/2009/9/main" Requires="x14">
            <control shapeId="24640" r:id="rId6" name="チェック 64">
              <controlPr defaultSize="0" autoFill="0" autoLine="0" autoPict="0">
                <anchor moveWithCells="1">
                  <from xmlns:xdr="http://schemas.openxmlformats.org/drawingml/2006/spreadsheetDrawing">
                    <xdr:col>0</xdr:col>
                    <xdr:colOff>142875</xdr:colOff>
                    <xdr:row>20</xdr:row>
                    <xdr:rowOff>228600</xdr:rowOff>
                  </from>
                  <to xmlns:xdr="http://schemas.openxmlformats.org/drawingml/2006/spreadsheetDrawing">
                    <xdr:col>2</xdr:col>
                    <xdr:colOff>38100</xdr:colOff>
                    <xdr:row>22</xdr:row>
                    <xdr:rowOff>9525</xdr:rowOff>
                  </to>
                </anchor>
              </controlPr>
            </control>
          </mc:Choice>
        </mc:AlternateContent>
        <mc:AlternateContent>
          <mc:Choice xmlns:x14="http://schemas.microsoft.com/office/spreadsheetml/2009/9/main" Requires="x14">
            <control shapeId="24641" r:id="rId7" name="チェック 65">
              <controlPr defaultSize="0" autoFill="0" autoLine="0" autoPict="0">
                <anchor moveWithCells="1">
                  <from xmlns:xdr="http://schemas.openxmlformats.org/drawingml/2006/spreadsheetDrawing">
                    <xdr:col>13</xdr:col>
                    <xdr:colOff>142875</xdr:colOff>
                    <xdr:row>20</xdr:row>
                    <xdr:rowOff>228600</xdr:rowOff>
                  </from>
                  <to xmlns:xdr="http://schemas.openxmlformats.org/drawingml/2006/spreadsheetDrawing">
                    <xdr:col>15</xdr:col>
                    <xdr:colOff>38100</xdr:colOff>
                    <xdr:row>22</xdr:row>
                    <xdr:rowOff>9525</xdr:rowOff>
                  </to>
                </anchor>
              </controlPr>
            </control>
          </mc:Choice>
        </mc:AlternateContent>
        <mc:AlternateContent>
          <mc:Choice xmlns:x14="http://schemas.microsoft.com/office/spreadsheetml/2009/9/main" Requires="x14">
            <control shapeId="24642" r:id="rId8" name="チェック 66">
              <controlPr defaultSize="0" autoFill="0" autoLine="0" autoPict="0">
                <anchor moveWithCells="1">
                  <from xmlns:xdr="http://schemas.openxmlformats.org/drawingml/2006/spreadsheetDrawing">
                    <xdr:col>24</xdr:col>
                    <xdr:colOff>142875</xdr:colOff>
                    <xdr:row>20</xdr:row>
                    <xdr:rowOff>228600</xdr:rowOff>
                  </from>
                  <to xmlns:xdr="http://schemas.openxmlformats.org/drawingml/2006/spreadsheetDrawing">
                    <xdr:col>26</xdr:col>
                    <xdr:colOff>38100</xdr:colOff>
                    <xdr:row>22</xdr:row>
                    <xdr:rowOff>9525</xdr:rowOff>
                  </to>
                </anchor>
              </controlPr>
            </control>
          </mc:Choice>
        </mc:AlternateContent>
        <mc:AlternateContent>
          <mc:Choice xmlns:x14="http://schemas.microsoft.com/office/spreadsheetml/2009/9/main" Requires="x14">
            <control shapeId="24643" r:id="rId9" name="チェック 67">
              <controlPr defaultSize="0" autoFill="0" autoLine="0" autoPict="0">
                <anchor moveWithCells="1">
                  <from xmlns:xdr="http://schemas.openxmlformats.org/drawingml/2006/spreadsheetDrawing">
                    <xdr:col>32</xdr:col>
                    <xdr:colOff>142875</xdr:colOff>
                    <xdr:row>20</xdr:row>
                    <xdr:rowOff>228600</xdr:rowOff>
                  </from>
                  <to xmlns:xdr="http://schemas.openxmlformats.org/drawingml/2006/spreadsheetDrawing">
                    <xdr:col>34</xdr:col>
                    <xdr:colOff>38100</xdr:colOff>
                    <xdr:row>22</xdr:row>
                    <xdr:rowOff>9525</xdr:rowOff>
                  </to>
                </anchor>
              </controlPr>
            </control>
          </mc:Choice>
        </mc:AlternateContent>
        <mc:AlternateContent>
          <mc:Choice xmlns:x14="http://schemas.microsoft.com/office/spreadsheetml/2009/9/main" Requires="x14">
            <control shapeId="24644" r:id="rId10" name="チェック 68">
              <controlPr defaultSize="0" autoFill="0" autoLine="0" autoPict="0">
                <anchor moveWithCells="1">
                  <from xmlns:xdr="http://schemas.openxmlformats.org/drawingml/2006/spreadsheetDrawing">
                    <xdr:col>0</xdr:col>
                    <xdr:colOff>142875</xdr:colOff>
                    <xdr:row>22</xdr:row>
                    <xdr:rowOff>0</xdr:rowOff>
                  </from>
                  <to xmlns:xdr="http://schemas.openxmlformats.org/drawingml/2006/spreadsheetDrawing">
                    <xdr:col>2</xdr:col>
                    <xdr:colOff>38100</xdr:colOff>
                    <xdr:row>23</xdr:row>
                    <xdr:rowOff>9525</xdr:rowOff>
                  </to>
                </anchor>
              </controlPr>
            </control>
          </mc:Choice>
        </mc:AlternateContent>
        <mc:AlternateContent>
          <mc:Choice xmlns:x14="http://schemas.microsoft.com/office/spreadsheetml/2009/9/main" Requires="x14">
            <control shapeId="24645" r:id="rId11" name="チェック 69">
              <controlPr defaultSize="0" autoFill="0" autoLine="0" autoPict="0">
                <anchor moveWithCells="1">
                  <from xmlns:xdr="http://schemas.openxmlformats.org/drawingml/2006/spreadsheetDrawing">
                    <xdr:col>0</xdr:col>
                    <xdr:colOff>142875</xdr:colOff>
                    <xdr:row>23</xdr:row>
                    <xdr:rowOff>0</xdr:rowOff>
                  </from>
                  <to xmlns:xdr="http://schemas.openxmlformats.org/drawingml/2006/spreadsheetDrawing">
                    <xdr:col>2</xdr:col>
                    <xdr:colOff>38100</xdr:colOff>
                    <xdr:row>24</xdr:row>
                    <xdr:rowOff>9525</xdr:rowOff>
                  </to>
                </anchor>
              </controlPr>
            </control>
          </mc:Choice>
        </mc:AlternateContent>
        <mc:AlternateContent>
          <mc:Choice xmlns:x14="http://schemas.microsoft.com/office/spreadsheetml/2009/9/main" Requires="x14">
            <control shapeId="24646" r:id="rId12" name="チェック 70">
              <controlPr defaultSize="0" autoFill="0" autoLine="0" autoPict="0">
                <anchor moveWithCells="1">
                  <from xmlns:xdr="http://schemas.openxmlformats.org/drawingml/2006/spreadsheetDrawing">
                    <xdr:col>13</xdr:col>
                    <xdr:colOff>152400</xdr:colOff>
                    <xdr:row>22</xdr:row>
                    <xdr:rowOff>228600</xdr:rowOff>
                  </from>
                  <to xmlns:xdr="http://schemas.openxmlformats.org/drawingml/2006/spreadsheetDrawing">
                    <xdr:col>15</xdr:col>
                    <xdr:colOff>47625</xdr:colOff>
                    <xdr:row>24</xdr:row>
                    <xdr:rowOff>9525</xdr:rowOff>
                  </to>
                </anchor>
              </controlPr>
            </control>
          </mc:Choice>
        </mc:AlternateContent>
        <mc:AlternateContent>
          <mc:Choice xmlns:x14="http://schemas.microsoft.com/office/spreadsheetml/2009/9/main" Requires="x14">
            <control shapeId="24649" r:id="rId13" name="チェック 73">
              <controlPr defaultSize="0" autoFill="0" autoLine="0" autoPict="0">
                <anchor moveWithCells="1">
                  <from xmlns:xdr="http://schemas.openxmlformats.org/drawingml/2006/spreadsheetDrawing">
                    <xdr:col>25</xdr:col>
                    <xdr:colOff>142875</xdr:colOff>
                    <xdr:row>22</xdr:row>
                    <xdr:rowOff>228600</xdr:rowOff>
                  </from>
                  <to xmlns:xdr="http://schemas.openxmlformats.org/drawingml/2006/spreadsheetDrawing">
                    <xdr:col>27</xdr:col>
                    <xdr:colOff>38100</xdr:colOff>
                    <xdr:row>24</xdr:row>
                    <xdr:rowOff>9525</xdr:rowOff>
                  </to>
                </anchor>
              </controlPr>
            </control>
          </mc:Choice>
        </mc:AlternateContent>
        <mc:AlternateContent>
          <mc:Choice xmlns:x14="http://schemas.microsoft.com/office/spreadsheetml/2009/9/main" Requires="x14">
            <control shapeId="24650" r:id="rId14" name="チェック 74">
              <controlPr defaultSize="0" autoFill="0" autoLine="0" autoPict="0">
                <anchor moveWithCells="1">
                  <from xmlns:xdr="http://schemas.openxmlformats.org/drawingml/2006/spreadsheetDrawing">
                    <xdr:col>33</xdr:col>
                    <xdr:colOff>133350</xdr:colOff>
                    <xdr:row>23</xdr:row>
                    <xdr:rowOff>0</xdr:rowOff>
                  </from>
                  <to xmlns:xdr="http://schemas.openxmlformats.org/drawingml/2006/spreadsheetDrawing">
                    <xdr:col>35</xdr:col>
                    <xdr:colOff>28575</xdr:colOff>
                    <xdr:row>24</xdr:row>
                    <xdr:rowOff>18415</xdr:rowOff>
                  </to>
                </anchor>
              </controlPr>
            </control>
          </mc:Choice>
        </mc:AlternateContent>
        <mc:AlternateContent>
          <mc:Choice xmlns:x14="http://schemas.microsoft.com/office/spreadsheetml/2009/9/main" Requires="x14">
            <control shapeId="24651" r:id="rId15" name="チェック 75">
              <controlPr defaultSize="0" autoFill="0" autoLine="0" autoPict="0">
                <anchor moveWithCells="1">
                  <from xmlns:xdr="http://schemas.openxmlformats.org/drawingml/2006/spreadsheetDrawing">
                    <xdr:col>0</xdr:col>
                    <xdr:colOff>142875</xdr:colOff>
                    <xdr:row>24</xdr:row>
                    <xdr:rowOff>0</xdr:rowOff>
                  </from>
                  <to xmlns:xdr="http://schemas.openxmlformats.org/drawingml/2006/spreadsheetDrawing">
                    <xdr:col>2</xdr:col>
                    <xdr:colOff>38100</xdr:colOff>
                    <xdr:row>25</xdr:row>
                    <xdr:rowOff>9525</xdr:rowOff>
                  </to>
                </anchor>
              </controlPr>
            </control>
          </mc:Choice>
        </mc:AlternateContent>
        <mc:AlternateContent>
          <mc:Choice xmlns:x14="http://schemas.microsoft.com/office/spreadsheetml/2009/9/main" Requires="x14">
            <control shapeId="24652" r:id="rId16" name="チェック 76">
              <controlPr defaultSize="0" autoFill="0" autoLine="0" autoPict="0">
                <anchor moveWithCells="1">
                  <from xmlns:xdr="http://schemas.openxmlformats.org/drawingml/2006/spreadsheetDrawing">
                    <xdr:col>0</xdr:col>
                    <xdr:colOff>142875</xdr:colOff>
                    <xdr:row>25</xdr:row>
                    <xdr:rowOff>0</xdr:rowOff>
                  </from>
                  <to xmlns:xdr="http://schemas.openxmlformats.org/drawingml/2006/spreadsheetDrawing">
                    <xdr:col>2</xdr:col>
                    <xdr:colOff>38100</xdr:colOff>
                    <xdr:row>26</xdr:row>
                    <xdr:rowOff>9525</xdr:rowOff>
                  </to>
                </anchor>
              </controlPr>
            </control>
          </mc:Choice>
        </mc:AlternateContent>
        <mc:AlternateContent>
          <mc:Choice xmlns:x14="http://schemas.microsoft.com/office/spreadsheetml/2009/9/main" Requires="x14">
            <control shapeId="24653" r:id="rId17" name="チェック 77">
              <controlPr defaultSize="0" autoFill="0" autoLine="0" autoPict="0">
                <anchor moveWithCells="1">
                  <from xmlns:xdr="http://schemas.openxmlformats.org/drawingml/2006/spreadsheetDrawing">
                    <xdr:col>0</xdr:col>
                    <xdr:colOff>152400</xdr:colOff>
                    <xdr:row>27</xdr:row>
                    <xdr:rowOff>0</xdr:rowOff>
                  </from>
                  <to xmlns:xdr="http://schemas.openxmlformats.org/drawingml/2006/spreadsheetDrawing">
                    <xdr:col>2</xdr:col>
                    <xdr:colOff>47625</xdr:colOff>
                    <xdr:row>28</xdr:row>
                    <xdr:rowOff>9525</xdr:rowOff>
                  </to>
                </anchor>
              </controlPr>
            </control>
          </mc:Choice>
        </mc:AlternateContent>
        <mc:AlternateContent>
          <mc:Choice xmlns:x14="http://schemas.microsoft.com/office/spreadsheetml/2009/9/main" Requires="x14">
            <control shapeId="24654" r:id="rId18" name="チェック 78">
              <controlPr defaultSize="0" autoFill="0" autoLine="0" autoPict="0">
                <anchor moveWithCells="1">
                  <from xmlns:xdr="http://schemas.openxmlformats.org/drawingml/2006/spreadsheetDrawing">
                    <xdr:col>13</xdr:col>
                    <xdr:colOff>142875</xdr:colOff>
                    <xdr:row>27</xdr:row>
                    <xdr:rowOff>0</xdr:rowOff>
                  </from>
                  <to xmlns:xdr="http://schemas.openxmlformats.org/drawingml/2006/spreadsheetDrawing">
                    <xdr:col>15</xdr:col>
                    <xdr:colOff>38100</xdr:colOff>
                    <xdr:row>28</xdr:row>
                    <xdr:rowOff>9525</xdr:rowOff>
                  </to>
                </anchor>
              </controlPr>
            </control>
          </mc:Choice>
        </mc:AlternateContent>
        <mc:AlternateContent>
          <mc:Choice xmlns:x14="http://schemas.microsoft.com/office/spreadsheetml/2009/9/main" Requires="x14">
            <control shapeId="24655" r:id="rId19" name="チェック 79">
              <controlPr defaultSize="0" autoFill="0" autoLine="0" autoPict="0">
                <anchor moveWithCells="1">
                  <from xmlns:xdr="http://schemas.openxmlformats.org/drawingml/2006/spreadsheetDrawing">
                    <xdr:col>0</xdr:col>
                    <xdr:colOff>152400</xdr:colOff>
                    <xdr:row>28</xdr:row>
                    <xdr:rowOff>228600</xdr:rowOff>
                  </from>
                  <to xmlns:xdr="http://schemas.openxmlformats.org/drawingml/2006/spreadsheetDrawing">
                    <xdr:col>2</xdr:col>
                    <xdr:colOff>47625</xdr:colOff>
                    <xdr:row>30</xdr:row>
                    <xdr:rowOff>0</xdr:rowOff>
                  </to>
                </anchor>
              </controlPr>
            </control>
          </mc:Choice>
        </mc:AlternateContent>
        <mc:AlternateContent>
          <mc:Choice xmlns:x14="http://schemas.microsoft.com/office/spreadsheetml/2009/9/main" Requires="x14">
            <control shapeId="24656" r:id="rId20" name="チェック 80">
              <controlPr defaultSize="0" autoFill="0" autoLine="0" autoPict="0">
                <anchor moveWithCells="1">
                  <from xmlns:xdr="http://schemas.openxmlformats.org/drawingml/2006/spreadsheetDrawing">
                    <xdr:col>13</xdr:col>
                    <xdr:colOff>142875</xdr:colOff>
                    <xdr:row>29</xdr:row>
                    <xdr:rowOff>0</xdr:rowOff>
                  </from>
                  <to xmlns:xdr="http://schemas.openxmlformats.org/drawingml/2006/spreadsheetDrawing">
                    <xdr:col>15</xdr:col>
                    <xdr:colOff>38100</xdr:colOff>
                    <xdr:row>30</xdr:row>
                    <xdr:rowOff>10160</xdr:rowOff>
                  </to>
                </anchor>
              </controlPr>
            </control>
          </mc:Choice>
        </mc:AlternateContent>
        <mc:AlternateContent>
          <mc:Choice xmlns:x14="http://schemas.microsoft.com/office/spreadsheetml/2009/9/main" Requires="x14">
            <control shapeId="24658" r:id="rId21" name="チェック 82">
              <controlPr defaultSize="0" autoFill="0" autoLine="0" autoPict="0">
                <anchor moveWithCells="1">
                  <from xmlns:xdr="http://schemas.openxmlformats.org/drawingml/2006/spreadsheetDrawing">
                    <xdr:col>0</xdr:col>
                    <xdr:colOff>142875</xdr:colOff>
                    <xdr:row>31</xdr:row>
                    <xdr:rowOff>0</xdr:rowOff>
                  </from>
                  <to xmlns:xdr="http://schemas.openxmlformats.org/drawingml/2006/spreadsheetDrawing">
                    <xdr:col>2</xdr:col>
                    <xdr:colOff>38100</xdr:colOff>
                    <xdr:row>32</xdr:row>
                    <xdr:rowOff>9525</xdr:rowOff>
                  </to>
                </anchor>
              </controlPr>
            </control>
          </mc:Choice>
        </mc:AlternateContent>
        <mc:AlternateContent>
          <mc:Choice xmlns:x14="http://schemas.microsoft.com/office/spreadsheetml/2009/9/main" Requires="x14">
            <control shapeId="24659" r:id="rId22" name="チェック 83">
              <controlPr defaultSize="0" autoFill="0" autoLine="0" autoPict="0">
                <anchor moveWithCells="1">
                  <from xmlns:xdr="http://schemas.openxmlformats.org/drawingml/2006/spreadsheetDrawing">
                    <xdr:col>13</xdr:col>
                    <xdr:colOff>152400</xdr:colOff>
                    <xdr:row>30</xdr:row>
                    <xdr:rowOff>228600</xdr:rowOff>
                  </from>
                  <to xmlns:xdr="http://schemas.openxmlformats.org/drawingml/2006/spreadsheetDrawing">
                    <xdr:col>15</xdr:col>
                    <xdr:colOff>47625</xdr:colOff>
                    <xdr:row>32</xdr:row>
                    <xdr:rowOff>29210</xdr:rowOff>
                  </to>
                </anchor>
              </controlPr>
            </control>
          </mc:Choice>
        </mc:AlternateContent>
        <mc:AlternateContent>
          <mc:Choice xmlns:x14="http://schemas.microsoft.com/office/spreadsheetml/2009/9/main" Requires="x14">
            <control shapeId="24660" r:id="rId23" name="チェック 84">
              <controlPr defaultSize="0" autoFill="0" autoLine="0" autoPict="0">
                <anchor moveWithCells="1">
                  <from xmlns:xdr="http://schemas.openxmlformats.org/drawingml/2006/spreadsheetDrawing">
                    <xdr:col>25</xdr:col>
                    <xdr:colOff>142875</xdr:colOff>
                    <xdr:row>30</xdr:row>
                    <xdr:rowOff>228600</xdr:rowOff>
                  </from>
                  <to xmlns:xdr="http://schemas.openxmlformats.org/drawingml/2006/spreadsheetDrawing">
                    <xdr:col>27</xdr:col>
                    <xdr:colOff>38100</xdr:colOff>
                    <xdr:row>32</xdr:row>
                    <xdr:rowOff>29210</xdr:rowOff>
                  </to>
                </anchor>
              </controlPr>
            </control>
          </mc:Choice>
        </mc:AlternateContent>
        <mc:AlternateContent>
          <mc:Choice xmlns:x14="http://schemas.microsoft.com/office/spreadsheetml/2009/9/main" Requires="x14">
            <control shapeId="24661" r:id="rId24" name="チェック 85">
              <controlPr defaultSize="0" autoFill="0" autoLine="0" autoPict="0">
                <anchor moveWithCells="1">
                  <from xmlns:xdr="http://schemas.openxmlformats.org/drawingml/2006/spreadsheetDrawing">
                    <xdr:col>33</xdr:col>
                    <xdr:colOff>152400</xdr:colOff>
                    <xdr:row>31</xdr:row>
                    <xdr:rowOff>0</xdr:rowOff>
                  </from>
                  <to xmlns:xdr="http://schemas.openxmlformats.org/drawingml/2006/spreadsheetDrawing">
                    <xdr:col>35</xdr:col>
                    <xdr:colOff>47625</xdr:colOff>
                    <xdr:row>32</xdr:row>
                    <xdr:rowOff>18415</xdr:rowOff>
                  </to>
                </anchor>
              </controlPr>
            </control>
          </mc:Choice>
        </mc:AlternateContent>
        <mc:AlternateContent>
          <mc:Choice xmlns:x14="http://schemas.microsoft.com/office/spreadsheetml/2009/9/main" Requires="x14">
            <control shapeId="24662" r:id="rId25" name="チェック 86">
              <controlPr defaultSize="0" autoFill="0" autoLine="0" autoPict="0">
                <anchor moveWithCells="1">
                  <from xmlns:xdr="http://schemas.openxmlformats.org/drawingml/2006/spreadsheetDrawing">
                    <xdr:col>0</xdr:col>
                    <xdr:colOff>152400</xdr:colOff>
                    <xdr:row>31</xdr:row>
                    <xdr:rowOff>219710</xdr:rowOff>
                  </from>
                  <to xmlns:xdr="http://schemas.openxmlformats.org/drawingml/2006/spreadsheetDrawing">
                    <xdr:col>2</xdr:col>
                    <xdr:colOff>47625</xdr:colOff>
                    <xdr:row>32</xdr:row>
                    <xdr:rowOff>228600</xdr:rowOff>
                  </to>
                </anchor>
              </controlPr>
            </control>
          </mc:Choice>
        </mc:AlternateContent>
        <mc:AlternateContent>
          <mc:Choice xmlns:x14="http://schemas.microsoft.com/office/spreadsheetml/2009/9/main" Requires="x14">
            <control shapeId="24663" r:id="rId26" name="チェック 87">
              <controlPr defaultSize="0" autoFill="0" autoLine="0" autoPict="0">
                <anchor moveWithCells="1">
                  <from xmlns:xdr="http://schemas.openxmlformats.org/drawingml/2006/spreadsheetDrawing">
                    <xdr:col>13</xdr:col>
                    <xdr:colOff>152400</xdr:colOff>
                    <xdr:row>32</xdr:row>
                    <xdr:rowOff>0</xdr:rowOff>
                  </from>
                  <to xmlns:xdr="http://schemas.openxmlformats.org/drawingml/2006/spreadsheetDrawing">
                    <xdr:col>15</xdr:col>
                    <xdr:colOff>47625</xdr:colOff>
                    <xdr:row>33</xdr:row>
                    <xdr:rowOff>28575</xdr:rowOff>
                  </to>
                </anchor>
              </controlPr>
            </control>
          </mc:Choice>
        </mc:AlternateContent>
        <mc:AlternateContent>
          <mc:Choice xmlns:x14="http://schemas.microsoft.com/office/spreadsheetml/2009/9/main" Requires="x14">
            <control shapeId="24665" r:id="rId27" name="チェック 89">
              <controlPr defaultSize="0" autoFill="0" autoLine="0" autoPict="0">
                <anchor moveWithCells="1">
                  <from xmlns:xdr="http://schemas.openxmlformats.org/drawingml/2006/spreadsheetDrawing">
                    <xdr:col>26</xdr:col>
                    <xdr:colOff>152400</xdr:colOff>
                    <xdr:row>32</xdr:row>
                    <xdr:rowOff>0</xdr:rowOff>
                  </from>
                  <to xmlns:xdr="http://schemas.openxmlformats.org/drawingml/2006/spreadsheetDrawing">
                    <xdr:col>28</xdr:col>
                    <xdr:colOff>47625</xdr:colOff>
                    <xdr:row>33</xdr:row>
                    <xdr:rowOff>28575</xdr:rowOff>
                  </to>
                </anchor>
              </controlPr>
            </control>
          </mc:Choice>
        </mc:AlternateContent>
        <mc:AlternateContent>
          <mc:Choice xmlns:x14="http://schemas.microsoft.com/office/spreadsheetml/2009/9/main" Requires="x14">
            <control shapeId="24672" r:id="rId28" name="チェック 96">
              <controlPr defaultSize="0" autoFill="0" autoLine="0" autoPict="0">
                <anchor moveWithCells="1">
                  <from xmlns:xdr="http://schemas.openxmlformats.org/drawingml/2006/spreadsheetDrawing">
                    <xdr:col>0</xdr:col>
                    <xdr:colOff>152400</xdr:colOff>
                    <xdr:row>42</xdr:row>
                    <xdr:rowOff>0</xdr:rowOff>
                  </from>
                  <to xmlns:xdr="http://schemas.openxmlformats.org/drawingml/2006/spreadsheetDrawing">
                    <xdr:col>2</xdr:col>
                    <xdr:colOff>47625</xdr:colOff>
                    <xdr:row>43</xdr:row>
                    <xdr:rowOff>9525</xdr:rowOff>
                  </to>
                </anchor>
              </controlPr>
            </control>
          </mc:Choice>
        </mc:AlternateContent>
        <mc:AlternateContent>
          <mc:Choice xmlns:x14="http://schemas.microsoft.com/office/spreadsheetml/2009/9/main" Requires="x14">
            <control shapeId="24673" r:id="rId29" name="チェック 97">
              <controlPr defaultSize="0" autoFill="0" autoLine="0" autoPict="0">
                <anchor moveWithCells="1">
                  <from xmlns:xdr="http://schemas.openxmlformats.org/drawingml/2006/spreadsheetDrawing">
                    <xdr:col>13</xdr:col>
                    <xdr:colOff>152400</xdr:colOff>
                    <xdr:row>41</xdr:row>
                    <xdr:rowOff>228600</xdr:rowOff>
                  </from>
                  <to xmlns:xdr="http://schemas.openxmlformats.org/drawingml/2006/spreadsheetDrawing">
                    <xdr:col>15</xdr:col>
                    <xdr:colOff>47625</xdr:colOff>
                    <xdr:row>43</xdr:row>
                    <xdr:rowOff>9525</xdr:rowOff>
                  </to>
                </anchor>
              </controlPr>
            </control>
          </mc:Choice>
        </mc:AlternateContent>
        <mc:AlternateContent>
          <mc:Choice xmlns:x14="http://schemas.microsoft.com/office/spreadsheetml/2009/9/main" Requires="x14">
            <control shapeId="24674" r:id="rId30" name="チェック 98">
              <controlPr defaultSize="0" autoFill="0" autoLine="0" autoPict="0">
                <anchor moveWithCells="1">
                  <from xmlns:xdr="http://schemas.openxmlformats.org/drawingml/2006/spreadsheetDrawing">
                    <xdr:col>25</xdr:col>
                    <xdr:colOff>142875</xdr:colOff>
                    <xdr:row>41</xdr:row>
                    <xdr:rowOff>228600</xdr:rowOff>
                  </from>
                  <to xmlns:xdr="http://schemas.openxmlformats.org/drawingml/2006/spreadsheetDrawing">
                    <xdr:col>27</xdr:col>
                    <xdr:colOff>38100</xdr:colOff>
                    <xdr:row>43</xdr:row>
                    <xdr:rowOff>9525</xdr:rowOff>
                  </to>
                </anchor>
              </controlPr>
            </control>
          </mc:Choice>
        </mc:AlternateContent>
        <mc:AlternateContent>
          <mc:Choice xmlns:x14="http://schemas.microsoft.com/office/spreadsheetml/2009/9/main" Requires="x14">
            <control shapeId="24675" r:id="rId31" name="チェック 99">
              <controlPr defaultSize="0" autoFill="0" autoLine="0" autoPict="0">
                <anchor moveWithCells="1">
                  <from xmlns:xdr="http://schemas.openxmlformats.org/drawingml/2006/spreadsheetDrawing">
                    <xdr:col>33</xdr:col>
                    <xdr:colOff>161925</xdr:colOff>
                    <xdr:row>42</xdr:row>
                    <xdr:rowOff>0</xdr:rowOff>
                  </from>
                  <to xmlns:xdr="http://schemas.openxmlformats.org/drawingml/2006/spreadsheetDrawing">
                    <xdr:col>35</xdr:col>
                    <xdr:colOff>57150</xdr:colOff>
                    <xdr:row>43</xdr:row>
                    <xdr:rowOff>18415</xdr:rowOff>
                  </to>
                </anchor>
              </controlPr>
            </control>
          </mc:Choice>
        </mc:AlternateContent>
        <mc:AlternateContent>
          <mc:Choice xmlns:x14="http://schemas.microsoft.com/office/spreadsheetml/2009/9/main" Requires="x14">
            <control shapeId="24676" r:id="rId32" name="チェック 100">
              <controlPr defaultSize="0" autoFill="0" autoLine="0" autoPict="0">
                <anchor moveWithCells="1">
                  <from xmlns:xdr="http://schemas.openxmlformats.org/drawingml/2006/spreadsheetDrawing">
                    <xdr:col>0</xdr:col>
                    <xdr:colOff>152400</xdr:colOff>
                    <xdr:row>43</xdr:row>
                    <xdr:rowOff>0</xdr:rowOff>
                  </from>
                  <to xmlns:xdr="http://schemas.openxmlformats.org/drawingml/2006/spreadsheetDrawing">
                    <xdr:col>2</xdr:col>
                    <xdr:colOff>47625</xdr:colOff>
                    <xdr:row>44</xdr:row>
                    <xdr:rowOff>9525</xdr:rowOff>
                  </to>
                </anchor>
              </controlPr>
            </control>
          </mc:Choice>
        </mc:AlternateContent>
        <mc:AlternateContent>
          <mc:Choice xmlns:x14="http://schemas.microsoft.com/office/spreadsheetml/2009/9/main" Requires="x14">
            <control shapeId="24677" r:id="rId33" name="チェック 101">
              <controlPr defaultSize="0" autoFill="0" autoLine="0" autoPict="0">
                <anchor moveWithCells="1">
                  <from xmlns:xdr="http://schemas.openxmlformats.org/drawingml/2006/spreadsheetDrawing">
                    <xdr:col>0</xdr:col>
                    <xdr:colOff>152400</xdr:colOff>
                    <xdr:row>45</xdr:row>
                    <xdr:rowOff>0</xdr:rowOff>
                  </from>
                  <to xmlns:xdr="http://schemas.openxmlformats.org/drawingml/2006/spreadsheetDrawing">
                    <xdr:col>2</xdr:col>
                    <xdr:colOff>47625</xdr:colOff>
                    <xdr:row>46</xdr:row>
                    <xdr:rowOff>10160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計算用!$A$2:$A$36</xm:f>
          </x14:formula1>
          <xm:sqref>L5</xm:sqref>
        </x14:dataValidation>
        <x14:dataValidation type="list" allowBlank="1" showDropDown="0" showInputMessage="1" showErrorMessage="1">
          <x14:formula1>
            <xm:f>計算用!$A$38:$A$41</xm:f>
          </x14:formula1>
          <xm:sqref>H14:J14</xm:sqref>
        </x14:dataValidation>
        <x14:dataValidation type="list" allowBlank="1" showDropDown="0" showInputMessage="1" showErrorMessage="1">
          <x14:formula1>
            <xm:f>計算用!$A$38:$A$39</xm:f>
          </x14:formula1>
          <xm:sqref>H38:J38</xm:sqref>
        </x14:dataValidation>
      </x14:dataValidations>
    </ext>
  </extLst>
</worksheet>
</file>

<file path=xl/worksheets/sheet4.xml><?xml version="1.0" encoding="utf-8"?>
<worksheet xmlns:r="http://schemas.openxmlformats.org/officeDocument/2006/relationships" xmlns:mc="http://schemas.openxmlformats.org/markup-compatibility/2006" xmlns="http://schemas.openxmlformats.org/spreadsheetml/2006/main">
  <dimension ref="B2:E15"/>
  <sheetViews>
    <sheetView tabSelected="1" view="pageBreakPreview" zoomScale="85" zoomScaleSheetLayoutView="85" workbookViewId="0">
      <selection activeCell="H12" sqref="H12"/>
    </sheetView>
  </sheetViews>
  <sheetFormatPr defaultRowHeight="13.5"/>
  <cols>
    <col min="1" max="1" width="3.125" style="462" customWidth="1"/>
    <col min="2" max="2" width="7.75" style="462" customWidth="1"/>
    <col min="3" max="3" width="27.5" style="463" customWidth="1"/>
    <col min="4" max="4" width="32.375" style="463" customWidth="1"/>
    <col min="5" max="5" width="27.5" style="463" customWidth="1"/>
    <col min="6" max="6" width="4.25" style="462" customWidth="1"/>
    <col min="7" max="16384" width="9" style="462" customWidth="1"/>
  </cols>
  <sheetData>
    <row r="2" spans="2:5" ht="17.25">
      <c r="B2" s="464" t="s">
        <v>231</v>
      </c>
      <c r="D2" s="466"/>
    </row>
    <row r="3" spans="2:5" ht="14.25">
      <c r="C3" s="466"/>
      <c r="D3" s="466"/>
    </row>
    <row r="4" spans="2:5" ht="14.25">
      <c r="B4" s="465" t="s">
        <v>227</v>
      </c>
      <c r="C4" s="467" t="s">
        <v>195</v>
      </c>
      <c r="D4" s="470" t="s">
        <v>36</v>
      </c>
      <c r="E4" s="470" t="s">
        <v>226</v>
      </c>
    </row>
    <row r="5" spans="2:5" ht="42" customHeight="1">
      <c r="B5" s="465">
        <v>1</v>
      </c>
      <c r="C5" s="468" t="s">
        <v>228</v>
      </c>
      <c r="D5" s="471"/>
      <c r="E5" s="471"/>
    </row>
    <row r="6" spans="2:5" ht="54" customHeight="1">
      <c r="B6" s="465">
        <v>2</v>
      </c>
      <c r="C6" s="468"/>
      <c r="D6" s="471" t="s">
        <v>188</v>
      </c>
      <c r="E6" s="471"/>
    </row>
    <row r="7" spans="2:5" ht="110.25" customHeight="1">
      <c r="B7" s="465">
        <v>3</v>
      </c>
      <c r="C7" s="468"/>
      <c r="D7" s="471"/>
      <c r="E7" s="471" t="s">
        <v>238</v>
      </c>
    </row>
    <row r="8" spans="2:5" ht="39" customHeight="1">
      <c r="B8" s="465">
        <v>4</v>
      </c>
      <c r="C8" s="468"/>
      <c r="D8" s="471" t="s">
        <v>233</v>
      </c>
      <c r="E8" s="471"/>
    </row>
    <row r="9" spans="2:5" ht="48.75" customHeight="1">
      <c r="B9" s="465">
        <v>5</v>
      </c>
      <c r="C9" s="468"/>
      <c r="D9" s="471" t="s">
        <v>229</v>
      </c>
      <c r="E9" s="471"/>
    </row>
    <row r="10" spans="2:5" ht="34.5" customHeight="1">
      <c r="B10" s="465">
        <v>6</v>
      </c>
      <c r="C10" s="468"/>
      <c r="D10" s="471" t="s">
        <v>230</v>
      </c>
      <c r="E10" s="471"/>
    </row>
    <row r="11" spans="2:5" ht="114.75" customHeight="1">
      <c r="B11" s="465">
        <v>7</v>
      </c>
      <c r="C11" s="469"/>
      <c r="D11" s="472" t="s">
        <v>239</v>
      </c>
      <c r="E11" s="473"/>
    </row>
    <row r="12" spans="2:5" ht="81.75" customHeight="1">
      <c r="B12" s="465">
        <v>8</v>
      </c>
      <c r="C12" s="468"/>
      <c r="D12" s="471" t="s">
        <v>240</v>
      </c>
      <c r="E12" s="471"/>
    </row>
    <row r="13" spans="2:5" ht="37.5" customHeight="1">
      <c r="B13" s="465">
        <v>9</v>
      </c>
      <c r="C13" s="468"/>
      <c r="D13" s="471" t="s">
        <v>73</v>
      </c>
      <c r="E13" s="471"/>
    </row>
    <row r="14" spans="2:5" ht="39" customHeight="1">
      <c r="B14" s="465">
        <v>10</v>
      </c>
      <c r="C14" s="468" t="s">
        <v>232</v>
      </c>
      <c r="D14" s="471"/>
      <c r="E14" s="471"/>
    </row>
    <row r="15" spans="2:5" ht="57.75" customHeight="1">
      <c r="B15" s="465">
        <v>11</v>
      </c>
      <c r="C15" s="468" t="s">
        <v>179</v>
      </c>
      <c r="D15" s="471"/>
      <c r="E15" s="471"/>
    </row>
    <row r="16" spans="2:5" ht="54" customHeight="1"/>
  </sheetData>
  <phoneticPr fontId="3"/>
  <pageMargins left="0.7" right="0.7" top="0.75" bottom="0.75" header="0.3" footer="0.3"/>
  <pageSetup paperSize="9" scale="85"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476" t="s">
        <v>108</v>
      </c>
      <c r="C1" s="476" t="s">
        <v>98</v>
      </c>
      <c r="D1" s="476" t="s">
        <v>136</v>
      </c>
      <c r="E1" s="476" t="s">
        <v>142</v>
      </c>
      <c r="F1" s="476" t="s">
        <v>143</v>
      </c>
    </row>
    <row r="2" spans="1:8">
      <c r="A2" t="s">
        <v>122</v>
      </c>
      <c r="B2" s="477">
        <v>537</v>
      </c>
      <c r="C2" s="477">
        <f t="shared" ref="C2:C9" si="0">E2*2</f>
        <v>1074</v>
      </c>
      <c r="D2" s="477">
        <v>268</v>
      </c>
      <c r="E2" s="477">
        <v>537</v>
      </c>
      <c r="F2" s="477">
        <v>268</v>
      </c>
      <c r="G2" t="s">
        <v>128</v>
      </c>
      <c r="H2" s="477"/>
    </row>
    <row r="3" spans="1:8">
      <c r="A3" t="s">
        <v>123</v>
      </c>
      <c r="B3" s="477">
        <v>684</v>
      </c>
      <c r="C3" s="477">
        <f t="shared" si="0"/>
        <v>1368</v>
      </c>
      <c r="D3" s="477">
        <v>342</v>
      </c>
      <c r="E3" s="477">
        <v>684</v>
      </c>
      <c r="F3" s="477">
        <v>342</v>
      </c>
      <c r="G3" t="s">
        <v>128</v>
      </c>
      <c r="H3" s="477"/>
    </row>
    <row r="4" spans="1:8">
      <c r="A4" t="s">
        <v>124</v>
      </c>
      <c r="B4" s="477">
        <v>889</v>
      </c>
      <c r="C4" s="477">
        <f t="shared" si="0"/>
        <v>1778</v>
      </c>
      <c r="D4" s="477">
        <v>445</v>
      </c>
      <c r="E4" s="477">
        <v>889</v>
      </c>
      <c r="F4" s="477">
        <v>445</v>
      </c>
      <c r="G4" t="s">
        <v>128</v>
      </c>
      <c r="H4" s="477"/>
    </row>
    <row r="5" spans="1:8">
      <c r="A5" s="23" t="s">
        <v>127</v>
      </c>
      <c r="B5" s="477">
        <v>231</v>
      </c>
      <c r="C5" s="477">
        <f t="shared" si="0"/>
        <v>462</v>
      </c>
      <c r="D5" s="477">
        <v>115</v>
      </c>
      <c r="E5" s="477">
        <v>231</v>
      </c>
      <c r="F5" s="477">
        <v>115</v>
      </c>
      <c r="G5" t="s">
        <v>128</v>
      </c>
      <c r="H5" s="477"/>
    </row>
    <row r="6" spans="1:8">
      <c r="A6" t="s">
        <v>41</v>
      </c>
      <c r="B6" s="477">
        <v>226</v>
      </c>
      <c r="C6" s="477">
        <f t="shared" si="0"/>
        <v>452</v>
      </c>
      <c r="D6" s="477">
        <v>113</v>
      </c>
      <c r="E6" s="477">
        <v>226</v>
      </c>
      <c r="F6" s="477">
        <v>113</v>
      </c>
      <c r="G6" t="s">
        <v>128</v>
      </c>
      <c r="H6" s="477"/>
    </row>
    <row r="7" spans="1:8">
      <c r="A7" t="s">
        <v>125</v>
      </c>
      <c r="B7" s="477">
        <v>564</v>
      </c>
      <c r="C7" s="477">
        <f t="shared" si="0"/>
        <v>1128</v>
      </c>
      <c r="D7" s="477">
        <v>282</v>
      </c>
      <c r="E7" s="477">
        <v>564</v>
      </c>
      <c r="F7" s="477">
        <v>282</v>
      </c>
      <c r="G7" t="s">
        <v>128</v>
      </c>
      <c r="H7" s="477"/>
    </row>
    <row r="8" spans="1:8">
      <c r="A8" t="s">
        <v>126</v>
      </c>
      <c r="B8" s="477">
        <v>710</v>
      </c>
      <c r="C8" s="477">
        <f t="shared" si="0"/>
        <v>1420</v>
      </c>
      <c r="D8" s="477">
        <v>355</v>
      </c>
      <c r="E8" s="477">
        <v>710</v>
      </c>
      <c r="F8" s="477">
        <v>355</v>
      </c>
      <c r="G8" t="s">
        <v>128</v>
      </c>
      <c r="H8" s="477"/>
    </row>
    <row r="9" spans="1:8">
      <c r="A9" t="s">
        <v>45</v>
      </c>
      <c r="B9" s="477">
        <v>1133</v>
      </c>
      <c r="C9" s="477">
        <f t="shared" si="0"/>
        <v>2266</v>
      </c>
      <c r="D9" s="477">
        <v>567</v>
      </c>
      <c r="E9" s="477">
        <v>1133</v>
      </c>
      <c r="F9" s="477">
        <v>567</v>
      </c>
      <c r="G9" t="s">
        <v>128</v>
      </c>
      <c r="H9" s="477"/>
    </row>
    <row r="10" spans="1:8">
      <c r="A10" t="s">
        <v>58</v>
      </c>
      <c r="B10" s="477">
        <f>E10*個票１!$AG$5</f>
        <v>0</v>
      </c>
      <c r="C10" s="477">
        <f t="shared" ref="C10:C18" si="1">B10</f>
        <v>0</v>
      </c>
      <c r="D10" s="477">
        <f>F10*個票１!$AG$5</f>
        <v>0</v>
      </c>
      <c r="E10" s="477">
        <v>27</v>
      </c>
      <c r="F10" s="477">
        <v>13</v>
      </c>
      <c r="G10" t="s">
        <v>129</v>
      </c>
      <c r="H10" s="477"/>
    </row>
    <row r="11" spans="1:8">
      <c r="A11" t="s">
        <v>57</v>
      </c>
      <c r="B11" s="477">
        <f>E11*個票１!$AG$5</f>
        <v>0</v>
      </c>
      <c r="C11" s="477">
        <f t="shared" si="1"/>
        <v>0</v>
      </c>
      <c r="D11" s="477">
        <f>F11*個票１!$AG$5</f>
        <v>0</v>
      </c>
      <c r="E11" s="477">
        <v>27</v>
      </c>
      <c r="F11" s="477">
        <v>13</v>
      </c>
      <c r="G11" t="s">
        <v>129</v>
      </c>
      <c r="H11" s="477"/>
    </row>
    <row r="12" spans="1:8">
      <c r="A12" t="s">
        <v>44</v>
      </c>
      <c r="B12" s="477">
        <v>320</v>
      </c>
      <c r="C12" s="477">
        <f t="shared" si="1"/>
        <v>320</v>
      </c>
      <c r="D12" s="477">
        <v>160</v>
      </c>
      <c r="E12" s="477">
        <v>320</v>
      </c>
      <c r="F12" s="477">
        <v>160</v>
      </c>
      <c r="G12" t="s">
        <v>128</v>
      </c>
      <c r="H12" s="477"/>
    </row>
    <row r="13" spans="1:8">
      <c r="A13" t="s">
        <v>16</v>
      </c>
      <c r="B13" s="477">
        <v>339</v>
      </c>
      <c r="C13" s="477">
        <f t="shared" si="1"/>
        <v>339</v>
      </c>
      <c r="D13" s="477">
        <v>169</v>
      </c>
      <c r="E13" s="477">
        <v>339</v>
      </c>
      <c r="F13" s="477">
        <v>169</v>
      </c>
      <c r="G13" t="s">
        <v>128</v>
      </c>
      <c r="H13" s="477"/>
    </row>
    <row r="14" spans="1:8">
      <c r="A14" t="s">
        <v>12</v>
      </c>
      <c r="B14" s="477">
        <v>311</v>
      </c>
      <c r="C14" s="477">
        <f t="shared" si="1"/>
        <v>311</v>
      </c>
      <c r="D14" s="477">
        <v>156</v>
      </c>
      <c r="E14" s="477">
        <v>311</v>
      </c>
      <c r="F14" s="477">
        <v>156</v>
      </c>
      <c r="G14" t="s">
        <v>128</v>
      </c>
      <c r="H14" s="477"/>
    </row>
    <row r="15" spans="1:8">
      <c r="A15" t="s">
        <v>18</v>
      </c>
      <c r="B15" s="477">
        <v>137</v>
      </c>
      <c r="C15" s="477">
        <f t="shared" si="1"/>
        <v>137</v>
      </c>
      <c r="D15" s="477">
        <v>68</v>
      </c>
      <c r="E15" s="477">
        <v>137</v>
      </c>
      <c r="F15" s="477">
        <v>68</v>
      </c>
      <c r="G15" t="s">
        <v>128</v>
      </c>
      <c r="H15" s="477"/>
    </row>
    <row r="16" spans="1:8">
      <c r="A16" t="s">
        <v>46</v>
      </c>
      <c r="B16" s="477">
        <v>508</v>
      </c>
      <c r="C16" s="477">
        <f t="shared" si="1"/>
        <v>508</v>
      </c>
      <c r="D16" s="477">
        <v>254</v>
      </c>
      <c r="E16" s="477">
        <v>508</v>
      </c>
      <c r="F16" s="477">
        <v>254</v>
      </c>
      <c r="G16" t="s">
        <v>128</v>
      </c>
      <c r="H16" s="477"/>
    </row>
    <row r="17" spans="1:8">
      <c r="A17" t="s">
        <v>47</v>
      </c>
      <c r="B17" s="477">
        <v>204</v>
      </c>
      <c r="C17" s="477">
        <f t="shared" si="1"/>
        <v>204</v>
      </c>
      <c r="D17" s="477">
        <v>102</v>
      </c>
      <c r="E17" s="477">
        <v>204</v>
      </c>
      <c r="F17" s="477">
        <v>102</v>
      </c>
      <c r="G17" t="s">
        <v>128</v>
      </c>
      <c r="H17" s="477"/>
    </row>
    <row r="18" spans="1:8">
      <c r="A18" t="s">
        <v>49</v>
      </c>
      <c r="B18" s="477">
        <v>148</v>
      </c>
      <c r="C18" s="477">
        <f t="shared" si="1"/>
        <v>148</v>
      </c>
      <c r="D18" s="477">
        <v>74</v>
      </c>
      <c r="E18" s="477">
        <v>148</v>
      </c>
      <c r="F18" s="477">
        <v>74</v>
      </c>
      <c r="G18" t="s">
        <v>128</v>
      </c>
      <c r="H18" s="477"/>
    </row>
    <row r="19" spans="1:8">
      <c r="A19" t="s">
        <v>22</v>
      </c>
      <c r="B19" s="477"/>
      <c r="C19" s="477"/>
      <c r="D19" s="477">
        <v>282</v>
      </c>
      <c r="E19" s="477"/>
      <c r="F19" s="477">
        <v>282</v>
      </c>
      <c r="G19" t="s">
        <v>128</v>
      </c>
      <c r="H19" s="477"/>
    </row>
    <row r="20" spans="1:8">
      <c r="A20" s="474" t="s">
        <v>159</v>
      </c>
      <c r="B20" s="477">
        <v>33</v>
      </c>
      <c r="C20" s="477">
        <f>B20</f>
        <v>33</v>
      </c>
      <c r="D20" s="477">
        <v>16</v>
      </c>
      <c r="E20" s="477">
        <v>33</v>
      </c>
      <c r="F20" s="477">
        <v>16</v>
      </c>
      <c r="G20" t="s">
        <v>128</v>
      </c>
      <c r="H20" s="477"/>
    </row>
    <row r="21" spans="1:8">
      <c r="A21" t="s">
        <v>32</v>
      </c>
      <c r="B21" s="477">
        <v>475</v>
      </c>
      <c r="C21" s="477">
        <f>B21</f>
        <v>475</v>
      </c>
      <c r="D21" s="477">
        <v>237</v>
      </c>
      <c r="E21" s="477">
        <v>475</v>
      </c>
      <c r="F21" s="477">
        <v>237</v>
      </c>
      <c r="G21" t="s">
        <v>128</v>
      </c>
      <c r="H21" s="477"/>
    </row>
    <row r="22" spans="1:8">
      <c r="A22" t="s">
        <v>51</v>
      </c>
      <c r="B22" s="477">
        <v>638</v>
      </c>
      <c r="C22" s="477">
        <v>638</v>
      </c>
      <c r="D22" s="477">
        <v>319</v>
      </c>
      <c r="E22" s="477">
        <v>638</v>
      </c>
      <c r="F22" s="477">
        <v>319</v>
      </c>
      <c r="G22" t="s">
        <v>128</v>
      </c>
      <c r="H22" s="477"/>
    </row>
    <row r="23" spans="1:8">
      <c r="A23" t="s">
        <v>42</v>
      </c>
      <c r="B23" s="477">
        <f>E23*個票１!$AG$5</f>
        <v>0</v>
      </c>
      <c r="C23" s="477">
        <f t="shared" ref="C23:C36" si="2">B23</f>
        <v>0</v>
      </c>
      <c r="D23" s="477">
        <f>F23*個票１!$AG$5</f>
        <v>0</v>
      </c>
      <c r="E23" s="477">
        <v>38</v>
      </c>
      <c r="F23" s="477">
        <v>19</v>
      </c>
      <c r="G23" t="s">
        <v>129</v>
      </c>
      <c r="H23" s="477"/>
    </row>
    <row r="24" spans="1:8">
      <c r="A24" t="s">
        <v>48</v>
      </c>
      <c r="B24" s="477">
        <f>E24*個票１!$AG$5</f>
        <v>0</v>
      </c>
      <c r="C24" s="477">
        <f t="shared" si="2"/>
        <v>0</v>
      </c>
      <c r="D24" s="477">
        <f>F24*個票１!$AG$5</f>
        <v>0</v>
      </c>
      <c r="E24" s="477">
        <v>40</v>
      </c>
      <c r="F24" s="477">
        <v>20</v>
      </c>
      <c r="G24" t="s">
        <v>129</v>
      </c>
      <c r="H24" s="477"/>
    </row>
    <row r="25" spans="1:8">
      <c r="A25" t="s">
        <v>34</v>
      </c>
      <c r="B25" s="477">
        <f>E25*個票１!$AG$5</f>
        <v>0</v>
      </c>
      <c r="C25" s="477">
        <f t="shared" si="2"/>
        <v>0</v>
      </c>
      <c r="D25" s="477">
        <f>F25*個票１!$AG$5</f>
        <v>0</v>
      </c>
      <c r="E25" s="477">
        <v>38</v>
      </c>
      <c r="F25" s="477">
        <v>19</v>
      </c>
      <c r="G25" t="s">
        <v>129</v>
      </c>
      <c r="H25" s="477"/>
    </row>
    <row r="26" spans="1:8">
      <c r="A26" t="s">
        <v>53</v>
      </c>
      <c r="B26" s="477">
        <f>E26*個票１!$AG$5</f>
        <v>0</v>
      </c>
      <c r="C26" s="477">
        <f t="shared" si="2"/>
        <v>0</v>
      </c>
      <c r="D26" s="477">
        <f>F26*個票１!$AG$5</f>
        <v>0</v>
      </c>
      <c r="E26" s="477">
        <v>48</v>
      </c>
      <c r="F26" s="477">
        <v>24</v>
      </c>
      <c r="G26" t="s">
        <v>129</v>
      </c>
      <c r="H26" s="477"/>
    </row>
    <row r="27" spans="1:8">
      <c r="A27" t="s">
        <v>55</v>
      </c>
      <c r="B27" s="477">
        <f>E27*個票１!$AG$5</f>
        <v>0</v>
      </c>
      <c r="C27" s="477">
        <f t="shared" si="2"/>
        <v>0</v>
      </c>
      <c r="D27" s="477">
        <f>F27*個票１!$AG$5</f>
        <v>0</v>
      </c>
      <c r="E27" s="477">
        <v>43</v>
      </c>
      <c r="F27" s="477">
        <v>21</v>
      </c>
      <c r="G27" t="s">
        <v>129</v>
      </c>
      <c r="H27" s="477"/>
    </row>
    <row r="28" spans="1:8">
      <c r="A28" t="s">
        <v>25</v>
      </c>
      <c r="B28" s="477">
        <f>E28*個票１!$AG$5</f>
        <v>0</v>
      </c>
      <c r="C28" s="477">
        <f t="shared" si="2"/>
        <v>0</v>
      </c>
      <c r="D28" s="477">
        <f>F28*個票１!$AG$5</f>
        <v>0</v>
      </c>
      <c r="E28" s="477">
        <v>36</v>
      </c>
      <c r="F28" s="477">
        <v>18</v>
      </c>
      <c r="G28" t="s">
        <v>129</v>
      </c>
      <c r="H28" s="477"/>
    </row>
    <row r="29" spans="1:8">
      <c r="A29" t="s">
        <v>130</v>
      </c>
      <c r="B29" s="477">
        <f>E29*個票１!$AG$5</f>
        <v>0</v>
      </c>
      <c r="C29" s="477">
        <f t="shared" si="2"/>
        <v>0</v>
      </c>
      <c r="D29" s="477">
        <f>F29*個票１!$AG$5</f>
        <v>0</v>
      </c>
      <c r="E29" s="477">
        <v>37</v>
      </c>
      <c r="F29" s="477">
        <v>19</v>
      </c>
      <c r="G29" t="s">
        <v>129</v>
      </c>
      <c r="H29" s="477"/>
    </row>
    <row r="30" spans="1:8">
      <c r="A30" t="s">
        <v>131</v>
      </c>
      <c r="B30" s="477">
        <f>E30*個票１!$AG$5</f>
        <v>0</v>
      </c>
      <c r="C30" s="477">
        <f t="shared" si="2"/>
        <v>0</v>
      </c>
      <c r="D30" s="477">
        <f>F30*個票１!$AG$5</f>
        <v>0</v>
      </c>
      <c r="E30" s="477">
        <v>35</v>
      </c>
      <c r="F30" s="477">
        <v>18</v>
      </c>
      <c r="G30" t="s">
        <v>129</v>
      </c>
      <c r="H30" s="477"/>
    </row>
    <row r="31" spans="1:8">
      <c r="A31" t="s">
        <v>132</v>
      </c>
      <c r="B31" s="477">
        <f>E31*個票１!$AG$5</f>
        <v>0</v>
      </c>
      <c r="C31" s="477">
        <f t="shared" si="2"/>
        <v>0</v>
      </c>
      <c r="D31" s="477">
        <f>F31*個票１!$AG$5</f>
        <v>0</v>
      </c>
      <c r="E31" s="477">
        <v>37</v>
      </c>
      <c r="F31" s="477">
        <v>19</v>
      </c>
      <c r="G31" t="s">
        <v>129</v>
      </c>
      <c r="H31" s="477"/>
    </row>
    <row r="32" spans="1:8">
      <c r="A32" t="s">
        <v>82</v>
      </c>
      <c r="B32" s="477">
        <f>E32*個票１!$AG$5</f>
        <v>0</v>
      </c>
      <c r="C32" s="477">
        <f t="shared" si="2"/>
        <v>0</v>
      </c>
      <c r="D32" s="477">
        <f>F32*個票１!$AG$5</f>
        <v>0</v>
      </c>
      <c r="E32" s="477">
        <v>35</v>
      </c>
      <c r="F32" s="477">
        <v>18</v>
      </c>
      <c r="G32" t="s">
        <v>129</v>
      </c>
      <c r="H32" s="477"/>
    </row>
    <row r="33" spans="1:12">
      <c r="A33" t="s">
        <v>133</v>
      </c>
      <c r="B33" s="477">
        <f>E33*個票１!$AG$5</f>
        <v>0</v>
      </c>
      <c r="C33" s="477">
        <f t="shared" si="2"/>
        <v>0</v>
      </c>
      <c r="D33" s="477">
        <f>F33*個票１!$AG$5</f>
        <v>0</v>
      </c>
      <c r="E33" s="477">
        <v>37</v>
      </c>
      <c r="F33" s="477">
        <v>19</v>
      </c>
      <c r="G33" t="s">
        <v>129</v>
      </c>
      <c r="H33" s="477"/>
    </row>
    <row r="34" spans="1:12">
      <c r="A34" t="s">
        <v>134</v>
      </c>
      <c r="B34" s="477">
        <f>E34*個票１!$AG$5</f>
        <v>0</v>
      </c>
      <c r="C34" s="477">
        <f t="shared" si="2"/>
        <v>0</v>
      </c>
      <c r="D34" s="477">
        <f>F34*個票１!$AG$5</f>
        <v>0</v>
      </c>
      <c r="E34" s="477">
        <v>35</v>
      </c>
      <c r="F34" s="477">
        <v>18</v>
      </c>
      <c r="G34" t="s">
        <v>129</v>
      </c>
      <c r="H34" s="477"/>
    </row>
    <row r="35" spans="1:12">
      <c r="A35" t="s">
        <v>87</v>
      </c>
      <c r="B35" s="477">
        <f>E35*個票１!$AG$5</f>
        <v>0</v>
      </c>
      <c r="C35" s="477">
        <f t="shared" si="2"/>
        <v>0</v>
      </c>
      <c r="D35" s="477">
        <f>F35*個票１!$AG$5</f>
        <v>0</v>
      </c>
      <c r="E35" s="477">
        <v>37</v>
      </c>
      <c r="F35" s="477">
        <v>19</v>
      </c>
      <c r="G35" t="s">
        <v>129</v>
      </c>
      <c r="H35" s="477"/>
    </row>
    <row r="36" spans="1:12">
      <c r="A36" t="s">
        <v>135</v>
      </c>
      <c r="B36" s="477">
        <f>E36*個票１!$AG$5</f>
        <v>0</v>
      </c>
      <c r="C36" s="477">
        <f t="shared" si="2"/>
        <v>0</v>
      </c>
      <c r="D36" s="477">
        <f>F36*個票１!$AG$5</f>
        <v>0</v>
      </c>
      <c r="E36" s="477">
        <v>35</v>
      </c>
      <c r="F36" s="477">
        <v>18</v>
      </c>
      <c r="G36" t="s">
        <v>129</v>
      </c>
      <c r="H36" s="477"/>
    </row>
    <row r="38" spans="1:12">
      <c r="A38" t="s">
        <v>137</v>
      </c>
      <c r="B38" s="478" t="s">
        <v>191</v>
      </c>
      <c r="C38" s="478"/>
      <c r="D38" s="478"/>
      <c r="E38" s="179"/>
      <c r="F38" s="179"/>
      <c r="G38" s="179"/>
      <c r="H38" s="480"/>
      <c r="L38" s="178"/>
    </row>
    <row r="39" spans="1:12">
      <c r="A39" t="s">
        <v>88</v>
      </c>
      <c r="B39" s="479">
        <f>IF(個票１!H14="④",4,)</f>
        <v>0</v>
      </c>
      <c r="C39" s="479" t="b">
        <v>0</v>
      </c>
      <c r="D39" s="479" t="b">
        <v>0</v>
      </c>
      <c r="E39" s="479" t="b">
        <v>0</v>
      </c>
      <c r="F39" s="479" t="b">
        <v>0</v>
      </c>
      <c r="G39" s="179">
        <f>COUNTIF(C39:F39,TRUE)</f>
        <v>0</v>
      </c>
      <c r="H39" s="480">
        <f>G39-B39</f>
        <v>0</v>
      </c>
    </row>
    <row r="40" spans="1:12">
      <c r="A40" t="s">
        <v>138</v>
      </c>
    </row>
    <row r="41" spans="1:12">
      <c r="A41" t="s">
        <v>139</v>
      </c>
    </row>
    <row r="43" spans="1:12">
      <c r="A43" s="475" t="s">
        <v>234</v>
      </c>
    </row>
  </sheetData>
  <phoneticPr fontId="3"/>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事業計画書</vt:lpstr>
      <vt:lpstr xml:space="preserve">申請額一覧 </vt:lpstr>
      <vt:lpstr>個票１</vt:lpstr>
      <vt:lpstr>（はじめにお読みください）本申請書の使い方</vt:lpstr>
      <vt:lpstr>計算用</vt:lpstr>
    </vt:vector>
  </TitlesOfParts>
  <Company>TAIMS</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才茂　武彦</cp:lastModifiedBy>
  <cp:lastPrinted>2020-05-19T04:10:38Z</cp:lastPrinted>
  <dcterms:created xsi:type="dcterms:W3CDTF">2018-06-19T01:27:02Z</dcterms:created>
  <dcterms:modified xsi:type="dcterms:W3CDTF">2020-07-27T11:50:26Z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2020-07-27T11:50:26Z</vt:filetime>
  </property>
</Properties>
</file>