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4" activeTab="7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<sst xmlns="http://schemas.openxmlformats.org/spreadsheetml/2006/main" count="1379" uniqueCount="147">
  <si>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</si>
  <si>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</si>
  <si>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</si>
  <si>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</si>
  <si>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</si>
  <si>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</si>
  <si>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</si>
  <si>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</si>
  <si>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</si>
  <si>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</si>
  <si>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</si>
  <si>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</si>
  <si>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</si>
  <si>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</si>
  <si>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</si>
  <si>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</si>
  <si>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</si>
  <si>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</si>
  <si>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</si>
  <si>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</si>
  <si>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</si>
  <si>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</si>
  <si>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</si>
  <si>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</si>
  <si>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</si>
  <si>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</si>
  <si>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</si>
  <si>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</si>
  <si>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</si>
  <si>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</si>
  <si>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</si>
  <si>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</si>
  <si>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</si>
  <si>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</si>
  <si>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</si>
  <si>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</si>
  <si>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</si>
  <si>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</si>
  <si>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</si>
  <si>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</si>
  <si>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</si>
  <si>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</si>
  <si>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</si>
  <si>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</si>
  <si>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</si>
  <si>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</si>
  <si>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</si>
  <si>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</si>
  <si>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</si>
  <si>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</si>
  <si>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</si>
  <si>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</si>
  <si>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</si>
  <si>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</si>
  <si>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</si>
  <si>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</si>
  <si>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</si>
  <si>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</si>
  <si>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</si>
  <si>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</si>
  <si>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</si>
  <si>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〒415-0016  下田市中５３１－１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</si>
  <si>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</si>
  <si>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</si>
  <si>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中部県民生活センター</t>
  </si>
  <si>
    <t>〒422-8067　静岡市駿河区南町１４－１　水の森ビル３階</t>
  </si>
  <si>
    <t>西部県民生活センター</t>
  </si>
  <si>
    <t>前年
要求額（円）</t>
  </si>
  <si>
    <t>平均
年齢</t>
  </si>
  <si>
    <t>〒430-0933　浜松市中区鍛冶町１００－１　ザザシティ浜松中央館５階</t>
  </si>
  <si>
    <t>（　加　重　平　均　）</t>
  </si>
  <si>
    <t>静岡県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</si>
  <si>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</si>
  <si>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</si>
  <si>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</si>
  <si>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</si>
  <si>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</si>
  <si>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</si>
  <si>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</si>
  <si>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</si>
  <si>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</si>
  <si>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</si>
  <si>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</si>
  <si>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</si>
  <si>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</si>
  <si>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</si>
  <si>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</si>
  <si>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</si>
  <si>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</si>
  <si>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</si>
  <si>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</si>
  <si>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</si>
  <si>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</si>
  <si>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>印刷・同関連</t>
  </si>
  <si>
    <t>卸売業,小売業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</si>
  <si>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</si>
  <si>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</si>
  <si>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　　　　　　　　＊労働関係業務を担当する県の事務所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</si>
  <si>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</si>
  <si>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</si>
  <si>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賃上げ一時金情報ホームページ掲載（更新）予定日</t>
  </si>
  <si>
    <t>　　　　※予定日は変更される場合があります。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</si>
  <si>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</si>
  <si>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</si>
  <si>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</si>
  <si>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</si>
  <si>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</si>
  <si>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</si>
  <si>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-</t>
  </si>
  <si>
    <t xml:space="preserve"> 20 年 最 終 集 計</t>
  </si>
  <si>
    <t>● 春季賃上げ要求・妥結結果の推移（加重平均）</t>
  </si>
  <si>
    <t>東部県民生活センター　賀茂県民相談室</t>
  </si>
  <si>
    <t>　＊賃上げ一時金情報は、インターネットのホームページでご利用いただけます。</t>
  </si>
  <si>
    <t>賃上げ率
（％）</t>
  </si>
  <si>
    <t>電話による相談は、上記フリーアクセス（通話料着信者払いサービス）をご利用ください。
東部、中部、西部のうち、最寄りのセンターにて電話を受け付けます。
なお、携帯電話、ＩＰ電話等からはフリーアクセスの電話が利用できませんので、（東部）055－951－9144、
（中部）054－286－3208、（西部）053－452－0144のいずれか最寄りのセンターまでお掛けください。</t>
  </si>
  <si>
    <t>X</t>
  </si>
  <si>
    <t>X</t>
  </si>
  <si>
    <t>静岡県東部県民生活センター</t>
  </si>
  <si>
    <t>東部</t>
  </si>
  <si>
    <t>（　加　重　平　均　）</t>
  </si>
  <si>
    <t>【公表資料用】</t>
  </si>
  <si>
    <t xml:space="preserve">      　　　　　　　http://www.pref.shizuoka.jp/sangyou/sa-210/index.html</t>
  </si>
  <si>
    <t>　　　　※予定日は変更される場合があります。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</si>
  <si>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</si>
  <si>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</si>
  <si>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静岡県中部県民生活センター</t>
  </si>
  <si>
    <t>中部</t>
  </si>
  <si>
    <t>要求状況</t>
  </si>
  <si>
    <t>静岡県西部県民生活センター</t>
  </si>
  <si>
    <t>西部</t>
  </si>
  <si>
    <t>平成22年　春季賃上げ要求・妥結速報(最終結果)</t>
  </si>
  <si>
    <t>静岡県経済産業部労働政策課</t>
  </si>
  <si>
    <t>22年 最終結果（A）</t>
  </si>
  <si>
    <t>21年 最終結果（B）</t>
  </si>
  <si>
    <t xml:space="preserve">  　　　　　　　　　   労働政策課ホームページ「しずおか労働福祉情報」のＵＲＬは下記のとおりです。</t>
  </si>
  <si>
    <t>　　　　春季賃上げ情報：平成２２年４月１日、４月１５日、４月３０日、５月２７日、７月８日</t>
  </si>
  <si>
    <t>　　　　夏季一時金情報：６月３日、６月１７日、７月１日、７月１５日、８月１６日</t>
  </si>
  <si>
    <t>　　　　年末一時金情報：１１月５日、１２月２日、１２月１６日、平成 ２３年１月７日</t>
  </si>
  <si>
    <t>　　　　夏季一時金情報：６月３日、６月１７日、７月１日、７月１５日、８月１６日</t>
  </si>
  <si>
    <t xml:space="preserve"> 17 年 最 終 集 計</t>
  </si>
  <si>
    <t xml:space="preserve"> 18 年 最 終 集 計</t>
  </si>
  <si>
    <t xml:space="preserve"> 19 年 最 終 集 計</t>
  </si>
  <si>
    <t xml:space="preserve"> 21 年 最 終 集 計</t>
  </si>
  <si>
    <t xml:space="preserve"> 17 年 最 終 集 計</t>
  </si>
  <si>
    <t xml:space="preserve"> 18 年 最 終 集 計</t>
  </si>
  <si>
    <t xml:space="preserve"> 19 年 最 終 集 計</t>
  </si>
  <si>
    <t xml:space="preserve"> 21 年 最 終 集 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</si>
</sst>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#,##0.0;&quot;△ &quot;#,##0.0"/>
    <numFmt numFmtId="195" formatCode="#,##0;&quot;△ &quot;#,##0"/>
    <numFmt numFmtId="196" formatCode="#,##0.0_);\(#,##0.0\)"/>
    <numFmt numFmtId="197" formatCode="0.0_);\(0.0\)"/>
    <numFmt numFmtId="198" formatCode="#,##0.0;&quot;▲ &quot;#,##0.0"/>
  </numFmts>
  <fonts count="24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85" fontId="10" fillId="0" borderId="22" xfId="0" applyNumberFormat="1" applyFont="1" applyFill="1" applyBorder="1" applyAlignment="1">
      <alignment/>
    </xf>
    <xf numFmtId="186" fontId="10" fillId="0" borderId="22" xfId="17" applyNumberFormat="1" applyFont="1" applyFill="1" applyBorder="1" applyAlignment="1">
      <alignment/>
    </xf>
    <xf numFmtId="182" fontId="10" fillId="0" borderId="23" xfId="0" applyNumberFormat="1" applyFont="1" applyFill="1" applyBorder="1" applyAlignment="1">
      <alignment horizontal="center"/>
    </xf>
    <xf numFmtId="185" fontId="10" fillId="0" borderId="24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184" fontId="8" fillId="0" borderId="2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7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2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 horizontal="right"/>
    </xf>
    <xf numFmtId="186" fontId="10" fillId="0" borderId="22" xfId="17" applyNumberFormat="1" applyFont="1" applyFill="1" applyBorder="1" applyAlignment="1">
      <alignment horizontal="right"/>
    </xf>
    <xf numFmtId="0" fontId="10" fillId="0" borderId="3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187" fontId="8" fillId="0" borderId="40" xfId="0" applyNumberFormat="1" applyFont="1" applyBorder="1" applyAlignment="1">
      <alignment horizontal="right"/>
    </xf>
    <xf numFmtId="180" fontId="8" fillId="0" borderId="40" xfId="0" applyNumberFormat="1" applyFont="1" applyBorder="1" applyAlignment="1">
      <alignment horizontal="right"/>
    </xf>
    <xf numFmtId="188" fontId="8" fillId="0" borderId="40" xfId="0" applyNumberFormat="1" applyFont="1" applyBorder="1" applyAlignment="1">
      <alignment horizontal="right"/>
    </xf>
    <xf numFmtId="187" fontId="8" fillId="0" borderId="41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88" fontId="8" fillId="0" borderId="41" xfId="0" applyNumberFormat="1" applyFont="1" applyBorder="1" applyAlignment="1">
      <alignment horizontal="right"/>
    </xf>
    <xf numFmtId="187" fontId="8" fillId="0" borderId="42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88" fontId="8" fillId="0" borderId="42" xfId="0" applyNumberFormat="1" applyFont="1" applyBorder="1" applyAlignment="1">
      <alignment horizontal="right"/>
    </xf>
    <xf numFmtId="187" fontId="8" fillId="0" borderId="43" xfId="0" applyNumberFormat="1" applyFont="1" applyBorder="1" applyAlignment="1">
      <alignment horizontal="right"/>
    </xf>
    <xf numFmtId="180" fontId="8" fillId="0" borderId="43" xfId="0" applyNumberFormat="1" applyFont="1" applyBorder="1" applyAlignment="1">
      <alignment horizontal="right"/>
    </xf>
    <xf numFmtId="188" fontId="8" fillId="0" borderId="43" xfId="0" applyNumberFormat="1" applyFont="1" applyBorder="1" applyAlignment="1">
      <alignment horizontal="right"/>
    </xf>
    <xf numFmtId="187" fontId="8" fillId="0" borderId="3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88" fontId="8" fillId="0" borderId="17" xfId="0" applyNumberFormat="1" applyFont="1" applyBorder="1" applyAlignment="1">
      <alignment horizontal="right"/>
    </xf>
    <xf numFmtId="187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188" fontId="8" fillId="0" borderId="20" xfId="0" applyNumberFormat="1" applyFont="1" applyBorder="1" applyAlignment="1">
      <alignment horizontal="right"/>
    </xf>
    <xf numFmtId="184" fontId="8" fillId="0" borderId="26" xfId="0" applyNumberFormat="1" applyFont="1" applyFill="1" applyBorder="1" applyAlignment="1">
      <alignment horizontal="right" vertical="center"/>
    </xf>
    <xf numFmtId="184" fontId="8" fillId="0" borderId="44" xfId="0" applyNumberFormat="1" applyFont="1" applyFill="1" applyBorder="1" applyAlignment="1">
      <alignment horizontal="right" vertical="center"/>
    </xf>
    <xf numFmtId="184" fontId="8" fillId="0" borderId="28" xfId="0" applyNumberFormat="1" applyFont="1" applyFill="1" applyBorder="1" applyAlignment="1">
      <alignment horizontal="right" vertical="center"/>
    </xf>
    <xf numFmtId="184" fontId="8" fillId="0" borderId="29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23" xfId="0" applyNumberFormat="1" applyFont="1" applyFill="1" applyBorder="1" applyAlignment="1">
      <alignment horizontal="right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183" fontId="10" fillId="0" borderId="43" xfId="0" applyNumberFormat="1" applyFont="1" applyFill="1" applyBorder="1" applyAlignment="1" applyProtection="1">
      <alignment/>
      <protection locked="0"/>
    </xf>
    <xf numFmtId="38" fontId="10" fillId="0" borderId="43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9" fontId="10" fillId="0" borderId="46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3" fontId="10" fillId="0" borderId="47" xfId="0" applyNumberFormat="1" applyFont="1" applyFill="1" applyBorder="1" applyAlignment="1" applyProtection="1">
      <alignment/>
      <protection locked="0"/>
    </xf>
    <xf numFmtId="38" fontId="10" fillId="0" borderId="47" xfId="17" applyFont="1" applyFill="1" applyBorder="1" applyAlignment="1" applyProtection="1">
      <alignment/>
      <protection locked="0"/>
    </xf>
    <xf numFmtId="3" fontId="10" fillId="0" borderId="47" xfId="0" applyNumberFormat="1" applyFont="1" applyFill="1" applyBorder="1" applyAlignment="1" applyProtection="1">
      <alignment/>
      <protection locked="0"/>
    </xf>
    <xf numFmtId="182" fontId="10" fillId="0" borderId="48" xfId="0" applyNumberFormat="1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 horizontal="right"/>
      <protection locked="0"/>
    </xf>
    <xf numFmtId="182" fontId="10" fillId="0" borderId="50" xfId="17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 applyProtection="1">
      <alignment horizontal="center"/>
      <protection locked="0"/>
    </xf>
    <xf numFmtId="38" fontId="10" fillId="0" borderId="48" xfId="17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/>
      <protection locked="0"/>
    </xf>
    <xf numFmtId="40" fontId="10" fillId="0" borderId="48" xfId="17" applyNumberFormat="1" applyFont="1" applyFill="1" applyBorder="1" applyAlignment="1" applyProtection="1">
      <alignment/>
      <protection locked="0"/>
    </xf>
    <xf numFmtId="190" fontId="10" fillId="0" borderId="43" xfId="0" applyNumberFormat="1" applyFont="1" applyFill="1" applyBorder="1" applyAlignment="1" applyProtection="1">
      <alignment/>
      <protection locked="0"/>
    </xf>
    <xf numFmtId="0" fontId="10" fillId="0" borderId="46" xfId="17" applyNumberFormat="1" applyFont="1" applyFill="1" applyBorder="1" applyAlignment="1" applyProtection="1">
      <alignment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43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182" fontId="10" fillId="0" borderId="14" xfId="0" applyNumberFormat="1" applyFont="1" applyFill="1" applyBorder="1" applyAlignment="1">
      <alignment horizontal="center"/>
    </xf>
    <xf numFmtId="190" fontId="10" fillId="0" borderId="46" xfId="17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184" fontId="8" fillId="0" borderId="27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84" fontId="10" fillId="0" borderId="29" xfId="0" applyNumberFormat="1" applyFont="1" applyFill="1" applyBorder="1" applyAlignment="1">
      <alignment horizontal="right"/>
    </xf>
    <xf numFmtId="38" fontId="10" fillId="0" borderId="19" xfId="17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/>
      <protection locked="0"/>
    </xf>
    <xf numFmtId="182" fontId="10" fillId="0" borderId="29" xfId="0" applyNumberFormat="1" applyFont="1" applyFill="1" applyBorder="1" applyAlignment="1">
      <alignment horizontal="center"/>
    </xf>
    <xf numFmtId="38" fontId="10" fillId="0" borderId="21" xfId="17" applyFont="1" applyFill="1" applyBorder="1" applyAlignment="1" applyProtection="1">
      <alignment/>
      <protection locked="0"/>
    </xf>
    <xf numFmtId="184" fontId="10" fillId="0" borderId="23" xfId="17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52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5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18" fillId="0" borderId="8" xfId="2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84" fontId="8" fillId="0" borderId="26" xfId="0" applyNumberFormat="1" applyFont="1" applyBorder="1" applyAlignment="1">
      <alignment horizontal="right"/>
    </xf>
    <xf numFmtId="180" fontId="8" fillId="0" borderId="37" xfId="0" applyNumberFormat="1" applyFont="1" applyFill="1" applyBorder="1" applyAlignment="1">
      <alignment horizontal="right"/>
    </xf>
    <xf numFmtId="184" fontId="8" fillId="0" borderId="44" xfId="0" applyNumberFormat="1" applyFont="1" applyBorder="1" applyAlignment="1">
      <alignment horizontal="right"/>
    </xf>
    <xf numFmtId="180" fontId="8" fillId="0" borderId="38" xfId="0" applyNumberFormat="1" applyFont="1" applyFill="1" applyBorder="1" applyAlignment="1">
      <alignment horizontal="right"/>
    </xf>
    <xf numFmtId="184" fontId="8" fillId="0" borderId="56" xfId="0" applyNumberFormat="1" applyFont="1" applyBorder="1" applyAlignment="1">
      <alignment horizontal="right"/>
    </xf>
    <xf numFmtId="180" fontId="8" fillId="0" borderId="53" xfId="0" applyNumberFormat="1" applyFont="1" applyFill="1" applyBorder="1" applyAlignment="1">
      <alignment horizontal="right"/>
    </xf>
    <xf numFmtId="184" fontId="8" fillId="0" borderId="28" xfId="0" applyNumberFormat="1" applyFont="1" applyBorder="1" applyAlignment="1">
      <alignment horizontal="right"/>
    </xf>
    <xf numFmtId="180" fontId="8" fillId="0" borderId="46" xfId="0" applyNumberFormat="1" applyFont="1" applyFill="1" applyBorder="1" applyAlignment="1">
      <alignment horizontal="right"/>
    </xf>
    <xf numFmtId="184" fontId="8" fillId="0" borderId="29" xfId="0" applyNumberFormat="1" applyFont="1" applyBorder="1" applyAlignment="1">
      <alignment horizontal="right"/>
    </xf>
    <xf numFmtId="180" fontId="8" fillId="0" borderId="6" xfId="0" applyNumberFormat="1" applyFont="1" applyFill="1" applyBorder="1" applyAlignment="1">
      <alignment horizontal="right"/>
    </xf>
    <xf numFmtId="184" fontId="8" fillId="0" borderId="14" xfId="0" applyNumberFormat="1" applyFont="1" applyBorder="1" applyAlignment="1">
      <alignment horizontal="right"/>
    </xf>
    <xf numFmtId="180" fontId="8" fillId="0" borderId="11" xfId="0" applyNumberFormat="1" applyFont="1" applyFill="1" applyBorder="1" applyAlignment="1">
      <alignment horizontal="right"/>
    </xf>
    <xf numFmtId="184" fontId="8" fillId="0" borderId="23" xfId="0" applyNumberFormat="1" applyFont="1" applyBorder="1" applyAlignment="1">
      <alignment horizontal="right"/>
    </xf>
    <xf numFmtId="180" fontId="8" fillId="0" borderId="10" xfId="0" applyNumberFormat="1" applyFont="1" applyFill="1" applyBorder="1" applyAlignment="1">
      <alignment horizontal="right"/>
    </xf>
    <xf numFmtId="194" fontId="10" fillId="0" borderId="55" xfId="0" applyNumberFormat="1" applyFont="1" applyFill="1" applyBorder="1" applyAlignment="1">
      <alignment horizontal="right"/>
    </xf>
    <xf numFmtId="38" fontId="10" fillId="0" borderId="55" xfId="17" applyFont="1" applyFill="1" applyBorder="1" applyAlignment="1">
      <alignment horizontal="right"/>
    </xf>
    <xf numFmtId="184" fontId="10" fillId="0" borderId="14" xfId="0" applyNumberFormat="1" applyFont="1" applyFill="1" applyBorder="1" applyAlignment="1">
      <alignment horizontal="right"/>
    </xf>
    <xf numFmtId="182" fontId="10" fillId="0" borderId="14" xfId="17" applyNumberFormat="1" applyFont="1" applyFill="1" applyBorder="1" applyAlignment="1">
      <alignment horizontal="center"/>
    </xf>
    <xf numFmtId="194" fontId="10" fillId="0" borderId="45" xfId="0" applyNumberFormat="1" applyFont="1" applyFill="1" applyBorder="1" applyAlignment="1">
      <alignment horizontal="right"/>
    </xf>
    <xf numFmtId="195" fontId="10" fillId="0" borderId="55" xfId="0" applyNumberFormat="1" applyFont="1" applyFill="1" applyBorder="1" applyAlignment="1">
      <alignment horizontal="right"/>
    </xf>
    <xf numFmtId="38" fontId="10" fillId="0" borderId="38" xfId="17" applyFont="1" applyFill="1" applyBorder="1" applyAlignment="1" applyProtection="1">
      <alignment horizontal="right"/>
      <protection locked="0"/>
    </xf>
    <xf numFmtId="198" fontId="10" fillId="0" borderId="48" xfId="0" applyNumberFormat="1" applyFont="1" applyFill="1" applyBorder="1" applyAlignment="1">
      <alignment horizontal="right"/>
    </xf>
    <xf numFmtId="186" fontId="10" fillId="0" borderId="48" xfId="0" applyNumberFormat="1" applyFont="1" applyFill="1" applyBorder="1" applyAlignment="1">
      <alignment horizontal="right"/>
    </xf>
    <xf numFmtId="38" fontId="10" fillId="0" borderId="57" xfId="17" applyFont="1" applyFill="1" applyBorder="1" applyAlignment="1">
      <alignment horizontal="right"/>
    </xf>
    <xf numFmtId="184" fontId="10" fillId="0" borderId="50" xfId="17" applyNumberFormat="1" applyFont="1" applyFill="1" applyBorder="1" applyAlignment="1">
      <alignment horizontal="center"/>
    </xf>
    <xf numFmtId="184" fontId="10" fillId="0" borderId="50" xfId="0" applyNumberFormat="1" applyFont="1" applyFill="1" applyBorder="1" applyAlignment="1">
      <alignment horizontal="right"/>
    </xf>
    <xf numFmtId="195" fontId="10" fillId="0" borderId="4" xfId="0" applyNumberFormat="1" applyFont="1" applyFill="1" applyBorder="1" applyAlignment="1">
      <alignment horizontal="right"/>
    </xf>
    <xf numFmtId="194" fontId="10" fillId="0" borderId="20" xfId="0" applyNumberFormat="1" applyFont="1" applyFill="1" applyBorder="1" applyAlignment="1">
      <alignment horizontal="right"/>
    </xf>
    <xf numFmtId="38" fontId="10" fillId="0" borderId="20" xfId="17" applyFont="1" applyFill="1" applyBorder="1" applyAlignment="1">
      <alignment horizontal="right"/>
    </xf>
    <xf numFmtId="184" fontId="10" fillId="0" borderId="23" xfId="0" applyNumberFormat="1" applyFont="1" applyFill="1" applyBorder="1" applyAlignment="1">
      <alignment horizontal="right"/>
    </xf>
    <xf numFmtId="38" fontId="10" fillId="0" borderId="24" xfId="17" applyFont="1" applyFill="1" applyBorder="1" applyAlignment="1" applyProtection="1">
      <alignment horizontal="right"/>
      <protection locked="0"/>
    </xf>
    <xf numFmtId="194" fontId="10" fillId="0" borderId="9" xfId="0" applyNumberFormat="1" applyFont="1" applyFill="1" applyBorder="1" applyAlignment="1">
      <alignment horizontal="right"/>
    </xf>
    <xf numFmtId="195" fontId="10" fillId="0" borderId="20" xfId="0" applyNumberFormat="1" applyFont="1" applyFill="1" applyBorder="1" applyAlignment="1">
      <alignment horizontal="right"/>
    </xf>
    <xf numFmtId="195" fontId="10" fillId="0" borderId="57" xfId="0" applyNumberFormat="1" applyFont="1" applyFill="1" applyBorder="1" applyAlignment="1">
      <alignment horizontal="right"/>
    </xf>
    <xf numFmtId="182" fontId="10" fillId="0" borderId="50" xfId="0" applyNumberFormat="1" applyFont="1" applyFill="1" applyBorder="1" applyAlignment="1">
      <alignment horizontal="center"/>
    </xf>
    <xf numFmtId="38" fontId="10" fillId="0" borderId="21" xfId="17" applyFont="1" applyFill="1" applyBorder="1" applyAlignment="1" applyProtection="1">
      <alignment horizontal="right"/>
      <protection locked="0"/>
    </xf>
    <xf numFmtId="38" fontId="10" fillId="0" borderId="11" xfId="17" applyFont="1" applyFill="1" applyBorder="1" applyAlignment="1" applyProtection="1">
      <alignment horizontal="right"/>
      <protection locked="0"/>
    </xf>
    <xf numFmtId="185" fontId="10" fillId="0" borderId="46" xfId="17" applyNumberFormat="1" applyFont="1" applyFill="1" applyBorder="1" applyAlignment="1" applyProtection="1">
      <alignment horizontal="right"/>
      <protection locked="0"/>
    </xf>
    <xf numFmtId="38" fontId="10" fillId="0" borderId="11" xfId="17" applyFont="1" applyFill="1" applyBorder="1" applyAlignment="1" applyProtection="1">
      <alignment/>
      <protection locked="0"/>
    </xf>
    <xf numFmtId="198" fontId="10" fillId="0" borderId="45" xfId="0" applyNumberFormat="1" applyFont="1" applyFill="1" applyBorder="1" applyAlignment="1">
      <alignment horizontal="right"/>
    </xf>
    <xf numFmtId="195" fontId="10" fillId="0" borderId="39" xfId="0" applyNumberFormat="1" applyFont="1" applyFill="1" applyBorder="1" applyAlignment="1">
      <alignment horizontal="right"/>
    </xf>
    <xf numFmtId="0" fontId="10" fillId="0" borderId="21" xfId="0" applyFont="1" applyFill="1" applyBorder="1" applyAlignment="1" applyProtection="1">
      <alignment horizontal="center"/>
      <protection locked="0"/>
    </xf>
    <xf numFmtId="198" fontId="10" fillId="0" borderId="9" xfId="0" applyNumberFormat="1" applyFont="1" applyFill="1" applyBorder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54" name="Oval 56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5" name="AutoShape 57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31">
      <selection activeCell="E8" sqref="E8:R6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9" t="s">
        <v>130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2:18" ht="18.75">
      <c r="B3" s="179" t="s">
        <v>70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2:18" ht="12.75" thickBot="1">
      <c r="B4" s="180" t="s">
        <v>47</v>
      </c>
      <c r="C4" s="180"/>
      <c r="D4" s="180"/>
      <c r="E4" s="58"/>
      <c r="F4" s="58"/>
      <c r="G4" s="58"/>
      <c r="H4" s="58"/>
      <c r="I4" s="58"/>
      <c r="J4" s="58"/>
      <c r="K4" s="60"/>
      <c r="L4" s="58"/>
      <c r="M4" s="58"/>
      <c r="N4" s="58"/>
      <c r="O4" s="181" t="s">
        <v>131</v>
      </c>
      <c r="P4" s="181"/>
      <c r="Q4" s="181"/>
      <c r="R4" s="181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7" t="s">
        <v>48</v>
      </c>
      <c r="K6" s="178"/>
      <c r="L6" s="22"/>
      <c r="M6" s="22"/>
      <c r="N6" s="22"/>
      <c r="O6" s="22"/>
      <c r="P6" s="22"/>
      <c r="Q6" s="177" t="s">
        <v>48</v>
      </c>
      <c r="R6" s="178"/>
    </row>
    <row r="7" spans="2:18" s="6" customFormat="1" ht="42" customHeight="1" thickBot="1">
      <c r="B7" s="19"/>
      <c r="C7" s="20"/>
      <c r="D7" s="21"/>
      <c r="E7" s="29" t="s">
        <v>68</v>
      </c>
      <c r="F7" s="23" t="s">
        <v>49</v>
      </c>
      <c r="G7" s="23" t="s">
        <v>45</v>
      </c>
      <c r="H7" s="23" t="s">
        <v>50</v>
      </c>
      <c r="I7" s="24" t="s">
        <v>113</v>
      </c>
      <c r="J7" s="25" t="s">
        <v>67</v>
      </c>
      <c r="K7" s="26" t="s">
        <v>52</v>
      </c>
      <c r="L7" s="23" t="s">
        <v>68</v>
      </c>
      <c r="M7" s="23" t="s">
        <v>49</v>
      </c>
      <c r="N7" s="23" t="s">
        <v>45</v>
      </c>
      <c r="O7" s="23" t="s">
        <v>53</v>
      </c>
      <c r="P7" s="24" t="s">
        <v>113</v>
      </c>
      <c r="Q7" s="25" t="s">
        <v>54</v>
      </c>
      <c r="R7" s="27" t="s">
        <v>52</v>
      </c>
    </row>
    <row r="8" spans="2:23" s="45" customFormat="1" ht="12">
      <c r="B8" s="46"/>
      <c r="C8" s="182" t="s">
        <v>0</v>
      </c>
      <c r="D8" s="183"/>
      <c r="E8" s="109">
        <v>38</v>
      </c>
      <c r="F8" s="111">
        <v>289076</v>
      </c>
      <c r="G8" s="111">
        <v>241</v>
      </c>
      <c r="H8" s="111">
        <v>5742</v>
      </c>
      <c r="I8" s="229">
        <v>1.99</v>
      </c>
      <c r="J8" s="230">
        <v>7452</v>
      </c>
      <c r="K8" s="130">
        <f>IF(U8=TRUE,"-",ROUND((H8-J8)/J8*100,2))</f>
        <v>-22.95</v>
      </c>
      <c r="L8" s="109">
        <v>38</v>
      </c>
      <c r="M8" s="111">
        <v>289130</v>
      </c>
      <c r="N8" s="110">
        <v>236</v>
      </c>
      <c r="O8" s="111">
        <v>5161</v>
      </c>
      <c r="P8" s="229">
        <v>1.78</v>
      </c>
      <c r="Q8" s="230">
        <v>4746</v>
      </c>
      <c r="R8" s="47">
        <f>IF(W8=TRUE,"-",ROUND((O8-Q8)/Q8*100,2))</f>
        <v>8.74</v>
      </c>
      <c r="T8" s="45">
        <f>ROUND((H8-J8)/J8*100,2)</f>
        <v>-22.95</v>
      </c>
      <c r="U8" s="45" t="b">
        <f>ISERROR(T8)</f>
        <v>0</v>
      </c>
      <c r="V8" s="45">
        <f>ROUND((O8-Q8)/Q8*100,2)</f>
        <v>8.74</v>
      </c>
      <c r="W8" s="45" t="b">
        <f>ISERROR(V8)</f>
        <v>0</v>
      </c>
    </row>
    <row r="9" spans="2:23" s="45" customFormat="1" ht="12">
      <c r="B9" s="104"/>
      <c r="C9" s="48"/>
      <c r="D9" s="49" t="s">
        <v>37</v>
      </c>
      <c r="E9" s="112">
        <v>37.7</v>
      </c>
      <c r="F9" s="114">
        <v>291090</v>
      </c>
      <c r="G9" s="114">
        <v>20</v>
      </c>
      <c r="H9" s="114">
        <v>5234</v>
      </c>
      <c r="I9" s="231">
        <v>1.8</v>
      </c>
      <c r="J9" s="232">
        <v>6553</v>
      </c>
      <c r="K9" s="131">
        <f>IF(U9=TRUE,"-",ROUND((H9-J9)/J9*100,2))</f>
        <v>-20.13</v>
      </c>
      <c r="L9" s="112">
        <v>37.7</v>
      </c>
      <c r="M9" s="114">
        <v>291090</v>
      </c>
      <c r="N9" s="113">
        <v>20</v>
      </c>
      <c r="O9" s="114">
        <v>4471</v>
      </c>
      <c r="P9" s="231">
        <v>1.54</v>
      </c>
      <c r="Q9" s="232">
        <v>4440</v>
      </c>
      <c r="R9" s="50">
        <f>IF(W9=TRUE,"-",ROUND((O9-Q9)/Q9*100,2))</f>
        <v>0.7</v>
      </c>
      <c r="T9" s="45">
        <f aca="true" t="shared" si="0" ref="T9:T62">ROUND((H9-J9)/J9*100,2)</f>
        <v>-20.13</v>
      </c>
      <c r="U9" s="45" t="b">
        <f aca="true" t="shared" si="1" ref="U9:U62">ISERROR(T9)</f>
        <v>0</v>
      </c>
      <c r="V9" s="45">
        <f aca="true" t="shared" si="2" ref="V9:V62">ROUND((O9-Q9)/Q9*100,2)</f>
        <v>0.7</v>
      </c>
      <c r="W9" s="45" t="b">
        <f aca="true" t="shared" si="3" ref="W9:W62">ISERROR(V9)</f>
        <v>0</v>
      </c>
    </row>
    <row r="10" spans="2:23" s="45" customFormat="1" ht="12">
      <c r="B10" s="104"/>
      <c r="C10" s="48"/>
      <c r="D10" s="49" t="s">
        <v>78</v>
      </c>
      <c r="E10" s="112">
        <v>37.2</v>
      </c>
      <c r="F10" s="114">
        <v>272666</v>
      </c>
      <c r="G10" s="114">
        <v>10</v>
      </c>
      <c r="H10" s="114">
        <v>4182</v>
      </c>
      <c r="I10" s="231">
        <v>1.53</v>
      </c>
      <c r="J10" s="232">
        <v>8394</v>
      </c>
      <c r="K10" s="131">
        <f aca="true" t="shared" si="4" ref="K10:K62">IF(U10=TRUE,"-",ROUND((H10-J10)/J10*100,2))</f>
        <v>-50.18</v>
      </c>
      <c r="L10" s="112">
        <v>37.2</v>
      </c>
      <c r="M10" s="114">
        <v>272666</v>
      </c>
      <c r="N10" s="113">
        <v>10</v>
      </c>
      <c r="O10" s="114">
        <v>3762</v>
      </c>
      <c r="P10" s="231">
        <v>1.38</v>
      </c>
      <c r="Q10" s="232">
        <v>2576</v>
      </c>
      <c r="R10" s="50">
        <f aca="true" t="shared" si="5" ref="R10:R62">IF(W10=TRUE,"-",ROUND((O10-Q10)/Q10*100,2))</f>
        <v>46.04</v>
      </c>
      <c r="T10" s="45">
        <f t="shared" si="0"/>
        <v>-50.18</v>
      </c>
      <c r="U10" s="45" t="b">
        <f t="shared" si="1"/>
        <v>0</v>
      </c>
      <c r="V10" s="45">
        <f t="shared" si="2"/>
        <v>46.04</v>
      </c>
      <c r="W10" s="45" t="b">
        <f t="shared" si="3"/>
        <v>0</v>
      </c>
    </row>
    <row r="11" spans="2:23" s="45" customFormat="1" ht="12">
      <c r="B11" s="104"/>
      <c r="C11" s="48"/>
      <c r="D11" s="49" t="s">
        <v>83</v>
      </c>
      <c r="E11" s="112">
        <v>37.3</v>
      </c>
      <c r="F11" s="114">
        <v>256558</v>
      </c>
      <c r="G11" s="114" t="s">
        <v>116</v>
      </c>
      <c r="H11" s="114">
        <v>4675</v>
      </c>
      <c r="I11" s="231">
        <v>1.82</v>
      </c>
      <c r="J11" s="232">
        <v>4328</v>
      </c>
      <c r="K11" s="131">
        <f t="shared" si="4"/>
        <v>8.02</v>
      </c>
      <c r="L11" s="112">
        <v>37.3</v>
      </c>
      <c r="M11" s="114">
        <v>256558</v>
      </c>
      <c r="N11" s="113" t="s">
        <v>116</v>
      </c>
      <c r="O11" s="114">
        <v>1220</v>
      </c>
      <c r="P11" s="231">
        <v>0.48</v>
      </c>
      <c r="Q11" s="232">
        <v>2562</v>
      </c>
      <c r="R11" s="50">
        <f t="shared" si="5"/>
        <v>-52.38</v>
      </c>
      <c r="T11" s="45">
        <f t="shared" si="0"/>
        <v>8.02</v>
      </c>
      <c r="U11" s="45" t="b">
        <f t="shared" si="1"/>
        <v>0</v>
      </c>
      <c r="V11" s="45">
        <f t="shared" si="2"/>
        <v>-52.38</v>
      </c>
      <c r="W11" s="45" t="b">
        <f t="shared" si="3"/>
        <v>0</v>
      </c>
    </row>
    <row r="12" spans="2:23" s="45" customFormat="1" ht="12">
      <c r="B12" s="104"/>
      <c r="C12" s="48"/>
      <c r="D12" s="49" t="s">
        <v>84</v>
      </c>
      <c r="E12" s="112">
        <v>38.8</v>
      </c>
      <c r="F12" s="114">
        <v>283005</v>
      </c>
      <c r="G12" s="114">
        <v>28</v>
      </c>
      <c r="H12" s="114">
        <v>5480</v>
      </c>
      <c r="I12" s="231">
        <v>1.94</v>
      </c>
      <c r="J12" s="232">
        <v>5993</v>
      </c>
      <c r="K12" s="131">
        <f t="shared" si="4"/>
        <v>-8.56</v>
      </c>
      <c r="L12" s="112">
        <v>38.8</v>
      </c>
      <c r="M12" s="114">
        <v>283005</v>
      </c>
      <c r="N12" s="113">
        <v>28</v>
      </c>
      <c r="O12" s="114">
        <v>4320</v>
      </c>
      <c r="P12" s="231">
        <v>1.53</v>
      </c>
      <c r="Q12" s="232">
        <v>4230</v>
      </c>
      <c r="R12" s="50">
        <f t="shared" si="5"/>
        <v>2.13</v>
      </c>
      <c r="T12" s="45">
        <f t="shared" si="0"/>
        <v>-8.56</v>
      </c>
      <c r="U12" s="45" t="b">
        <f t="shared" si="1"/>
        <v>0</v>
      </c>
      <c r="V12" s="45">
        <f t="shared" si="2"/>
        <v>2.13</v>
      </c>
      <c r="W12" s="45" t="b">
        <f t="shared" si="3"/>
        <v>0</v>
      </c>
    </row>
    <row r="13" spans="2:23" s="45" customFormat="1" ht="12">
      <c r="B13" s="104"/>
      <c r="C13" s="48"/>
      <c r="D13" s="49" t="s">
        <v>93</v>
      </c>
      <c r="E13" s="112">
        <v>37.4</v>
      </c>
      <c r="F13" s="114">
        <v>245706</v>
      </c>
      <c r="G13" s="114">
        <v>6</v>
      </c>
      <c r="H13" s="114">
        <v>3391</v>
      </c>
      <c r="I13" s="231">
        <v>1.38</v>
      </c>
      <c r="J13" s="232">
        <v>4500</v>
      </c>
      <c r="K13" s="131">
        <f t="shared" si="4"/>
        <v>-24.64</v>
      </c>
      <c r="L13" s="112">
        <v>37.1</v>
      </c>
      <c r="M13" s="114">
        <v>246290</v>
      </c>
      <c r="N13" s="113">
        <v>5</v>
      </c>
      <c r="O13" s="114">
        <v>3059</v>
      </c>
      <c r="P13" s="231">
        <v>1.24</v>
      </c>
      <c r="Q13" s="232">
        <v>3159</v>
      </c>
      <c r="R13" s="50">
        <f t="shared" si="5"/>
        <v>-3.17</v>
      </c>
      <c r="T13" s="45">
        <f t="shared" si="0"/>
        <v>-24.64</v>
      </c>
      <c r="U13" s="45" t="b">
        <f t="shared" si="1"/>
        <v>0</v>
      </c>
      <c r="V13" s="45">
        <f t="shared" si="2"/>
        <v>-3.17</v>
      </c>
      <c r="W13" s="45" t="b">
        <f t="shared" si="3"/>
        <v>0</v>
      </c>
    </row>
    <row r="14" spans="2:23" s="45" customFormat="1" ht="12">
      <c r="B14" s="104"/>
      <c r="C14" s="48"/>
      <c r="D14" s="49" t="s">
        <v>1</v>
      </c>
      <c r="E14" s="112">
        <v>37.5</v>
      </c>
      <c r="F14" s="114">
        <v>307673</v>
      </c>
      <c r="G14" s="114">
        <v>25</v>
      </c>
      <c r="H14" s="114">
        <v>6064</v>
      </c>
      <c r="I14" s="231">
        <v>1.97</v>
      </c>
      <c r="J14" s="232">
        <v>6832</v>
      </c>
      <c r="K14" s="131">
        <f t="shared" si="4"/>
        <v>-11.24</v>
      </c>
      <c r="L14" s="112">
        <v>37.5</v>
      </c>
      <c r="M14" s="114">
        <v>307610</v>
      </c>
      <c r="N14" s="113">
        <v>24</v>
      </c>
      <c r="O14" s="114">
        <v>5486</v>
      </c>
      <c r="P14" s="231">
        <v>1.78</v>
      </c>
      <c r="Q14" s="232">
        <v>5833</v>
      </c>
      <c r="R14" s="50">
        <f t="shared" si="5"/>
        <v>-5.95</v>
      </c>
      <c r="T14" s="45">
        <f t="shared" si="0"/>
        <v>-11.24</v>
      </c>
      <c r="U14" s="45" t="b">
        <f t="shared" si="1"/>
        <v>0</v>
      </c>
      <c r="V14" s="45">
        <f t="shared" si="2"/>
        <v>-5.95</v>
      </c>
      <c r="W14" s="45" t="b">
        <f t="shared" si="3"/>
        <v>0</v>
      </c>
    </row>
    <row r="15" spans="2:23" s="45" customFormat="1" ht="12">
      <c r="B15" s="101"/>
      <c r="C15" s="48"/>
      <c r="D15" s="49" t="s">
        <v>38</v>
      </c>
      <c r="E15" s="112" t="s">
        <v>108</v>
      </c>
      <c r="F15" s="114" t="s">
        <v>108</v>
      </c>
      <c r="G15" s="114" t="s">
        <v>108</v>
      </c>
      <c r="H15" s="114" t="s">
        <v>108</v>
      </c>
      <c r="I15" s="231" t="s">
        <v>108</v>
      </c>
      <c r="J15" s="232" t="s">
        <v>108</v>
      </c>
      <c r="K15" s="131" t="str">
        <f t="shared" si="4"/>
        <v>-</v>
      </c>
      <c r="L15" s="112" t="s">
        <v>108</v>
      </c>
      <c r="M15" s="114" t="s">
        <v>108</v>
      </c>
      <c r="N15" s="113" t="s">
        <v>108</v>
      </c>
      <c r="O15" s="114" t="s">
        <v>108</v>
      </c>
      <c r="P15" s="231" t="s">
        <v>108</v>
      </c>
      <c r="Q15" s="232" t="s">
        <v>108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1"/>
      <c r="C16" s="48"/>
      <c r="D16" s="49" t="s">
        <v>2</v>
      </c>
      <c r="E16" s="112">
        <v>37</v>
      </c>
      <c r="F16" s="114">
        <v>292588</v>
      </c>
      <c r="G16" s="114">
        <v>7</v>
      </c>
      <c r="H16" s="114">
        <v>5752</v>
      </c>
      <c r="I16" s="231">
        <v>1.97</v>
      </c>
      <c r="J16" s="232">
        <v>6053</v>
      </c>
      <c r="K16" s="131">
        <f t="shared" si="4"/>
        <v>-4.97</v>
      </c>
      <c r="L16" s="112">
        <v>37</v>
      </c>
      <c r="M16" s="114">
        <v>291571</v>
      </c>
      <c r="N16" s="113">
        <v>6</v>
      </c>
      <c r="O16" s="114">
        <v>5533</v>
      </c>
      <c r="P16" s="231">
        <v>1.9</v>
      </c>
      <c r="Q16" s="232">
        <v>5665</v>
      </c>
      <c r="R16" s="50">
        <f t="shared" si="5"/>
        <v>-2.33</v>
      </c>
      <c r="T16" s="45">
        <f t="shared" si="0"/>
        <v>-4.97</v>
      </c>
      <c r="U16" s="45" t="b">
        <f t="shared" si="1"/>
        <v>0</v>
      </c>
      <c r="V16" s="45">
        <f t="shared" si="2"/>
        <v>-2.33</v>
      </c>
      <c r="W16" s="45" t="b">
        <f t="shared" si="3"/>
        <v>0</v>
      </c>
    </row>
    <row r="17" spans="2:23" s="45" customFormat="1" ht="12">
      <c r="B17" s="101"/>
      <c r="C17" s="48"/>
      <c r="D17" s="49" t="s">
        <v>85</v>
      </c>
      <c r="E17" s="112">
        <v>36.4</v>
      </c>
      <c r="F17" s="114">
        <v>264000</v>
      </c>
      <c r="G17" s="114">
        <v>6</v>
      </c>
      <c r="H17" s="114">
        <v>4583</v>
      </c>
      <c r="I17" s="231">
        <v>1.74</v>
      </c>
      <c r="J17" s="232">
        <v>3542</v>
      </c>
      <c r="K17" s="131">
        <f t="shared" si="4"/>
        <v>29.39</v>
      </c>
      <c r="L17" s="112">
        <v>36.4</v>
      </c>
      <c r="M17" s="114">
        <v>264000</v>
      </c>
      <c r="N17" s="113">
        <v>6</v>
      </c>
      <c r="O17" s="114">
        <v>4336</v>
      </c>
      <c r="P17" s="231">
        <v>1.64</v>
      </c>
      <c r="Q17" s="232">
        <v>3212</v>
      </c>
      <c r="R17" s="50">
        <f t="shared" si="5"/>
        <v>34.99</v>
      </c>
      <c r="T17" s="45">
        <f t="shared" si="0"/>
        <v>29.39</v>
      </c>
      <c r="U17" s="45" t="b">
        <f t="shared" si="1"/>
        <v>0</v>
      </c>
      <c r="V17" s="45">
        <f t="shared" si="2"/>
        <v>34.99</v>
      </c>
      <c r="W17" s="45" t="b">
        <f t="shared" si="3"/>
        <v>0</v>
      </c>
    </row>
    <row r="18" spans="2:23" s="45" customFormat="1" ht="12">
      <c r="B18" s="101"/>
      <c r="C18" s="48"/>
      <c r="D18" s="49" t="s">
        <v>86</v>
      </c>
      <c r="E18" s="112">
        <v>39.4</v>
      </c>
      <c r="F18" s="114">
        <v>285109</v>
      </c>
      <c r="G18" s="114">
        <v>6</v>
      </c>
      <c r="H18" s="114">
        <v>4539</v>
      </c>
      <c r="I18" s="231">
        <v>1.59</v>
      </c>
      <c r="J18" s="232">
        <v>5263</v>
      </c>
      <c r="K18" s="131">
        <f t="shared" si="4"/>
        <v>-13.76</v>
      </c>
      <c r="L18" s="112">
        <v>39.4</v>
      </c>
      <c r="M18" s="114">
        <v>285109</v>
      </c>
      <c r="N18" s="113">
        <v>6</v>
      </c>
      <c r="O18" s="114">
        <v>4455</v>
      </c>
      <c r="P18" s="231">
        <v>1.56</v>
      </c>
      <c r="Q18" s="232">
        <v>3545</v>
      </c>
      <c r="R18" s="50">
        <f t="shared" si="5"/>
        <v>25.67</v>
      </c>
      <c r="T18" s="45">
        <f t="shared" si="0"/>
        <v>-13.76</v>
      </c>
      <c r="U18" s="45" t="b">
        <f t="shared" si="1"/>
        <v>0</v>
      </c>
      <c r="V18" s="45">
        <f t="shared" si="2"/>
        <v>25.67</v>
      </c>
      <c r="W18" s="45" t="b">
        <f t="shared" si="3"/>
        <v>0</v>
      </c>
    </row>
    <row r="19" spans="2:23" s="45" customFormat="1" ht="12">
      <c r="B19" s="101"/>
      <c r="C19" s="48"/>
      <c r="D19" s="49" t="s">
        <v>3</v>
      </c>
      <c r="E19" s="112">
        <v>38.8</v>
      </c>
      <c r="F19" s="114">
        <v>240100</v>
      </c>
      <c r="G19" s="114" t="s">
        <v>116</v>
      </c>
      <c r="H19" s="114">
        <v>5000</v>
      </c>
      <c r="I19" s="231">
        <v>2.08</v>
      </c>
      <c r="J19" s="232">
        <v>7000</v>
      </c>
      <c r="K19" s="131">
        <f t="shared" si="4"/>
        <v>-28.57</v>
      </c>
      <c r="L19" s="112">
        <v>38.8</v>
      </c>
      <c r="M19" s="114">
        <v>240100</v>
      </c>
      <c r="N19" s="113" t="s">
        <v>116</v>
      </c>
      <c r="O19" s="114">
        <v>3900</v>
      </c>
      <c r="P19" s="231">
        <v>1.62</v>
      </c>
      <c r="Q19" s="232">
        <v>0</v>
      </c>
      <c r="R19" s="50" t="str">
        <f t="shared" si="5"/>
        <v>-</v>
      </c>
      <c r="T19" s="45">
        <f t="shared" si="0"/>
        <v>-28.57</v>
      </c>
      <c r="U19" s="45" t="b">
        <f t="shared" si="1"/>
        <v>0</v>
      </c>
      <c r="V19" s="45" t="e">
        <f t="shared" si="2"/>
        <v>#DIV/0!</v>
      </c>
      <c r="W19" s="45" t="b">
        <f t="shared" si="3"/>
        <v>1</v>
      </c>
    </row>
    <row r="20" spans="2:23" s="45" customFormat="1" ht="12">
      <c r="B20" s="101" t="s">
        <v>4</v>
      </c>
      <c r="C20" s="48"/>
      <c r="D20" s="49" t="s">
        <v>5</v>
      </c>
      <c r="E20" s="112">
        <v>38.6</v>
      </c>
      <c r="F20" s="114">
        <v>284297</v>
      </c>
      <c r="G20" s="114">
        <v>9</v>
      </c>
      <c r="H20" s="114">
        <v>5108</v>
      </c>
      <c r="I20" s="231">
        <v>1.8</v>
      </c>
      <c r="J20" s="232">
        <v>5129</v>
      </c>
      <c r="K20" s="131">
        <f t="shared" si="4"/>
        <v>-0.41</v>
      </c>
      <c r="L20" s="112">
        <v>38.6</v>
      </c>
      <c r="M20" s="114">
        <v>284297</v>
      </c>
      <c r="N20" s="113">
        <v>9</v>
      </c>
      <c r="O20" s="114">
        <v>4148</v>
      </c>
      <c r="P20" s="231">
        <v>1.46</v>
      </c>
      <c r="Q20" s="232">
        <v>4316</v>
      </c>
      <c r="R20" s="50">
        <f t="shared" si="5"/>
        <v>-3.89</v>
      </c>
      <c r="T20" s="45">
        <f t="shared" si="0"/>
        <v>-0.41</v>
      </c>
      <c r="U20" s="45" t="b">
        <f t="shared" si="1"/>
        <v>0</v>
      </c>
      <c r="V20" s="45">
        <f t="shared" si="2"/>
        <v>-3.89</v>
      </c>
      <c r="W20" s="45" t="b">
        <f t="shared" si="3"/>
        <v>0</v>
      </c>
    </row>
    <row r="21" spans="2:23" s="45" customFormat="1" ht="12">
      <c r="B21" s="101"/>
      <c r="C21" s="48"/>
      <c r="D21" s="49" t="s">
        <v>6</v>
      </c>
      <c r="E21" s="112">
        <v>39.2</v>
      </c>
      <c r="F21" s="114">
        <v>278740</v>
      </c>
      <c r="G21" s="114">
        <v>12</v>
      </c>
      <c r="H21" s="114">
        <v>5342</v>
      </c>
      <c r="I21" s="231">
        <v>1.92</v>
      </c>
      <c r="J21" s="232">
        <v>4861</v>
      </c>
      <c r="K21" s="131">
        <f t="shared" si="4"/>
        <v>9.9</v>
      </c>
      <c r="L21" s="112">
        <v>39.2</v>
      </c>
      <c r="M21" s="114">
        <v>278740</v>
      </c>
      <c r="N21" s="113">
        <v>12</v>
      </c>
      <c r="O21" s="114">
        <v>5106</v>
      </c>
      <c r="P21" s="231">
        <v>1.83</v>
      </c>
      <c r="Q21" s="232">
        <v>2244</v>
      </c>
      <c r="R21" s="50">
        <f t="shared" si="5"/>
        <v>127.54</v>
      </c>
      <c r="T21" s="45">
        <f t="shared" si="0"/>
        <v>9.9</v>
      </c>
      <c r="U21" s="45" t="b">
        <f t="shared" si="1"/>
        <v>0</v>
      </c>
      <c r="V21" s="45">
        <f t="shared" si="2"/>
        <v>127.54</v>
      </c>
      <c r="W21" s="45" t="b">
        <f t="shared" si="3"/>
        <v>0</v>
      </c>
    </row>
    <row r="22" spans="2:23" s="45" customFormat="1" ht="12">
      <c r="B22" s="101"/>
      <c r="C22" s="48"/>
      <c r="D22" s="49" t="s">
        <v>82</v>
      </c>
      <c r="E22" s="112">
        <v>36.7</v>
      </c>
      <c r="F22" s="114">
        <v>279186</v>
      </c>
      <c r="G22" s="114">
        <v>22</v>
      </c>
      <c r="H22" s="114">
        <v>6275</v>
      </c>
      <c r="I22" s="231">
        <v>2.25</v>
      </c>
      <c r="J22" s="232">
        <v>8563</v>
      </c>
      <c r="K22" s="131">
        <f t="shared" si="4"/>
        <v>-26.72</v>
      </c>
      <c r="L22" s="112">
        <v>36.7</v>
      </c>
      <c r="M22" s="114">
        <v>279962</v>
      </c>
      <c r="N22" s="113">
        <v>20</v>
      </c>
      <c r="O22" s="114">
        <v>5968</v>
      </c>
      <c r="P22" s="231">
        <v>2.13</v>
      </c>
      <c r="Q22" s="232">
        <v>5443</v>
      </c>
      <c r="R22" s="50">
        <f t="shared" si="5"/>
        <v>9.65</v>
      </c>
      <c r="T22" s="45">
        <f t="shared" si="0"/>
        <v>-26.72</v>
      </c>
      <c r="U22" s="45" t="b">
        <f t="shared" si="1"/>
        <v>0</v>
      </c>
      <c r="V22" s="45">
        <f t="shared" si="2"/>
        <v>9.65</v>
      </c>
      <c r="W22" s="45" t="b">
        <f t="shared" si="3"/>
        <v>0</v>
      </c>
    </row>
    <row r="23" spans="2:23" s="45" customFormat="1" ht="12">
      <c r="B23" s="101"/>
      <c r="C23" s="48"/>
      <c r="D23" s="49" t="s">
        <v>81</v>
      </c>
      <c r="E23" s="112">
        <v>38.4</v>
      </c>
      <c r="F23" s="114">
        <v>295863</v>
      </c>
      <c r="G23" s="114">
        <v>5</v>
      </c>
      <c r="H23" s="114">
        <v>6027</v>
      </c>
      <c r="I23" s="231">
        <v>2.04</v>
      </c>
      <c r="J23" s="232">
        <v>9631</v>
      </c>
      <c r="K23" s="131">
        <f t="shared" si="4"/>
        <v>-37.42</v>
      </c>
      <c r="L23" s="112">
        <v>38.4</v>
      </c>
      <c r="M23" s="114">
        <v>295863</v>
      </c>
      <c r="N23" s="113">
        <v>5</v>
      </c>
      <c r="O23" s="114">
        <v>6027</v>
      </c>
      <c r="P23" s="231">
        <v>2.04</v>
      </c>
      <c r="Q23" s="232">
        <v>6359</v>
      </c>
      <c r="R23" s="50">
        <f t="shared" si="5"/>
        <v>-5.22</v>
      </c>
      <c r="T23" s="45">
        <f t="shared" si="0"/>
        <v>-37.42</v>
      </c>
      <c r="U23" s="45" t="b">
        <f t="shared" si="1"/>
        <v>0</v>
      </c>
      <c r="V23" s="45">
        <f t="shared" si="2"/>
        <v>-5.22</v>
      </c>
      <c r="W23" s="45" t="b">
        <f t="shared" si="3"/>
        <v>0</v>
      </c>
    </row>
    <row r="24" spans="2:23" s="45" customFormat="1" ht="12">
      <c r="B24" s="101"/>
      <c r="C24" s="48"/>
      <c r="D24" s="49" t="s">
        <v>79</v>
      </c>
      <c r="E24" s="112">
        <v>37.1</v>
      </c>
      <c r="F24" s="114">
        <v>300803</v>
      </c>
      <c r="G24" s="114">
        <v>13</v>
      </c>
      <c r="H24" s="114">
        <v>5628</v>
      </c>
      <c r="I24" s="231">
        <v>1.87</v>
      </c>
      <c r="J24" s="232">
        <v>5599</v>
      </c>
      <c r="K24" s="131">
        <f t="shared" si="4"/>
        <v>0.52</v>
      </c>
      <c r="L24" s="112">
        <v>37.1</v>
      </c>
      <c r="M24" s="114">
        <v>300803</v>
      </c>
      <c r="N24" s="113">
        <v>13</v>
      </c>
      <c r="O24" s="114">
        <v>5459</v>
      </c>
      <c r="P24" s="231">
        <v>1.81</v>
      </c>
      <c r="Q24" s="232">
        <v>4366</v>
      </c>
      <c r="R24" s="50">
        <f t="shared" si="5"/>
        <v>25.03</v>
      </c>
      <c r="T24" s="45">
        <f t="shared" si="0"/>
        <v>0.52</v>
      </c>
      <c r="U24" s="45" t="b">
        <f t="shared" si="1"/>
        <v>0</v>
      </c>
      <c r="V24" s="45">
        <f t="shared" si="2"/>
        <v>25.03</v>
      </c>
      <c r="W24" s="45" t="b">
        <f t="shared" si="3"/>
        <v>0</v>
      </c>
    </row>
    <row r="25" spans="2:23" s="45" customFormat="1" ht="12">
      <c r="B25" s="101"/>
      <c r="C25" s="48"/>
      <c r="D25" s="49" t="s">
        <v>80</v>
      </c>
      <c r="E25" s="112">
        <v>38.4</v>
      </c>
      <c r="F25" s="114">
        <v>301067</v>
      </c>
      <c r="G25" s="114" t="s">
        <v>116</v>
      </c>
      <c r="H25" s="114">
        <v>5534</v>
      </c>
      <c r="I25" s="231">
        <v>1.84</v>
      </c>
      <c r="J25" s="232">
        <v>10000</v>
      </c>
      <c r="K25" s="131">
        <f t="shared" si="4"/>
        <v>-44.66</v>
      </c>
      <c r="L25" s="112">
        <v>38.4</v>
      </c>
      <c r="M25" s="114">
        <v>301067</v>
      </c>
      <c r="N25" s="113" t="s">
        <v>116</v>
      </c>
      <c r="O25" s="114">
        <v>5399</v>
      </c>
      <c r="P25" s="231">
        <v>1.79</v>
      </c>
      <c r="Q25" s="232">
        <v>5500</v>
      </c>
      <c r="R25" s="50">
        <f t="shared" si="5"/>
        <v>-1.84</v>
      </c>
      <c r="T25" s="45">
        <f t="shared" si="0"/>
        <v>-44.66</v>
      </c>
      <c r="U25" s="45" t="b">
        <f t="shared" si="1"/>
        <v>0</v>
      </c>
      <c r="V25" s="45">
        <f t="shared" si="2"/>
        <v>-1.84</v>
      </c>
      <c r="W25" s="45" t="b">
        <f t="shared" si="3"/>
        <v>0</v>
      </c>
    </row>
    <row r="26" spans="2:23" s="45" customFormat="1" ht="12">
      <c r="B26" s="101"/>
      <c r="C26" s="48"/>
      <c r="D26" s="49" t="s">
        <v>7</v>
      </c>
      <c r="E26" s="112">
        <v>37.9</v>
      </c>
      <c r="F26" s="114">
        <v>282456</v>
      </c>
      <c r="G26" s="114">
        <v>57</v>
      </c>
      <c r="H26" s="114">
        <v>5381</v>
      </c>
      <c r="I26" s="231">
        <v>1.91</v>
      </c>
      <c r="J26" s="232">
        <v>8413</v>
      </c>
      <c r="K26" s="131">
        <f t="shared" si="4"/>
        <v>-36.04</v>
      </c>
      <c r="L26" s="112">
        <v>37.9</v>
      </c>
      <c r="M26" s="114">
        <v>282456</v>
      </c>
      <c r="N26" s="113">
        <v>57</v>
      </c>
      <c r="O26" s="114">
        <v>4619</v>
      </c>
      <c r="P26" s="231">
        <v>1.64</v>
      </c>
      <c r="Q26" s="232">
        <v>4899</v>
      </c>
      <c r="R26" s="50">
        <f t="shared" si="5"/>
        <v>-5.72</v>
      </c>
      <c r="T26" s="45">
        <f t="shared" si="0"/>
        <v>-36.04</v>
      </c>
      <c r="U26" s="45" t="b">
        <f t="shared" si="1"/>
        <v>0</v>
      </c>
      <c r="V26" s="45">
        <f t="shared" si="2"/>
        <v>-5.72</v>
      </c>
      <c r="W26" s="45" t="b">
        <f t="shared" si="3"/>
        <v>0</v>
      </c>
    </row>
    <row r="27" spans="2:23" s="45" customFormat="1" ht="12">
      <c r="B27" s="101"/>
      <c r="C27" s="48"/>
      <c r="D27" s="49" t="s">
        <v>87</v>
      </c>
      <c r="E27" s="112">
        <v>40.3</v>
      </c>
      <c r="F27" s="114">
        <v>321637</v>
      </c>
      <c r="G27" s="114">
        <v>9</v>
      </c>
      <c r="H27" s="114">
        <v>9011</v>
      </c>
      <c r="I27" s="231">
        <v>2.8</v>
      </c>
      <c r="J27" s="232">
        <v>7579</v>
      </c>
      <c r="K27" s="131">
        <f t="shared" si="4"/>
        <v>18.89</v>
      </c>
      <c r="L27" s="112">
        <v>40.3</v>
      </c>
      <c r="M27" s="114">
        <v>321637</v>
      </c>
      <c r="N27" s="113">
        <v>9</v>
      </c>
      <c r="O27" s="114">
        <v>8810</v>
      </c>
      <c r="P27" s="231">
        <v>2.74</v>
      </c>
      <c r="Q27" s="232">
        <v>4480</v>
      </c>
      <c r="R27" s="50">
        <f t="shared" si="5"/>
        <v>96.65</v>
      </c>
      <c r="T27" s="45">
        <f t="shared" si="0"/>
        <v>18.89</v>
      </c>
      <c r="U27" s="45" t="b">
        <f t="shared" si="1"/>
        <v>0</v>
      </c>
      <c r="V27" s="45">
        <f t="shared" si="2"/>
        <v>96.65</v>
      </c>
      <c r="W27" s="45" t="b">
        <f t="shared" si="3"/>
        <v>0</v>
      </c>
    </row>
    <row r="28" spans="2:23" s="45" customFormat="1" ht="12">
      <c r="B28" s="101" t="s">
        <v>8</v>
      </c>
      <c r="C28" s="184" t="s">
        <v>9</v>
      </c>
      <c r="D28" s="185"/>
      <c r="E28" s="115" t="s">
        <v>108</v>
      </c>
      <c r="F28" s="117" t="s">
        <v>108</v>
      </c>
      <c r="G28" s="117" t="s">
        <v>108</v>
      </c>
      <c r="H28" s="117" t="s">
        <v>108</v>
      </c>
      <c r="I28" s="233" t="s">
        <v>108</v>
      </c>
      <c r="J28" s="234" t="s">
        <v>108</v>
      </c>
      <c r="K28" s="132" t="str">
        <f t="shared" si="4"/>
        <v>-</v>
      </c>
      <c r="L28" s="115" t="s">
        <v>108</v>
      </c>
      <c r="M28" s="117" t="s">
        <v>108</v>
      </c>
      <c r="N28" s="116" t="s">
        <v>108</v>
      </c>
      <c r="O28" s="117" t="s">
        <v>108</v>
      </c>
      <c r="P28" s="233" t="s">
        <v>108</v>
      </c>
      <c r="Q28" s="234" t="s">
        <v>108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1"/>
      <c r="C29" s="184" t="s">
        <v>89</v>
      </c>
      <c r="D29" s="185"/>
      <c r="E29" s="118">
        <v>42.6</v>
      </c>
      <c r="F29" s="120">
        <v>270410</v>
      </c>
      <c r="G29" s="120" t="s">
        <v>116</v>
      </c>
      <c r="H29" s="120">
        <v>4000</v>
      </c>
      <c r="I29" s="235">
        <v>1.48</v>
      </c>
      <c r="J29" s="236">
        <v>4000</v>
      </c>
      <c r="K29" s="132">
        <f t="shared" si="4"/>
        <v>0</v>
      </c>
      <c r="L29" s="118">
        <v>42.6</v>
      </c>
      <c r="M29" s="120">
        <v>270410</v>
      </c>
      <c r="N29" s="119" t="s">
        <v>116</v>
      </c>
      <c r="O29" s="120">
        <v>0</v>
      </c>
      <c r="P29" s="235">
        <v>0</v>
      </c>
      <c r="Q29" s="236">
        <v>1000</v>
      </c>
      <c r="R29" s="51">
        <f t="shared" si="5"/>
        <v>-100</v>
      </c>
      <c r="T29" s="45">
        <f t="shared" si="0"/>
        <v>0</v>
      </c>
      <c r="U29" s="45" t="b">
        <f t="shared" si="1"/>
        <v>0</v>
      </c>
      <c r="V29" s="45">
        <f t="shared" si="2"/>
        <v>-100</v>
      </c>
      <c r="W29" s="45" t="b">
        <f t="shared" si="3"/>
        <v>0</v>
      </c>
    </row>
    <row r="30" spans="2:23" s="45" customFormat="1" ht="12">
      <c r="B30" s="101"/>
      <c r="C30" s="184" t="s">
        <v>10</v>
      </c>
      <c r="D30" s="185"/>
      <c r="E30" s="118">
        <v>37.1</v>
      </c>
      <c r="F30" s="120">
        <v>301889</v>
      </c>
      <c r="G30" s="120">
        <v>10</v>
      </c>
      <c r="H30" s="120">
        <v>5390</v>
      </c>
      <c r="I30" s="235">
        <v>1.79</v>
      </c>
      <c r="J30" s="236">
        <v>8569</v>
      </c>
      <c r="K30" s="132">
        <f t="shared" si="4"/>
        <v>-37.1</v>
      </c>
      <c r="L30" s="118">
        <v>37.3</v>
      </c>
      <c r="M30" s="120">
        <v>304636</v>
      </c>
      <c r="N30" s="119">
        <v>9</v>
      </c>
      <c r="O30" s="120">
        <v>4947</v>
      </c>
      <c r="P30" s="235">
        <v>1.62</v>
      </c>
      <c r="Q30" s="236">
        <v>5010</v>
      </c>
      <c r="R30" s="51">
        <f t="shared" si="5"/>
        <v>-1.26</v>
      </c>
      <c r="T30" s="45">
        <f t="shared" si="0"/>
        <v>-37.1</v>
      </c>
      <c r="U30" s="45" t="b">
        <f t="shared" si="1"/>
        <v>0</v>
      </c>
      <c r="V30" s="45">
        <f t="shared" si="2"/>
        <v>-1.26</v>
      </c>
      <c r="W30" s="45" t="b">
        <f t="shared" si="3"/>
        <v>0</v>
      </c>
    </row>
    <row r="31" spans="2:23" s="45" customFormat="1" ht="12">
      <c r="B31" s="101"/>
      <c r="C31" s="184" t="s">
        <v>90</v>
      </c>
      <c r="D31" s="185"/>
      <c r="E31" s="118">
        <v>35.7</v>
      </c>
      <c r="F31" s="120">
        <v>317744</v>
      </c>
      <c r="G31" s="120">
        <v>6</v>
      </c>
      <c r="H31" s="120">
        <v>4907</v>
      </c>
      <c r="I31" s="235">
        <v>1.54</v>
      </c>
      <c r="J31" s="236">
        <v>4990</v>
      </c>
      <c r="K31" s="132">
        <f t="shared" si="4"/>
        <v>-1.66</v>
      </c>
      <c r="L31" s="118">
        <v>35.7</v>
      </c>
      <c r="M31" s="120">
        <v>317744</v>
      </c>
      <c r="N31" s="119">
        <v>6</v>
      </c>
      <c r="O31" s="120">
        <v>4900</v>
      </c>
      <c r="P31" s="235">
        <v>1.54</v>
      </c>
      <c r="Q31" s="236">
        <v>4419</v>
      </c>
      <c r="R31" s="51">
        <f t="shared" si="5"/>
        <v>10.88</v>
      </c>
      <c r="T31" s="45">
        <f t="shared" si="0"/>
        <v>-1.66</v>
      </c>
      <c r="U31" s="45" t="b">
        <f t="shared" si="1"/>
        <v>0</v>
      </c>
      <c r="V31" s="45">
        <f t="shared" si="2"/>
        <v>10.88</v>
      </c>
      <c r="W31" s="45" t="b">
        <f t="shared" si="3"/>
        <v>0</v>
      </c>
    </row>
    <row r="32" spans="2:23" s="45" customFormat="1" ht="12">
      <c r="B32" s="101"/>
      <c r="C32" s="184" t="s">
        <v>39</v>
      </c>
      <c r="D32" s="185"/>
      <c r="E32" s="118">
        <v>36</v>
      </c>
      <c r="F32" s="120">
        <v>290235</v>
      </c>
      <c r="G32" s="120" t="s">
        <v>116</v>
      </c>
      <c r="H32" s="120">
        <v>6167</v>
      </c>
      <c r="I32" s="235">
        <v>2.12</v>
      </c>
      <c r="J32" s="236">
        <v>10471</v>
      </c>
      <c r="K32" s="132">
        <f t="shared" si="4"/>
        <v>-41.1</v>
      </c>
      <c r="L32" s="118">
        <v>36</v>
      </c>
      <c r="M32" s="120">
        <v>290235</v>
      </c>
      <c r="N32" s="119" t="s">
        <v>116</v>
      </c>
      <c r="O32" s="120">
        <v>5139</v>
      </c>
      <c r="P32" s="235">
        <v>1.77</v>
      </c>
      <c r="Q32" s="236">
        <v>5138</v>
      </c>
      <c r="R32" s="51">
        <f t="shared" si="5"/>
        <v>0.02</v>
      </c>
      <c r="T32" s="45">
        <f t="shared" si="0"/>
        <v>-41.1</v>
      </c>
      <c r="U32" s="45" t="b">
        <f t="shared" si="1"/>
        <v>0</v>
      </c>
      <c r="V32" s="45">
        <f t="shared" si="2"/>
        <v>0.02</v>
      </c>
      <c r="W32" s="45" t="b">
        <f t="shared" si="3"/>
        <v>0</v>
      </c>
    </row>
    <row r="33" spans="2:23" s="45" customFormat="1" ht="12">
      <c r="B33" s="101"/>
      <c r="C33" s="186" t="s">
        <v>88</v>
      </c>
      <c r="D33" s="187"/>
      <c r="E33" s="115">
        <v>39.8</v>
      </c>
      <c r="F33" s="117">
        <v>245088</v>
      </c>
      <c r="G33" s="117">
        <v>36</v>
      </c>
      <c r="H33" s="117">
        <v>4591</v>
      </c>
      <c r="I33" s="233">
        <v>1.87</v>
      </c>
      <c r="J33" s="234">
        <v>5683</v>
      </c>
      <c r="K33" s="131">
        <f t="shared" si="4"/>
        <v>-19.22</v>
      </c>
      <c r="L33" s="115">
        <v>39.8</v>
      </c>
      <c r="M33" s="117">
        <v>245057</v>
      </c>
      <c r="N33" s="116">
        <v>35</v>
      </c>
      <c r="O33" s="117">
        <v>2825</v>
      </c>
      <c r="P33" s="233">
        <v>1.15</v>
      </c>
      <c r="Q33" s="234">
        <v>2431</v>
      </c>
      <c r="R33" s="50">
        <f t="shared" si="5"/>
        <v>16.21</v>
      </c>
      <c r="T33" s="45">
        <f t="shared" si="0"/>
        <v>-19.22</v>
      </c>
      <c r="U33" s="45" t="b">
        <f t="shared" si="1"/>
        <v>0</v>
      </c>
      <c r="V33" s="45">
        <f t="shared" si="2"/>
        <v>16.21</v>
      </c>
      <c r="W33" s="45" t="b">
        <f t="shared" si="3"/>
        <v>0</v>
      </c>
    </row>
    <row r="34" spans="2:23" s="45" customFormat="1" ht="12">
      <c r="B34" s="101"/>
      <c r="C34" s="48"/>
      <c r="D34" s="52" t="s">
        <v>46</v>
      </c>
      <c r="E34" s="112">
        <v>38.8</v>
      </c>
      <c r="F34" s="114">
        <v>236140</v>
      </c>
      <c r="G34" s="114">
        <v>6</v>
      </c>
      <c r="H34" s="114">
        <v>5952</v>
      </c>
      <c r="I34" s="231">
        <v>2.52</v>
      </c>
      <c r="J34" s="232">
        <v>6021</v>
      </c>
      <c r="K34" s="131">
        <f t="shared" si="4"/>
        <v>-1.15</v>
      </c>
      <c r="L34" s="112">
        <v>38.8</v>
      </c>
      <c r="M34" s="114">
        <v>236140</v>
      </c>
      <c r="N34" s="113">
        <v>6</v>
      </c>
      <c r="O34" s="114">
        <v>2750</v>
      </c>
      <c r="P34" s="231">
        <v>1.16</v>
      </c>
      <c r="Q34" s="232">
        <v>1873</v>
      </c>
      <c r="R34" s="50">
        <f t="shared" si="5"/>
        <v>46.82</v>
      </c>
      <c r="T34" s="45">
        <f t="shared" si="0"/>
        <v>-1.15</v>
      </c>
      <c r="U34" s="45" t="b">
        <f t="shared" si="1"/>
        <v>0</v>
      </c>
      <c r="V34" s="45">
        <f t="shared" si="2"/>
        <v>46.82</v>
      </c>
      <c r="W34" s="45" t="b">
        <f t="shared" si="3"/>
        <v>0</v>
      </c>
    </row>
    <row r="35" spans="2:23" s="45" customFormat="1" ht="12">
      <c r="B35" s="101"/>
      <c r="C35" s="48"/>
      <c r="D35" s="52" t="s">
        <v>11</v>
      </c>
      <c r="E35" s="112">
        <v>41.8</v>
      </c>
      <c r="F35" s="114">
        <v>239226</v>
      </c>
      <c r="G35" s="114">
        <v>4</v>
      </c>
      <c r="H35" s="114">
        <v>4178</v>
      </c>
      <c r="I35" s="231">
        <v>1.75</v>
      </c>
      <c r="J35" s="232">
        <v>6793</v>
      </c>
      <c r="K35" s="131">
        <f t="shared" si="4"/>
        <v>-38.5</v>
      </c>
      <c r="L35" s="112">
        <v>41.8</v>
      </c>
      <c r="M35" s="114">
        <v>239226</v>
      </c>
      <c r="N35" s="113">
        <v>4</v>
      </c>
      <c r="O35" s="114">
        <v>3024</v>
      </c>
      <c r="P35" s="231">
        <v>1.26</v>
      </c>
      <c r="Q35" s="232">
        <v>3607</v>
      </c>
      <c r="R35" s="50">
        <f t="shared" si="5"/>
        <v>-16.16</v>
      </c>
      <c r="T35" s="45">
        <f t="shared" si="0"/>
        <v>-38.5</v>
      </c>
      <c r="U35" s="45" t="b">
        <f t="shared" si="1"/>
        <v>0</v>
      </c>
      <c r="V35" s="45">
        <f t="shared" si="2"/>
        <v>-16.16</v>
      </c>
      <c r="W35" s="45" t="b">
        <f t="shared" si="3"/>
        <v>0</v>
      </c>
    </row>
    <row r="36" spans="2:23" s="45" customFormat="1" ht="12">
      <c r="B36" s="101" t="s">
        <v>12</v>
      </c>
      <c r="C36" s="48"/>
      <c r="D36" s="52" t="s">
        <v>13</v>
      </c>
      <c r="E36" s="112">
        <v>41.7</v>
      </c>
      <c r="F36" s="114">
        <v>246862</v>
      </c>
      <c r="G36" s="114">
        <v>17</v>
      </c>
      <c r="H36" s="114">
        <v>4623</v>
      </c>
      <c r="I36" s="231">
        <v>1.87</v>
      </c>
      <c r="J36" s="232">
        <v>5535</v>
      </c>
      <c r="K36" s="131">
        <f t="shared" si="4"/>
        <v>-16.48</v>
      </c>
      <c r="L36" s="112">
        <v>41.7</v>
      </c>
      <c r="M36" s="114">
        <v>246802</v>
      </c>
      <c r="N36" s="113">
        <v>16</v>
      </c>
      <c r="O36" s="114">
        <v>2127</v>
      </c>
      <c r="P36" s="231">
        <v>0.86</v>
      </c>
      <c r="Q36" s="232">
        <v>1123</v>
      </c>
      <c r="R36" s="50">
        <f t="shared" si="5"/>
        <v>89.4</v>
      </c>
      <c r="T36" s="45">
        <f t="shared" si="0"/>
        <v>-16.48</v>
      </c>
      <c r="U36" s="45" t="b">
        <f t="shared" si="1"/>
        <v>0</v>
      </c>
      <c r="V36" s="45">
        <f t="shared" si="2"/>
        <v>89.4</v>
      </c>
      <c r="W36" s="45" t="b">
        <f t="shared" si="3"/>
        <v>0</v>
      </c>
    </row>
    <row r="37" spans="2:23" s="45" customFormat="1" ht="12">
      <c r="B37" s="101"/>
      <c r="C37" s="48"/>
      <c r="D37" s="52" t="s">
        <v>40</v>
      </c>
      <c r="E37" s="112">
        <v>31.5</v>
      </c>
      <c r="F37" s="114">
        <v>256946</v>
      </c>
      <c r="G37" s="114" t="s">
        <v>116</v>
      </c>
      <c r="H37" s="114">
        <v>5594</v>
      </c>
      <c r="I37" s="231">
        <v>2.18</v>
      </c>
      <c r="J37" s="232">
        <v>5897</v>
      </c>
      <c r="K37" s="131">
        <f t="shared" si="4"/>
        <v>-5.14</v>
      </c>
      <c r="L37" s="112">
        <v>31.5</v>
      </c>
      <c r="M37" s="114">
        <v>256946</v>
      </c>
      <c r="N37" s="113" t="s">
        <v>115</v>
      </c>
      <c r="O37" s="114">
        <v>5564</v>
      </c>
      <c r="P37" s="231">
        <v>2.17</v>
      </c>
      <c r="Q37" s="232">
        <v>5866</v>
      </c>
      <c r="R37" s="50">
        <f t="shared" si="5"/>
        <v>-5.15</v>
      </c>
      <c r="T37" s="45">
        <f t="shared" si="0"/>
        <v>-5.14</v>
      </c>
      <c r="U37" s="45" t="b">
        <f t="shared" si="1"/>
        <v>0</v>
      </c>
      <c r="V37" s="45">
        <f t="shared" si="2"/>
        <v>-5.15</v>
      </c>
      <c r="W37" s="45" t="b">
        <f t="shared" si="3"/>
        <v>0</v>
      </c>
    </row>
    <row r="38" spans="2:23" s="45" customFormat="1" ht="12">
      <c r="B38" s="101"/>
      <c r="C38" s="48"/>
      <c r="D38" s="52" t="s">
        <v>41</v>
      </c>
      <c r="E38" s="112" t="s">
        <v>108</v>
      </c>
      <c r="F38" s="114" t="s">
        <v>108</v>
      </c>
      <c r="G38" s="114" t="s">
        <v>108</v>
      </c>
      <c r="H38" s="114" t="s">
        <v>108</v>
      </c>
      <c r="I38" s="231" t="s">
        <v>108</v>
      </c>
      <c r="J38" s="232" t="s">
        <v>108</v>
      </c>
      <c r="K38" s="131" t="str">
        <f t="shared" si="4"/>
        <v>-</v>
      </c>
      <c r="L38" s="112" t="s">
        <v>108</v>
      </c>
      <c r="M38" s="114" t="s">
        <v>108</v>
      </c>
      <c r="N38" s="113" t="s">
        <v>108</v>
      </c>
      <c r="O38" s="114" t="s">
        <v>108</v>
      </c>
      <c r="P38" s="231" t="s">
        <v>108</v>
      </c>
      <c r="Q38" s="232" t="s">
        <v>108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1"/>
      <c r="C39" s="48"/>
      <c r="D39" s="52" t="s">
        <v>42</v>
      </c>
      <c r="E39" s="112">
        <v>35.9</v>
      </c>
      <c r="F39" s="114">
        <v>265511</v>
      </c>
      <c r="G39" s="114" t="s">
        <v>116</v>
      </c>
      <c r="H39" s="114">
        <v>1753</v>
      </c>
      <c r="I39" s="231">
        <v>0.66</v>
      </c>
      <c r="J39" s="232">
        <v>1724</v>
      </c>
      <c r="K39" s="131">
        <f t="shared" si="4"/>
        <v>1.68</v>
      </c>
      <c r="L39" s="112">
        <v>35.9</v>
      </c>
      <c r="M39" s="114">
        <v>265511</v>
      </c>
      <c r="N39" s="113" t="s">
        <v>115</v>
      </c>
      <c r="O39" s="114">
        <v>1472</v>
      </c>
      <c r="P39" s="231">
        <v>0.55</v>
      </c>
      <c r="Q39" s="232">
        <v>1472</v>
      </c>
      <c r="R39" s="50">
        <f t="shared" si="5"/>
        <v>0</v>
      </c>
      <c r="T39" s="45">
        <f t="shared" si="0"/>
        <v>1.68</v>
      </c>
      <c r="U39" s="45" t="b">
        <f t="shared" si="1"/>
        <v>0</v>
      </c>
      <c r="V39" s="45">
        <f t="shared" si="2"/>
        <v>0</v>
      </c>
      <c r="W39" s="45" t="b">
        <f t="shared" si="3"/>
        <v>0</v>
      </c>
    </row>
    <row r="40" spans="2:23" s="45" customFormat="1" ht="12">
      <c r="B40" s="101"/>
      <c r="C40" s="48"/>
      <c r="D40" s="49" t="s">
        <v>92</v>
      </c>
      <c r="E40" s="112">
        <v>35.2</v>
      </c>
      <c r="F40" s="114">
        <v>250009</v>
      </c>
      <c r="G40" s="114">
        <v>5</v>
      </c>
      <c r="H40" s="114">
        <v>4071</v>
      </c>
      <c r="I40" s="231">
        <v>1.63</v>
      </c>
      <c r="J40" s="232">
        <v>3832</v>
      </c>
      <c r="K40" s="131">
        <f t="shared" si="4"/>
        <v>6.24</v>
      </c>
      <c r="L40" s="112">
        <v>35.2</v>
      </c>
      <c r="M40" s="114">
        <v>250009</v>
      </c>
      <c r="N40" s="113">
        <v>5</v>
      </c>
      <c r="O40" s="114">
        <v>4071</v>
      </c>
      <c r="P40" s="231">
        <v>1.63</v>
      </c>
      <c r="Q40" s="232">
        <v>3620</v>
      </c>
      <c r="R40" s="50">
        <f t="shared" si="5"/>
        <v>12.46</v>
      </c>
      <c r="T40" s="45">
        <f t="shared" si="0"/>
        <v>6.24</v>
      </c>
      <c r="U40" s="45" t="b">
        <f t="shared" si="1"/>
        <v>0</v>
      </c>
      <c r="V40" s="45">
        <f t="shared" si="2"/>
        <v>12.46</v>
      </c>
      <c r="W40" s="45" t="b">
        <f t="shared" si="3"/>
        <v>0</v>
      </c>
    </row>
    <row r="41" spans="2:23" s="45" customFormat="1" ht="12">
      <c r="B41" s="101"/>
      <c r="C41" s="48"/>
      <c r="D41" s="49" t="s">
        <v>91</v>
      </c>
      <c r="E41" s="112" t="s">
        <v>108</v>
      </c>
      <c r="F41" s="114" t="s">
        <v>108</v>
      </c>
      <c r="G41" s="114" t="s">
        <v>108</v>
      </c>
      <c r="H41" s="114" t="s">
        <v>108</v>
      </c>
      <c r="I41" s="231" t="s">
        <v>108</v>
      </c>
      <c r="J41" s="232" t="s">
        <v>108</v>
      </c>
      <c r="K41" s="131" t="str">
        <f t="shared" si="4"/>
        <v>-</v>
      </c>
      <c r="L41" s="112" t="s">
        <v>108</v>
      </c>
      <c r="M41" s="114" t="s">
        <v>108</v>
      </c>
      <c r="N41" s="113" t="s">
        <v>108</v>
      </c>
      <c r="O41" s="114" t="s">
        <v>108</v>
      </c>
      <c r="P41" s="231" t="s">
        <v>108</v>
      </c>
      <c r="Q41" s="232" t="s">
        <v>108</v>
      </c>
      <c r="R41" s="50" t="str">
        <f t="shared" si="5"/>
        <v>-</v>
      </c>
      <c r="T41" s="45" t="e">
        <f t="shared" si="0"/>
        <v>#VALUE!</v>
      </c>
      <c r="U41" s="45" t="b">
        <f t="shared" si="1"/>
        <v>1</v>
      </c>
      <c r="V41" s="45" t="e">
        <f t="shared" si="2"/>
        <v>#VALUE!</v>
      </c>
      <c r="W41" s="45" t="b">
        <f t="shared" si="3"/>
        <v>1</v>
      </c>
    </row>
    <row r="42" spans="2:23" s="45" customFormat="1" ht="12">
      <c r="B42" s="101"/>
      <c r="C42" s="184" t="s">
        <v>94</v>
      </c>
      <c r="D42" s="188"/>
      <c r="E42" s="118">
        <v>36.3</v>
      </c>
      <c r="F42" s="120">
        <v>266152</v>
      </c>
      <c r="G42" s="120">
        <v>26</v>
      </c>
      <c r="H42" s="120">
        <v>4423</v>
      </c>
      <c r="I42" s="235">
        <v>1.66</v>
      </c>
      <c r="J42" s="236">
        <v>7212</v>
      </c>
      <c r="K42" s="132">
        <f t="shared" si="4"/>
        <v>-38.67</v>
      </c>
      <c r="L42" s="118">
        <v>36.4</v>
      </c>
      <c r="M42" s="120">
        <v>268292</v>
      </c>
      <c r="N42" s="119">
        <v>25</v>
      </c>
      <c r="O42" s="120">
        <v>3856</v>
      </c>
      <c r="P42" s="235">
        <v>1.44</v>
      </c>
      <c r="Q42" s="236">
        <v>4080</v>
      </c>
      <c r="R42" s="51">
        <f t="shared" si="5"/>
        <v>-5.49</v>
      </c>
      <c r="T42" s="45">
        <f t="shared" si="0"/>
        <v>-38.67</v>
      </c>
      <c r="U42" s="45" t="b">
        <f t="shared" si="1"/>
        <v>0</v>
      </c>
      <c r="V42" s="45">
        <f t="shared" si="2"/>
        <v>-5.49</v>
      </c>
      <c r="W42" s="45" t="b">
        <f t="shared" si="3"/>
        <v>0</v>
      </c>
    </row>
    <row r="43" spans="2:23" s="45" customFormat="1" ht="12">
      <c r="B43" s="101"/>
      <c r="C43" s="184" t="s">
        <v>72</v>
      </c>
      <c r="D43" s="188"/>
      <c r="E43" s="118">
        <v>35.6</v>
      </c>
      <c r="F43" s="120">
        <v>340208</v>
      </c>
      <c r="G43" s="120">
        <v>5</v>
      </c>
      <c r="H43" s="120">
        <v>6837</v>
      </c>
      <c r="I43" s="235">
        <v>2.01</v>
      </c>
      <c r="J43" s="236">
        <v>6760</v>
      </c>
      <c r="K43" s="132">
        <f t="shared" si="4"/>
        <v>1.14</v>
      </c>
      <c r="L43" s="118">
        <v>35.4</v>
      </c>
      <c r="M43" s="120">
        <v>339904</v>
      </c>
      <c r="N43" s="119">
        <v>4</v>
      </c>
      <c r="O43" s="120">
        <v>6567</v>
      </c>
      <c r="P43" s="235">
        <v>1.93</v>
      </c>
      <c r="Q43" s="236">
        <v>6503</v>
      </c>
      <c r="R43" s="51">
        <f t="shared" si="5"/>
        <v>0.98</v>
      </c>
      <c r="T43" s="45">
        <f t="shared" si="0"/>
        <v>1.14</v>
      </c>
      <c r="U43" s="45" t="b">
        <f t="shared" si="1"/>
        <v>0</v>
      </c>
      <c r="V43" s="45">
        <f t="shared" si="2"/>
        <v>0.98</v>
      </c>
      <c r="W43" s="45" t="b">
        <f t="shared" si="3"/>
        <v>0</v>
      </c>
    </row>
    <row r="44" spans="2:23" s="45" customFormat="1" ht="12">
      <c r="B44" s="101"/>
      <c r="C44" s="184" t="s">
        <v>73</v>
      </c>
      <c r="D44" s="188"/>
      <c r="E44" s="118">
        <v>31.9</v>
      </c>
      <c r="F44" s="120">
        <v>225530</v>
      </c>
      <c r="G44" s="120" t="s">
        <v>116</v>
      </c>
      <c r="H44" s="120">
        <v>6100</v>
      </c>
      <c r="I44" s="235">
        <v>2.7</v>
      </c>
      <c r="J44" s="236" t="s">
        <v>108</v>
      </c>
      <c r="K44" s="132" t="str">
        <f t="shared" si="4"/>
        <v>-</v>
      </c>
      <c r="L44" s="118">
        <v>31.9</v>
      </c>
      <c r="M44" s="120">
        <v>225530</v>
      </c>
      <c r="N44" s="119" t="s">
        <v>116</v>
      </c>
      <c r="O44" s="120">
        <v>4841</v>
      </c>
      <c r="P44" s="235">
        <v>2.15</v>
      </c>
      <c r="Q44" s="236" t="s">
        <v>108</v>
      </c>
      <c r="R44" s="51" t="str">
        <f t="shared" si="5"/>
        <v>-</v>
      </c>
      <c r="T44" s="45" t="e">
        <f t="shared" si="0"/>
        <v>#VALUE!</v>
      </c>
      <c r="U44" s="45" t="b">
        <f t="shared" si="1"/>
        <v>1</v>
      </c>
      <c r="V44" s="45" t="e">
        <f t="shared" si="2"/>
        <v>#VALUE!</v>
      </c>
      <c r="W44" s="45" t="b">
        <f t="shared" si="3"/>
        <v>1</v>
      </c>
    </row>
    <row r="45" spans="2:23" s="45" customFormat="1" ht="12">
      <c r="B45" s="101"/>
      <c r="C45" s="184" t="s">
        <v>74</v>
      </c>
      <c r="D45" s="188"/>
      <c r="E45" s="118" t="s">
        <v>108</v>
      </c>
      <c r="F45" s="120" t="s">
        <v>108</v>
      </c>
      <c r="G45" s="120" t="s">
        <v>108</v>
      </c>
      <c r="H45" s="120" t="s">
        <v>108</v>
      </c>
      <c r="I45" s="235" t="s">
        <v>108</v>
      </c>
      <c r="J45" s="236" t="s">
        <v>108</v>
      </c>
      <c r="K45" s="132" t="str">
        <f t="shared" si="4"/>
        <v>-</v>
      </c>
      <c r="L45" s="118" t="s">
        <v>108</v>
      </c>
      <c r="M45" s="120" t="s">
        <v>108</v>
      </c>
      <c r="N45" s="119" t="s">
        <v>108</v>
      </c>
      <c r="O45" s="120" t="s">
        <v>108</v>
      </c>
      <c r="P45" s="235" t="s">
        <v>108</v>
      </c>
      <c r="Q45" s="236" t="s">
        <v>108</v>
      </c>
      <c r="R45" s="51" t="str">
        <f t="shared" si="5"/>
        <v>-</v>
      </c>
      <c r="T45" s="45" t="e">
        <f t="shared" si="0"/>
        <v>#VALUE!</v>
      </c>
      <c r="U45" s="45" t="b">
        <f t="shared" si="1"/>
        <v>1</v>
      </c>
      <c r="V45" s="45" t="e">
        <f t="shared" si="2"/>
        <v>#VALUE!</v>
      </c>
      <c r="W45" s="45" t="b">
        <f t="shared" si="3"/>
        <v>1</v>
      </c>
    </row>
    <row r="46" spans="2:23" s="45" customFormat="1" ht="12">
      <c r="B46" s="101"/>
      <c r="C46" s="184" t="s">
        <v>75</v>
      </c>
      <c r="D46" s="188"/>
      <c r="E46" s="118">
        <v>35.5</v>
      </c>
      <c r="F46" s="120">
        <v>210162</v>
      </c>
      <c r="G46" s="120">
        <v>4</v>
      </c>
      <c r="H46" s="120">
        <v>1629</v>
      </c>
      <c r="I46" s="235">
        <v>0.78</v>
      </c>
      <c r="J46" s="236">
        <v>807</v>
      </c>
      <c r="K46" s="132">
        <f t="shared" si="4"/>
        <v>101.86</v>
      </c>
      <c r="L46" s="118">
        <v>35.5</v>
      </c>
      <c r="M46" s="120">
        <v>210162</v>
      </c>
      <c r="N46" s="119">
        <v>4</v>
      </c>
      <c r="O46" s="120">
        <v>1587</v>
      </c>
      <c r="P46" s="235">
        <v>0.76</v>
      </c>
      <c r="Q46" s="236">
        <v>781</v>
      </c>
      <c r="R46" s="51">
        <f t="shared" si="5"/>
        <v>103.2</v>
      </c>
      <c r="T46" s="45">
        <f t="shared" si="0"/>
        <v>101.86</v>
      </c>
      <c r="U46" s="45" t="b">
        <f t="shared" si="1"/>
        <v>0</v>
      </c>
      <c r="V46" s="45">
        <f t="shared" si="2"/>
        <v>103.2</v>
      </c>
      <c r="W46" s="45" t="b">
        <f t="shared" si="3"/>
        <v>0</v>
      </c>
    </row>
    <row r="47" spans="2:23" s="45" customFormat="1" ht="12">
      <c r="B47" s="101"/>
      <c r="C47" s="184" t="s">
        <v>76</v>
      </c>
      <c r="D47" s="188"/>
      <c r="E47" s="118">
        <v>36.3</v>
      </c>
      <c r="F47" s="120">
        <v>248697</v>
      </c>
      <c r="G47" s="120">
        <v>8</v>
      </c>
      <c r="H47" s="120">
        <v>12543</v>
      </c>
      <c r="I47" s="235">
        <v>5.04</v>
      </c>
      <c r="J47" s="236">
        <v>11287</v>
      </c>
      <c r="K47" s="132">
        <f t="shared" si="4"/>
        <v>11.13</v>
      </c>
      <c r="L47" s="118">
        <v>37.3</v>
      </c>
      <c r="M47" s="120">
        <v>232536</v>
      </c>
      <c r="N47" s="119">
        <v>7</v>
      </c>
      <c r="O47" s="120">
        <v>3787</v>
      </c>
      <c r="P47" s="235">
        <v>1.63</v>
      </c>
      <c r="Q47" s="236">
        <v>3979</v>
      </c>
      <c r="R47" s="51">
        <f t="shared" si="5"/>
        <v>-4.83</v>
      </c>
      <c r="T47" s="45">
        <f t="shared" si="0"/>
        <v>11.13</v>
      </c>
      <c r="U47" s="45" t="b">
        <f t="shared" si="1"/>
        <v>0</v>
      </c>
      <c r="V47" s="45">
        <f t="shared" si="2"/>
        <v>-4.83</v>
      </c>
      <c r="W47" s="45" t="b">
        <f t="shared" si="3"/>
        <v>0</v>
      </c>
    </row>
    <row r="48" spans="2:23" s="45" customFormat="1" ht="12.75" thickBot="1">
      <c r="B48" s="101"/>
      <c r="C48" s="195" t="s">
        <v>77</v>
      </c>
      <c r="D48" s="196"/>
      <c r="E48" s="112">
        <v>35.8</v>
      </c>
      <c r="F48" s="114">
        <v>254307</v>
      </c>
      <c r="G48" s="114">
        <v>5</v>
      </c>
      <c r="H48" s="114">
        <v>7114</v>
      </c>
      <c r="I48" s="231">
        <v>2.8</v>
      </c>
      <c r="J48" s="232">
        <v>5469</v>
      </c>
      <c r="K48" s="131">
        <f t="shared" si="4"/>
        <v>30.08</v>
      </c>
      <c r="L48" s="112">
        <v>36.1</v>
      </c>
      <c r="M48" s="114">
        <v>251725</v>
      </c>
      <c r="N48" s="113">
        <v>4</v>
      </c>
      <c r="O48" s="114">
        <v>5240</v>
      </c>
      <c r="P48" s="231">
        <v>2.08</v>
      </c>
      <c r="Q48" s="232">
        <v>4389</v>
      </c>
      <c r="R48" s="50">
        <f t="shared" si="5"/>
        <v>19.39</v>
      </c>
      <c r="T48" s="45">
        <f t="shared" si="0"/>
        <v>30.08</v>
      </c>
      <c r="U48" s="45" t="b">
        <f t="shared" si="1"/>
        <v>0</v>
      </c>
      <c r="V48" s="45">
        <f t="shared" si="2"/>
        <v>19.39</v>
      </c>
      <c r="W48" s="45" t="b">
        <f t="shared" si="3"/>
        <v>0</v>
      </c>
    </row>
    <row r="49" spans="2:23" s="45" customFormat="1" ht="12">
      <c r="B49" s="100"/>
      <c r="C49" s="105" t="s">
        <v>14</v>
      </c>
      <c r="D49" s="53" t="s">
        <v>15</v>
      </c>
      <c r="E49" s="121">
        <v>39.6</v>
      </c>
      <c r="F49" s="123">
        <v>322273</v>
      </c>
      <c r="G49" s="123">
        <v>28</v>
      </c>
      <c r="H49" s="123">
        <v>7047</v>
      </c>
      <c r="I49" s="237">
        <v>2.19</v>
      </c>
      <c r="J49" s="238">
        <v>9030</v>
      </c>
      <c r="K49" s="133">
        <f t="shared" si="4"/>
        <v>-21.96</v>
      </c>
      <c r="L49" s="121">
        <v>39.6</v>
      </c>
      <c r="M49" s="123">
        <v>323200</v>
      </c>
      <c r="N49" s="122">
        <v>26</v>
      </c>
      <c r="O49" s="123">
        <v>6056</v>
      </c>
      <c r="P49" s="237">
        <v>1.87</v>
      </c>
      <c r="Q49" s="238">
        <v>5028</v>
      </c>
      <c r="R49" s="54">
        <f t="shared" si="5"/>
        <v>20.45</v>
      </c>
      <c r="T49" s="45">
        <f t="shared" si="0"/>
        <v>-21.96</v>
      </c>
      <c r="U49" s="45" t="b">
        <f t="shared" si="1"/>
        <v>0</v>
      </c>
      <c r="V49" s="45">
        <f t="shared" si="2"/>
        <v>20.45</v>
      </c>
      <c r="W49" s="45" t="b">
        <f t="shared" si="3"/>
        <v>0</v>
      </c>
    </row>
    <row r="50" spans="2:23" s="45" customFormat="1" ht="12">
      <c r="B50" s="101" t="s">
        <v>16</v>
      </c>
      <c r="C50" s="106"/>
      <c r="D50" s="55" t="s">
        <v>17</v>
      </c>
      <c r="E50" s="118">
        <v>37.5</v>
      </c>
      <c r="F50" s="120">
        <v>282460</v>
      </c>
      <c r="G50" s="120">
        <v>64</v>
      </c>
      <c r="H50" s="120">
        <v>5341</v>
      </c>
      <c r="I50" s="235">
        <v>1.89</v>
      </c>
      <c r="J50" s="236">
        <v>6967</v>
      </c>
      <c r="K50" s="132">
        <f t="shared" si="4"/>
        <v>-23.34</v>
      </c>
      <c r="L50" s="118">
        <v>37.5</v>
      </c>
      <c r="M50" s="120">
        <v>282420</v>
      </c>
      <c r="N50" s="119">
        <v>63</v>
      </c>
      <c r="O50" s="120">
        <v>4829</v>
      </c>
      <c r="P50" s="235">
        <v>1.71</v>
      </c>
      <c r="Q50" s="236">
        <v>4587</v>
      </c>
      <c r="R50" s="51">
        <f t="shared" si="5"/>
        <v>5.28</v>
      </c>
      <c r="T50" s="45">
        <f t="shared" si="0"/>
        <v>-23.34</v>
      </c>
      <c r="U50" s="45" t="b">
        <f t="shared" si="1"/>
        <v>0</v>
      </c>
      <c r="V50" s="45">
        <f t="shared" si="2"/>
        <v>5.28</v>
      </c>
      <c r="W50" s="45" t="b">
        <f t="shared" si="3"/>
        <v>0</v>
      </c>
    </row>
    <row r="51" spans="2:23" s="45" customFormat="1" ht="12">
      <c r="B51" s="101"/>
      <c r="C51" s="106" t="s">
        <v>18</v>
      </c>
      <c r="D51" s="55" t="s">
        <v>19</v>
      </c>
      <c r="E51" s="118">
        <v>37.3</v>
      </c>
      <c r="F51" s="120">
        <v>269048</v>
      </c>
      <c r="G51" s="120">
        <v>50</v>
      </c>
      <c r="H51" s="120">
        <v>5062</v>
      </c>
      <c r="I51" s="235">
        <v>1.88</v>
      </c>
      <c r="J51" s="236">
        <v>6446</v>
      </c>
      <c r="K51" s="132">
        <f t="shared" si="4"/>
        <v>-21.47</v>
      </c>
      <c r="L51" s="118">
        <v>37.4</v>
      </c>
      <c r="M51" s="120">
        <v>270307</v>
      </c>
      <c r="N51" s="119">
        <v>49</v>
      </c>
      <c r="O51" s="120">
        <v>4234</v>
      </c>
      <c r="P51" s="235">
        <v>1.57</v>
      </c>
      <c r="Q51" s="236">
        <v>4200</v>
      </c>
      <c r="R51" s="51">
        <f t="shared" si="5"/>
        <v>0.81</v>
      </c>
      <c r="T51" s="45">
        <f t="shared" si="0"/>
        <v>-21.47</v>
      </c>
      <c r="U51" s="45" t="b">
        <f t="shared" si="1"/>
        <v>0</v>
      </c>
      <c r="V51" s="45">
        <f t="shared" si="2"/>
        <v>0.81</v>
      </c>
      <c r="W51" s="45" t="b">
        <f t="shared" si="3"/>
        <v>0</v>
      </c>
    </row>
    <row r="52" spans="2:23" s="45" customFormat="1" ht="12">
      <c r="B52" s="101"/>
      <c r="C52" s="106"/>
      <c r="D52" s="55" t="s">
        <v>20</v>
      </c>
      <c r="E52" s="118">
        <v>35.9</v>
      </c>
      <c r="F52" s="120">
        <v>253554</v>
      </c>
      <c r="G52" s="120">
        <v>43</v>
      </c>
      <c r="H52" s="120">
        <v>4839</v>
      </c>
      <c r="I52" s="235">
        <v>1.91</v>
      </c>
      <c r="J52" s="236">
        <v>6227</v>
      </c>
      <c r="K52" s="132">
        <f t="shared" si="4"/>
        <v>-22.29</v>
      </c>
      <c r="L52" s="118">
        <v>35.9</v>
      </c>
      <c r="M52" s="120">
        <v>253221</v>
      </c>
      <c r="N52" s="119">
        <v>42</v>
      </c>
      <c r="O52" s="120">
        <v>4003</v>
      </c>
      <c r="P52" s="235">
        <v>1.58</v>
      </c>
      <c r="Q52" s="236">
        <v>3650</v>
      </c>
      <c r="R52" s="51">
        <f t="shared" si="5"/>
        <v>9.67</v>
      </c>
      <c r="T52" s="45">
        <f t="shared" si="0"/>
        <v>-22.29</v>
      </c>
      <c r="U52" s="45" t="b">
        <f t="shared" si="1"/>
        <v>0</v>
      </c>
      <c r="V52" s="45">
        <f t="shared" si="2"/>
        <v>9.67</v>
      </c>
      <c r="W52" s="45" t="b">
        <f t="shared" si="3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8">
        <v>37.9</v>
      </c>
      <c r="F53" s="120">
        <v>287904</v>
      </c>
      <c r="G53" s="120">
        <v>185</v>
      </c>
      <c r="H53" s="120">
        <v>5701</v>
      </c>
      <c r="I53" s="235">
        <v>1.98</v>
      </c>
      <c r="J53" s="236">
        <v>7632</v>
      </c>
      <c r="K53" s="132">
        <f t="shared" si="4"/>
        <v>-25.3</v>
      </c>
      <c r="L53" s="118">
        <v>37.9</v>
      </c>
      <c r="M53" s="120">
        <v>288314</v>
      </c>
      <c r="N53" s="119">
        <v>180</v>
      </c>
      <c r="O53" s="120">
        <v>4970</v>
      </c>
      <c r="P53" s="235">
        <v>1.72</v>
      </c>
      <c r="Q53" s="236">
        <v>4622</v>
      </c>
      <c r="R53" s="51">
        <f t="shared" si="5"/>
        <v>7.53</v>
      </c>
      <c r="T53" s="45">
        <f t="shared" si="0"/>
        <v>-25.3</v>
      </c>
      <c r="U53" s="45" t="b">
        <f t="shared" si="1"/>
        <v>0</v>
      </c>
      <c r="V53" s="45">
        <f t="shared" si="2"/>
        <v>7.53</v>
      </c>
      <c r="W53" s="45" t="b">
        <f t="shared" si="3"/>
        <v>0</v>
      </c>
    </row>
    <row r="54" spans="2:23" s="45" customFormat="1" ht="12">
      <c r="B54" s="101"/>
      <c r="C54" s="106" t="s">
        <v>23</v>
      </c>
      <c r="D54" s="55" t="s">
        <v>24</v>
      </c>
      <c r="E54" s="118">
        <v>37.5</v>
      </c>
      <c r="F54" s="120">
        <v>247726</v>
      </c>
      <c r="G54" s="120">
        <v>99</v>
      </c>
      <c r="H54" s="120">
        <v>4602</v>
      </c>
      <c r="I54" s="235">
        <v>1.86</v>
      </c>
      <c r="J54" s="236">
        <v>5631</v>
      </c>
      <c r="K54" s="132">
        <f t="shared" si="4"/>
        <v>-18.27</v>
      </c>
      <c r="L54" s="118">
        <v>37.5</v>
      </c>
      <c r="M54" s="120">
        <v>247576</v>
      </c>
      <c r="N54" s="119">
        <v>95</v>
      </c>
      <c r="O54" s="120">
        <v>3476</v>
      </c>
      <c r="P54" s="235">
        <v>1.4</v>
      </c>
      <c r="Q54" s="236">
        <v>3237</v>
      </c>
      <c r="R54" s="51">
        <f t="shared" si="5"/>
        <v>7.38</v>
      </c>
      <c r="T54" s="45">
        <f t="shared" si="0"/>
        <v>-18.27</v>
      </c>
      <c r="U54" s="45" t="b">
        <f t="shared" si="1"/>
        <v>0</v>
      </c>
      <c r="V54" s="45">
        <f t="shared" si="2"/>
        <v>7.38</v>
      </c>
      <c r="W54" s="45" t="b">
        <f t="shared" si="3"/>
        <v>0</v>
      </c>
    </row>
    <row r="55" spans="2:23" s="45" customFormat="1" ht="12">
      <c r="B55" s="101"/>
      <c r="C55" s="106" t="s">
        <v>25</v>
      </c>
      <c r="D55" s="55" t="s">
        <v>26</v>
      </c>
      <c r="E55" s="118">
        <v>38.8</v>
      </c>
      <c r="F55" s="120">
        <v>252697</v>
      </c>
      <c r="G55" s="120">
        <v>46</v>
      </c>
      <c r="H55" s="120">
        <v>4391</v>
      </c>
      <c r="I55" s="235">
        <v>1.74</v>
      </c>
      <c r="J55" s="236">
        <v>5317</v>
      </c>
      <c r="K55" s="132">
        <f t="shared" si="4"/>
        <v>-17.42</v>
      </c>
      <c r="L55" s="118">
        <v>38.9</v>
      </c>
      <c r="M55" s="120">
        <v>254167</v>
      </c>
      <c r="N55" s="119">
        <v>44</v>
      </c>
      <c r="O55" s="120">
        <v>3058</v>
      </c>
      <c r="P55" s="235">
        <v>1.2</v>
      </c>
      <c r="Q55" s="236">
        <v>2743</v>
      </c>
      <c r="R55" s="51">
        <f t="shared" si="5"/>
        <v>11.48</v>
      </c>
      <c r="T55" s="45">
        <f t="shared" si="0"/>
        <v>-17.42</v>
      </c>
      <c r="U55" s="45" t="b">
        <f t="shared" si="1"/>
        <v>0</v>
      </c>
      <c r="V55" s="45">
        <f t="shared" si="2"/>
        <v>11.48</v>
      </c>
      <c r="W55" s="45" t="b">
        <f t="shared" si="3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8">
        <v>45.3</v>
      </c>
      <c r="F56" s="120">
        <v>267775</v>
      </c>
      <c r="G56" s="120">
        <v>10</v>
      </c>
      <c r="H56" s="120">
        <v>6756</v>
      </c>
      <c r="I56" s="235">
        <v>2.52</v>
      </c>
      <c r="J56" s="236">
        <v>12716</v>
      </c>
      <c r="K56" s="132">
        <f t="shared" si="4"/>
        <v>-46.87</v>
      </c>
      <c r="L56" s="118">
        <v>45.3</v>
      </c>
      <c r="M56" s="120">
        <v>267775</v>
      </c>
      <c r="N56" s="119">
        <v>10</v>
      </c>
      <c r="O56" s="120">
        <v>4751</v>
      </c>
      <c r="P56" s="235">
        <v>1.77</v>
      </c>
      <c r="Q56" s="236">
        <v>1961</v>
      </c>
      <c r="R56" s="51">
        <f t="shared" si="5"/>
        <v>142.27</v>
      </c>
      <c r="T56" s="45">
        <f t="shared" si="0"/>
        <v>-46.87</v>
      </c>
      <c r="U56" s="45" t="b">
        <f t="shared" si="1"/>
        <v>0</v>
      </c>
      <c r="V56" s="45">
        <f t="shared" si="2"/>
        <v>142.27</v>
      </c>
      <c r="W56" s="45" t="b">
        <f t="shared" si="3"/>
        <v>0</v>
      </c>
    </row>
    <row r="57" spans="2:23" s="45" customFormat="1" ht="12">
      <c r="B57" s="101"/>
      <c r="C57" s="106" t="s">
        <v>4</v>
      </c>
      <c r="D57" s="55" t="s">
        <v>22</v>
      </c>
      <c r="E57" s="118">
        <v>37.7</v>
      </c>
      <c r="F57" s="120">
        <v>248478</v>
      </c>
      <c r="G57" s="120">
        <v>155</v>
      </c>
      <c r="H57" s="120">
        <v>4590</v>
      </c>
      <c r="I57" s="235">
        <v>1.85</v>
      </c>
      <c r="J57" s="236">
        <v>5670</v>
      </c>
      <c r="K57" s="132">
        <f t="shared" si="4"/>
        <v>-19.05</v>
      </c>
      <c r="L57" s="118">
        <v>37.7</v>
      </c>
      <c r="M57" s="120">
        <v>248507</v>
      </c>
      <c r="N57" s="119">
        <v>149</v>
      </c>
      <c r="O57" s="120">
        <v>3434</v>
      </c>
      <c r="P57" s="235">
        <v>1.38</v>
      </c>
      <c r="Q57" s="236">
        <v>3174</v>
      </c>
      <c r="R57" s="51">
        <f t="shared" si="5"/>
        <v>8.19</v>
      </c>
      <c r="T57" s="45">
        <f t="shared" si="0"/>
        <v>-19.05</v>
      </c>
      <c r="U57" s="45" t="b">
        <f t="shared" si="1"/>
        <v>0</v>
      </c>
      <c r="V57" s="45">
        <f t="shared" si="2"/>
        <v>8.19</v>
      </c>
      <c r="W57" s="45" t="b">
        <f t="shared" si="3"/>
        <v>0</v>
      </c>
    </row>
    <row r="58" spans="2:23" s="45" customFormat="1" ht="12.75" thickBot="1">
      <c r="B58" s="99"/>
      <c r="C58" s="197" t="s">
        <v>28</v>
      </c>
      <c r="D58" s="198"/>
      <c r="E58" s="124">
        <v>36.9</v>
      </c>
      <c r="F58" s="126">
        <v>301134</v>
      </c>
      <c r="G58" s="126">
        <v>7</v>
      </c>
      <c r="H58" s="126">
        <v>5823</v>
      </c>
      <c r="I58" s="239">
        <v>1.93</v>
      </c>
      <c r="J58" s="240">
        <v>5576</v>
      </c>
      <c r="K58" s="134">
        <f t="shared" si="4"/>
        <v>4.43</v>
      </c>
      <c r="L58" s="124">
        <v>36.9</v>
      </c>
      <c r="M58" s="126">
        <v>301134</v>
      </c>
      <c r="N58" s="125">
        <v>7</v>
      </c>
      <c r="O58" s="126">
        <v>5657</v>
      </c>
      <c r="P58" s="239">
        <v>1.88</v>
      </c>
      <c r="Q58" s="240">
        <v>5207</v>
      </c>
      <c r="R58" s="56">
        <f t="shared" si="5"/>
        <v>8.64</v>
      </c>
      <c r="T58" s="45">
        <f t="shared" si="0"/>
        <v>4.43</v>
      </c>
      <c r="U58" s="45" t="b">
        <f t="shared" si="1"/>
        <v>0</v>
      </c>
      <c r="V58" s="45">
        <f t="shared" si="2"/>
        <v>8.64</v>
      </c>
      <c r="W58" s="45" t="b">
        <f t="shared" si="3"/>
        <v>0</v>
      </c>
    </row>
    <row r="59" spans="2:23" s="45" customFormat="1" ht="12">
      <c r="B59" s="100" t="s">
        <v>29</v>
      </c>
      <c r="C59" s="189" t="s">
        <v>30</v>
      </c>
      <c r="D59" s="190"/>
      <c r="E59" s="121">
        <v>38.5</v>
      </c>
      <c r="F59" s="123">
        <v>295916</v>
      </c>
      <c r="G59" s="123">
        <v>123</v>
      </c>
      <c r="H59" s="123">
        <v>5611</v>
      </c>
      <c r="I59" s="237">
        <v>1.9</v>
      </c>
      <c r="J59" s="238">
        <v>7372</v>
      </c>
      <c r="K59" s="133">
        <f t="shared" si="4"/>
        <v>-23.89</v>
      </c>
      <c r="L59" s="121">
        <v>38.5</v>
      </c>
      <c r="M59" s="123">
        <v>296101</v>
      </c>
      <c r="N59" s="122">
        <v>118</v>
      </c>
      <c r="O59" s="123">
        <v>4888</v>
      </c>
      <c r="P59" s="237">
        <v>1.65</v>
      </c>
      <c r="Q59" s="238">
        <v>4860</v>
      </c>
      <c r="R59" s="54">
        <f t="shared" si="5"/>
        <v>0.58</v>
      </c>
      <c r="T59" s="45">
        <f t="shared" si="0"/>
        <v>-23.89</v>
      </c>
      <c r="U59" s="45" t="b">
        <f t="shared" si="1"/>
        <v>0</v>
      </c>
      <c r="V59" s="45">
        <f t="shared" si="2"/>
        <v>0.58</v>
      </c>
      <c r="W59" s="45" t="b">
        <f t="shared" si="3"/>
        <v>0</v>
      </c>
    </row>
    <row r="60" spans="2:23" s="45" customFormat="1" ht="12">
      <c r="B60" s="101" t="s">
        <v>31</v>
      </c>
      <c r="C60" s="191" t="s">
        <v>32</v>
      </c>
      <c r="D60" s="192"/>
      <c r="E60" s="118">
        <v>37.2</v>
      </c>
      <c r="F60" s="120">
        <v>274198</v>
      </c>
      <c r="G60" s="120">
        <v>117</v>
      </c>
      <c r="H60" s="120">
        <v>5509</v>
      </c>
      <c r="I60" s="235">
        <v>2.01</v>
      </c>
      <c r="J60" s="236">
        <v>5832</v>
      </c>
      <c r="K60" s="132">
        <f t="shared" si="4"/>
        <v>-5.54</v>
      </c>
      <c r="L60" s="118">
        <v>37.3</v>
      </c>
      <c r="M60" s="120">
        <v>275317</v>
      </c>
      <c r="N60" s="119">
        <v>113</v>
      </c>
      <c r="O60" s="120">
        <v>4467</v>
      </c>
      <c r="P60" s="235">
        <v>1.62</v>
      </c>
      <c r="Q60" s="236">
        <v>3852</v>
      </c>
      <c r="R60" s="51">
        <f t="shared" si="5"/>
        <v>15.97</v>
      </c>
      <c r="T60" s="45">
        <f t="shared" si="0"/>
        <v>-5.54</v>
      </c>
      <c r="U60" s="45" t="b">
        <f t="shared" si="1"/>
        <v>0</v>
      </c>
      <c r="V60" s="45">
        <f t="shared" si="2"/>
        <v>15.97</v>
      </c>
      <c r="W60" s="45" t="b">
        <f t="shared" si="3"/>
        <v>0</v>
      </c>
    </row>
    <row r="61" spans="2:23" s="45" customFormat="1" ht="12.75" thickBot="1">
      <c r="B61" s="99" t="s">
        <v>12</v>
      </c>
      <c r="C61" s="193" t="s">
        <v>33</v>
      </c>
      <c r="D61" s="194"/>
      <c r="E61" s="124">
        <v>37.1</v>
      </c>
      <c r="F61" s="126">
        <v>278376</v>
      </c>
      <c r="G61" s="126">
        <v>107</v>
      </c>
      <c r="H61" s="126">
        <v>5646</v>
      </c>
      <c r="I61" s="239">
        <v>2.03</v>
      </c>
      <c r="J61" s="240">
        <v>7875</v>
      </c>
      <c r="K61" s="134">
        <f t="shared" si="4"/>
        <v>-28.3</v>
      </c>
      <c r="L61" s="124">
        <v>37.1</v>
      </c>
      <c r="M61" s="126">
        <v>278405</v>
      </c>
      <c r="N61" s="125">
        <v>105</v>
      </c>
      <c r="O61" s="126">
        <v>5145</v>
      </c>
      <c r="P61" s="239">
        <v>1.85</v>
      </c>
      <c r="Q61" s="240">
        <v>4601</v>
      </c>
      <c r="R61" s="56">
        <f t="shared" si="5"/>
        <v>11.82</v>
      </c>
      <c r="T61" s="45">
        <f t="shared" si="0"/>
        <v>-28.3</v>
      </c>
      <c r="U61" s="45" t="b">
        <f t="shared" si="1"/>
        <v>0</v>
      </c>
      <c r="V61" s="45">
        <f t="shared" si="2"/>
        <v>11.82</v>
      </c>
      <c r="W61" s="45" t="b">
        <f t="shared" si="3"/>
        <v>0</v>
      </c>
    </row>
    <row r="62" spans="2:23" s="45" customFormat="1" ht="12.75" thickBot="1">
      <c r="B62" s="102" t="s">
        <v>34</v>
      </c>
      <c r="C62" s="103"/>
      <c r="D62" s="103"/>
      <c r="E62" s="127">
        <v>37.8</v>
      </c>
      <c r="F62" s="129">
        <v>285286</v>
      </c>
      <c r="G62" s="129">
        <v>347</v>
      </c>
      <c r="H62" s="129">
        <v>5601</v>
      </c>
      <c r="I62" s="241">
        <v>1.96</v>
      </c>
      <c r="J62" s="242">
        <v>7260</v>
      </c>
      <c r="K62" s="135">
        <f t="shared" si="4"/>
        <v>-22.85</v>
      </c>
      <c r="L62" s="127">
        <v>37.8</v>
      </c>
      <c r="M62" s="129">
        <v>285666</v>
      </c>
      <c r="N62" s="128">
        <v>336</v>
      </c>
      <c r="O62" s="129">
        <v>4888</v>
      </c>
      <c r="P62" s="241">
        <v>1.71</v>
      </c>
      <c r="Q62" s="242">
        <v>4542</v>
      </c>
      <c r="R62" s="57">
        <f t="shared" si="5"/>
        <v>7.62</v>
      </c>
      <c r="T62" s="45">
        <f t="shared" si="0"/>
        <v>-22.85</v>
      </c>
      <c r="U62" s="45" t="b">
        <f t="shared" si="1"/>
        <v>0</v>
      </c>
      <c r="V62" s="45">
        <f t="shared" si="2"/>
        <v>7.62</v>
      </c>
      <c r="W62" s="45" t="b">
        <f t="shared" si="3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58"/>
      <c r="P63" s="58"/>
      <c r="Q63" s="58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58"/>
      <c r="P64" s="58"/>
      <c r="Q64" s="58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58"/>
      <c r="K66" s="60"/>
      <c r="L66" s="58"/>
      <c r="M66" s="58"/>
      <c r="N66" s="58"/>
      <c r="O66" s="60"/>
      <c r="P66" s="58"/>
      <c r="Q66" s="58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4"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A5" sqref="A5:O17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110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71</v>
      </c>
    </row>
    <row r="2" spans="1:15" ht="14.25" thickBot="1">
      <c r="A2" s="216" t="s">
        <v>43</v>
      </c>
      <c r="B2" s="219" t="s">
        <v>44</v>
      </c>
      <c r="C2" s="220"/>
      <c r="D2" s="220"/>
      <c r="E2" s="220"/>
      <c r="F2" s="220"/>
      <c r="G2" s="221"/>
      <c r="H2" s="222"/>
      <c r="I2" s="220" t="s">
        <v>36</v>
      </c>
      <c r="J2" s="220"/>
      <c r="K2" s="220"/>
      <c r="L2" s="220"/>
      <c r="M2" s="220"/>
      <c r="N2" s="221"/>
      <c r="O2" s="222"/>
    </row>
    <row r="3" spans="1:15" ht="13.5">
      <c r="A3" s="217"/>
      <c r="B3" s="31"/>
      <c r="C3" s="32"/>
      <c r="D3" s="32"/>
      <c r="E3" s="32"/>
      <c r="F3" s="32"/>
      <c r="G3" s="223" t="s">
        <v>48</v>
      </c>
      <c r="H3" s="224"/>
      <c r="I3" s="32"/>
      <c r="J3" s="32"/>
      <c r="K3" s="32"/>
      <c r="L3" s="32"/>
      <c r="M3" s="32"/>
      <c r="N3" s="225" t="s">
        <v>48</v>
      </c>
      <c r="O3" s="226"/>
    </row>
    <row r="4" spans="1:15" ht="52.5" customHeight="1" thickBot="1">
      <c r="A4" s="218"/>
      <c r="B4" s="33" t="s">
        <v>68</v>
      </c>
      <c r="C4" s="34" t="s">
        <v>49</v>
      </c>
      <c r="D4" s="34" t="s">
        <v>45</v>
      </c>
      <c r="E4" s="34" t="s">
        <v>50</v>
      </c>
      <c r="F4" s="108" t="s">
        <v>113</v>
      </c>
      <c r="G4" s="35" t="s">
        <v>51</v>
      </c>
      <c r="H4" s="36" t="s">
        <v>52</v>
      </c>
      <c r="I4" s="34" t="s">
        <v>68</v>
      </c>
      <c r="J4" s="34" t="s">
        <v>49</v>
      </c>
      <c r="K4" s="34" t="s">
        <v>45</v>
      </c>
      <c r="L4" s="34" t="s">
        <v>53</v>
      </c>
      <c r="M4" s="108" t="s">
        <v>113</v>
      </c>
      <c r="N4" s="35" t="s">
        <v>54</v>
      </c>
      <c r="O4" s="37" t="s">
        <v>52</v>
      </c>
    </row>
    <row r="5" spans="1:15" ht="13.5">
      <c r="A5" s="38" t="s">
        <v>55</v>
      </c>
      <c r="B5" s="137">
        <v>37.3</v>
      </c>
      <c r="C5" s="138">
        <v>283680</v>
      </c>
      <c r="D5" s="138">
        <v>375</v>
      </c>
      <c r="E5" s="138">
        <v>8322</v>
      </c>
      <c r="F5" s="139">
        <v>2.93</v>
      </c>
      <c r="G5" s="140">
        <v>9613</v>
      </c>
      <c r="H5" s="141">
        <f aca="true" t="shared" si="0" ref="H5:H13">ROUND((E5-G5)/G5*100,2)</f>
        <v>-13.43</v>
      </c>
      <c r="I5" s="142" t="s">
        <v>108</v>
      </c>
      <c r="J5" s="143" t="s">
        <v>108</v>
      </c>
      <c r="K5" s="144">
        <v>346</v>
      </c>
      <c r="L5" s="138">
        <v>5586</v>
      </c>
      <c r="M5" s="145">
        <v>1.97</v>
      </c>
      <c r="N5" s="140">
        <v>5856</v>
      </c>
      <c r="O5" s="146">
        <f aca="true" t="shared" si="1" ref="O5:O13">ROUND((L5-N5)/N5*100,2)</f>
        <v>-4.61</v>
      </c>
    </row>
    <row r="6" spans="1:15" ht="13.5">
      <c r="A6" s="38" t="s">
        <v>56</v>
      </c>
      <c r="B6" s="137">
        <v>37.9</v>
      </c>
      <c r="C6" s="138">
        <v>286795</v>
      </c>
      <c r="D6" s="138">
        <v>366</v>
      </c>
      <c r="E6" s="138">
        <v>8150</v>
      </c>
      <c r="F6" s="139">
        <v>2.84</v>
      </c>
      <c r="G6" s="140">
        <v>8322</v>
      </c>
      <c r="H6" s="141">
        <f t="shared" si="0"/>
        <v>-2.07</v>
      </c>
      <c r="I6" s="142" t="s">
        <v>108</v>
      </c>
      <c r="J6" s="143" t="s">
        <v>108</v>
      </c>
      <c r="K6" s="144">
        <v>353</v>
      </c>
      <c r="L6" s="138">
        <v>5708</v>
      </c>
      <c r="M6" s="145">
        <v>1.99</v>
      </c>
      <c r="N6" s="140">
        <v>5586</v>
      </c>
      <c r="O6" s="146">
        <f t="shared" si="1"/>
        <v>2.18</v>
      </c>
    </row>
    <row r="7" spans="1:15" ht="13.5">
      <c r="A7" s="38" t="s">
        <v>57</v>
      </c>
      <c r="B7" s="137">
        <v>38.6</v>
      </c>
      <c r="C7" s="138">
        <v>290640</v>
      </c>
      <c r="D7" s="138">
        <v>329</v>
      </c>
      <c r="E7" s="138">
        <v>6316</v>
      </c>
      <c r="F7" s="139">
        <v>2.17</v>
      </c>
      <c r="G7" s="140">
        <v>8150</v>
      </c>
      <c r="H7" s="141">
        <f t="shared" si="0"/>
        <v>-22.5</v>
      </c>
      <c r="I7" s="142" t="s">
        <v>108</v>
      </c>
      <c r="J7" s="143" t="s">
        <v>108</v>
      </c>
      <c r="K7" s="144">
        <v>308</v>
      </c>
      <c r="L7" s="138">
        <v>5007</v>
      </c>
      <c r="M7" s="145">
        <v>1.72</v>
      </c>
      <c r="N7" s="140">
        <v>5708</v>
      </c>
      <c r="O7" s="146">
        <f t="shared" si="1"/>
        <v>-12.28</v>
      </c>
    </row>
    <row r="8" spans="1:15" ht="13.5">
      <c r="A8" s="38" t="s">
        <v>58</v>
      </c>
      <c r="B8" s="147">
        <v>38.2</v>
      </c>
      <c r="C8" s="148">
        <v>288357</v>
      </c>
      <c r="D8" s="149">
        <v>343</v>
      </c>
      <c r="E8" s="148">
        <v>5784</v>
      </c>
      <c r="F8" s="150">
        <v>2.01</v>
      </c>
      <c r="G8" s="151">
        <v>6316</v>
      </c>
      <c r="H8" s="152">
        <f t="shared" si="0"/>
        <v>-8.42</v>
      </c>
      <c r="I8" s="153" t="s">
        <v>108</v>
      </c>
      <c r="J8" s="154" t="s">
        <v>108</v>
      </c>
      <c r="K8" s="155">
        <v>328</v>
      </c>
      <c r="L8" s="148">
        <v>4873</v>
      </c>
      <c r="M8" s="156">
        <v>1.69</v>
      </c>
      <c r="N8" s="151">
        <v>5007</v>
      </c>
      <c r="O8" s="146">
        <f t="shared" si="1"/>
        <v>-2.68</v>
      </c>
    </row>
    <row r="9" spans="1:15" ht="13.5">
      <c r="A9" s="38" t="s">
        <v>59</v>
      </c>
      <c r="B9" s="137">
        <v>38.2</v>
      </c>
      <c r="C9" s="138">
        <v>284577</v>
      </c>
      <c r="D9" s="138">
        <v>333</v>
      </c>
      <c r="E9" s="138">
        <v>5736</v>
      </c>
      <c r="F9" s="150">
        <v>2.02</v>
      </c>
      <c r="G9" s="151">
        <v>5784</v>
      </c>
      <c r="H9" s="141">
        <f t="shared" si="0"/>
        <v>-0.83</v>
      </c>
      <c r="I9" s="153" t="s">
        <v>108</v>
      </c>
      <c r="J9" s="154" t="s">
        <v>108</v>
      </c>
      <c r="K9" s="155">
        <v>325</v>
      </c>
      <c r="L9" s="148">
        <v>4672</v>
      </c>
      <c r="M9" s="156">
        <v>1.64</v>
      </c>
      <c r="N9" s="151">
        <v>4873</v>
      </c>
      <c r="O9" s="146">
        <f t="shared" si="1"/>
        <v>-4.12</v>
      </c>
    </row>
    <row r="10" spans="1:15" ht="13.5">
      <c r="A10" s="38" t="s">
        <v>139</v>
      </c>
      <c r="B10" s="137">
        <v>38.9</v>
      </c>
      <c r="C10" s="138">
        <v>289736</v>
      </c>
      <c r="D10" s="138">
        <v>312</v>
      </c>
      <c r="E10" s="138">
        <v>5571</v>
      </c>
      <c r="F10" s="139">
        <v>1.92</v>
      </c>
      <c r="G10" s="140">
        <v>5736</v>
      </c>
      <c r="H10" s="141">
        <f t="shared" si="0"/>
        <v>-2.88</v>
      </c>
      <c r="I10" s="142" t="s">
        <v>108</v>
      </c>
      <c r="J10" s="143" t="s">
        <v>108</v>
      </c>
      <c r="K10" s="144">
        <v>296</v>
      </c>
      <c r="L10" s="138">
        <v>4879</v>
      </c>
      <c r="M10" s="145">
        <v>1.68</v>
      </c>
      <c r="N10" s="140">
        <v>4672</v>
      </c>
      <c r="O10" s="146">
        <f t="shared" si="1"/>
        <v>4.43</v>
      </c>
    </row>
    <row r="11" spans="1:15" ht="13.5">
      <c r="A11" s="38" t="s">
        <v>140</v>
      </c>
      <c r="B11" s="157">
        <v>38.5</v>
      </c>
      <c r="C11" s="138">
        <v>289087</v>
      </c>
      <c r="D11" s="138">
        <v>323</v>
      </c>
      <c r="E11" s="138">
        <v>6357</v>
      </c>
      <c r="F11" s="139">
        <v>2.2</v>
      </c>
      <c r="G11" s="140">
        <v>5571</v>
      </c>
      <c r="H11" s="141">
        <f t="shared" si="0"/>
        <v>14.11</v>
      </c>
      <c r="I11" s="158">
        <v>38.6</v>
      </c>
      <c r="J11" s="159">
        <v>289593</v>
      </c>
      <c r="K11" s="160">
        <v>314</v>
      </c>
      <c r="L11" s="138">
        <v>5335</v>
      </c>
      <c r="M11" s="145">
        <v>1.84</v>
      </c>
      <c r="N11" s="140">
        <v>4879</v>
      </c>
      <c r="O11" s="146">
        <f t="shared" si="1"/>
        <v>9.35</v>
      </c>
    </row>
    <row r="12" spans="1:15" ht="13.5">
      <c r="A12" s="38" t="s">
        <v>141</v>
      </c>
      <c r="B12" s="157">
        <v>38.6</v>
      </c>
      <c r="C12" s="138">
        <v>291489</v>
      </c>
      <c r="D12" s="138">
        <v>348</v>
      </c>
      <c r="E12" s="138">
        <v>6549</v>
      </c>
      <c r="F12" s="139">
        <v>2.25</v>
      </c>
      <c r="G12" s="140">
        <v>6357</v>
      </c>
      <c r="H12" s="141">
        <f t="shared" si="0"/>
        <v>3.02</v>
      </c>
      <c r="I12" s="158">
        <v>38.6</v>
      </c>
      <c r="J12" s="159">
        <v>291566</v>
      </c>
      <c r="K12" s="160">
        <v>340</v>
      </c>
      <c r="L12" s="138">
        <v>5455</v>
      </c>
      <c r="M12" s="145">
        <v>1.87</v>
      </c>
      <c r="N12" s="140">
        <v>5335</v>
      </c>
      <c r="O12" s="146">
        <f t="shared" si="1"/>
        <v>2.25</v>
      </c>
    </row>
    <row r="13" spans="1:15" ht="13.5">
      <c r="A13" s="38" t="s">
        <v>109</v>
      </c>
      <c r="B13" s="157">
        <v>38</v>
      </c>
      <c r="C13" s="138">
        <v>282607</v>
      </c>
      <c r="D13" s="138">
        <v>355</v>
      </c>
      <c r="E13" s="138">
        <v>6437</v>
      </c>
      <c r="F13" s="139">
        <v>2.28</v>
      </c>
      <c r="G13" s="140">
        <v>6549</v>
      </c>
      <c r="H13" s="141">
        <f t="shared" si="0"/>
        <v>-1.71</v>
      </c>
      <c r="I13" s="158">
        <v>38.1</v>
      </c>
      <c r="J13" s="159">
        <v>282948</v>
      </c>
      <c r="K13" s="160">
        <v>348</v>
      </c>
      <c r="L13" s="138">
        <v>5295</v>
      </c>
      <c r="M13" s="145">
        <v>1.87</v>
      </c>
      <c r="N13" s="140">
        <v>5455</v>
      </c>
      <c r="O13" s="146">
        <f t="shared" si="1"/>
        <v>-2.93</v>
      </c>
    </row>
    <row r="14" spans="1:15" ht="14.25" thickBot="1">
      <c r="A14" s="38" t="s">
        <v>142</v>
      </c>
      <c r="B14" s="243">
        <v>38.1</v>
      </c>
      <c r="C14" s="244">
        <v>289249</v>
      </c>
      <c r="D14" s="244">
        <v>344</v>
      </c>
      <c r="E14" s="244">
        <v>7260</v>
      </c>
      <c r="F14" s="245">
        <v>2.51</v>
      </c>
      <c r="G14" s="161">
        <v>6437</v>
      </c>
      <c r="H14" s="246">
        <f>ROUND((E14-G14)/G14*100,2)</f>
        <v>12.79</v>
      </c>
      <c r="I14" s="247">
        <v>38.1</v>
      </c>
      <c r="J14" s="248">
        <v>289334</v>
      </c>
      <c r="K14" s="248">
        <v>328</v>
      </c>
      <c r="L14" s="248">
        <v>4542</v>
      </c>
      <c r="M14" s="245">
        <v>1.57</v>
      </c>
      <c r="N14" s="249">
        <v>5295</v>
      </c>
      <c r="O14" s="146">
        <f>ROUND((L14-N14)/N14*100,2)</f>
        <v>-14.22</v>
      </c>
    </row>
    <row r="15" spans="1:15" ht="13.5">
      <c r="A15" s="64" t="s">
        <v>132</v>
      </c>
      <c r="B15" s="250">
        <v>37.8</v>
      </c>
      <c r="C15" s="251">
        <v>285286</v>
      </c>
      <c r="D15" s="251">
        <v>347</v>
      </c>
      <c r="E15" s="251">
        <v>5601</v>
      </c>
      <c r="F15" s="171">
        <v>1.96</v>
      </c>
      <c r="G15" s="252">
        <v>7260</v>
      </c>
      <c r="H15" s="253">
        <f>ROUND((E15-G15)/G15*100,2)</f>
        <v>-22.85</v>
      </c>
      <c r="I15" s="250">
        <v>37.8</v>
      </c>
      <c r="J15" s="251">
        <v>285666</v>
      </c>
      <c r="K15" s="251">
        <v>336</v>
      </c>
      <c r="L15" s="251">
        <v>4888</v>
      </c>
      <c r="M15" s="254">
        <v>1.71</v>
      </c>
      <c r="N15" s="255">
        <v>4542</v>
      </c>
      <c r="O15" s="174">
        <f>ROUND((L15-N15)/N15*100,2)</f>
        <v>7.62</v>
      </c>
    </row>
    <row r="16" spans="1:15" ht="14.25" thickBot="1">
      <c r="A16" s="136" t="s">
        <v>133</v>
      </c>
      <c r="B16" s="256">
        <v>38.1</v>
      </c>
      <c r="C16" s="257">
        <v>289249</v>
      </c>
      <c r="D16" s="257">
        <v>344</v>
      </c>
      <c r="E16" s="257">
        <v>7260</v>
      </c>
      <c r="F16" s="258">
        <v>2.51</v>
      </c>
      <c r="G16" s="259">
        <v>6437</v>
      </c>
      <c r="H16" s="176">
        <f>ROUND((E16-G16)/G16*100,2)</f>
        <v>12.79</v>
      </c>
      <c r="I16" s="260">
        <v>38.1</v>
      </c>
      <c r="J16" s="261">
        <v>289334</v>
      </c>
      <c r="K16" s="261">
        <v>328</v>
      </c>
      <c r="L16" s="261">
        <v>4542</v>
      </c>
      <c r="M16" s="258">
        <v>1.57</v>
      </c>
      <c r="N16" s="161">
        <v>5295</v>
      </c>
      <c r="O16" s="162">
        <f>ROUND((L16-N16)/N16*100,2)</f>
        <v>-14.22</v>
      </c>
    </row>
    <row r="17" spans="1:15" ht="14.25" thickBot="1">
      <c r="A17" s="40" t="s">
        <v>60</v>
      </c>
      <c r="B17" s="41">
        <f aca="true" t="shared" si="2" ref="B17:O17">B15-B16</f>
        <v>-0.30000000000000426</v>
      </c>
      <c r="C17" s="42">
        <f t="shared" si="2"/>
        <v>-3963</v>
      </c>
      <c r="D17" s="61">
        <f>D15-D16</f>
        <v>3</v>
      </c>
      <c r="E17" s="42">
        <f t="shared" si="2"/>
        <v>-1659</v>
      </c>
      <c r="F17" s="39">
        <f t="shared" si="2"/>
        <v>-0.5499999999999998</v>
      </c>
      <c r="G17" s="62">
        <f t="shared" si="2"/>
        <v>823</v>
      </c>
      <c r="H17" s="43">
        <f t="shared" si="2"/>
        <v>-35.64</v>
      </c>
      <c r="I17" s="44">
        <f t="shared" si="2"/>
        <v>-0.30000000000000426</v>
      </c>
      <c r="J17" s="63">
        <f t="shared" si="2"/>
        <v>-3668</v>
      </c>
      <c r="K17" s="61">
        <f t="shared" si="2"/>
        <v>8</v>
      </c>
      <c r="L17" s="42">
        <f t="shared" si="2"/>
        <v>346</v>
      </c>
      <c r="M17" s="39">
        <f t="shared" si="2"/>
        <v>0.1399999999999999</v>
      </c>
      <c r="N17" s="62">
        <f t="shared" si="2"/>
        <v>-753</v>
      </c>
      <c r="O17" s="43">
        <f t="shared" si="2"/>
        <v>21.84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08" t="s">
        <v>112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10"/>
      <c r="O27" s="211"/>
    </row>
    <row r="28" spans="1:15" ht="13.5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1"/>
    </row>
    <row r="29" spans="1:15" ht="29.25" customHeight="1">
      <c r="A29" s="213" t="s">
        <v>134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6"/>
      <c r="N29" s="206"/>
      <c r="O29" s="207"/>
    </row>
    <row r="30" spans="1:15" ht="19.5" customHeight="1">
      <c r="A30" s="213" t="s">
        <v>95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  <c r="N30" s="206"/>
      <c r="O30" s="207"/>
    </row>
    <row r="31" spans="1:15" ht="25.5" customHeight="1">
      <c r="A31" s="204" t="s">
        <v>96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5"/>
    </row>
    <row r="32" spans="1:15" ht="39" customHeight="1">
      <c r="A32" s="75"/>
      <c r="B32" s="203" t="s">
        <v>100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77"/>
      <c r="O32" s="78"/>
    </row>
    <row r="33" spans="1:15" ht="24.75" customHeight="1">
      <c r="A33" s="75"/>
      <c r="D33" s="98" t="s">
        <v>135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136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137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101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04" t="s">
        <v>97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  <c r="N38" s="206"/>
      <c r="O38" s="207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111</v>
      </c>
      <c r="C40" s="84"/>
      <c r="D40" s="81"/>
      <c r="E40" s="67"/>
      <c r="F40" s="85"/>
      <c r="H40" s="85" t="s">
        <v>61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62</v>
      </c>
      <c r="C41" s="84"/>
      <c r="D41" s="81"/>
      <c r="E41" s="67"/>
      <c r="F41" s="85"/>
      <c r="H41" s="85" t="s">
        <v>63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64</v>
      </c>
      <c r="C42" s="84"/>
      <c r="D42" s="81"/>
      <c r="E42" s="67"/>
      <c r="F42" s="85"/>
      <c r="H42" s="85" t="s">
        <v>65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66</v>
      </c>
      <c r="C43" s="84"/>
      <c r="D43" s="81"/>
      <c r="E43" s="67"/>
      <c r="F43" s="85"/>
      <c r="H43" s="85" t="s">
        <v>69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199" t="s">
        <v>98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1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99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02" t="s">
        <v>114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2:A4"/>
    <mergeCell ref="B2:H2"/>
    <mergeCell ref="I2:O2"/>
    <mergeCell ref="G3:H3"/>
    <mergeCell ref="N3:O3"/>
    <mergeCell ref="A27:O28"/>
    <mergeCell ref="A29:O29"/>
    <mergeCell ref="A30:O30"/>
    <mergeCell ref="A31:O31"/>
    <mergeCell ref="A46:O46"/>
    <mergeCell ref="C49:N49"/>
    <mergeCell ref="B32:M32"/>
    <mergeCell ref="A38:O3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0" zoomScaleNormal="90" workbookViewId="0" topLeftCell="A28">
      <selection activeCell="E8" sqref="E8:R6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9" t="s">
        <v>130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2:18" ht="18.75">
      <c r="B3" s="179" t="s">
        <v>119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2:18" ht="12.75" thickBot="1">
      <c r="B4" s="180" t="s">
        <v>120</v>
      </c>
      <c r="C4" s="180"/>
      <c r="D4" s="180"/>
      <c r="E4" s="58"/>
      <c r="F4" s="58"/>
      <c r="G4" s="58"/>
      <c r="H4" s="58"/>
      <c r="I4" s="58"/>
      <c r="J4" s="58"/>
      <c r="K4" s="60"/>
      <c r="L4" s="58"/>
      <c r="M4" s="58"/>
      <c r="N4" s="58"/>
      <c r="O4" s="181" t="s">
        <v>117</v>
      </c>
      <c r="P4" s="181"/>
      <c r="Q4" s="181"/>
      <c r="R4" s="181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7" t="s">
        <v>48</v>
      </c>
      <c r="K6" s="178"/>
      <c r="L6" s="22"/>
      <c r="M6" s="22"/>
      <c r="N6" s="22"/>
      <c r="O6" s="22"/>
      <c r="P6" s="22"/>
      <c r="Q6" s="177" t="s">
        <v>48</v>
      </c>
      <c r="R6" s="178"/>
    </row>
    <row r="7" spans="2:18" s="6" customFormat="1" ht="42" customHeight="1" thickBot="1">
      <c r="B7" s="19"/>
      <c r="C7" s="20"/>
      <c r="D7" s="21"/>
      <c r="E7" s="29" t="s">
        <v>68</v>
      </c>
      <c r="F7" s="23" t="s">
        <v>49</v>
      </c>
      <c r="G7" s="23" t="s">
        <v>45</v>
      </c>
      <c r="H7" s="23" t="s">
        <v>50</v>
      </c>
      <c r="I7" s="24" t="s">
        <v>113</v>
      </c>
      <c r="J7" s="25" t="s">
        <v>67</v>
      </c>
      <c r="K7" s="26" t="s">
        <v>52</v>
      </c>
      <c r="L7" s="23" t="s">
        <v>68</v>
      </c>
      <c r="M7" s="23" t="s">
        <v>49</v>
      </c>
      <c r="N7" s="23" t="s">
        <v>45</v>
      </c>
      <c r="O7" s="23" t="s">
        <v>53</v>
      </c>
      <c r="P7" s="24" t="s">
        <v>113</v>
      </c>
      <c r="Q7" s="25" t="s">
        <v>54</v>
      </c>
      <c r="R7" s="27" t="s">
        <v>52</v>
      </c>
    </row>
    <row r="8" spans="2:23" s="45" customFormat="1" ht="12">
      <c r="B8" s="46"/>
      <c r="C8" s="182" t="s">
        <v>0</v>
      </c>
      <c r="D8" s="183"/>
      <c r="E8" s="109">
        <v>38.6</v>
      </c>
      <c r="F8" s="111">
        <v>297878</v>
      </c>
      <c r="G8" s="111">
        <v>90</v>
      </c>
      <c r="H8" s="111">
        <v>5814</v>
      </c>
      <c r="I8" s="229">
        <v>1.95</v>
      </c>
      <c r="J8" s="230">
        <v>7452</v>
      </c>
      <c r="K8" s="130">
        <f>IF(U8=TRUE,"-",ROUND((H8-J8)/J8*100,2))</f>
        <v>-21.98</v>
      </c>
      <c r="L8" s="109">
        <v>38.6</v>
      </c>
      <c r="M8" s="111">
        <v>297977</v>
      </c>
      <c r="N8" s="110">
        <v>87</v>
      </c>
      <c r="O8" s="111">
        <v>5179</v>
      </c>
      <c r="P8" s="229">
        <v>1.74</v>
      </c>
      <c r="Q8" s="230">
        <v>5118</v>
      </c>
      <c r="R8" s="47">
        <f>IF(W8=TRUE,"-",ROUND((O8-Q8)/Q8*100,2))</f>
        <v>1.19</v>
      </c>
      <c r="T8" s="45">
        <f aca="true" t="shared" si="0" ref="T8:T39">ROUND((H8-J8)/J8*100,2)</f>
        <v>-21.98</v>
      </c>
      <c r="U8" s="45" t="b">
        <f aca="true" t="shared" si="1" ref="U8:U39">ISERROR(T8)</f>
        <v>0</v>
      </c>
      <c r="V8" s="45">
        <f aca="true" t="shared" si="2" ref="V8:V39">ROUND((O8-Q8)/Q8*100,2)</f>
        <v>1.19</v>
      </c>
      <c r="W8" s="45" t="b">
        <f aca="true" t="shared" si="3" ref="W8:W39">ISERROR(V8)</f>
        <v>0</v>
      </c>
    </row>
    <row r="9" spans="2:23" s="45" customFormat="1" ht="12">
      <c r="B9" s="104"/>
      <c r="C9" s="48"/>
      <c r="D9" s="49" t="s">
        <v>102</v>
      </c>
      <c r="E9" s="112">
        <v>38</v>
      </c>
      <c r="F9" s="114">
        <v>271689</v>
      </c>
      <c r="G9" s="114">
        <v>8</v>
      </c>
      <c r="H9" s="114">
        <v>4147</v>
      </c>
      <c r="I9" s="231">
        <v>1.53</v>
      </c>
      <c r="J9" s="232">
        <v>5527</v>
      </c>
      <c r="K9" s="131">
        <f>IF(U9=TRUE,"-",ROUND((H9-J9)/J9*100,2))</f>
        <v>-24.97</v>
      </c>
      <c r="L9" s="112">
        <v>38</v>
      </c>
      <c r="M9" s="114">
        <v>271689</v>
      </c>
      <c r="N9" s="113">
        <v>8</v>
      </c>
      <c r="O9" s="114">
        <v>4072</v>
      </c>
      <c r="P9" s="231">
        <v>1.5</v>
      </c>
      <c r="Q9" s="232">
        <v>3664</v>
      </c>
      <c r="R9" s="50">
        <f>IF(W9=TRUE,"-",ROUND((O9-Q9)/Q9*100,2))</f>
        <v>11.14</v>
      </c>
      <c r="T9" s="45">
        <f t="shared" si="0"/>
        <v>-24.97</v>
      </c>
      <c r="U9" s="45" t="b">
        <f t="shared" si="1"/>
        <v>0</v>
      </c>
      <c r="V9" s="45">
        <f t="shared" si="2"/>
        <v>11.14</v>
      </c>
      <c r="W9" s="45" t="b">
        <f t="shared" si="3"/>
        <v>0</v>
      </c>
    </row>
    <row r="10" spans="2:23" s="45" customFormat="1" ht="12">
      <c r="B10" s="104"/>
      <c r="C10" s="48"/>
      <c r="D10" s="49" t="s">
        <v>78</v>
      </c>
      <c r="E10" s="112">
        <v>36</v>
      </c>
      <c r="F10" s="114">
        <v>266017</v>
      </c>
      <c r="G10" s="114" t="s">
        <v>116</v>
      </c>
      <c r="H10" s="114">
        <v>4282</v>
      </c>
      <c r="I10" s="231">
        <v>1.61</v>
      </c>
      <c r="J10" s="232">
        <v>9830</v>
      </c>
      <c r="K10" s="131">
        <f aca="true" t="shared" si="4" ref="K10:K62">IF(U10=TRUE,"-",ROUND((H10-J10)/J10*100,2))</f>
        <v>-56.44</v>
      </c>
      <c r="L10" s="112">
        <v>36</v>
      </c>
      <c r="M10" s="114">
        <v>266017</v>
      </c>
      <c r="N10" s="113" t="s">
        <v>116</v>
      </c>
      <c r="O10" s="114">
        <v>4262</v>
      </c>
      <c r="P10" s="231">
        <v>1.6</v>
      </c>
      <c r="Q10" s="232">
        <v>4344</v>
      </c>
      <c r="R10" s="50">
        <f aca="true" t="shared" si="5" ref="R10:R62">IF(W10=TRUE,"-",ROUND((O10-Q10)/Q10*100,2))</f>
        <v>-1.89</v>
      </c>
      <c r="T10" s="45">
        <f t="shared" si="0"/>
        <v>-56.44</v>
      </c>
      <c r="U10" s="45" t="b">
        <f t="shared" si="1"/>
        <v>0</v>
      </c>
      <c r="V10" s="45">
        <f t="shared" si="2"/>
        <v>-1.89</v>
      </c>
      <c r="W10" s="45" t="b">
        <f t="shared" si="3"/>
        <v>0</v>
      </c>
    </row>
    <row r="11" spans="2:23" s="45" customFormat="1" ht="12">
      <c r="B11" s="104"/>
      <c r="C11" s="48"/>
      <c r="D11" s="49" t="s">
        <v>103</v>
      </c>
      <c r="E11" s="112" t="s">
        <v>108</v>
      </c>
      <c r="F11" s="114" t="s">
        <v>108</v>
      </c>
      <c r="G11" s="114" t="s">
        <v>108</v>
      </c>
      <c r="H11" s="114" t="s">
        <v>108</v>
      </c>
      <c r="I11" s="231" t="s">
        <v>108</v>
      </c>
      <c r="J11" s="232" t="s">
        <v>108</v>
      </c>
      <c r="K11" s="131" t="str">
        <f t="shared" si="4"/>
        <v>-</v>
      </c>
      <c r="L11" s="112" t="s">
        <v>108</v>
      </c>
      <c r="M11" s="114" t="s">
        <v>108</v>
      </c>
      <c r="N11" s="113" t="s">
        <v>108</v>
      </c>
      <c r="O11" s="114" t="s">
        <v>108</v>
      </c>
      <c r="P11" s="231" t="s">
        <v>108</v>
      </c>
      <c r="Q11" s="232" t="s">
        <v>108</v>
      </c>
      <c r="R11" s="50" t="str">
        <f t="shared" si="5"/>
        <v>-</v>
      </c>
      <c r="T11" s="45" t="e">
        <f t="shared" si="0"/>
        <v>#VALUE!</v>
      </c>
      <c r="U11" s="45" t="b">
        <f t="shared" si="1"/>
        <v>1</v>
      </c>
      <c r="V11" s="45" t="e">
        <f t="shared" si="2"/>
        <v>#VALUE!</v>
      </c>
      <c r="W11" s="45" t="b">
        <f t="shared" si="3"/>
        <v>1</v>
      </c>
    </row>
    <row r="12" spans="2:23" s="45" customFormat="1" ht="12">
      <c r="B12" s="104"/>
      <c r="C12" s="48"/>
      <c r="D12" s="49" t="s">
        <v>84</v>
      </c>
      <c r="E12" s="112">
        <v>38.6</v>
      </c>
      <c r="F12" s="114">
        <v>279744</v>
      </c>
      <c r="G12" s="114">
        <v>19</v>
      </c>
      <c r="H12" s="114">
        <v>5779</v>
      </c>
      <c r="I12" s="231">
        <v>2.07</v>
      </c>
      <c r="J12" s="232">
        <v>6774</v>
      </c>
      <c r="K12" s="131">
        <f t="shared" si="4"/>
        <v>-14.69</v>
      </c>
      <c r="L12" s="112">
        <v>38.6</v>
      </c>
      <c r="M12" s="114">
        <v>279744</v>
      </c>
      <c r="N12" s="113">
        <v>19</v>
      </c>
      <c r="O12" s="114">
        <v>4428</v>
      </c>
      <c r="P12" s="231">
        <v>1.58</v>
      </c>
      <c r="Q12" s="232">
        <v>4329</v>
      </c>
      <c r="R12" s="50">
        <f t="shared" si="5"/>
        <v>2.29</v>
      </c>
      <c r="T12" s="45">
        <f t="shared" si="0"/>
        <v>-14.69</v>
      </c>
      <c r="U12" s="45" t="b">
        <f t="shared" si="1"/>
        <v>0</v>
      </c>
      <c r="V12" s="45">
        <f t="shared" si="2"/>
        <v>2.29</v>
      </c>
      <c r="W12" s="45" t="b">
        <f t="shared" si="3"/>
        <v>0</v>
      </c>
    </row>
    <row r="13" spans="2:23" s="45" customFormat="1" ht="12">
      <c r="B13" s="104"/>
      <c r="C13" s="48"/>
      <c r="D13" s="49" t="s">
        <v>93</v>
      </c>
      <c r="E13" s="112">
        <v>36.1</v>
      </c>
      <c r="F13" s="114">
        <v>247263</v>
      </c>
      <c r="G13" s="114" t="s">
        <v>116</v>
      </c>
      <c r="H13" s="114">
        <v>3501</v>
      </c>
      <c r="I13" s="231">
        <v>1.42</v>
      </c>
      <c r="J13" s="232">
        <v>4828</v>
      </c>
      <c r="K13" s="131">
        <f t="shared" si="4"/>
        <v>-27.49</v>
      </c>
      <c r="L13" s="112">
        <v>36.1</v>
      </c>
      <c r="M13" s="114">
        <v>247263</v>
      </c>
      <c r="N13" s="113" t="s">
        <v>116</v>
      </c>
      <c r="O13" s="114">
        <v>3403</v>
      </c>
      <c r="P13" s="231">
        <v>1.38</v>
      </c>
      <c r="Q13" s="232">
        <v>3549</v>
      </c>
      <c r="R13" s="50">
        <f t="shared" si="5"/>
        <v>-4.11</v>
      </c>
      <c r="T13" s="45">
        <f t="shared" si="0"/>
        <v>-27.49</v>
      </c>
      <c r="U13" s="45" t="b">
        <f t="shared" si="1"/>
        <v>0</v>
      </c>
      <c r="V13" s="45">
        <f t="shared" si="2"/>
        <v>-4.11</v>
      </c>
      <c r="W13" s="45" t="b">
        <f t="shared" si="3"/>
        <v>0</v>
      </c>
    </row>
    <row r="14" spans="2:23" s="45" customFormat="1" ht="12">
      <c r="B14" s="104"/>
      <c r="C14" s="48"/>
      <c r="D14" s="49" t="s">
        <v>1</v>
      </c>
      <c r="E14" s="112">
        <v>39.1</v>
      </c>
      <c r="F14" s="114">
        <v>312875</v>
      </c>
      <c r="G14" s="114">
        <v>10</v>
      </c>
      <c r="H14" s="114">
        <v>5820</v>
      </c>
      <c r="I14" s="231">
        <v>1.86</v>
      </c>
      <c r="J14" s="232">
        <v>6923</v>
      </c>
      <c r="K14" s="131">
        <f t="shared" si="4"/>
        <v>-15.93</v>
      </c>
      <c r="L14" s="112">
        <v>39.1</v>
      </c>
      <c r="M14" s="114">
        <v>312875</v>
      </c>
      <c r="N14" s="113">
        <v>10</v>
      </c>
      <c r="O14" s="114">
        <v>5793</v>
      </c>
      <c r="P14" s="231">
        <v>1.85</v>
      </c>
      <c r="Q14" s="232">
        <v>5953</v>
      </c>
      <c r="R14" s="50">
        <f t="shared" si="5"/>
        <v>-2.69</v>
      </c>
      <c r="T14" s="45">
        <f t="shared" si="0"/>
        <v>-15.93</v>
      </c>
      <c r="U14" s="45" t="b">
        <f t="shared" si="1"/>
        <v>0</v>
      </c>
      <c r="V14" s="45">
        <f t="shared" si="2"/>
        <v>-2.69</v>
      </c>
      <c r="W14" s="45" t="b">
        <f t="shared" si="3"/>
        <v>0</v>
      </c>
    </row>
    <row r="15" spans="2:23" s="45" customFormat="1" ht="12">
      <c r="B15" s="101"/>
      <c r="C15" s="48"/>
      <c r="D15" s="49" t="s">
        <v>104</v>
      </c>
      <c r="E15" s="112" t="s">
        <v>108</v>
      </c>
      <c r="F15" s="114" t="s">
        <v>108</v>
      </c>
      <c r="G15" s="114" t="s">
        <v>108</v>
      </c>
      <c r="H15" s="114" t="s">
        <v>108</v>
      </c>
      <c r="I15" s="231" t="s">
        <v>108</v>
      </c>
      <c r="J15" s="232" t="s">
        <v>108</v>
      </c>
      <c r="K15" s="131" t="str">
        <f t="shared" si="4"/>
        <v>-</v>
      </c>
      <c r="L15" s="112" t="s">
        <v>108</v>
      </c>
      <c r="M15" s="114" t="s">
        <v>108</v>
      </c>
      <c r="N15" s="113" t="s">
        <v>108</v>
      </c>
      <c r="O15" s="114" t="s">
        <v>108</v>
      </c>
      <c r="P15" s="231" t="s">
        <v>108</v>
      </c>
      <c r="Q15" s="232" t="s">
        <v>108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1"/>
      <c r="C16" s="48"/>
      <c r="D16" s="49" t="s">
        <v>2</v>
      </c>
      <c r="E16" s="112">
        <v>36.9</v>
      </c>
      <c r="F16" s="114">
        <v>303199</v>
      </c>
      <c r="G16" s="114">
        <v>4</v>
      </c>
      <c r="H16" s="114">
        <v>5472</v>
      </c>
      <c r="I16" s="231">
        <v>1.8</v>
      </c>
      <c r="J16" s="232">
        <v>5648</v>
      </c>
      <c r="K16" s="131">
        <f t="shared" si="4"/>
        <v>-3.12</v>
      </c>
      <c r="L16" s="112">
        <v>36.8</v>
      </c>
      <c r="M16" s="114">
        <v>301370</v>
      </c>
      <c r="N16" s="113" t="s">
        <v>116</v>
      </c>
      <c r="O16" s="114">
        <v>5014</v>
      </c>
      <c r="P16" s="231">
        <v>1.66</v>
      </c>
      <c r="Q16" s="232">
        <v>4934</v>
      </c>
      <c r="R16" s="50">
        <f t="shared" si="5"/>
        <v>1.62</v>
      </c>
      <c r="T16" s="45">
        <f t="shared" si="0"/>
        <v>-3.12</v>
      </c>
      <c r="U16" s="45" t="b">
        <f t="shared" si="1"/>
        <v>0</v>
      </c>
      <c r="V16" s="45">
        <f t="shared" si="2"/>
        <v>1.62</v>
      </c>
      <c r="W16" s="45" t="b">
        <f t="shared" si="3"/>
        <v>0</v>
      </c>
    </row>
    <row r="17" spans="2:23" s="45" customFormat="1" ht="12">
      <c r="B17" s="101"/>
      <c r="C17" s="48"/>
      <c r="D17" s="49" t="s">
        <v>85</v>
      </c>
      <c r="E17" s="112">
        <v>35</v>
      </c>
      <c r="F17" s="114">
        <v>279600</v>
      </c>
      <c r="G17" s="114" t="s">
        <v>116</v>
      </c>
      <c r="H17" s="114">
        <v>5000</v>
      </c>
      <c r="I17" s="231">
        <v>1.79</v>
      </c>
      <c r="J17" s="232">
        <v>5100</v>
      </c>
      <c r="K17" s="131">
        <f t="shared" si="4"/>
        <v>-1.96</v>
      </c>
      <c r="L17" s="112">
        <v>35</v>
      </c>
      <c r="M17" s="114">
        <v>279600</v>
      </c>
      <c r="N17" s="113" t="s">
        <v>116</v>
      </c>
      <c r="O17" s="114">
        <v>5000</v>
      </c>
      <c r="P17" s="231">
        <v>1.79</v>
      </c>
      <c r="Q17" s="232">
        <v>5100</v>
      </c>
      <c r="R17" s="50">
        <f t="shared" si="5"/>
        <v>-1.96</v>
      </c>
      <c r="T17" s="45">
        <f t="shared" si="0"/>
        <v>-1.96</v>
      </c>
      <c r="U17" s="45" t="b">
        <f t="shared" si="1"/>
        <v>0</v>
      </c>
      <c r="V17" s="45">
        <f t="shared" si="2"/>
        <v>-1.96</v>
      </c>
      <c r="W17" s="45" t="b">
        <f t="shared" si="3"/>
        <v>0</v>
      </c>
    </row>
    <row r="18" spans="2:23" s="45" customFormat="1" ht="12">
      <c r="B18" s="101"/>
      <c r="C18" s="48"/>
      <c r="D18" s="49" t="s">
        <v>86</v>
      </c>
      <c r="E18" s="112">
        <v>47.7</v>
      </c>
      <c r="F18" s="114">
        <v>296543</v>
      </c>
      <c r="G18" s="114" t="s">
        <v>116</v>
      </c>
      <c r="H18" s="114">
        <v>3857</v>
      </c>
      <c r="I18" s="231">
        <v>1.3</v>
      </c>
      <c r="J18" s="232">
        <v>35000</v>
      </c>
      <c r="K18" s="131">
        <f t="shared" si="4"/>
        <v>-88.98</v>
      </c>
      <c r="L18" s="112">
        <v>47.7</v>
      </c>
      <c r="M18" s="114">
        <v>296543</v>
      </c>
      <c r="N18" s="113" t="s">
        <v>116</v>
      </c>
      <c r="O18" s="114">
        <v>2679</v>
      </c>
      <c r="P18" s="231">
        <v>0.9</v>
      </c>
      <c r="Q18" s="232">
        <v>2500</v>
      </c>
      <c r="R18" s="50">
        <f t="shared" si="5"/>
        <v>7.16</v>
      </c>
      <c r="T18" s="45">
        <f t="shared" si="0"/>
        <v>-88.98</v>
      </c>
      <c r="U18" s="45" t="b">
        <f t="shared" si="1"/>
        <v>0</v>
      </c>
      <c r="V18" s="45">
        <f t="shared" si="2"/>
        <v>7.16</v>
      </c>
      <c r="W18" s="45" t="b">
        <f t="shared" si="3"/>
        <v>0</v>
      </c>
    </row>
    <row r="19" spans="2:23" s="45" customFormat="1" ht="12">
      <c r="B19" s="101"/>
      <c r="C19" s="48"/>
      <c r="D19" s="49" t="s">
        <v>3</v>
      </c>
      <c r="E19" s="112" t="s">
        <v>108</v>
      </c>
      <c r="F19" s="114" t="s">
        <v>108</v>
      </c>
      <c r="G19" s="114" t="s">
        <v>108</v>
      </c>
      <c r="H19" s="114" t="s">
        <v>108</v>
      </c>
      <c r="I19" s="231" t="s">
        <v>108</v>
      </c>
      <c r="J19" s="232" t="s">
        <v>108</v>
      </c>
      <c r="K19" s="131" t="str">
        <f t="shared" si="4"/>
        <v>-</v>
      </c>
      <c r="L19" s="112" t="s">
        <v>108</v>
      </c>
      <c r="M19" s="114" t="s">
        <v>108</v>
      </c>
      <c r="N19" s="113" t="s">
        <v>108</v>
      </c>
      <c r="O19" s="114" t="s">
        <v>108</v>
      </c>
      <c r="P19" s="231" t="s">
        <v>108</v>
      </c>
      <c r="Q19" s="232" t="s">
        <v>108</v>
      </c>
      <c r="R19" s="50" t="str">
        <f t="shared" si="5"/>
        <v>-</v>
      </c>
      <c r="T19" s="45" t="e">
        <f t="shared" si="0"/>
        <v>#VALUE!</v>
      </c>
      <c r="U19" s="45" t="b">
        <f t="shared" si="1"/>
        <v>1</v>
      </c>
      <c r="V19" s="45" t="e">
        <f t="shared" si="2"/>
        <v>#VALUE!</v>
      </c>
      <c r="W19" s="45" t="b">
        <f t="shared" si="3"/>
        <v>1</v>
      </c>
    </row>
    <row r="20" spans="2:23" s="45" customFormat="1" ht="12">
      <c r="B20" s="101" t="s">
        <v>4</v>
      </c>
      <c r="C20" s="48"/>
      <c r="D20" s="49" t="s">
        <v>5</v>
      </c>
      <c r="E20" s="112">
        <v>39.8</v>
      </c>
      <c r="F20" s="114">
        <v>302151</v>
      </c>
      <c r="G20" s="114">
        <v>4</v>
      </c>
      <c r="H20" s="114">
        <v>4780</v>
      </c>
      <c r="I20" s="231">
        <v>1.58</v>
      </c>
      <c r="J20" s="232">
        <v>4601</v>
      </c>
      <c r="K20" s="131">
        <f t="shared" si="4"/>
        <v>3.89</v>
      </c>
      <c r="L20" s="112">
        <v>39.8</v>
      </c>
      <c r="M20" s="114">
        <v>302151</v>
      </c>
      <c r="N20" s="113">
        <v>4</v>
      </c>
      <c r="O20" s="114">
        <v>4645</v>
      </c>
      <c r="P20" s="231">
        <v>1.54</v>
      </c>
      <c r="Q20" s="232">
        <v>4471</v>
      </c>
      <c r="R20" s="50">
        <f t="shared" si="5"/>
        <v>3.89</v>
      </c>
      <c r="T20" s="45">
        <f t="shared" si="0"/>
        <v>3.89</v>
      </c>
      <c r="U20" s="45" t="b">
        <f t="shared" si="1"/>
        <v>0</v>
      </c>
      <c r="V20" s="45">
        <f t="shared" si="2"/>
        <v>3.89</v>
      </c>
      <c r="W20" s="45" t="b">
        <f t="shared" si="3"/>
        <v>0</v>
      </c>
    </row>
    <row r="21" spans="2:23" s="45" customFormat="1" ht="12">
      <c r="B21" s="101"/>
      <c r="C21" s="48"/>
      <c r="D21" s="49" t="s">
        <v>6</v>
      </c>
      <c r="E21" s="112">
        <v>36.1</v>
      </c>
      <c r="F21" s="114">
        <v>239391</v>
      </c>
      <c r="G21" s="114" t="s">
        <v>116</v>
      </c>
      <c r="H21" s="114">
        <v>3819</v>
      </c>
      <c r="I21" s="231">
        <v>1.6</v>
      </c>
      <c r="J21" s="232">
        <v>3947</v>
      </c>
      <c r="K21" s="131">
        <f t="shared" si="4"/>
        <v>-3.24</v>
      </c>
      <c r="L21" s="112">
        <v>36.1</v>
      </c>
      <c r="M21" s="114">
        <v>239391</v>
      </c>
      <c r="N21" s="113" t="s">
        <v>116</v>
      </c>
      <c r="O21" s="114">
        <v>3351</v>
      </c>
      <c r="P21" s="231">
        <v>1.4</v>
      </c>
      <c r="Q21" s="232">
        <v>3780</v>
      </c>
      <c r="R21" s="50">
        <f t="shared" si="5"/>
        <v>-11.35</v>
      </c>
      <c r="T21" s="45">
        <f t="shared" si="0"/>
        <v>-3.24</v>
      </c>
      <c r="U21" s="45" t="b">
        <f t="shared" si="1"/>
        <v>0</v>
      </c>
      <c r="V21" s="45">
        <f t="shared" si="2"/>
        <v>-11.35</v>
      </c>
      <c r="W21" s="45" t="b">
        <f t="shared" si="3"/>
        <v>0</v>
      </c>
    </row>
    <row r="22" spans="2:23" s="45" customFormat="1" ht="12">
      <c r="B22" s="101"/>
      <c r="C22" s="48"/>
      <c r="D22" s="49" t="s">
        <v>105</v>
      </c>
      <c r="E22" s="112">
        <v>37.3</v>
      </c>
      <c r="F22" s="114">
        <v>281232</v>
      </c>
      <c r="G22" s="114">
        <v>9</v>
      </c>
      <c r="H22" s="114">
        <v>5264</v>
      </c>
      <c r="I22" s="231">
        <v>1.87</v>
      </c>
      <c r="J22" s="232">
        <v>6902</v>
      </c>
      <c r="K22" s="131">
        <f t="shared" si="4"/>
        <v>-23.73</v>
      </c>
      <c r="L22" s="112">
        <v>37.3</v>
      </c>
      <c r="M22" s="114">
        <v>283200</v>
      </c>
      <c r="N22" s="113">
        <v>7</v>
      </c>
      <c r="O22" s="114">
        <v>5060</v>
      </c>
      <c r="P22" s="231">
        <v>1.79</v>
      </c>
      <c r="Q22" s="232">
        <v>5263</v>
      </c>
      <c r="R22" s="50">
        <f t="shared" si="5"/>
        <v>-3.86</v>
      </c>
      <c r="T22" s="45">
        <f t="shared" si="0"/>
        <v>-23.73</v>
      </c>
      <c r="U22" s="45" t="b">
        <f t="shared" si="1"/>
        <v>0</v>
      </c>
      <c r="V22" s="45">
        <f t="shared" si="2"/>
        <v>-3.86</v>
      </c>
      <c r="W22" s="45" t="b">
        <f t="shared" si="3"/>
        <v>0</v>
      </c>
    </row>
    <row r="23" spans="2:23" s="45" customFormat="1" ht="12">
      <c r="B23" s="101"/>
      <c r="C23" s="48"/>
      <c r="D23" s="49" t="s">
        <v>81</v>
      </c>
      <c r="E23" s="112">
        <v>39.1</v>
      </c>
      <c r="F23" s="114">
        <v>298900</v>
      </c>
      <c r="G23" s="114" t="s">
        <v>116</v>
      </c>
      <c r="H23" s="114">
        <v>6641</v>
      </c>
      <c r="I23" s="231">
        <v>2.22</v>
      </c>
      <c r="J23" s="232">
        <v>11286</v>
      </c>
      <c r="K23" s="131">
        <f t="shared" si="4"/>
        <v>-41.16</v>
      </c>
      <c r="L23" s="112">
        <v>39.1</v>
      </c>
      <c r="M23" s="114">
        <v>298900</v>
      </c>
      <c r="N23" s="113" t="s">
        <v>116</v>
      </c>
      <c r="O23" s="114">
        <v>6641</v>
      </c>
      <c r="P23" s="231">
        <v>2.22</v>
      </c>
      <c r="Q23" s="232">
        <v>6986</v>
      </c>
      <c r="R23" s="50">
        <f t="shared" si="5"/>
        <v>-4.94</v>
      </c>
      <c r="T23" s="45">
        <f t="shared" si="0"/>
        <v>-41.16</v>
      </c>
      <c r="U23" s="45" t="b">
        <f t="shared" si="1"/>
        <v>0</v>
      </c>
      <c r="V23" s="45">
        <f t="shared" si="2"/>
        <v>-4.94</v>
      </c>
      <c r="W23" s="45" t="b">
        <f t="shared" si="3"/>
        <v>0</v>
      </c>
    </row>
    <row r="24" spans="2:23" s="45" customFormat="1" ht="12">
      <c r="B24" s="101"/>
      <c r="C24" s="48"/>
      <c r="D24" s="49" t="s">
        <v>79</v>
      </c>
      <c r="E24" s="112">
        <v>37.9</v>
      </c>
      <c r="F24" s="114">
        <v>310735</v>
      </c>
      <c r="G24" s="114">
        <v>8</v>
      </c>
      <c r="H24" s="114">
        <v>6187</v>
      </c>
      <c r="I24" s="231">
        <v>1.99</v>
      </c>
      <c r="J24" s="232">
        <v>5749</v>
      </c>
      <c r="K24" s="131">
        <f t="shared" si="4"/>
        <v>7.62</v>
      </c>
      <c r="L24" s="112">
        <v>37.9</v>
      </c>
      <c r="M24" s="114">
        <v>310735</v>
      </c>
      <c r="N24" s="113">
        <v>8</v>
      </c>
      <c r="O24" s="114">
        <v>6025</v>
      </c>
      <c r="P24" s="231">
        <v>1.94</v>
      </c>
      <c r="Q24" s="232">
        <v>5407</v>
      </c>
      <c r="R24" s="50">
        <f t="shared" si="5"/>
        <v>11.43</v>
      </c>
      <c r="T24" s="45">
        <f t="shared" si="0"/>
        <v>7.62</v>
      </c>
      <c r="U24" s="45" t="b">
        <f t="shared" si="1"/>
        <v>0</v>
      </c>
      <c r="V24" s="45">
        <f t="shared" si="2"/>
        <v>11.43</v>
      </c>
      <c r="W24" s="45" t="b">
        <f t="shared" si="3"/>
        <v>0</v>
      </c>
    </row>
    <row r="25" spans="2:23" s="45" customFormat="1" ht="12">
      <c r="B25" s="101"/>
      <c r="C25" s="48"/>
      <c r="D25" s="49" t="s">
        <v>80</v>
      </c>
      <c r="E25" s="112">
        <v>38.4</v>
      </c>
      <c r="F25" s="114">
        <v>304180</v>
      </c>
      <c r="G25" s="114" t="s">
        <v>116</v>
      </c>
      <c r="H25" s="114">
        <v>5500</v>
      </c>
      <c r="I25" s="231">
        <v>1.81</v>
      </c>
      <c r="J25" s="232">
        <v>10000</v>
      </c>
      <c r="K25" s="131">
        <f t="shared" si="4"/>
        <v>-45</v>
      </c>
      <c r="L25" s="112">
        <v>38.4</v>
      </c>
      <c r="M25" s="114">
        <v>304180</v>
      </c>
      <c r="N25" s="113" t="s">
        <v>116</v>
      </c>
      <c r="O25" s="114">
        <v>5500</v>
      </c>
      <c r="P25" s="231">
        <v>1.81</v>
      </c>
      <c r="Q25" s="232">
        <v>5500</v>
      </c>
      <c r="R25" s="50">
        <f t="shared" si="5"/>
        <v>0</v>
      </c>
      <c r="T25" s="45">
        <f t="shared" si="0"/>
        <v>-45</v>
      </c>
      <c r="U25" s="45" t="b">
        <f t="shared" si="1"/>
        <v>0</v>
      </c>
      <c r="V25" s="45">
        <f t="shared" si="2"/>
        <v>0</v>
      </c>
      <c r="W25" s="45" t="b">
        <f t="shared" si="3"/>
        <v>0</v>
      </c>
    </row>
    <row r="26" spans="2:23" s="45" customFormat="1" ht="12">
      <c r="B26" s="101"/>
      <c r="C26" s="48"/>
      <c r="D26" s="49" t="s">
        <v>7</v>
      </c>
      <c r="E26" s="112">
        <v>39.5</v>
      </c>
      <c r="F26" s="114">
        <v>297717</v>
      </c>
      <c r="G26" s="114">
        <v>14</v>
      </c>
      <c r="H26" s="114">
        <v>6056</v>
      </c>
      <c r="I26" s="231">
        <v>2.03</v>
      </c>
      <c r="J26" s="232">
        <v>9330</v>
      </c>
      <c r="K26" s="131">
        <f t="shared" si="4"/>
        <v>-35.09</v>
      </c>
      <c r="L26" s="112">
        <v>39.5</v>
      </c>
      <c r="M26" s="114">
        <v>297717</v>
      </c>
      <c r="N26" s="113">
        <v>14</v>
      </c>
      <c r="O26" s="114">
        <v>4808</v>
      </c>
      <c r="P26" s="231">
        <v>1.62</v>
      </c>
      <c r="Q26" s="232">
        <v>4902</v>
      </c>
      <c r="R26" s="50">
        <f t="shared" si="5"/>
        <v>-1.92</v>
      </c>
      <c r="T26" s="45">
        <f t="shared" si="0"/>
        <v>-35.09</v>
      </c>
      <c r="U26" s="45" t="b">
        <f t="shared" si="1"/>
        <v>0</v>
      </c>
      <c r="V26" s="45">
        <f t="shared" si="2"/>
        <v>-1.92</v>
      </c>
      <c r="W26" s="45" t="b">
        <f t="shared" si="3"/>
        <v>0</v>
      </c>
    </row>
    <row r="27" spans="2:23" s="45" customFormat="1" ht="12">
      <c r="B27" s="101"/>
      <c r="C27" s="48"/>
      <c r="D27" s="49" t="s">
        <v>106</v>
      </c>
      <c r="E27" s="112" t="s">
        <v>108</v>
      </c>
      <c r="F27" s="114" t="s">
        <v>108</v>
      </c>
      <c r="G27" s="114" t="s">
        <v>108</v>
      </c>
      <c r="H27" s="114" t="s">
        <v>108</v>
      </c>
      <c r="I27" s="231" t="s">
        <v>108</v>
      </c>
      <c r="J27" s="232" t="s">
        <v>108</v>
      </c>
      <c r="K27" s="131" t="str">
        <f t="shared" si="4"/>
        <v>-</v>
      </c>
      <c r="L27" s="112" t="s">
        <v>108</v>
      </c>
      <c r="M27" s="114" t="s">
        <v>108</v>
      </c>
      <c r="N27" s="113" t="s">
        <v>108</v>
      </c>
      <c r="O27" s="114" t="s">
        <v>108</v>
      </c>
      <c r="P27" s="231" t="s">
        <v>108</v>
      </c>
      <c r="Q27" s="232" t="s">
        <v>108</v>
      </c>
      <c r="R27" s="50" t="str">
        <f t="shared" si="5"/>
        <v>-</v>
      </c>
      <c r="T27" s="45" t="e">
        <f t="shared" si="0"/>
        <v>#VALUE!</v>
      </c>
      <c r="U27" s="45" t="b">
        <f t="shared" si="1"/>
        <v>1</v>
      </c>
      <c r="V27" s="45" t="e">
        <f t="shared" si="2"/>
        <v>#VALUE!</v>
      </c>
      <c r="W27" s="45" t="b">
        <f t="shared" si="3"/>
        <v>1</v>
      </c>
    </row>
    <row r="28" spans="2:23" s="45" customFormat="1" ht="12">
      <c r="B28" s="101" t="s">
        <v>8</v>
      </c>
      <c r="C28" s="184" t="s">
        <v>9</v>
      </c>
      <c r="D28" s="185"/>
      <c r="E28" s="115" t="s">
        <v>108</v>
      </c>
      <c r="F28" s="117" t="s">
        <v>108</v>
      </c>
      <c r="G28" s="117" t="s">
        <v>108</v>
      </c>
      <c r="H28" s="117" t="s">
        <v>108</v>
      </c>
      <c r="I28" s="233" t="s">
        <v>108</v>
      </c>
      <c r="J28" s="234" t="s">
        <v>108</v>
      </c>
      <c r="K28" s="132" t="str">
        <f t="shared" si="4"/>
        <v>-</v>
      </c>
      <c r="L28" s="115" t="s">
        <v>108</v>
      </c>
      <c r="M28" s="117" t="s">
        <v>108</v>
      </c>
      <c r="N28" s="116" t="s">
        <v>108</v>
      </c>
      <c r="O28" s="117" t="s">
        <v>108</v>
      </c>
      <c r="P28" s="233" t="s">
        <v>108</v>
      </c>
      <c r="Q28" s="234" t="s">
        <v>108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1"/>
      <c r="C29" s="184" t="s">
        <v>89</v>
      </c>
      <c r="D29" s="185"/>
      <c r="E29" s="118" t="s">
        <v>108</v>
      </c>
      <c r="F29" s="120" t="s">
        <v>108</v>
      </c>
      <c r="G29" s="120" t="s">
        <v>108</v>
      </c>
      <c r="H29" s="120" t="s">
        <v>108</v>
      </c>
      <c r="I29" s="235" t="s">
        <v>108</v>
      </c>
      <c r="J29" s="236" t="s">
        <v>108</v>
      </c>
      <c r="K29" s="132" t="str">
        <f t="shared" si="4"/>
        <v>-</v>
      </c>
      <c r="L29" s="118" t="s">
        <v>108</v>
      </c>
      <c r="M29" s="120" t="s">
        <v>108</v>
      </c>
      <c r="N29" s="119" t="s">
        <v>108</v>
      </c>
      <c r="O29" s="120" t="s">
        <v>108</v>
      </c>
      <c r="P29" s="235" t="s">
        <v>108</v>
      </c>
      <c r="Q29" s="236" t="s">
        <v>108</v>
      </c>
      <c r="R29" s="51" t="str">
        <f t="shared" si="5"/>
        <v>-</v>
      </c>
      <c r="T29" s="45" t="e">
        <f t="shared" si="0"/>
        <v>#VALUE!</v>
      </c>
      <c r="U29" s="45" t="b">
        <f t="shared" si="1"/>
        <v>1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101"/>
      <c r="C30" s="184" t="s">
        <v>10</v>
      </c>
      <c r="D30" s="185"/>
      <c r="E30" s="118">
        <v>35.9</v>
      </c>
      <c r="F30" s="120">
        <v>309539</v>
      </c>
      <c r="G30" s="120" t="s">
        <v>116</v>
      </c>
      <c r="H30" s="120">
        <v>5800</v>
      </c>
      <c r="I30" s="235">
        <v>1.87</v>
      </c>
      <c r="J30" s="236">
        <v>9600</v>
      </c>
      <c r="K30" s="132">
        <f t="shared" si="4"/>
        <v>-39.58</v>
      </c>
      <c r="L30" s="118">
        <v>35.9</v>
      </c>
      <c r="M30" s="120">
        <v>309539</v>
      </c>
      <c r="N30" s="119" t="s">
        <v>116</v>
      </c>
      <c r="O30" s="120">
        <v>5100</v>
      </c>
      <c r="P30" s="235">
        <v>1.65</v>
      </c>
      <c r="Q30" s="236">
        <v>5100</v>
      </c>
      <c r="R30" s="51">
        <f t="shared" si="5"/>
        <v>0</v>
      </c>
      <c r="T30" s="45">
        <f t="shared" si="0"/>
        <v>-39.58</v>
      </c>
      <c r="U30" s="45" t="b">
        <f t="shared" si="1"/>
        <v>0</v>
      </c>
      <c r="V30" s="45">
        <f t="shared" si="2"/>
        <v>0</v>
      </c>
      <c r="W30" s="45" t="b">
        <f t="shared" si="3"/>
        <v>0</v>
      </c>
    </row>
    <row r="31" spans="2:23" s="45" customFormat="1" ht="12">
      <c r="B31" s="101"/>
      <c r="C31" s="184" t="s">
        <v>90</v>
      </c>
      <c r="D31" s="185"/>
      <c r="E31" s="118">
        <v>38.3</v>
      </c>
      <c r="F31" s="120">
        <v>392364</v>
      </c>
      <c r="G31" s="120">
        <v>4</v>
      </c>
      <c r="H31" s="120">
        <v>4361</v>
      </c>
      <c r="I31" s="235">
        <v>1.11</v>
      </c>
      <c r="J31" s="236">
        <v>5775</v>
      </c>
      <c r="K31" s="132">
        <f t="shared" si="4"/>
        <v>-24.48</v>
      </c>
      <c r="L31" s="118">
        <v>38.3</v>
      </c>
      <c r="M31" s="120">
        <v>392364</v>
      </c>
      <c r="N31" s="119">
        <v>4</v>
      </c>
      <c r="O31" s="120">
        <v>4333</v>
      </c>
      <c r="P31" s="235">
        <v>1.1</v>
      </c>
      <c r="Q31" s="236">
        <v>5618</v>
      </c>
      <c r="R31" s="51">
        <f t="shared" si="5"/>
        <v>-22.87</v>
      </c>
      <c r="T31" s="45">
        <f t="shared" si="0"/>
        <v>-24.48</v>
      </c>
      <c r="U31" s="45" t="b">
        <f t="shared" si="1"/>
        <v>0</v>
      </c>
      <c r="V31" s="45">
        <f t="shared" si="2"/>
        <v>-22.87</v>
      </c>
      <c r="W31" s="45" t="b">
        <f t="shared" si="3"/>
        <v>0</v>
      </c>
    </row>
    <row r="32" spans="2:23" s="45" customFormat="1" ht="12">
      <c r="B32" s="101"/>
      <c r="C32" s="184" t="s">
        <v>39</v>
      </c>
      <c r="D32" s="185"/>
      <c r="E32" s="118">
        <v>35.9</v>
      </c>
      <c r="F32" s="120">
        <v>289795</v>
      </c>
      <c r="G32" s="120" t="s">
        <v>116</v>
      </c>
      <c r="H32" s="120">
        <v>6098</v>
      </c>
      <c r="I32" s="235">
        <v>2.1</v>
      </c>
      <c r="J32" s="236">
        <v>10471</v>
      </c>
      <c r="K32" s="132">
        <f t="shared" si="4"/>
        <v>-41.76</v>
      </c>
      <c r="L32" s="118">
        <v>35.9</v>
      </c>
      <c r="M32" s="120">
        <v>289795</v>
      </c>
      <c r="N32" s="119" t="s">
        <v>116</v>
      </c>
      <c r="O32" s="120">
        <v>5182</v>
      </c>
      <c r="P32" s="235">
        <v>1.79</v>
      </c>
      <c r="Q32" s="236">
        <v>5138</v>
      </c>
      <c r="R32" s="51">
        <f t="shared" si="5"/>
        <v>0.86</v>
      </c>
      <c r="T32" s="45">
        <f t="shared" si="0"/>
        <v>-41.76</v>
      </c>
      <c r="U32" s="45" t="b">
        <f t="shared" si="1"/>
        <v>0</v>
      </c>
      <c r="V32" s="45">
        <f t="shared" si="2"/>
        <v>0.86</v>
      </c>
      <c r="W32" s="45" t="b">
        <f t="shared" si="3"/>
        <v>0</v>
      </c>
    </row>
    <row r="33" spans="2:23" s="45" customFormat="1" ht="12">
      <c r="B33" s="101"/>
      <c r="C33" s="186" t="s">
        <v>88</v>
      </c>
      <c r="D33" s="187"/>
      <c r="E33" s="115">
        <v>42.5</v>
      </c>
      <c r="F33" s="117">
        <v>223343</v>
      </c>
      <c r="G33" s="117">
        <v>8</v>
      </c>
      <c r="H33" s="117">
        <v>4582</v>
      </c>
      <c r="I33" s="233">
        <v>2.05</v>
      </c>
      <c r="J33" s="234">
        <v>4941</v>
      </c>
      <c r="K33" s="131">
        <f t="shared" si="4"/>
        <v>-7.27</v>
      </c>
      <c r="L33" s="115">
        <v>42.5</v>
      </c>
      <c r="M33" s="117">
        <v>223343</v>
      </c>
      <c r="N33" s="116">
        <v>8</v>
      </c>
      <c r="O33" s="117">
        <v>1876</v>
      </c>
      <c r="P33" s="233">
        <v>0.84</v>
      </c>
      <c r="Q33" s="234">
        <v>796</v>
      </c>
      <c r="R33" s="50">
        <f t="shared" si="5"/>
        <v>135.68</v>
      </c>
      <c r="T33" s="45">
        <f t="shared" si="0"/>
        <v>-7.27</v>
      </c>
      <c r="U33" s="45" t="b">
        <f t="shared" si="1"/>
        <v>0</v>
      </c>
      <c r="V33" s="45">
        <f t="shared" si="2"/>
        <v>135.68</v>
      </c>
      <c r="W33" s="45" t="b">
        <f t="shared" si="3"/>
        <v>0</v>
      </c>
    </row>
    <row r="34" spans="2:23" s="45" customFormat="1" ht="12">
      <c r="B34" s="101"/>
      <c r="C34" s="48"/>
      <c r="D34" s="52" t="s">
        <v>107</v>
      </c>
      <c r="E34" s="112">
        <v>41</v>
      </c>
      <c r="F34" s="114">
        <v>254244</v>
      </c>
      <c r="G34" s="114" t="s">
        <v>116</v>
      </c>
      <c r="H34" s="114">
        <v>5737</v>
      </c>
      <c r="I34" s="231">
        <v>2.26</v>
      </c>
      <c r="J34" s="232">
        <v>4749</v>
      </c>
      <c r="K34" s="131">
        <f t="shared" si="4"/>
        <v>20.8</v>
      </c>
      <c r="L34" s="112">
        <v>41</v>
      </c>
      <c r="M34" s="114">
        <v>254244</v>
      </c>
      <c r="N34" s="113" t="s">
        <v>115</v>
      </c>
      <c r="O34" s="114">
        <v>3290</v>
      </c>
      <c r="P34" s="231">
        <v>1.29</v>
      </c>
      <c r="Q34" s="232">
        <v>1789</v>
      </c>
      <c r="R34" s="50">
        <f t="shared" si="5"/>
        <v>83.9</v>
      </c>
      <c r="T34" s="45">
        <f t="shared" si="0"/>
        <v>20.8</v>
      </c>
      <c r="U34" s="45" t="b">
        <f t="shared" si="1"/>
        <v>0</v>
      </c>
      <c r="V34" s="45">
        <f t="shared" si="2"/>
        <v>83.9</v>
      </c>
      <c r="W34" s="45" t="b">
        <f t="shared" si="3"/>
        <v>0</v>
      </c>
    </row>
    <row r="35" spans="2:23" s="45" customFormat="1" ht="12">
      <c r="B35" s="101"/>
      <c r="C35" s="48"/>
      <c r="D35" s="52" t="s">
        <v>11</v>
      </c>
      <c r="E35" s="112">
        <v>41.4</v>
      </c>
      <c r="F35" s="114">
        <v>183442</v>
      </c>
      <c r="G35" s="114" t="s">
        <v>116</v>
      </c>
      <c r="H35" s="114">
        <v>4300</v>
      </c>
      <c r="I35" s="231">
        <v>2.34</v>
      </c>
      <c r="J35" s="232">
        <v>8800</v>
      </c>
      <c r="K35" s="131">
        <f t="shared" si="4"/>
        <v>-51.14</v>
      </c>
      <c r="L35" s="112">
        <v>41.4</v>
      </c>
      <c r="M35" s="114">
        <v>183442</v>
      </c>
      <c r="N35" s="113" t="s">
        <v>115</v>
      </c>
      <c r="O35" s="114">
        <v>1800</v>
      </c>
      <c r="P35" s="231">
        <v>0.98</v>
      </c>
      <c r="Q35" s="232">
        <v>1800</v>
      </c>
      <c r="R35" s="50">
        <f t="shared" si="5"/>
        <v>0</v>
      </c>
      <c r="T35" s="45">
        <f t="shared" si="0"/>
        <v>-51.14</v>
      </c>
      <c r="U35" s="45" t="b">
        <f t="shared" si="1"/>
        <v>0</v>
      </c>
      <c r="V35" s="45">
        <f t="shared" si="2"/>
        <v>0</v>
      </c>
      <c r="W35" s="45" t="b">
        <f t="shared" si="3"/>
        <v>0</v>
      </c>
    </row>
    <row r="36" spans="2:23" s="45" customFormat="1" ht="12">
      <c r="B36" s="101" t="s">
        <v>12</v>
      </c>
      <c r="C36" s="48"/>
      <c r="D36" s="52" t="s">
        <v>13</v>
      </c>
      <c r="E36" s="112">
        <v>43.3</v>
      </c>
      <c r="F36" s="114">
        <v>215325</v>
      </c>
      <c r="G36" s="114">
        <v>4</v>
      </c>
      <c r="H36" s="114">
        <v>4111</v>
      </c>
      <c r="I36" s="231">
        <v>1.91</v>
      </c>
      <c r="J36" s="232">
        <v>4508</v>
      </c>
      <c r="K36" s="131">
        <f t="shared" si="4"/>
        <v>-8.81</v>
      </c>
      <c r="L36" s="112">
        <v>43.3</v>
      </c>
      <c r="M36" s="114">
        <v>215325</v>
      </c>
      <c r="N36" s="113">
        <v>4</v>
      </c>
      <c r="O36" s="114">
        <v>1260</v>
      </c>
      <c r="P36" s="231">
        <v>0.59</v>
      </c>
      <c r="Q36" s="232">
        <v>250</v>
      </c>
      <c r="R36" s="50">
        <f t="shared" si="5"/>
        <v>404</v>
      </c>
      <c r="T36" s="45">
        <f t="shared" si="0"/>
        <v>-8.81</v>
      </c>
      <c r="U36" s="45" t="b">
        <f t="shared" si="1"/>
        <v>0</v>
      </c>
      <c r="V36" s="45">
        <f t="shared" si="2"/>
        <v>404</v>
      </c>
      <c r="W36" s="45" t="b">
        <f t="shared" si="3"/>
        <v>0</v>
      </c>
    </row>
    <row r="37" spans="2:23" s="45" customFormat="1" ht="12">
      <c r="B37" s="101"/>
      <c r="C37" s="48"/>
      <c r="D37" s="52" t="s">
        <v>40</v>
      </c>
      <c r="E37" s="112" t="s">
        <v>108</v>
      </c>
      <c r="F37" s="114" t="s">
        <v>108</v>
      </c>
      <c r="G37" s="114" t="s">
        <v>108</v>
      </c>
      <c r="H37" s="114" t="s">
        <v>108</v>
      </c>
      <c r="I37" s="231" t="s">
        <v>108</v>
      </c>
      <c r="J37" s="232" t="s">
        <v>108</v>
      </c>
      <c r="K37" s="131" t="str">
        <f t="shared" si="4"/>
        <v>-</v>
      </c>
      <c r="L37" s="112" t="s">
        <v>108</v>
      </c>
      <c r="M37" s="114" t="s">
        <v>108</v>
      </c>
      <c r="N37" s="113" t="s">
        <v>108</v>
      </c>
      <c r="O37" s="114" t="s">
        <v>108</v>
      </c>
      <c r="P37" s="231" t="s">
        <v>108</v>
      </c>
      <c r="Q37" s="232" t="s">
        <v>108</v>
      </c>
      <c r="R37" s="50" t="str">
        <f t="shared" si="5"/>
        <v>-</v>
      </c>
      <c r="T37" s="45" t="e">
        <f t="shared" si="0"/>
        <v>#VALUE!</v>
      </c>
      <c r="U37" s="45" t="b">
        <f t="shared" si="1"/>
        <v>1</v>
      </c>
      <c r="V37" s="45" t="e">
        <f t="shared" si="2"/>
        <v>#VALUE!</v>
      </c>
      <c r="W37" s="45" t="b">
        <f t="shared" si="3"/>
        <v>1</v>
      </c>
    </row>
    <row r="38" spans="2:23" s="45" customFormat="1" ht="12">
      <c r="B38" s="101"/>
      <c r="C38" s="48"/>
      <c r="D38" s="52" t="s">
        <v>41</v>
      </c>
      <c r="E38" s="112" t="s">
        <v>108</v>
      </c>
      <c r="F38" s="114" t="s">
        <v>108</v>
      </c>
      <c r="G38" s="114" t="s">
        <v>108</v>
      </c>
      <c r="H38" s="114" t="s">
        <v>108</v>
      </c>
      <c r="I38" s="231" t="s">
        <v>108</v>
      </c>
      <c r="J38" s="232" t="s">
        <v>108</v>
      </c>
      <c r="K38" s="131" t="str">
        <f t="shared" si="4"/>
        <v>-</v>
      </c>
      <c r="L38" s="112" t="s">
        <v>108</v>
      </c>
      <c r="M38" s="114" t="s">
        <v>108</v>
      </c>
      <c r="N38" s="113" t="s">
        <v>108</v>
      </c>
      <c r="O38" s="114" t="s">
        <v>108</v>
      </c>
      <c r="P38" s="231" t="s">
        <v>108</v>
      </c>
      <c r="Q38" s="232" t="s">
        <v>108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1"/>
      <c r="C39" s="48"/>
      <c r="D39" s="52" t="s">
        <v>42</v>
      </c>
      <c r="E39" s="112" t="s">
        <v>108</v>
      </c>
      <c r="F39" s="114" t="s">
        <v>108</v>
      </c>
      <c r="G39" s="114" t="s">
        <v>108</v>
      </c>
      <c r="H39" s="114" t="s">
        <v>108</v>
      </c>
      <c r="I39" s="231" t="s">
        <v>108</v>
      </c>
      <c r="J39" s="232" t="s">
        <v>108</v>
      </c>
      <c r="K39" s="131" t="str">
        <f t="shared" si="4"/>
        <v>-</v>
      </c>
      <c r="L39" s="112" t="s">
        <v>108</v>
      </c>
      <c r="M39" s="114" t="s">
        <v>108</v>
      </c>
      <c r="N39" s="113" t="s">
        <v>108</v>
      </c>
      <c r="O39" s="114" t="s">
        <v>108</v>
      </c>
      <c r="P39" s="231" t="s">
        <v>108</v>
      </c>
      <c r="Q39" s="232" t="s">
        <v>108</v>
      </c>
      <c r="R39" s="50" t="str">
        <f t="shared" si="5"/>
        <v>-</v>
      </c>
      <c r="T39" s="45" t="e">
        <f t="shared" si="0"/>
        <v>#VALUE!</v>
      </c>
      <c r="U39" s="45" t="b">
        <f t="shared" si="1"/>
        <v>1</v>
      </c>
      <c r="V39" s="45" t="e">
        <f t="shared" si="2"/>
        <v>#VALUE!</v>
      </c>
      <c r="W39" s="45" t="b">
        <f t="shared" si="3"/>
        <v>1</v>
      </c>
    </row>
    <row r="40" spans="2:23" s="45" customFormat="1" ht="12">
      <c r="B40" s="101"/>
      <c r="C40" s="48"/>
      <c r="D40" s="49" t="s">
        <v>92</v>
      </c>
      <c r="E40" s="112" t="s">
        <v>108</v>
      </c>
      <c r="F40" s="114" t="s">
        <v>108</v>
      </c>
      <c r="G40" s="114" t="s">
        <v>108</v>
      </c>
      <c r="H40" s="114" t="s">
        <v>108</v>
      </c>
      <c r="I40" s="231" t="s">
        <v>108</v>
      </c>
      <c r="J40" s="232" t="s">
        <v>108</v>
      </c>
      <c r="K40" s="131" t="str">
        <f t="shared" si="4"/>
        <v>-</v>
      </c>
      <c r="L40" s="112" t="s">
        <v>108</v>
      </c>
      <c r="M40" s="114" t="s">
        <v>108</v>
      </c>
      <c r="N40" s="113" t="s">
        <v>108</v>
      </c>
      <c r="O40" s="114" t="s">
        <v>108</v>
      </c>
      <c r="P40" s="231" t="s">
        <v>108</v>
      </c>
      <c r="Q40" s="232" t="s">
        <v>108</v>
      </c>
      <c r="R40" s="50" t="str">
        <f t="shared" si="5"/>
        <v>-</v>
      </c>
      <c r="T40" s="45" t="e">
        <f aca="true" t="shared" si="6" ref="T40:T62">ROUND((H40-J40)/J40*100,2)</f>
        <v>#VALUE!</v>
      </c>
      <c r="U40" s="45" t="b">
        <f aca="true" t="shared" si="7" ref="U40:U62">ISERROR(T40)</f>
        <v>1</v>
      </c>
      <c r="V40" s="45" t="e">
        <f aca="true" t="shared" si="8" ref="V40:V62">ROUND((O40-Q40)/Q40*100,2)</f>
        <v>#VALUE!</v>
      </c>
      <c r="W40" s="45" t="b">
        <f aca="true" t="shared" si="9" ref="W40:W62">ISERROR(V40)</f>
        <v>1</v>
      </c>
    </row>
    <row r="41" spans="2:23" s="45" customFormat="1" ht="12">
      <c r="B41" s="101"/>
      <c r="C41" s="48"/>
      <c r="D41" s="49" t="s">
        <v>91</v>
      </c>
      <c r="E41" s="112" t="s">
        <v>108</v>
      </c>
      <c r="F41" s="114" t="s">
        <v>108</v>
      </c>
      <c r="G41" s="114" t="s">
        <v>108</v>
      </c>
      <c r="H41" s="114" t="s">
        <v>108</v>
      </c>
      <c r="I41" s="231" t="s">
        <v>108</v>
      </c>
      <c r="J41" s="232" t="s">
        <v>108</v>
      </c>
      <c r="K41" s="131" t="str">
        <f t="shared" si="4"/>
        <v>-</v>
      </c>
      <c r="L41" s="112" t="s">
        <v>108</v>
      </c>
      <c r="M41" s="114" t="s">
        <v>108</v>
      </c>
      <c r="N41" s="113" t="s">
        <v>108</v>
      </c>
      <c r="O41" s="114" t="s">
        <v>108</v>
      </c>
      <c r="P41" s="231" t="s">
        <v>108</v>
      </c>
      <c r="Q41" s="232" t="s">
        <v>108</v>
      </c>
      <c r="R41" s="50" t="str">
        <f t="shared" si="5"/>
        <v>-</v>
      </c>
      <c r="T41" s="45" t="e">
        <f t="shared" si="6"/>
        <v>#VALUE!</v>
      </c>
      <c r="U41" s="45" t="b">
        <f t="shared" si="7"/>
        <v>1</v>
      </c>
      <c r="V41" s="45" t="e">
        <f t="shared" si="8"/>
        <v>#VALUE!</v>
      </c>
      <c r="W41" s="45" t="b">
        <f t="shared" si="9"/>
        <v>1</v>
      </c>
    </row>
    <row r="42" spans="2:23" s="45" customFormat="1" ht="12">
      <c r="B42" s="101"/>
      <c r="C42" s="184" t="s">
        <v>94</v>
      </c>
      <c r="D42" s="188"/>
      <c r="E42" s="118">
        <v>37.5</v>
      </c>
      <c r="F42" s="120">
        <v>291062</v>
      </c>
      <c r="G42" s="120">
        <v>8</v>
      </c>
      <c r="H42" s="120">
        <v>4328</v>
      </c>
      <c r="I42" s="235">
        <v>1.49</v>
      </c>
      <c r="J42" s="236">
        <v>8215</v>
      </c>
      <c r="K42" s="132">
        <f t="shared" si="4"/>
        <v>-47.32</v>
      </c>
      <c r="L42" s="118">
        <v>37.5</v>
      </c>
      <c r="M42" s="120">
        <v>291062</v>
      </c>
      <c r="N42" s="119">
        <v>8</v>
      </c>
      <c r="O42" s="120">
        <v>3923</v>
      </c>
      <c r="P42" s="235">
        <v>1.35</v>
      </c>
      <c r="Q42" s="236">
        <v>5028</v>
      </c>
      <c r="R42" s="51">
        <f t="shared" si="5"/>
        <v>-21.98</v>
      </c>
      <c r="T42" s="45">
        <f t="shared" si="6"/>
        <v>-47.32</v>
      </c>
      <c r="U42" s="45" t="b">
        <f t="shared" si="7"/>
        <v>0</v>
      </c>
      <c r="V42" s="45">
        <f t="shared" si="8"/>
        <v>-21.98</v>
      </c>
      <c r="W42" s="45" t="b">
        <f t="shared" si="9"/>
        <v>0</v>
      </c>
    </row>
    <row r="43" spans="2:23" s="45" customFormat="1" ht="12">
      <c r="B43" s="101"/>
      <c r="C43" s="184" t="s">
        <v>72</v>
      </c>
      <c r="D43" s="188"/>
      <c r="E43" s="118">
        <v>35.6</v>
      </c>
      <c r="F43" s="120">
        <v>340208</v>
      </c>
      <c r="G43" s="120">
        <v>5</v>
      </c>
      <c r="H43" s="120">
        <v>6837</v>
      </c>
      <c r="I43" s="235">
        <v>2.01</v>
      </c>
      <c r="J43" s="236">
        <v>7067</v>
      </c>
      <c r="K43" s="132">
        <f t="shared" si="4"/>
        <v>-3.25</v>
      </c>
      <c r="L43" s="118">
        <v>35.4</v>
      </c>
      <c r="M43" s="120">
        <v>339904</v>
      </c>
      <c r="N43" s="119">
        <v>4</v>
      </c>
      <c r="O43" s="120">
        <v>6567</v>
      </c>
      <c r="P43" s="235">
        <v>1.93</v>
      </c>
      <c r="Q43" s="236">
        <v>7034</v>
      </c>
      <c r="R43" s="51">
        <f t="shared" si="5"/>
        <v>-6.64</v>
      </c>
      <c r="T43" s="45">
        <f t="shared" si="6"/>
        <v>-3.25</v>
      </c>
      <c r="U43" s="45" t="b">
        <f t="shared" si="7"/>
        <v>0</v>
      </c>
      <c r="V43" s="45">
        <f t="shared" si="8"/>
        <v>-6.64</v>
      </c>
      <c r="W43" s="45" t="b">
        <f t="shared" si="9"/>
        <v>0</v>
      </c>
    </row>
    <row r="44" spans="2:23" s="45" customFormat="1" ht="12">
      <c r="B44" s="101"/>
      <c r="C44" s="184" t="s">
        <v>73</v>
      </c>
      <c r="D44" s="188"/>
      <c r="E44" s="118" t="s">
        <v>108</v>
      </c>
      <c r="F44" s="120" t="s">
        <v>108</v>
      </c>
      <c r="G44" s="120" t="s">
        <v>108</v>
      </c>
      <c r="H44" s="120" t="s">
        <v>108</v>
      </c>
      <c r="I44" s="235" t="s">
        <v>108</v>
      </c>
      <c r="J44" s="236" t="s">
        <v>108</v>
      </c>
      <c r="K44" s="132" t="str">
        <f t="shared" si="4"/>
        <v>-</v>
      </c>
      <c r="L44" s="118" t="s">
        <v>108</v>
      </c>
      <c r="M44" s="120" t="s">
        <v>108</v>
      </c>
      <c r="N44" s="119" t="s">
        <v>108</v>
      </c>
      <c r="O44" s="120" t="s">
        <v>108</v>
      </c>
      <c r="P44" s="235" t="s">
        <v>108</v>
      </c>
      <c r="Q44" s="236" t="s">
        <v>108</v>
      </c>
      <c r="R44" s="51" t="str">
        <f t="shared" si="5"/>
        <v>-</v>
      </c>
      <c r="T44" s="45" t="e">
        <f t="shared" si="6"/>
        <v>#VALUE!</v>
      </c>
      <c r="U44" s="45" t="b">
        <f t="shared" si="7"/>
        <v>1</v>
      </c>
      <c r="V44" s="45" t="e">
        <f t="shared" si="8"/>
        <v>#VALUE!</v>
      </c>
      <c r="W44" s="45" t="b">
        <f t="shared" si="9"/>
        <v>1</v>
      </c>
    </row>
    <row r="45" spans="2:23" s="45" customFormat="1" ht="12">
      <c r="B45" s="101"/>
      <c r="C45" s="184" t="s">
        <v>74</v>
      </c>
      <c r="D45" s="188"/>
      <c r="E45" s="118" t="s">
        <v>108</v>
      </c>
      <c r="F45" s="120" t="s">
        <v>108</v>
      </c>
      <c r="G45" s="120" t="s">
        <v>108</v>
      </c>
      <c r="H45" s="120" t="s">
        <v>108</v>
      </c>
      <c r="I45" s="235" t="s">
        <v>108</v>
      </c>
      <c r="J45" s="236" t="s">
        <v>108</v>
      </c>
      <c r="K45" s="132" t="str">
        <f t="shared" si="4"/>
        <v>-</v>
      </c>
      <c r="L45" s="118" t="s">
        <v>108</v>
      </c>
      <c r="M45" s="120" t="s">
        <v>108</v>
      </c>
      <c r="N45" s="119" t="s">
        <v>108</v>
      </c>
      <c r="O45" s="120" t="s">
        <v>108</v>
      </c>
      <c r="P45" s="235" t="s">
        <v>108</v>
      </c>
      <c r="Q45" s="236" t="s">
        <v>108</v>
      </c>
      <c r="R45" s="51" t="str">
        <f t="shared" si="5"/>
        <v>-</v>
      </c>
      <c r="T45" s="45" t="e">
        <f t="shared" si="6"/>
        <v>#VALUE!</v>
      </c>
      <c r="U45" s="45" t="b">
        <f t="shared" si="7"/>
        <v>1</v>
      </c>
      <c r="V45" s="45" t="e">
        <f t="shared" si="8"/>
        <v>#VALUE!</v>
      </c>
      <c r="W45" s="45" t="b">
        <f t="shared" si="9"/>
        <v>1</v>
      </c>
    </row>
    <row r="46" spans="2:23" s="45" customFormat="1" ht="12">
      <c r="B46" s="101"/>
      <c r="C46" s="184" t="s">
        <v>75</v>
      </c>
      <c r="D46" s="188"/>
      <c r="E46" s="118">
        <v>31</v>
      </c>
      <c r="F46" s="120">
        <v>194477</v>
      </c>
      <c r="G46" s="120" t="s">
        <v>116</v>
      </c>
      <c r="H46" s="120">
        <v>1000</v>
      </c>
      <c r="I46" s="235">
        <v>0.51</v>
      </c>
      <c r="J46" s="236">
        <v>900</v>
      </c>
      <c r="K46" s="132">
        <f t="shared" si="4"/>
        <v>11.11</v>
      </c>
      <c r="L46" s="118">
        <v>31</v>
      </c>
      <c r="M46" s="120">
        <v>194477</v>
      </c>
      <c r="N46" s="119" t="s">
        <v>116</v>
      </c>
      <c r="O46" s="120">
        <v>810</v>
      </c>
      <c r="P46" s="235">
        <v>0.42</v>
      </c>
      <c r="Q46" s="236">
        <v>810</v>
      </c>
      <c r="R46" s="51">
        <f t="shared" si="5"/>
        <v>0</v>
      </c>
      <c r="T46" s="45">
        <f t="shared" si="6"/>
        <v>11.11</v>
      </c>
      <c r="U46" s="45" t="b">
        <f t="shared" si="7"/>
        <v>0</v>
      </c>
      <c r="V46" s="45">
        <f t="shared" si="8"/>
        <v>0</v>
      </c>
      <c r="W46" s="45" t="b">
        <f t="shared" si="9"/>
        <v>0</v>
      </c>
    </row>
    <row r="47" spans="2:23" s="45" customFormat="1" ht="12">
      <c r="B47" s="101"/>
      <c r="C47" s="184" t="s">
        <v>76</v>
      </c>
      <c r="D47" s="188"/>
      <c r="E47" s="118">
        <v>37.6</v>
      </c>
      <c r="F47" s="120">
        <v>222467</v>
      </c>
      <c r="G47" s="120" t="s">
        <v>116</v>
      </c>
      <c r="H47" s="120">
        <v>4046</v>
      </c>
      <c r="I47" s="235">
        <v>1.82</v>
      </c>
      <c r="J47" s="236">
        <v>4058</v>
      </c>
      <c r="K47" s="132">
        <f t="shared" si="4"/>
        <v>-0.3</v>
      </c>
      <c r="L47" s="118">
        <v>37.6</v>
      </c>
      <c r="M47" s="120">
        <v>222467</v>
      </c>
      <c r="N47" s="119" t="s">
        <v>116</v>
      </c>
      <c r="O47" s="120">
        <v>4046</v>
      </c>
      <c r="P47" s="235">
        <v>1.82</v>
      </c>
      <c r="Q47" s="236">
        <v>4058</v>
      </c>
      <c r="R47" s="51">
        <f t="shared" si="5"/>
        <v>-0.3</v>
      </c>
      <c r="T47" s="45">
        <f t="shared" si="6"/>
        <v>-0.3</v>
      </c>
      <c r="U47" s="45" t="b">
        <f t="shared" si="7"/>
        <v>0</v>
      </c>
      <c r="V47" s="45">
        <f t="shared" si="8"/>
        <v>-0.3</v>
      </c>
      <c r="W47" s="45" t="b">
        <f t="shared" si="9"/>
        <v>0</v>
      </c>
    </row>
    <row r="48" spans="2:23" s="45" customFormat="1" ht="12.75" thickBot="1">
      <c r="B48" s="101"/>
      <c r="C48" s="195" t="s">
        <v>77</v>
      </c>
      <c r="D48" s="196"/>
      <c r="E48" s="112">
        <v>35.8</v>
      </c>
      <c r="F48" s="114">
        <v>271442</v>
      </c>
      <c r="G48" s="114" t="s">
        <v>116</v>
      </c>
      <c r="H48" s="114">
        <v>10198</v>
      </c>
      <c r="I48" s="231">
        <v>3.76</v>
      </c>
      <c r="J48" s="232">
        <v>8295</v>
      </c>
      <c r="K48" s="131">
        <f t="shared" si="4"/>
        <v>22.94</v>
      </c>
      <c r="L48" s="112">
        <v>37.4</v>
      </c>
      <c r="M48" s="114">
        <v>277849</v>
      </c>
      <c r="N48" s="113" t="s">
        <v>116</v>
      </c>
      <c r="O48" s="114">
        <v>6724</v>
      </c>
      <c r="P48" s="231">
        <v>2.42</v>
      </c>
      <c r="Q48" s="232">
        <v>6345</v>
      </c>
      <c r="R48" s="50">
        <f t="shared" si="5"/>
        <v>5.97</v>
      </c>
      <c r="T48" s="45">
        <f t="shared" si="6"/>
        <v>22.94</v>
      </c>
      <c r="U48" s="45" t="b">
        <f t="shared" si="7"/>
        <v>0</v>
      </c>
      <c r="V48" s="45">
        <f t="shared" si="8"/>
        <v>5.97</v>
      </c>
      <c r="W48" s="45" t="b">
        <f t="shared" si="9"/>
        <v>0</v>
      </c>
    </row>
    <row r="49" spans="2:23" s="45" customFormat="1" ht="12">
      <c r="B49" s="100"/>
      <c r="C49" s="105" t="s">
        <v>14</v>
      </c>
      <c r="D49" s="53" t="s">
        <v>15</v>
      </c>
      <c r="E49" s="121">
        <v>39.8</v>
      </c>
      <c r="F49" s="123">
        <v>321414</v>
      </c>
      <c r="G49" s="123">
        <v>13</v>
      </c>
      <c r="H49" s="123">
        <v>5997</v>
      </c>
      <c r="I49" s="237">
        <v>1.87</v>
      </c>
      <c r="J49" s="238">
        <v>8849</v>
      </c>
      <c r="K49" s="133">
        <f t="shared" si="4"/>
        <v>-32.23</v>
      </c>
      <c r="L49" s="121">
        <v>39.8</v>
      </c>
      <c r="M49" s="123">
        <v>321414</v>
      </c>
      <c r="N49" s="122">
        <v>13</v>
      </c>
      <c r="O49" s="123">
        <v>4917</v>
      </c>
      <c r="P49" s="237">
        <v>1.53</v>
      </c>
      <c r="Q49" s="238">
        <v>5218</v>
      </c>
      <c r="R49" s="54">
        <f t="shared" si="5"/>
        <v>-5.77</v>
      </c>
      <c r="T49" s="45">
        <f t="shared" si="6"/>
        <v>-32.23</v>
      </c>
      <c r="U49" s="45" t="b">
        <f t="shared" si="7"/>
        <v>0</v>
      </c>
      <c r="V49" s="45">
        <f t="shared" si="8"/>
        <v>-5.77</v>
      </c>
      <c r="W49" s="45" t="b">
        <f t="shared" si="9"/>
        <v>0</v>
      </c>
    </row>
    <row r="50" spans="2:23" s="45" customFormat="1" ht="12">
      <c r="B50" s="101" t="s">
        <v>16</v>
      </c>
      <c r="C50" s="106"/>
      <c r="D50" s="55" t="s">
        <v>17</v>
      </c>
      <c r="E50" s="118">
        <v>38.3</v>
      </c>
      <c r="F50" s="120">
        <v>287100</v>
      </c>
      <c r="G50" s="120">
        <v>21</v>
      </c>
      <c r="H50" s="120">
        <v>5153</v>
      </c>
      <c r="I50" s="235">
        <v>1.79</v>
      </c>
      <c r="J50" s="236">
        <v>7737</v>
      </c>
      <c r="K50" s="132">
        <f t="shared" si="4"/>
        <v>-33.4</v>
      </c>
      <c r="L50" s="118">
        <v>38.3</v>
      </c>
      <c r="M50" s="120">
        <v>287012</v>
      </c>
      <c r="N50" s="119">
        <v>20</v>
      </c>
      <c r="O50" s="120">
        <v>4607</v>
      </c>
      <c r="P50" s="235">
        <v>1.61</v>
      </c>
      <c r="Q50" s="236">
        <v>4683</v>
      </c>
      <c r="R50" s="51">
        <f t="shared" si="5"/>
        <v>-1.62</v>
      </c>
      <c r="T50" s="45">
        <f t="shared" si="6"/>
        <v>-33.4</v>
      </c>
      <c r="U50" s="45" t="b">
        <f t="shared" si="7"/>
        <v>0</v>
      </c>
      <c r="V50" s="45">
        <f t="shared" si="8"/>
        <v>-1.62</v>
      </c>
      <c r="W50" s="45" t="b">
        <f t="shared" si="9"/>
        <v>0</v>
      </c>
    </row>
    <row r="51" spans="2:23" s="45" customFormat="1" ht="12">
      <c r="B51" s="101"/>
      <c r="C51" s="106" t="s">
        <v>18</v>
      </c>
      <c r="D51" s="55" t="s">
        <v>19</v>
      </c>
      <c r="E51" s="118">
        <v>37.5</v>
      </c>
      <c r="F51" s="120">
        <v>282986</v>
      </c>
      <c r="G51" s="120">
        <v>18</v>
      </c>
      <c r="H51" s="120">
        <v>5566</v>
      </c>
      <c r="I51" s="235">
        <v>1.97</v>
      </c>
      <c r="J51" s="236">
        <v>7006</v>
      </c>
      <c r="K51" s="132">
        <f t="shared" si="4"/>
        <v>-20.55</v>
      </c>
      <c r="L51" s="118">
        <v>37.5</v>
      </c>
      <c r="M51" s="120">
        <v>282986</v>
      </c>
      <c r="N51" s="119">
        <v>18</v>
      </c>
      <c r="O51" s="120">
        <v>4880</v>
      </c>
      <c r="P51" s="235">
        <v>1.72</v>
      </c>
      <c r="Q51" s="236">
        <v>4881</v>
      </c>
      <c r="R51" s="51">
        <f t="shared" si="5"/>
        <v>-0.02</v>
      </c>
      <c r="T51" s="45">
        <f t="shared" si="6"/>
        <v>-20.55</v>
      </c>
      <c r="U51" s="45" t="b">
        <f t="shared" si="7"/>
        <v>0</v>
      </c>
      <c r="V51" s="45">
        <f t="shared" si="8"/>
        <v>-0.02</v>
      </c>
      <c r="W51" s="45" t="b">
        <f t="shared" si="9"/>
        <v>0</v>
      </c>
    </row>
    <row r="52" spans="2:23" s="45" customFormat="1" ht="12">
      <c r="B52" s="101"/>
      <c r="C52" s="106"/>
      <c r="D52" s="55" t="s">
        <v>20</v>
      </c>
      <c r="E52" s="118">
        <v>37</v>
      </c>
      <c r="F52" s="120">
        <v>265939</v>
      </c>
      <c r="G52" s="120">
        <v>14</v>
      </c>
      <c r="H52" s="120">
        <v>5847</v>
      </c>
      <c r="I52" s="235">
        <v>2.2</v>
      </c>
      <c r="J52" s="236">
        <v>7473</v>
      </c>
      <c r="K52" s="132">
        <f t="shared" si="4"/>
        <v>-21.76</v>
      </c>
      <c r="L52" s="118">
        <v>37.2</v>
      </c>
      <c r="M52" s="120">
        <v>265954</v>
      </c>
      <c r="N52" s="119">
        <v>13</v>
      </c>
      <c r="O52" s="120">
        <v>4671</v>
      </c>
      <c r="P52" s="235">
        <v>1.76</v>
      </c>
      <c r="Q52" s="236">
        <v>4334</v>
      </c>
      <c r="R52" s="51">
        <f t="shared" si="5"/>
        <v>7.78</v>
      </c>
      <c r="T52" s="45">
        <f t="shared" si="6"/>
        <v>-21.76</v>
      </c>
      <c r="U52" s="45" t="b">
        <f t="shared" si="7"/>
        <v>0</v>
      </c>
      <c r="V52" s="45">
        <f t="shared" si="8"/>
        <v>7.78</v>
      </c>
      <c r="W52" s="45" t="b">
        <f t="shared" si="9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8">
        <v>38.6</v>
      </c>
      <c r="F53" s="120">
        <v>296269</v>
      </c>
      <c r="G53" s="120">
        <v>66</v>
      </c>
      <c r="H53" s="120">
        <v>5552</v>
      </c>
      <c r="I53" s="235">
        <v>1.87</v>
      </c>
      <c r="J53" s="236">
        <v>7978</v>
      </c>
      <c r="K53" s="132">
        <f t="shared" si="4"/>
        <v>-30.41</v>
      </c>
      <c r="L53" s="118">
        <v>38.6</v>
      </c>
      <c r="M53" s="120">
        <v>296422</v>
      </c>
      <c r="N53" s="119">
        <v>64</v>
      </c>
      <c r="O53" s="120">
        <v>4753</v>
      </c>
      <c r="P53" s="235">
        <v>1.6</v>
      </c>
      <c r="Q53" s="236">
        <v>4863</v>
      </c>
      <c r="R53" s="51">
        <f t="shared" si="5"/>
        <v>-2.26</v>
      </c>
      <c r="T53" s="45">
        <f t="shared" si="6"/>
        <v>-30.41</v>
      </c>
      <c r="U53" s="45" t="b">
        <f t="shared" si="7"/>
        <v>0</v>
      </c>
      <c r="V53" s="45">
        <f t="shared" si="8"/>
        <v>-2.26</v>
      </c>
      <c r="W53" s="45" t="b">
        <f t="shared" si="9"/>
        <v>0</v>
      </c>
    </row>
    <row r="54" spans="2:23" s="45" customFormat="1" ht="12">
      <c r="B54" s="101"/>
      <c r="C54" s="106" t="s">
        <v>23</v>
      </c>
      <c r="D54" s="55" t="s">
        <v>24</v>
      </c>
      <c r="E54" s="118">
        <v>38.5</v>
      </c>
      <c r="F54" s="120">
        <v>255842</v>
      </c>
      <c r="G54" s="120">
        <v>35</v>
      </c>
      <c r="H54" s="120">
        <v>4840</v>
      </c>
      <c r="I54" s="235">
        <v>1.89</v>
      </c>
      <c r="J54" s="236">
        <v>5154</v>
      </c>
      <c r="K54" s="132">
        <f t="shared" si="4"/>
        <v>-6.09</v>
      </c>
      <c r="L54" s="118">
        <v>38.5</v>
      </c>
      <c r="M54" s="120">
        <v>255130</v>
      </c>
      <c r="N54" s="119">
        <v>34</v>
      </c>
      <c r="O54" s="120">
        <v>3683</v>
      </c>
      <c r="P54" s="235">
        <v>1.44</v>
      </c>
      <c r="Q54" s="236">
        <v>3585</v>
      </c>
      <c r="R54" s="51">
        <f t="shared" si="5"/>
        <v>2.73</v>
      </c>
      <c r="T54" s="45">
        <f t="shared" si="6"/>
        <v>-6.09</v>
      </c>
      <c r="U54" s="45" t="b">
        <f t="shared" si="7"/>
        <v>0</v>
      </c>
      <c r="V54" s="45">
        <f t="shared" si="8"/>
        <v>2.73</v>
      </c>
      <c r="W54" s="45" t="b">
        <f t="shared" si="9"/>
        <v>0</v>
      </c>
    </row>
    <row r="55" spans="2:23" s="45" customFormat="1" ht="12">
      <c r="B55" s="101"/>
      <c r="C55" s="106" t="s">
        <v>25</v>
      </c>
      <c r="D55" s="55" t="s">
        <v>26</v>
      </c>
      <c r="E55" s="118">
        <v>38.7</v>
      </c>
      <c r="F55" s="120">
        <v>257420</v>
      </c>
      <c r="G55" s="120">
        <v>16</v>
      </c>
      <c r="H55" s="120">
        <v>4357</v>
      </c>
      <c r="I55" s="235">
        <v>1.69</v>
      </c>
      <c r="J55" s="236">
        <v>5919</v>
      </c>
      <c r="K55" s="132">
        <f t="shared" si="4"/>
        <v>-26.39</v>
      </c>
      <c r="L55" s="118">
        <v>38.9</v>
      </c>
      <c r="M55" s="120">
        <v>262977</v>
      </c>
      <c r="N55" s="119">
        <v>14</v>
      </c>
      <c r="O55" s="120">
        <v>3386</v>
      </c>
      <c r="P55" s="235">
        <v>1.29</v>
      </c>
      <c r="Q55" s="236">
        <v>2665</v>
      </c>
      <c r="R55" s="51">
        <f t="shared" si="5"/>
        <v>27.05</v>
      </c>
      <c r="T55" s="45">
        <f t="shared" si="6"/>
        <v>-26.39</v>
      </c>
      <c r="U55" s="45" t="b">
        <f t="shared" si="7"/>
        <v>0</v>
      </c>
      <c r="V55" s="45">
        <f t="shared" si="8"/>
        <v>27.05</v>
      </c>
      <c r="W55" s="45" t="b">
        <f t="shared" si="9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8">
        <v>45.4</v>
      </c>
      <c r="F56" s="120">
        <v>293124</v>
      </c>
      <c r="G56" s="120" t="s">
        <v>116</v>
      </c>
      <c r="H56" s="120">
        <v>6900</v>
      </c>
      <c r="I56" s="235">
        <v>2.35</v>
      </c>
      <c r="J56" s="236">
        <v>18398</v>
      </c>
      <c r="K56" s="132">
        <f t="shared" si="4"/>
        <v>-62.5</v>
      </c>
      <c r="L56" s="118">
        <v>45.4</v>
      </c>
      <c r="M56" s="120">
        <v>293124</v>
      </c>
      <c r="N56" s="119" t="s">
        <v>115</v>
      </c>
      <c r="O56" s="120">
        <v>6465</v>
      </c>
      <c r="P56" s="235">
        <v>2.21</v>
      </c>
      <c r="Q56" s="236">
        <v>2725</v>
      </c>
      <c r="R56" s="51">
        <f t="shared" si="5"/>
        <v>137.25</v>
      </c>
      <c r="T56" s="45">
        <f t="shared" si="6"/>
        <v>-62.5</v>
      </c>
      <c r="U56" s="45" t="b">
        <f t="shared" si="7"/>
        <v>0</v>
      </c>
      <c r="V56" s="45">
        <f t="shared" si="8"/>
        <v>137.25</v>
      </c>
      <c r="W56" s="45" t="b">
        <f t="shared" si="9"/>
        <v>0</v>
      </c>
    </row>
    <row r="57" spans="2:23" s="45" customFormat="1" ht="12">
      <c r="B57" s="101"/>
      <c r="C57" s="106" t="s">
        <v>4</v>
      </c>
      <c r="D57" s="55" t="s">
        <v>22</v>
      </c>
      <c r="E57" s="118">
        <v>38.6</v>
      </c>
      <c r="F57" s="120">
        <v>256262</v>
      </c>
      <c r="G57" s="120">
        <v>54</v>
      </c>
      <c r="H57" s="120">
        <v>4790</v>
      </c>
      <c r="I57" s="235">
        <v>1.87</v>
      </c>
      <c r="J57" s="236">
        <v>5450</v>
      </c>
      <c r="K57" s="132">
        <f t="shared" si="4"/>
        <v>-12.11</v>
      </c>
      <c r="L57" s="118">
        <v>38.6</v>
      </c>
      <c r="M57" s="120">
        <v>256243</v>
      </c>
      <c r="N57" s="119">
        <v>51</v>
      </c>
      <c r="O57" s="120">
        <v>3666</v>
      </c>
      <c r="P57" s="235">
        <v>1.43</v>
      </c>
      <c r="Q57" s="236">
        <v>3443</v>
      </c>
      <c r="R57" s="51">
        <f t="shared" si="5"/>
        <v>6.48</v>
      </c>
      <c r="T57" s="45">
        <f t="shared" si="6"/>
        <v>-12.11</v>
      </c>
      <c r="U57" s="45" t="b">
        <f t="shared" si="7"/>
        <v>0</v>
      </c>
      <c r="V57" s="45">
        <f t="shared" si="8"/>
        <v>6.48</v>
      </c>
      <c r="W57" s="45" t="b">
        <f t="shared" si="9"/>
        <v>0</v>
      </c>
    </row>
    <row r="58" spans="2:23" s="45" customFormat="1" ht="12.75" thickBot="1">
      <c r="B58" s="99"/>
      <c r="C58" s="197" t="s">
        <v>28</v>
      </c>
      <c r="D58" s="198"/>
      <c r="E58" s="124">
        <v>38.1</v>
      </c>
      <c r="F58" s="126">
        <v>312525</v>
      </c>
      <c r="G58" s="126" t="s">
        <v>116</v>
      </c>
      <c r="H58" s="126">
        <v>6267</v>
      </c>
      <c r="I58" s="239">
        <v>2.01</v>
      </c>
      <c r="J58" s="240">
        <v>5673</v>
      </c>
      <c r="K58" s="134">
        <f t="shared" si="4"/>
        <v>10.47</v>
      </c>
      <c r="L58" s="124">
        <v>38.1</v>
      </c>
      <c r="M58" s="126">
        <v>312525</v>
      </c>
      <c r="N58" s="125" t="s">
        <v>115</v>
      </c>
      <c r="O58" s="126">
        <v>6061</v>
      </c>
      <c r="P58" s="239">
        <v>1.94</v>
      </c>
      <c r="Q58" s="240">
        <v>5461</v>
      </c>
      <c r="R58" s="56">
        <f t="shared" si="5"/>
        <v>10.99</v>
      </c>
      <c r="T58" s="45">
        <f t="shared" si="6"/>
        <v>10.47</v>
      </c>
      <c r="U58" s="45" t="b">
        <f t="shared" si="7"/>
        <v>0</v>
      </c>
      <c r="V58" s="45">
        <f t="shared" si="8"/>
        <v>10.99</v>
      </c>
      <c r="W58" s="45" t="b">
        <f t="shared" si="9"/>
        <v>0</v>
      </c>
    </row>
    <row r="59" spans="2:23" s="45" customFormat="1" ht="12">
      <c r="B59" s="100" t="s">
        <v>29</v>
      </c>
      <c r="C59" s="189" t="s">
        <v>30</v>
      </c>
      <c r="D59" s="190"/>
      <c r="E59" s="121" t="s">
        <v>108</v>
      </c>
      <c r="F59" s="123" t="s">
        <v>108</v>
      </c>
      <c r="G59" s="123" t="s">
        <v>108</v>
      </c>
      <c r="H59" s="123" t="s">
        <v>108</v>
      </c>
      <c r="I59" s="237" t="s">
        <v>108</v>
      </c>
      <c r="J59" s="238" t="s">
        <v>108</v>
      </c>
      <c r="K59" s="133" t="str">
        <f t="shared" si="4"/>
        <v>-</v>
      </c>
      <c r="L59" s="121" t="s">
        <v>108</v>
      </c>
      <c r="M59" s="123" t="s">
        <v>108</v>
      </c>
      <c r="N59" s="122" t="s">
        <v>108</v>
      </c>
      <c r="O59" s="123" t="s">
        <v>108</v>
      </c>
      <c r="P59" s="237" t="s">
        <v>108</v>
      </c>
      <c r="Q59" s="238" t="s">
        <v>108</v>
      </c>
      <c r="R59" s="54" t="str">
        <f t="shared" si="5"/>
        <v>-</v>
      </c>
      <c r="T59" s="45" t="e">
        <f t="shared" si="6"/>
        <v>#VALUE!</v>
      </c>
      <c r="U59" s="45" t="b">
        <f t="shared" si="7"/>
        <v>1</v>
      </c>
      <c r="V59" s="45" t="e">
        <f t="shared" si="8"/>
        <v>#VALUE!</v>
      </c>
      <c r="W59" s="45" t="b">
        <f t="shared" si="9"/>
        <v>1</v>
      </c>
    </row>
    <row r="60" spans="2:23" s="45" customFormat="1" ht="12">
      <c r="B60" s="101" t="s">
        <v>31</v>
      </c>
      <c r="C60" s="191" t="s">
        <v>32</v>
      </c>
      <c r="D60" s="192"/>
      <c r="E60" s="118" t="s">
        <v>108</v>
      </c>
      <c r="F60" s="120" t="s">
        <v>108</v>
      </c>
      <c r="G60" s="120" t="s">
        <v>108</v>
      </c>
      <c r="H60" s="120" t="s">
        <v>108</v>
      </c>
      <c r="I60" s="235" t="s">
        <v>108</v>
      </c>
      <c r="J60" s="236" t="s">
        <v>108</v>
      </c>
      <c r="K60" s="132" t="str">
        <f t="shared" si="4"/>
        <v>-</v>
      </c>
      <c r="L60" s="118" t="s">
        <v>108</v>
      </c>
      <c r="M60" s="120" t="s">
        <v>108</v>
      </c>
      <c r="N60" s="119" t="s">
        <v>108</v>
      </c>
      <c r="O60" s="120" t="s">
        <v>108</v>
      </c>
      <c r="P60" s="235" t="s">
        <v>108</v>
      </c>
      <c r="Q60" s="236" t="s">
        <v>108</v>
      </c>
      <c r="R60" s="51" t="str">
        <f t="shared" si="5"/>
        <v>-</v>
      </c>
      <c r="T60" s="45" t="e">
        <f t="shared" si="6"/>
        <v>#VALUE!</v>
      </c>
      <c r="U60" s="45" t="b">
        <f t="shared" si="7"/>
        <v>1</v>
      </c>
      <c r="V60" s="45" t="e">
        <f t="shared" si="8"/>
        <v>#VALUE!</v>
      </c>
      <c r="W60" s="45" t="b">
        <f t="shared" si="9"/>
        <v>1</v>
      </c>
    </row>
    <row r="61" spans="2:23" s="45" customFormat="1" ht="12.75" thickBot="1">
      <c r="B61" s="99" t="s">
        <v>12</v>
      </c>
      <c r="C61" s="193" t="s">
        <v>33</v>
      </c>
      <c r="D61" s="194"/>
      <c r="E61" s="124" t="s">
        <v>108</v>
      </c>
      <c r="F61" s="126" t="s">
        <v>108</v>
      </c>
      <c r="G61" s="126" t="s">
        <v>108</v>
      </c>
      <c r="H61" s="126" t="s">
        <v>108</v>
      </c>
      <c r="I61" s="239" t="s">
        <v>108</v>
      </c>
      <c r="J61" s="240" t="s">
        <v>108</v>
      </c>
      <c r="K61" s="134" t="str">
        <f t="shared" si="4"/>
        <v>-</v>
      </c>
      <c r="L61" s="124" t="s">
        <v>108</v>
      </c>
      <c r="M61" s="126" t="s">
        <v>108</v>
      </c>
      <c r="N61" s="125" t="s">
        <v>108</v>
      </c>
      <c r="O61" s="126" t="s">
        <v>108</v>
      </c>
      <c r="P61" s="239" t="s">
        <v>108</v>
      </c>
      <c r="Q61" s="240" t="s">
        <v>108</v>
      </c>
      <c r="R61" s="56" t="str">
        <f t="shared" si="5"/>
        <v>-</v>
      </c>
      <c r="T61" s="45" t="e">
        <f t="shared" si="6"/>
        <v>#VALUE!</v>
      </c>
      <c r="U61" s="45" t="b">
        <f t="shared" si="7"/>
        <v>1</v>
      </c>
      <c r="V61" s="45" t="e">
        <f t="shared" si="8"/>
        <v>#VALUE!</v>
      </c>
      <c r="W61" s="45" t="b">
        <f t="shared" si="9"/>
        <v>1</v>
      </c>
    </row>
    <row r="62" spans="2:23" s="45" customFormat="1" ht="12.75" thickBot="1">
      <c r="B62" s="102" t="s">
        <v>34</v>
      </c>
      <c r="C62" s="103"/>
      <c r="D62" s="103"/>
      <c r="E62" s="127">
        <v>38.5</v>
      </c>
      <c r="F62" s="129">
        <v>295916</v>
      </c>
      <c r="G62" s="129">
        <v>123</v>
      </c>
      <c r="H62" s="129">
        <v>5611</v>
      </c>
      <c r="I62" s="241">
        <v>1.9</v>
      </c>
      <c r="J62" s="242">
        <v>7372</v>
      </c>
      <c r="K62" s="135">
        <f t="shared" si="4"/>
        <v>-23.89</v>
      </c>
      <c r="L62" s="127">
        <v>38.5</v>
      </c>
      <c r="M62" s="129">
        <v>296101</v>
      </c>
      <c r="N62" s="128">
        <v>118</v>
      </c>
      <c r="O62" s="129">
        <v>4888</v>
      </c>
      <c r="P62" s="241">
        <v>1.65</v>
      </c>
      <c r="Q62" s="242">
        <v>4860</v>
      </c>
      <c r="R62" s="57">
        <f t="shared" si="5"/>
        <v>0.58</v>
      </c>
      <c r="T62" s="45">
        <f t="shared" si="6"/>
        <v>-23.89</v>
      </c>
      <c r="U62" s="45" t="b">
        <f t="shared" si="7"/>
        <v>0</v>
      </c>
      <c r="V62" s="45">
        <f t="shared" si="8"/>
        <v>0.58</v>
      </c>
      <c r="W62" s="45" t="b">
        <f t="shared" si="9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58"/>
      <c r="P63" s="58"/>
      <c r="Q63" s="58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58"/>
      <c r="P64" s="58"/>
      <c r="Q64" s="58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58"/>
      <c r="K66" s="60"/>
      <c r="L66" s="58"/>
      <c r="M66" s="58"/>
      <c r="N66" s="58"/>
      <c r="O66" s="60"/>
      <c r="P66" s="58"/>
      <c r="Q66" s="58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4"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A5" sqref="A5:O17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110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118</v>
      </c>
    </row>
    <row r="2" spans="1:15" ht="14.25" thickBot="1">
      <c r="A2" s="216" t="s">
        <v>43</v>
      </c>
      <c r="B2" s="219" t="s">
        <v>44</v>
      </c>
      <c r="C2" s="220"/>
      <c r="D2" s="220"/>
      <c r="E2" s="220"/>
      <c r="F2" s="220"/>
      <c r="G2" s="221"/>
      <c r="H2" s="222"/>
      <c r="I2" s="220" t="s">
        <v>36</v>
      </c>
      <c r="J2" s="220"/>
      <c r="K2" s="220"/>
      <c r="L2" s="220"/>
      <c r="M2" s="220"/>
      <c r="N2" s="221"/>
      <c r="O2" s="222"/>
    </row>
    <row r="3" spans="1:15" ht="13.5">
      <c r="A3" s="217"/>
      <c r="B3" s="31"/>
      <c r="C3" s="32"/>
      <c r="D3" s="32"/>
      <c r="E3" s="32"/>
      <c r="F3" s="32"/>
      <c r="G3" s="223" t="s">
        <v>48</v>
      </c>
      <c r="H3" s="224"/>
      <c r="I3" s="32"/>
      <c r="J3" s="32"/>
      <c r="K3" s="32"/>
      <c r="L3" s="32"/>
      <c r="M3" s="32"/>
      <c r="N3" s="225" t="s">
        <v>48</v>
      </c>
      <c r="O3" s="226"/>
    </row>
    <row r="4" spans="1:15" ht="52.5" customHeight="1" thickBot="1">
      <c r="A4" s="218"/>
      <c r="B4" s="33" t="s">
        <v>68</v>
      </c>
      <c r="C4" s="34" t="s">
        <v>49</v>
      </c>
      <c r="D4" s="34" t="s">
        <v>45</v>
      </c>
      <c r="E4" s="34" t="s">
        <v>50</v>
      </c>
      <c r="F4" s="108" t="s">
        <v>113</v>
      </c>
      <c r="G4" s="35" t="s">
        <v>51</v>
      </c>
      <c r="H4" s="36" t="s">
        <v>52</v>
      </c>
      <c r="I4" s="34" t="s">
        <v>68</v>
      </c>
      <c r="J4" s="34" t="s">
        <v>49</v>
      </c>
      <c r="K4" s="34" t="s">
        <v>45</v>
      </c>
      <c r="L4" s="34" t="s">
        <v>53</v>
      </c>
      <c r="M4" s="108" t="s">
        <v>113</v>
      </c>
      <c r="N4" s="35" t="s">
        <v>54</v>
      </c>
      <c r="O4" s="37" t="s">
        <v>52</v>
      </c>
    </row>
    <row r="5" spans="1:15" ht="13.5">
      <c r="A5" s="38" t="s">
        <v>55</v>
      </c>
      <c r="B5" s="137">
        <v>37.3</v>
      </c>
      <c r="C5" s="138">
        <v>288312</v>
      </c>
      <c r="D5" s="138">
        <v>98</v>
      </c>
      <c r="E5" s="138">
        <v>8342</v>
      </c>
      <c r="F5" s="139">
        <v>2.89</v>
      </c>
      <c r="G5" s="140">
        <v>9085</v>
      </c>
      <c r="H5" s="141">
        <f aca="true" t="shared" si="0" ref="H5:H13">ROUND((E5-G5)/G5*100,2)</f>
        <v>-8.18</v>
      </c>
      <c r="I5" s="142" t="s">
        <v>108</v>
      </c>
      <c r="J5" s="143" t="s">
        <v>108</v>
      </c>
      <c r="K5" s="144">
        <v>83</v>
      </c>
      <c r="L5" s="138">
        <v>5394</v>
      </c>
      <c r="M5" s="145">
        <v>1.8708898693082492</v>
      </c>
      <c r="N5" s="140">
        <v>5715</v>
      </c>
      <c r="O5" s="146">
        <f aca="true" t="shared" si="1" ref="O5:O13">ROUND((L5-N5)/N5*100,2)</f>
        <v>-5.62</v>
      </c>
    </row>
    <row r="6" spans="1:15" ht="13.5">
      <c r="A6" s="38" t="s">
        <v>56</v>
      </c>
      <c r="B6" s="137">
        <v>38.3</v>
      </c>
      <c r="C6" s="138">
        <v>285771</v>
      </c>
      <c r="D6" s="138">
        <v>94</v>
      </c>
      <c r="E6" s="138">
        <v>7911</v>
      </c>
      <c r="F6" s="139">
        <v>2.77</v>
      </c>
      <c r="G6" s="140">
        <v>8342</v>
      </c>
      <c r="H6" s="141">
        <f t="shared" si="0"/>
        <v>-5.17</v>
      </c>
      <c r="I6" s="142" t="s">
        <v>108</v>
      </c>
      <c r="J6" s="143" t="s">
        <v>108</v>
      </c>
      <c r="K6" s="144">
        <v>90</v>
      </c>
      <c r="L6" s="138">
        <v>5432</v>
      </c>
      <c r="M6" s="145">
        <v>1.9</v>
      </c>
      <c r="N6" s="140">
        <v>5394</v>
      </c>
      <c r="O6" s="146">
        <f t="shared" si="1"/>
        <v>0.7</v>
      </c>
    </row>
    <row r="7" spans="1:15" ht="13.5">
      <c r="A7" s="38" t="s">
        <v>57</v>
      </c>
      <c r="B7" s="137">
        <v>40</v>
      </c>
      <c r="C7" s="138">
        <v>290471</v>
      </c>
      <c r="D7" s="138">
        <v>86</v>
      </c>
      <c r="E7" s="138">
        <v>6063</v>
      </c>
      <c r="F7" s="139">
        <v>2.09</v>
      </c>
      <c r="G7" s="140">
        <v>7911</v>
      </c>
      <c r="H7" s="141">
        <f t="shared" si="0"/>
        <v>-23.36</v>
      </c>
      <c r="I7" s="142" t="s">
        <v>108</v>
      </c>
      <c r="J7" s="143" t="s">
        <v>108</v>
      </c>
      <c r="K7" s="144">
        <v>83</v>
      </c>
      <c r="L7" s="138">
        <v>4859</v>
      </c>
      <c r="M7" s="145">
        <v>1.67</v>
      </c>
      <c r="N7" s="140">
        <v>5432</v>
      </c>
      <c r="O7" s="146">
        <f t="shared" si="1"/>
        <v>-10.55</v>
      </c>
    </row>
    <row r="8" spans="1:15" ht="13.5">
      <c r="A8" s="38" t="s">
        <v>58</v>
      </c>
      <c r="B8" s="147">
        <v>38.9</v>
      </c>
      <c r="C8" s="148">
        <v>298205</v>
      </c>
      <c r="D8" s="149">
        <v>97</v>
      </c>
      <c r="E8" s="148">
        <v>5711</v>
      </c>
      <c r="F8" s="150">
        <v>1.92</v>
      </c>
      <c r="G8" s="151">
        <v>6063</v>
      </c>
      <c r="H8" s="152">
        <f t="shared" si="0"/>
        <v>-5.81</v>
      </c>
      <c r="I8" s="153" t="s">
        <v>108</v>
      </c>
      <c r="J8" s="154" t="s">
        <v>108</v>
      </c>
      <c r="K8" s="155">
        <v>95</v>
      </c>
      <c r="L8" s="148">
        <v>5141</v>
      </c>
      <c r="M8" s="156">
        <v>1.72</v>
      </c>
      <c r="N8" s="151">
        <v>4859</v>
      </c>
      <c r="O8" s="146">
        <f t="shared" si="1"/>
        <v>5.8</v>
      </c>
    </row>
    <row r="9" spans="1:15" ht="13.5">
      <c r="A9" s="38" t="s">
        <v>59</v>
      </c>
      <c r="B9" s="137">
        <v>38.8</v>
      </c>
      <c r="C9" s="138">
        <v>289081</v>
      </c>
      <c r="D9" s="138">
        <v>108</v>
      </c>
      <c r="E9" s="138">
        <v>5493</v>
      </c>
      <c r="F9" s="150">
        <v>1.9</v>
      </c>
      <c r="G9" s="151">
        <v>5711</v>
      </c>
      <c r="H9" s="141">
        <f t="shared" si="0"/>
        <v>-3.82</v>
      </c>
      <c r="I9" s="153" t="s">
        <v>108</v>
      </c>
      <c r="J9" s="154" t="s">
        <v>108</v>
      </c>
      <c r="K9" s="155">
        <v>106</v>
      </c>
      <c r="L9" s="148">
        <v>4945</v>
      </c>
      <c r="M9" s="156">
        <v>1.71</v>
      </c>
      <c r="N9" s="151">
        <v>5141</v>
      </c>
      <c r="O9" s="146">
        <f t="shared" si="1"/>
        <v>-3.81</v>
      </c>
    </row>
    <row r="10" spans="1:15" ht="13.5">
      <c r="A10" s="38" t="s">
        <v>143</v>
      </c>
      <c r="B10" s="137">
        <v>39</v>
      </c>
      <c r="C10" s="138">
        <v>292847</v>
      </c>
      <c r="D10" s="138">
        <v>116</v>
      </c>
      <c r="E10" s="138">
        <v>5786</v>
      </c>
      <c r="F10" s="139">
        <v>1.98</v>
      </c>
      <c r="G10" s="140">
        <v>5493</v>
      </c>
      <c r="H10" s="141">
        <f t="shared" si="0"/>
        <v>5.33</v>
      </c>
      <c r="I10" s="142" t="s">
        <v>108</v>
      </c>
      <c r="J10" s="143" t="s">
        <v>108</v>
      </c>
      <c r="K10" s="144">
        <v>111</v>
      </c>
      <c r="L10" s="138">
        <v>5156</v>
      </c>
      <c r="M10" s="145">
        <v>1.76</v>
      </c>
      <c r="N10" s="140">
        <v>4945</v>
      </c>
      <c r="O10" s="146">
        <f t="shared" si="1"/>
        <v>4.27</v>
      </c>
    </row>
    <row r="11" spans="1:15" ht="13.5">
      <c r="A11" s="38" t="s">
        <v>144</v>
      </c>
      <c r="B11" s="157">
        <v>38.9</v>
      </c>
      <c r="C11" s="138">
        <v>292004</v>
      </c>
      <c r="D11" s="138">
        <v>106</v>
      </c>
      <c r="E11" s="138">
        <v>6263</v>
      </c>
      <c r="F11" s="139">
        <v>2.14</v>
      </c>
      <c r="G11" s="140">
        <v>5786</v>
      </c>
      <c r="H11" s="141">
        <f t="shared" si="0"/>
        <v>8.24</v>
      </c>
      <c r="I11" s="163">
        <v>38.9</v>
      </c>
      <c r="J11" s="159">
        <v>292000</v>
      </c>
      <c r="K11" s="160">
        <v>105</v>
      </c>
      <c r="L11" s="138">
        <v>5416</v>
      </c>
      <c r="M11" s="145">
        <v>1.85</v>
      </c>
      <c r="N11" s="140">
        <v>5156</v>
      </c>
      <c r="O11" s="146">
        <f t="shared" si="1"/>
        <v>5.04</v>
      </c>
    </row>
    <row r="12" spans="1:15" ht="13.5">
      <c r="A12" s="38" t="s">
        <v>145</v>
      </c>
      <c r="B12" s="157">
        <v>39</v>
      </c>
      <c r="C12" s="138">
        <v>291870</v>
      </c>
      <c r="D12" s="138">
        <v>113</v>
      </c>
      <c r="E12" s="138">
        <v>6617</v>
      </c>
      <c r="F12" s="139">
        <v>2.27</v>
      </c>
      <c r="G12" s="140">
        <v>6263</v>
      </c>
      <c r="H12" s="141">
        <f t="shared" si="0"/>
        <v>5.65</v>
      </c>
      <c r="I12" s="163">
        <v>39</v>
      </c>
      <c r="J12" s="159">
        <v>292023</v>
      </c>
      <c r="K12" s="160">
        <v>112</v>
      </c>
      <c r="L12" s="138">
        <v>5479</v>
      </c>
      <c r="M12" s="145">
        <v>1.88</v>
      </c>
      <c r="N12" s="140">
        <v>5416</v>
      </c>
      <c r="O12" s="146">
        <f t="shared" si="1"/>
        <v>1.16</v>
      </c>
    </row>
    <row r="13" spans="1:15" ht="13.5">
      <c r="A13" s="38" t="s">
        <v>109</v>
      </c>
      <c r="B13" s="157">
        <v>38.6</v>
      </c>
      <c r="C13" s="138">
        <v>289915</v>
      </c>
      <c r="D13" s="138">
        <v>112</v>
      </c>
      <c r="E13" s="138">
        <v>6543</v>
      </c>
      <c r="F13" s="139">
        <v>2.26</v>
      </c>
      <c r="G13" s="140">
        <v>6617</v>
      </c>
      <c r="H13" s="141">
        <f t="shared" si="0"/>
        <v>-1.12</v>
      </c>
      <c r="I13" s="163">
        <v>38.7</v>
      </c>
      <c r="J13" s="159">
        <v>290117</v>
      </c>
      <c r="K13" s="160">
        <v>109</v>
      </c>
      <c r="L13" s="138">
        <v>5522</v>
      </c>
      <c r="M13" s="145">
        <v>1.9</v>
      </c>
      <c r="N13" s="140">
        <v>5479</v>
      </c>
      <c r="O13" s="146">
        <f t="shared" si="1"/>
        <v>0.78</v>
      </c>
    </row>
    <row r="14" spans="1:15" ht="14.25" thickBot="1">
      <c r="A14" s="38" t="s">
        <v>146</v>
      </c>
      <c r="B14" s="243">
        <v>38.4</v>
      </c>
      <c r="C14" s="244">
        <v>291664</v>
      </c>
      <c r="D14" s="244">
        <v>118</v>
      </c>
      <c r="E14" s="244">
        <v>7372</v>
      </c>
      <c r="F14" s="245">
        <v>2.53</v>
      </c>
      <c r="G14" s="161">
        <v>6543</v>
      </c>
      <c r="H14" s="246">
        <f>ROUND((E14-G14)/G14*100,2)</f>
        <v>12.67</v>
      </c>
      <c r="I14" s="247">
        <v>38.5</v>
      </c>
      <c r="J14" s="248">
        <v>292050</v>
      </c>
      <c r="K14" s="248">
        <v>114</v>
      </c>
      <c r="L14" s="248">
        <v>4860</v>
      </c>
      <c r="M14" s="245">
        <v>1.66</v>
      </c>
      <c r="N14" s="161">
        <v>5522</v>
      </c>
      <c r="O14" s="162">
        <f>ROUND((L14-N14)/N14*100,2)</f>
        <v>-11.99</v>
      </c>
    </row>
    <row r="15" spans="1:15" ht="13.5">
      <c r="A15" s="64" t="s">
        <v>132</v>
      </c>
      <c r="B15" s="250">
        <v>38.5</v>
      </c>
      <c r="C15" s="251">
        <v>295916</v>
      </c>
      <c r="D15" s="251">
        <v>123</v>
      </c>
      <c r="E15" s="251">
        <v>5611</v>
      </c>
      <c r="F15" s="254">
        <v>1.9</v>
      </c>
      <c r="G15" s="252">
        <v>7372</v>
      </c>
      <c r="H15" s="253">
        <f>ROUND((E15-G15)/G15*100,2)</f>
        <v>-23.89</v>
      </c>
      <c r="I15" s="250">
        <v>38.5</v>
      </c>
      <c r="J15" s="251">
        <v>296101</v>
      </c>
      <c r="K15" s="251">
        <v>118</v>
      </c>
      <c r="L15" s="251">
        <v>4888</v>
      </c>
      <c r="M15" s="254">
        <v>1.65</v>
      </c>
      <c r="N15" s="262">
        <v>4860</v>
      </c>
      <c r="O15" s="263">
        <f>ROUND((L15-N15)/N15*100,2)</f>
        <v>0.58</v>
      </c>
    </row>
    <row r="16" spans="1:15" ht="14.25" thickBot="1">
      <c r="A16" s="164" t="s">
        <v>133</v>
      </c>
      <c r="B16" s="256">
        <v>38.4</v>
      </c>
      <c r="C16" s="257">
        <v>291664</v>
      </c>
      <c r="D16" s="257">
        <v>118</v>
      </c>
      <c r="E16" s="257">
        <v>7372</v>
      </c>
      <c r="F16" s="258">
        <v>2.53</v>
      </c>
      <c r="G16" s="264">
        <v>6543</v>
      </c>
      <c r="H16" s="176">
        <f>ROUND((E16-G16)/G16*100,2)</f>
        <v>12.67</v>
      </c>
      <c r="I16" s="260">
        <v>38.5</v>
      </c>
      <c r="J16" s="261">
        <v>292050</v>
      </c>
      <c r="K16" s="261">
        <v>114</v>
      </c>
      <c r="L16" s="261">
        <v>4860</v>
      </c>
      <c r="M16" s="258">
        <v>1.66</v>
      </c>
      <c r="N16" s="264">
        <v>5522</v>
      </c>
      <c r="O16" s="43">
        <f>ROUND((L16-N16)/N16*100,2)</f>
        <v>-11.99</v>
      </c>
    </row>
    <row r="17" spans="1:15" ht="14.25" thickBot="1">
      <c r="A17" s="40" t="s">
        <v>60</v>
      </c>
      <c r="B17" s="41">
        <f aca="true" t="shared" si="2" ref="B17:O17">B15-B16</f>
        <v>0.10000000000000142</v>
      </c>
      <c r="C17" s="42">
        <f t="shared" si="2"/>
        <v>4252</v>
      </c>
      <c r="D17" s="61">
        <f>D15-D16</f>
        <v>5</v>
      </c>
      <c r="E17" s="42">
        <f t="shared" si="2"/>
        <v>-1761</v>
      </c>
      <c r="F17" s="39">
        <f t="shared" si="2"/>
        <v>-0.6299999999999999</v>
      </c>
      <c r="G17" s="62">
        <f t="shared" si="2"/>
        <v>829</v>
      </c>
      <c r="H17" s="43">
        <f t="shared" si="2"/>
        <v>-36.56</v>
      </c>
      <c r="I17" s="44">
        <f t="shared" si="2"/>
        <v>0</v>
      </c>
      <c r="J17" s="63">
        <f t="shared" si="2"/>
        <v>4051</v>
      </c>
      <c r="K17" s="61">
        <f t="shared" si="2"/>
        <v>4</v>
      </c>
      <c r="L17" s="42">
        <f t="shared" si="2"/>
        <v>28</v>
      </c>
      <c r="M17" s="39">
        <f t="shared" si="2"/>
        <v>-0.010000000000000009</v>
      </c>
      <c r="N17" s="62">
        <f t="shared" si="2"/>
        <v>-662</v>
      </c>
      <c r="O17" s="43">
        <f t="shared" si="2"/>
        <v>12.57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08" t="s">
        <v>112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10"/>
      <c r="O27" s="211"/>
    </row>
    <row r="28" spans="1:15" ht="13.5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1"/>
    </row>
    <row r="29" spans="1:15" ht="29.25" customHeight="1">
      <c r="A29" s="213" t="s">
        <v>134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6"/>
      <c r="N29" s="206"/>
      <c r="O29" s="207"/>
    </row>
    <row r="30" spans="1:15" ht="19.5" customHeight="1">
      <c r="A30" s="213" t="s">
        <v>95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  <c r="N30" s="206"/>
      <c r="O30" s="207"/>
    </row>
    <row r="31" spans="1:15" ht="25.5" customHeight="1">
      <c r="A31" s="204" t="s">
        <v>121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5"/>
    </row>
    <row r="32" spans="1:15" ht="39" customHeight="1">
      <c r="A32" s="75"/>
      <c r="B32" s="203" t="s">
        <v>100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77"/>
      <c r="O32" s="78"/>
    </row>
    <row r="33" spans="1:15" ht="24.75" customHeight="1">
      <c r="A33" s="75"/>
      <c r="D33" s="98" t="s">
        <v>135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138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137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122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04" t="s">
        <v>97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  <c r="N38" s="206"/>
      <c r="O38" s="207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111</v>
      </c>
      <c r="C40" s="84"/>
      <c r="D40" s="81"/>
      <c r="E40" s="67"/>
      <c r="F40" s="85"/>
      <c r="H40" s="85" t="s">
        <v>61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62</v>
      </c>
      <c r="C41" s="84"/>
      <c r="D41" s="81"/>
      <c r="E41" s="67"/>
      <c r="F41" s="85"/>
      <c r="H41" s="85" t="s">
        <v>63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64</v>
      </c>
      <c r="C42" s="84"/>
      <c r="D42" s="81"/>
      <c r="E42" s="67"/>
      <c r="F42" s="85"/>
      <c r="H42" s="85" t="s">
        <v>65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66</v>
      </c>
      <c r="C43" s="84"/>
      <c r="D43" s="81"/>
      <c r="E43" s="67"/>
      <c r="F43" s="85"/>
      <c r="H43" s="85" t="s">
        <v>69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199" t="s">
        <v>123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1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124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02" t="s">
        <v>114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2:A4"/>
    <mergeCell ref="B2:H2"/>
    <mergeCell ref="I2:O2"/>
    <mergeCell ref="G3:H3"/>
    <mergeCell ref="N3:O3"/>
    <mergeCell ref="A27:O28"/>
    <mergeCell ref="A29:O29"/>
    <mergeCell ref="A30:O30"/>
    <mergeCell ref="A31:O31"/>
    <mergeCell ref="A46:O46"/>
    <mergeCell ref="C49:N49"/>
    <mergeCell ref="B32:M32"/>
    <mergeCell ref="A38:O3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7"/>
  <sheetViews>
    <sheetView zoomScale="95" zoomScaleNormal="95" workbookViewId="0" topLeftCell="A25">
      <selection activeCell="E8" sqref="E8:R6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9" t="s">
        <v>130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2:18" ht="18.75">
      <c r="B3" s="179" t="s">
        <v>119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2:18" ht="12.75" thickBot="1">
      <c r="B4" s="180" t="s">
        <v>120</v>
      </c>
      <c r="C4" s="180"/>
      <c r="D4" s="180"/>
      <c r="E4" s="58"/>
      <c r="F4" s="58"/>
      <c r="G4" s="58"/>
      <c r="H4" s="58"/>
      <c r="I4" s="58"/>
      <c r="J4" s="58"/>
      <c r="K4" s="60"/>
      <c r="L4" s="58"/>
      <c r="M4" s="58"/>
      <c r="N4" s="58"/>
      <c r="O4" s="181" t="s">
        <v>125</v>
      </c>
      <c r="P4" s="181"/>
      <c r="Q4" s="181"/>
      <c r="R4" s="181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7" t="s">
        <v>48</v>
      </c>
      <c r="K6" s="178"/>
      <c r="L6" s="22"/>
      <c r="M6" s="22"/>
      <c r="N6" s="22"/>
      <c r="O6" s="22"/>
      <c r="P6" s="22"/>
      <c r="Q6" s="227" t="s">
        <v>48</v>
      </c>
      <c r="R6" s="228"/>
    </row>
    <row r="7" spans="2:18" s="6" customFormat="1" ht="42" customHeight="1" thickBot="1">
      <c r="B7" s="19"/>
      <c r="C7" s="20"/>
      <c r="D7" s="21"/>
      <c r="E7" s="29" t="s">
        <v>68</v>
      </c>
      <c r="F7" s="23" t="s">
        <v>49</v>
      </c>
      <c r="G7" s="23" t="s">
        <v>45</v>
      </c>
      <c r="H7" s="23" t="s">
        <v>50</v>
      </c>
      <c r="I7" s="24" t="s">
        <v>113</v>
      </c>
      <c r="J7" s="25" t="s">
        <v>67</v>
      </c>
      <c r="K7" s="26" t="s">
        <v>52</v>
      </c>
      <c r="L7" s="23" t="s">
        <v>68</v>
      </c>
      <c r="M7" s="23" t="s">
        <v>49</v>
      </c>
      <c r="N7" s="23" t="s">
        <v>45</v>
      </c>
      <c r="O7" s="23" t="s">
        <v>53</v>
      </c>
      <c r="P7" s="24" t="s">
        <v>113</v>
      </c>
      <c r="Q7" s="165" t="s">
        <v>54</v>
      </c>
      <c r="R7" s="166" t="s">
        <v>52</v>
      </c>
    </row>
    <row r="8" spans="2:23" s="45" customFormat="1" ht="12">
      <c r="B8" s="46"/>
      <c r="C8" s="182" t="s">
        <v>0</v>
      </c>
      <c r="D8" s="183"/>
      <c r="E8" s="109">
        <v>38.2</v>
      </c>
      <c r="F8" s="111">
        <v>286999</v>
      </c>
      <c r="G8" s="111">
        <v>61</v>
      </c>
      <c r="H8" s="111">
        <v>5509</v>
      </c>
      <c r="I8" s="229">
        <v>1.92</v>
      </c>
      <c r="J8" s="230">
        <v>5463</v>
      </c>
      <c r="K8" s="130">
        <f>IF(U8=TRUE,"-",ROUND((H8-J8)/J8*100,2))</f>
        <v>0.84</v>
      </c>
      <c r="L8" s="109">
        <v>38.2</v>
      </c>
      <c r="M8" s="111">
        <v>287183</v>
      </c>
      <c r="N8" s="110">
        <v>60</v>
      </c>
      <c r="O8" s="111">
        <v>4699</v>
      </c>
      <c r="P8" s="229">
        <v>1.64</v>
      </c>
      <c r="Q8" s="230">
        <v>3921</v>
      </c>
      <c r="R8" s="130">
        <f>IF(W8=TRUE,"-",ROUND((O8-Q8)/Q8*100,2))</f>
        <v>19.84</v>
      </c>
      <c r="T8" s="45">
        <f aca="true" t="shared" si="0" ref="T8:T39">ROUND((H8-J8)/J8*100,2)</f>
        <v>0.84</v>
      </c>
      <c r="U8" s="45" t="b">
        <f aca="true" t="shared" si="1" ref="U8:U39">ISERROR(T8)</f>
        <v>0</v>
      </c>
      <c r="V8" s="45">
        <f aca="true" t="shared" si="2" ref="V8:V39">ROUND((O8-Q8)/Q8*100,2)</f>
        <v>19.84</v>
      </c>
      <c r="W8" s="45" t="b">
        <f aca="true" t="shared" si="3" ref="W8:W39">ISERROR(V8)</f>
        <v>0</v>
      </c>
    </row>
    <row r="9" spans="2:23" s="45" customFormat="1" ht="12">
      <c r="B9" s="104"/>
      <c r="C9" s="48"/>
      <c r="D9" s="49" t="s">
        <v>102</v>
      </c>
      <c r="E9" s="112">
        <v>38.4</v>
      </c>
      <c r="F9" s="114">
        <v>321129</v>
      </c>
      <c r="G9" s="114">
        <v>10</v>
      </c>
      <c r="H9" s="114">
        <v>6267</v>
      </c>
      <c r="I9" s="231">
        <v>1.95</v>
      </c>
      <c r="J9" s="232">
        <v>7595</v>
      </c>
      <c r="K9" s="131">
        <f>IF(U9=TRUE,"-",ROUND((H9-J9)/J9*100,2))</f>
        <v>-17.49</v>
      </c>
      <c r="L9" s="112">
        <v>38.4</v>
      </c>
      <c r="M9" s="114">
        <v>321129</v>
      </c>
      <c r="N9" s="113">
        <v>10</v>
      </c>
      <c r="O9" s="114">
        <v>4991</v>
      </c>
      <c r="P9" s="231">
        <v>1.55</v>
      </c>
      <c r="Q9" s="232">
        <v>5804</v>
      </c>
      <c r="R9" s="167">
        <f>IF(W9=TRUE,"-",ROUND((O9-Q9)/Q9*100,2))</f>
        <v>-14.01</v>
      </c>
      <c r="T9" s="45">
        <f t="shared" si="0"/>
        <v>-17.49</v>
      </c>
      <c r="U9" s="45" t="b">
        <f t="shared" si="1"/>
        <v>0</v>
      </c>
      <c r="V9" s="45">
        <f t="shared" si="2"/>
        <v>-14.01</v>
      </c>
      <c r="W9" s="45" t="b">
        <f t="shared" si="3"/>
        <v>0</v>
      </c>
    </row>
    <row r="10" spans="2:23" s="45" customFormat="1" ht="12">
      <c r="B10" s="104"/>
      <c r="C10" s="48"/>
      <c r="D10" s="49" t="s">
        <v>78</v>
      </c>
      <c r="E10" s="112">
        <v>38</v>
      </c>
      <c r="F10" s="114">
        <v>277618</v>
      </c>
      <c r="G10" s="114" t="s">
        <v>116</v>
      </c>
      <c r="H10" s="114">
        <v>4935</v>
      </c>
      <c r="I10" s="231">
        <v>1.78</v>
      </c>
      <c r="J10" s="232">
        <v>7277</v>
      </c>
      <c r="K10" s="131">
        <f aca="true" t="shared" si="4" ref="K10:K62">IF(U10=TRUE,"-",ROUND((H10-J10)/J10*100,2))</f>
        <v>-32.18</v>
      </c>
      <c r="L10" s="112">
        <v>38</v>
      </c>
      <c r="M10" s="114">
        <v>277618</v>
      </c>
      <c r="N10" s="113" t="s">
        <v>116</v>
      </c>
      <c r="O10" s="114">
        <v>3946</v>
      </c>
      <c r="P10" s="231">
        <v>1.42</v>
      </c>
      <c r="Q10" s="232">
        <v>4106</v>
      </c>
      <c r="R10" s="167">
        <f aca="true" t="shared" si="5" ref="R10:R62">IF(W10=TRUE,"-",ROUND((O10-Q10)/Q10*100,2))</f>
        <v>-3.9</v>
      </c>
      <c r="T10" s="45">
        <f t="shared" si="0"/>
        <v>-32.18</v>
      </c>
      <c r="U10" s="45" t="b">
        <f t="shared" si="1"/>
        <v>0</v>
      </c>
      <c r="V10" s="45">
        <f t="shared" si="2"/>
        <v>-3.9</v>
      </c>
      <c r="W10" s="45" t="b">
        <f t="shared" si="3"/>
        <v>0</v>
      </c>
    </row>
    <row r="11" spans="2:23" s="45" customFormat="1" ht="12">
      <c r="B11" s="104"/>
      <c r="C11" s="48"/>
      <c r="D11" s="49" t="s">
        <v>103</v>
      </c>
      <c r="E11" s="112">
        <v>36.8</v>
      </c>
      <c r="F11" s="114">
        <v>259164</v>
      </c>
      <c r="G11" s="114" t="s">
        <v>116</v>
      </c>
      <c r="H11" s="114">
        <v>4647</v>
      </c>
      <c r="I11" s="231">
        <v>1.79</v>
      </c>
      <c r="J11" s="232">
        <v>4198</v>
      </c>
      <c r="K11" s="131">
        <f t="shared" si="4"/>
        <v>10.7</v>
      </c>
      <c r="L11" s="112">
        <v>36.8</v>
      </c>
      <c r="M11" s="114">
        <v>259164</v>
      </c>
      <c r="N11" s="113" t="s">
        <v>116</v>
      </c>
      <c r="O11" s="114">
        <v>1213</v>
      </c>
      <c r="P11" s="231">
        <v>0.47</v>
      </c>
      <c r="Q11" s="232">
        <v>1900</v>
      </c>
      <c r="R11" s="167">
        <f t="shared" si="5"/>
        <v>-36.16</v>
      </c>
      <c r="T11" s="45">
        <f t="shared" si="0"/>
        <v>10.7</v>
      </c>
      <c r="U11" s="45" t="b">
        <f t="shared" si="1"/>
        <v>0</v>
      </c>
      <c r="V11" s="45">
        <f t="shared" si="2"/>
        <v>-36.16</v>
      </c>
      <c r="W11" s="45" t="b">
        <f t="shared" si="3"/>
        <v>0</v>
      </c>
    </row>
    <row r="12" spans="2:23" s="45" customFormat="1" ht="12">
      <c r="B12" s="104"/>
      <c r="C12" s="48"/>
      <c r="D12" s="49" t="s">
        <v>84</v>
      </c>
      <c r="E12" s="112">
        <v>39.4</v>
      </c>
      <c r="F12" s="114">
        <v>296708</v>
      </c>
      <c r="G12" s="114">
        <v>7</v>
      </c>
      <c r="H12" s="114">
        <v>4512</v>
      </c>
      <c r="I12" s="231">
        <v>1.52</v>
      </c>
      <c r="J12" s="232">
        <v>4137</v>
      </c>
      <c r="K12" s="131">
        <f t="shared" si="4"/>
        <v>9.06</v>
      </c>
      <c r="L12" s="112">
        <v>39.4</v>
      </c>
      <c r="M12" s="114">
        <v>296708</v>
      </c>
      <c r="N12" s="113">
        <v>7</v>
      </c>
      <c r="O12" s="114">
        <v>3999</v>
      </c>
      <c r="P12" s="231">
        <v>1.35</v>
      </c>
      <c r="Q12" s="232">
        <v>3925</v>
      </c>
      <c r="R12" s="167">
        <f t="shared" si="5"/>
        <v>1.89</v>
      </c>
      <c r="T12" s="45">
        <f t="shared" si="0"/>
        <v>9.06</v>
      </c>
      <c r="U12" s="45" t="b">
        <f t="shared" si="1"/>
        <v>0</v>
      </c>
      <c r="V12" s="45">
        <f t="shared" si="2"/>
        <v>1.89</v>
      </c>
      <c r="W12" s="45" t="b">
        <f t="shared" si="3"/>
        <v>0</v>
      </c>
    </row>
    <row r="13" spans="2:23" s="45" customFormat="1" ht="12">
      <c r="B13" s="104"/>
      <c r="C13" s="48"/>
      <c r="D13" s="49" t="s">
        <v>93</v>
      </c>
      <c r="E13" s="112">
        <v>43.3</v>
      </c>
      <c r="F13" s="114">
        <v>248759</v>
      </c>
      <c r="G13" s="114" t="s">
        <v>116</v>
      </c>
      <c r="H13" s="114">
        <v>2477</v>
      </c>
      <c r="I13" s="231">
        <v>1</v>
      </c>
      <c r="J13" s="232">
        <v>3647</v>
      </c>
      <c r="K13" s="131">
        <f t="shared" si="4"/>
        <v>-32.08</v>
      </c>
      <c r="L13" s="112">
        <v>45</v>
      </c>
      <c r="M13" s="114">
        <v>265000</v>
      </c>
      <c r="N13" s="113" t="s">
        <v>116</v>
      </c>
      <c r="O13" s="114">
        <v>2303</v>
      </c>
      <c r="P13" s="231">
        <v>0.87</v>
      </c>
      <c r="Q13" s="232">
        <v>1875</v>
      </c>
      <c r="R13" s="167">
        <f t="shared" si="5"/>
        <v>22.83</v>
      </c>
      <c r="T13" s="45">
        <f t="shared" si="0"/>
        <v>-32.08</v>
      </c>
      <c r="U13" s="45" t="b">
        <f t="shared" si="1"/>
        <v>0</v>
      </c>
      <c r="V13" s="45">
        <f t="shared" si="2"/>
        <v>22.83</v>
      </c>
      <c r="W13" s="45" t="b">
        <f t="shared" si="3"/>
        <v>0</v>
      </c>
    </row>
    <row r="14" spans="2:23" s="45" customFormat="1" ht="12">
      <c r="B14" s="104"/>
      <c r="C14" s="48"/>
      <c r="D14" s="49" t="s">
        <v>1</v>
      </c>
      <c r="E14" s="112">
        <v>35.8</v>
      </c>
      <c r="F14" s="114">
        <v>306030</v>
      </c>
      <c r="G14" s="114">
        <v>9</v>
      </c>
      <c r="H14" s="114">
        <v>6478</v>
      </c>
      <c r="I14" s="231">
        <v>2.12</v>
      </c>
      <c r="J14" s="232">
        <v>6185</v>
      </c>
      <c r="K14" s="131">
        <f t="shared" si="4"/>
        <v>4.74</v>
      </c>
      <c r="L14" s="112">
        <v>35.8</v>
      </c>
      <c r="M14" s="114">
        <v>306030</v>
      </c>
      <c r="N14" s="113">
        <v>9</v>
      </c>
      <c r="O14" s="114">
        <v>4935</v>
      </c>
      <c r="P14" s="231">
        <v>1.61</v>
      </c>
      <c r="Q14" s="232">
        <v>6038</v>
      </c>
      <c r="R14" s="167">
        <f t="shared" si="5"/>
        <v>-18.27</v>
      </c>
      <c r="T14" s="45">
        <f t="shared" si="0"/>
        <v>4.74</v>
      </c>
      <c r="U14" s="45" t="b">
        <f t="shared" si="1"/>
        <v>0</v>
      </c>
      <c r="V14" s="45">
        <f t="shared" si="2"/>
        <v>-18.27</v>
      </c>
      <c r="W14" s="45" t="b">
        <f t="shared" si="3"/>
        <v>0</v>
      </c>
    </row>
    <row r="15" spans="2:23" s="45" customFormat="1" ht="12">
      <c r="B15" s="101"/>
      <c r="C15" s="48"/>
      <c r="D15" s="49" t="s">
        <v>104</v>
      </c>
      <c r="E15" s="112" t="s">
        <v>108</v>
      </c>
      <c r="F15" s="114" t="s">
        <v>108</v>
      </c>
      <c r="G15" s="114" t="s">
        <v>108</v>
      </c>
      <c r="H15" s="114" t="s">
        <v>108</v>
      </c>
      <c r="I15" s="231" t="s">
        <v>108</v>
      </c>
      <c r="J15" s="232" t="s">
        <v>108</v>
      </c>
      <c r="K15" s="131" t="str">
        <f t="shared" si="4"/>
        <v>-</v>
      </c>
      <c r="L15" s="112" t="s">
        <v>108</v>
      </c>
      <c r="M15" s="114" t="s">
        <v>108</v>
      </c>
      <c r="N15" s="113" t="s">
        <v>108</v>
      </c>
      <c r="O15" s="114" t="s">
        <v>108</v>
      </c>
      <c r="P15" s="231" t="s">
        <v>108</v>
      </c>
      <c r="Q15" s="232" t="s">
        <v>108</v>
      </c>
      <c r="R15" s="167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1"/>
      <c r="C16" s="48"/>
      <c r="D16" s="49" t="s">
        <v>2</v>
      </c>
      <c r="E16" s="112">
        <v>38</v>
      </c>
      <c r="F16" s="114">
        <v>301231</v>
      </c>
      <c r="G16" s="114" t="s">
        <v>116</v>
      </c>
      <c r="H16" s="114">
        <v>6996</v>
      </c>
      <c r="I16" s="231">
        <v>2.32</v>
      </c>
      <c r="J16" s="232">
        <v>6933</v>
      </c>
      <c r="K16" s="131">
        <f t="shared" si="4"/>
        <v>0.91</v>
      </c>
      <c r="L16" s="112">
        <v>38</v>
      </c>
      <c r="M16" s="114">
        <v>301231</v>
      </c>
      <c r="N16" s="113" t="s">
        <v>116</v>
      </c>
      <c r="O16" s="114">
        <v>6996</v>
      </c>
      <c r="P16" s="231">
        <v>2.32</v>
      </c>
      <c r="Q16" s="232">
        <v>6933</v>
      </c>
      <c r="R16" s="167">
        <f t="shared" si="5"/>
        <v>0.91</v>
      </c>
      <c r="T16" s="45">
        <f t="shared" si="0"/>
        <v>0.91</v>
      </c>
      <c r="U16" s="45" t="b">
        <f t="shared" si="1"/>
        <v>0</v>
      </c>
      <c r="V16" s="45">
        <f t="shared" si="2"/>
        <v>0.91</v>
      </c>
      <c r="W16" s="45" t="b">
        <f t="shared" si="3"/>
        <v>0</v>
      </c>
    </row>
    <row r="17" spans="2:23" s="45" customFormat="1" ht="12">
      <c r="B17" s="101"/>
      <c r="C17" s="48"/>
      <c r="D17" s="49" t="s">
        <v>85</v>
      </c>
      <c r="E17" s="112">
        <v>35.8</v>
      </c>
      <c r="F17" s="114">
        <v>267724</v>
      </c>
      <c r="G17" s="114" t="s">
        <v>116</v>
      </c>
      <c r="H17" s="114">
        <v>5277</v>
      </c>
      <c r="I17" s="231">
        <v>1.97</v>
      </c>
      <c r="J17" s="232">
        <v>1946</v>
      </c>
      <c r="K17" s="131">
        <f t="shared" si="4"/>
        <v>171.17</v>
      </c>
      <c r="L17" s="112">
        <v>35.8</v>
      </c>
      <c r="M17" s="114">
        <v>267724</v>
      </c>
      <c r="N17" s="113" t="s">
        <v>116</v>
      </c>
      <c r="O17" s="114">
        <v>4516</v>
      </c>
      <c r="P17" s="231">
        <v>1.69</v>
      </c>
      <c r="Q17" s="232">
        <v>1169</v>
      </c>
      <c r="R17" s="167">
        <f t="shared" si="5"/>
        <v>286.31</v>
      </c>
      <c r="T17" s="45">
        <f t="shared" si="0"/>
        <v>171.17</v>
      </c>
      <c r="U17" s="45" t="b">
        <f t="shared" si="1"/>
        <v>0</v>
      </c>
      <c r="V17" s="45">
        <f t="shared" si="2"/>
        <v>286.31</v>
      </c>
      <c r="W17" s="45" t="b">
        <f t="shared" si="3"/>
        <v>0</v>
      </c>
    </row>
    <row r="18" spans="2:23" s="45" customFormat="1" ht="12">
      <c r="B18" s="101"/>
      <c r="C18" s="48"/>
      <c r="D18" s="49" t="s">
        <v>86</v>
      </c>
      <c r="E18" s="112">
        <v>38.9</v>
      </c>
      <c r="F18" s="114">
        <v>283692</v>
      </c>
      <c r="G18" s="114" t="s">
        <v>116</v>
      </c>
      <c r="H18" s="114">
        <v>4787</v>
      </c>
      <c r="I18" s="231">
        <v>1.69</v>
      </c>
      <c r="J18" s="232">
        <v>5106</v>
      </c>
      <c r="K18" s="131">
        <f t="shared" si="4"/>
        <v>-6.25</v>
      </c>
      <c r="L18" s="112">
        <v>38.9</v>
      </c>
      <c r="M18" s="114">
        <v>283692</v>
      </c>
      <c r="N18" s="113" t="s">
        <v>116</v>
      </c>
      <c r="O18" s="114">
        <v>4714</v>
      </c>
      <c r="P18" s="231">
        <v>1.66</v>
      </c>
      <c r="Q18" s="232">
        <v>5106</v>
      </c>
      <c r="R18" s="167">
        <f t="shared" si="5"/>
        <v>-7.68</v>
      </c>
      <c r="T18" s="45">
        <f t="shared" si="0"/>
        <v>-6.25</v>
      </c>
      <c r="U18" s="45" t="b">
        <f t="shared" si="1"/>
        <v>0</v>
      </c>
      <c r="V18" s="45">
        <f t="shared" si="2"/>
        <v>-7.68</v>
      </c>
      <c r="W18" s="45" t="b">
        <f t="shared" si="3"/>
        <v>0</v>
      </c>
    </row>
    <row r="19" spans="2:23" s="45" customFormat="1" ht="12">
      <c r="B19" s="101"/>
      <c r="C19" s="48"/>
      <c r="D19" s="49" t="s">
        <v>3</v>
      </c>
      <c r="E19" s="112">
        <v>38.8</v>
      </c>
      <c r="F19" s="114">
        <v>240100</v>
      </c>
      <c r="G19" s="114" t="s">
        <v>116</v>
      </c>
      <c r="H19" s="114">
        <v>5000</v>
      </c>
      <c r="I19" s="231">
        <v>2.08</v>
      </c>
      <c r="J19" s="232">
        <v>7000</v>
      </c>
      <c r="K19" s="131">
        <f t="shared" si="4"/>
        <v>-28.57</v>
      </c>
      <c r="L19" s="112">
        <v>38.8</v>
      </c>
      <c r="M19" s="114">
        <v>240100</v>
      </c>
      <c r="N19" s="113" t="s">
        <v>116</v>
      </c>
      <c r="O19" s="114">
        <v>3900</v>
      </c>
      <c r="P19" s="231">
        <v>1.62</v>
      </c>
      <c r="Q19" s="232">
        <v>0</v>
      </c>
      <c r="R19" s="167" t="str">
        <f t="shared" si="5"/>
        <v>-</v>
      </c>
      <c r="T19" s="45">
        <f t="shared" si="0"/>
        <v>-28.57</v>
      </c>
      <c r="U19" s="45" t="b">
        <f t="shared" si="1"/>
        <v>0</v>
      </c>
      <c r="V19" s="45" t="e">
        <f t="shared" si="2"/>
        <v>#DIV/0!</v>
      </c>
      <c r="W19" s="45" t="b">
        <f t="shared" si="3"/>
        <v>1</v>
      </c>
    </row>
    <row r="20" spans="2:23" s="45" customFormat="1" ht="12">
      <c r="B20" s="101" t="s">
        <v>4</v>
      </c>
      <c r="C20" s="48"/>
      <c r="D20" s="49" t="s">
        <v>5</v>
      </c>
      <c r="E20" s="112">
        <v>38</v>
      </c>
      <c r="F20" s="114">
        <v>279090</v>
      </c>
      <c r="G20" s="114" t="s">
        <v>116</v>
      </c>
      <c r="H20" s="114">
        <v>5617</v>
      </c>
      <c r="I20" s="231">
        <v>2.01</v>
      </c>
      <c r="J20" s="232">
        <v>5298</v>
      </c>
      <c r="K20" s="131">
        <f t="shared" si="4"/>
        <v>6.02</v>
      </c>
      <c r="L20" s="112">
        <v>38</v>
      </c>
      <c r="M20" s="114">
        <v>279090</v>
      </c>
      <c r="N20" s="113" t="s">
        <v>116</v>
      </c>
      <c r="O20" s="114">
        <v>3848</v>
      </c>
      <c r="P20" s="231">
        <v>1.38</v>
      </c>
      <c r="Q20" s="232">
        <v>3830</v>
      </c>
      <c r="R20" s="167">
        <f t="shared" si="5"/>
        <v>0.47</v>
      </c>
      <c r="T20" s="45">
        <f t="shared" si="0"/>
        <v>6.02</v>
      </c>
      <c r="U20" s="45" t="b">
        <f t="shared" si="1"/>
        <v>0</v>
      </c>
      <c r="V20" s="45">
        <f t="shared" si="2"/>
        <v>0.47</v>
      </c>
      <c r="W20" s="45" t="b">
        <f t="shared" si="3"/>
        <v>0</v>
      </c>
    </row>
    <row r="21" spans="2:23" s="45" customFormat="1" ht="12">
      <c r="B21" s="101"/>
      <c r="C21" s="48"/>
      <c r="D21" s="49" t="s">
        <v>6</v>
      </c>
      <c r="E21" s="112">
        <v>40.8</v>
      </c>
      <c r="F21" s="114">
        <v>290619</v>
      </c>
      <c r="G21" s="114" t="s">
        <v>116</v>
      </c>
      <c r="H21" s="114">
        <v>5817</v>
      </c>
      <c r="I21" s="231">
        <v>2</v>
      </c>
      <c r="J21" s="232">
        <v>4619</v>
      </c>
      <c r="K21" s="131">
        <f t="shared" si="4"/>
        <v>25.94</v>
      </c>
      <c r="L21" s="112">
        <v>40.8</v>
      </c>
      <c r="M21" s="114">
        <v>290619</v>
      </c>
      <c r="N21" s="113" t="s">
        <v>116</v>
      </c>
      <c r="O21" s="114">
        <v>5817</v>
      </c>
      <c r="P21" s="231">
        <v>2</v>
      </c>
      <c r="Q21" s="232">
        <v>1513</v>
      </c>
      <c r="R21" s="167">
        <f t="shared" si="5"/>
        <v>284.47</v>
      </c>
      <c r="T21" s="45">
        <f t="shared" si="0"/>
        <v>25.94</v>
      </c>
      <c r="U21" s="45" t="b">
        <f t="shared" si="1"/>
        <v>0</v>
      </c>
      <c r="V21" s="45">
        <f t="shared" si="2"/>
        <v>284.47</v>
      </c>
      <c r="W21" s="45" t="b">
        <f t="shared" si="3"/>
        <v>0</v>
      </c>
    </row>
    <row r="22" spans="2:23" s="45" customFormat="1" ht="12">
      <c r="B22" s="101"/>
      <c r="C22" s="48"/>
      <c r="D22" s="49" t="s">
        <v>105</v>
      </c>
      <c r="E22" s="112">
        <v>40.2</v>
      </c>
      <c r="F22" s="114">
        <v>271845</v>
      </c>
      <c r="G22" s="114">
        <v>5</v>
      </c>
      <c r="H22" s="114">
        <v>4328</v>
      </c>
      <c r="I22" s="231">
        <v>1.59</v>
      </c>
      <c r="J22" s="232">
        <v>7346</v>
      </c>
      <c r="K22" s="131">
        <f t="shared" si="4"/>
        <v>-41.08</v>
      </c>
      <c r="L22" s="112">
        <v>40.2</v>
      </c>
      <c r="M22" s="114">
        <v>271845</v>
      </c>
      <c r="N22" s="113">
        <v>5</v>
      </c>
      <c r="O22" s="114">
        <v>4257</v>
      </c>
      <c r="P22" s="231">
        <v>1.57</v>
      </c>
      <c r="Q22" s="232">
        <v>1787</v>
      </c>
      <c r="R22" s="167">
        <f t="shared" si="5"/>
        <v>138.22</v>
      </c>
      <c r="T22" s="45">
        <f t="shared" si="0"/>
        <v>-41.08</v>
      </c>
      <c r="U22" s="45" t="b">
        <f t="shared" si="1"/>
        <v>0</v>
      </c>
      <c r="V22" s="45">
        <f t="shared" si="2"/>
        <v>138.22</v>
      </c>
      <c r="W22" s="45" t="b">
        <f t="shared" si="3"/>
        <v>0</v>
      </c>
    </row>
    <row r="23" spans="2:23" s="45" customFormat="1" ht="12">
      <c r="B23" s="101"/>
      <c r="C23" s="48"/>
      <c r="D23" s="49" t="s">
        <v>81</v>
      </c>
      <c r="E23" s="112">
        <v>39</v>
      </c>
      <c r="F23" s="114">
        <v>340808</v>
      </c>
      <c r="G23" s="114" t="s">
        <v>116</v>
      </c>
      <c r="H23" s="114">
        <v>5964</v>
      </c>
      <c r="I23" s="231">
        <v>1.75</v>
      </c>
      <c r="J23" s="232">
        <v>5968</v>
      </c>
      <c r="K23" s="131">
        <f t="shared" si="4"/>
        <v>-0.07</v>
      </c>
      <c r="L23" s="112">
        <v>39</v>
      </c>
      <c r="M23" s="114">
        <v>340808</v>
      </c>
      <c r="N23" s="113" t="s">
        <v>116</v>
      </c>
      <c r="O23" s="114">
        <v>5964</v>
      </c>
      <c r="P23" s="231">
        <v>1.75</v>
      </c>
      <c r="Q23" s="232">
        <v>5968</v>
      </c>
      <c r="R23" s="167">
        <f t="shared" si="5"/>
        <v>-0.07</v>
      </c>
      <c r="T23" s="45">
        <f t="shared" si="0"/>
        <v>-0.07</v>
      </c>
      <c r="U23" s="45" t="b">
        <f t="shared" si="1"/>
        <v>0</v>
      </c>
      <c r="V23" s="45">
        <f t="shared" si="2"/>
        <v>-0.07</v>
      </c>
      <c r="W23" s="45" t="b">
        <f t="shared" si="3"/>
        <v>0</v>
      </c>
    </row>
    <row r="24" spans="2:23" s="45" customFormat="1" ht="12">
      <c r="B24" s="101"/>
      <c r="C24" s="48"/>
      <c r="D24" s="49" t="s">
        <v>79</v>
      </c>
      <c r="E24" s="112" t="s">
        <v>108</v>
      </c>
      <c r="F24" s="114" t="s">
        <v>108</v>
      </c>
      <c r="G24" s="114" t="s">
        <v>108</v>
      </c>
      <c r="H24" s="114" t="s">
        <v>108</v>
      </c>
      <c r="I24" s="231" t="s">
        <v>108</v>
      </c>
      <c r="J24" s="232">
        <v>4500</v>
      </c>
      <c r="K24" s="131" t="str">
        <f t="shared" si="4"/>
        <v>-</v>
      </c>
      <c r="L24" s="112" t="s">
        <v>108</v>
      </c>
      <c r="M24" s="114" t="s">
        <v>108</v>
      </c>
      <c r="N24" s="113" t="s">
        <v>108</v>
      </c>
      <c r="O24" s="114" t="s">
        <v>108</v>
      </c>
      <c r="P24" s="231" t="s">
        <v>108</v>
      </c>
      <c r="Q24" s="232">
        <v>0</v>
      </c>
      <c r="R24" s="167" t="str">
        <f t="shared" si="5"/>
        <v>-</v>
      </c>
      <c r="T24" s="45" t="e">
        <f t="shared" si="0"/>
        <v>#VALUE!</v>
      </c>
      <c r="U24" s="45" t="b">
        <f t="shared" si="1"/>
        <v>1</v>
      </c>
      <c r="V24" s="45" t="e">
        <f t="shared" si="2"/>
        <v>#VALUE!</v>
      </c>
      <c r="W24" s="45" t="b">
        <f t="shared" si="3"/>
        <v>1</v>
      </c>
    </row>
    <row r="25" spans="2:23" s="45" customFormat="1" ht="12">
      <c r="B25" s="101"/>
      <c r="C25" s="48"/>
      <c r="D25" s="49" t="s">
        <v>80</v>
      </c>
      <c r="E25" s="112">
        <v>38</v>
      </c>
      <c r="F25" s="114">
        <v>257825</v>
      </c>
      <c r="G25" s="114" t="s">
        <v>116</v>
      </c>
      <c r="H25" s="114">
        <v>6000</v>
      </c>
      <c r="I25" s="231">
        <v>2.33</v>
      </c>
      <c r="J25" s="232" t="s">
        <v>108</v>
      </c>
      <c r="K25" s="131" t="str">
        <f t="shared" si="4"/>
        <v>-</v>
      </c>
      <c r="L25" s="112">
        <v>38</v>
      </c>
      <c r="M25" s="114">
        <v>257825</v>
      </c>
      <c r="N25" s="113" t="s">
        <v>116</v>
      </c>
      <c r="O25" s="114">
        <v>4000</v>
      </c>
      <c r="P25" s="231">
        <v>1.55</v>
      </c>
      <c r="Q25" s="232" t="s">
        <v>108</v>
      </c>
      <c r="R25" s="167" t="str">
        <f t="shared" si="5"/>
        <v>-</v>
      </c>
      <c r="T25" s="45" t="e">
        <f t="shared" si="0"/>
        <v>#VALUE!</v>
      </c>
      <c r="U25" s="45" t="b">
        <f t="shared" si="1"/>
        <v>1</v>
      </c>
      <c r="V25" s="45" t="e">
        <f t="shared" si="2"/>
        <v>#VALUE!</v>
      </c>
      <c r="W25" s="45" t="b">
        <f t="shared" si="3"/>
        <v>1</v>
      </c>
    </row>
    <row r="26" spans="2:23" s="45" customFormat="1" ht="12">
      <c r="B26" s="101"/>
      <c r="C26" s="48"/>
      <c r="D26" s="49" t="s">
        <v>7</v>
      </c>
      <c r="E26" s="112">
        <v>37.9</v>
      </c>
      <c r="F26" s="114">
        <v>279003</v>
      </c>
      <c r="G26" s="114">
        <v>10</v>
      </c>
      <c r="H26" s="114">
        <v>5423</v>
      </c>
      <c r="I26" s="231">
        <v>1.94</v>
      </c>
      <c r="J26" s="232">
        <v>5916</v>
      </c>
      <c r="K26" s="131">
        <f t="shared" si="4"/>
        <v>-8.33</v>
      </c>
      <c r="L26" s="112">
        <v>37.9</v>
      </c>
      <c r="M26" s="114">
        <v>279003</v>
      </c>
      <c r="N26" s="113">
        <v>10</v>
      </c>
      <c r="O26" s="114">
        <v>4799</v>
      </c>
      <c r="P26" s="231">
        <v>1.72</v>
      </c>
      <c r="Q26" s="232">
        <v>5027</v>
      </c>
      <c r="R26" s="167">
        <f t="shared" si="5"/>
        <v>-4.54</v>
      </c>
      <c r="T26" s="45">
        <f t="shared" si="0"/>
        <v>-8.33</v>
      </c>
      <c r="U26" s="45" t="b">
        <f t="shared" si="1"/>
        <v>0</v>
      </c>
      <c r="V26" s="45">
        <f t="shared" si="2"/>
        <v>-4.54</v>
      </c>
      <c r="W26" s="45" t="b">
        <f t="shared" si="3"/>
        <v>0</v>
      </c>
    </row>
    <row r="27" spans="2:23" s="45" customFormat="1" ht="12">
      <c r="B27" s="101"/>
      <c r="C27" s="48"/>
      <c r="D27" s="49" t="s">
        <v>106</v>
      </c>
      <c r="E27" s="112" t="s">
        <v>108</v>
      </c>
      <c r="F27" s="114" t="s">
        <v>108</v>
      </c>
      <c r="G27" s="114" t="s">
        <v>108</v>
      </c>
      <c r="H27" s="114" t="s">
        <v>108</v>
      </c>
      <c r="I27" s="231" t="s">
        <v>108</v>
      </c>
      <c r="J27" s="232">
        <v>3800</v>
      </c>
      <c r="K27" s="131" t="str">
        <f t="shared" si="4"/>
        <v>-</v>
      </c>
      <c r="L27" s="112" t="s">
        <v>108</v>
      </c>
      <c r="M27" s="114" t="s">
        <v>108</v>
      </c>
      <c r="N27" s="113" t="s">
        <v>108</v>
      </c>
      <c r="O27" s="114" t="s">
        <v>108</v>
      </c>
      <c r="P27" s="231" t="s">
        <v>108</v>
      </c>
      <c r="Q27" s="232">
        <v>3400</v>
      </c>
      <c r="R27" s="167" t="str">
        <f t="shared" si="5"/>
        <v>-</v>
      </c>
      <c r="T27" s="45" t="e">
        <f t="shared" si="0"/>
        <v>#VALUE!</v>
      </c>
      <c r="U27" s="45" t="b">
        <f t="shared" si="1"/>
        <v>1</v>
      </c>
      <c r="V27" s="45" t="e">
        <f t="shared" si="2"/>
        <v>#VALUE!</v>
      </c>
      <c r="W27" s="45" t="b">
        <f t="shared" si="3"/>
        <v>1</v>
      </c>
    </row>
    <row r="28" spans="2:23" s="45" customFormat="1" ht="12">
      <c r="B28" s="101" t="s">
        <v>8</v>
      </c>
      <c r="C28" s="184" t="s">
        <v>9</v>
      </c>
      <c r="D28" s="185"/>
      <c r="E28" s="115" t="s">
        <v>108</v>
      </c>
      <c r="F28" s="117" t="s">
        <v>108</v>
      </c>
      <c r="G28" s="117" t="s">
        <v>108</v>
      </c>
      <c r="H28" s="117" t="s">
        <v>108</v>
      </c>
      <c r="I28" s="233" t="s">
        <v>108</v>
      </c>
      <c r="J28" s="234" t="s">
        <v>108</v>
      </c>
      <c r="K28" s="132" t="str">
        <f t="shared" si="4"/>
        <v>-</v>
      </c>
      <c r="L28" s="115" t="s">
        <v>108</v>
      </c>
      <c r="M28" s="117" t="s">
        <v>108</v>
      </c>
      <c r="N28" s="116" t="s">
        <v>108</v>
      </c>
      <c r="O28" s="117" t="s">
        <v>108</v>
      </c>
      <c r="P28" s="233" t="s">
        <v>108</v>
      </c>
      <c r="Q28" s="234" t="s">
        <v>108</v>
      </c>
      <c r="R28" s="132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1"/>
      <c r="C29" s="184" t="s">
        <v>89</v>
      </c>
      <c r="D29" s="185"/>
      <c r="E29" s="118">
        <v>42.6</v>
      </c>
      <c r="F29" s="120">
        <v>270410</v>
      </c>
      <c r="G29" s="120" t="s">
        <v>116</v>
      </c>
      <c r="H29" s="120">
        <v>4000</v>
      </c>
      <c r="I29" s="235">
        <v>1.48</v>
      </c>
      <c r="J29" s="236" t="s">
        <v>108</v>
      </c>
      <c r="K29" s="132" t="str">
        <f t="shared" si="4"/>
        <v>-</v>
      </c>
      <c r="L29" s="118">
        <v>42.6</v>
      </c>
      <c r="M29" s="120">
        <v>270410</v>
      </c>
      <c r="N29" s="119" t="s">
        <v>116</v>
      </c>
      <c r="O29" s="120">
        <v>0</v>
      </c>
      <c r="P29" s="235">
        <v>0</v>
      </c>
      <c r="Q29" s="236" t="s">
        <v>108</v>
      </c>
      <c r="R29" s="132" t="str">
        <f t="shared" si="5"/>
        <v>-</v>
      </c>
      <c r="T29" s="45" t="e">
        <f t="shared" si="0"/>
        <v>#VALUE!</v>
      </c>
      <c r="U29" s="45" t="b">
        <f t="shared" si="1"/>
        <v>1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101"/>
      <c r="C30" s="184" t="s">
        <v>10</v>
      </c>
      <c r="D30" s="185"/>
      <c r="E30" s="118">
        <v>37.5</v>
      </c>
      <c r="F30" s="120">
        <v>303221</v>
      </c>
      <c r="G30" s="120">
        <v>6</v>
      </c>
      <c r="H30" s="120">
        <v>5617</v>
      </c>
      <c r="I30" s="235">
        <v>1.85</v>
      </c>
      <c r="J30" s="236">
        <v>8499</v>
      </c>
      <c r="K30" s="132">
        <f t="shared" si="4"/>
        <v>-33.91</v>
      </c>
      <c r="L30" s="118">
        <v>37.5</v>
      </c>
      <c r="M30" s="120">
        <v>303221</v>
      </c>
      <c r="N30" s="119">
        <v>6</v>
      </c>
      <c r="O30" s="120">
        <v>5140</v>
      </c>
      <c r="P30" s="235">
        <v>1.7</v>
      </c>
      <c r="Q30" s="236">
        <v>4403</v>
      </c>
      <c r="R30" s="132">
        <f t="shared" si="5"/>
        <v>16.74</v>
      </c>
      <c r="T30" s="45">
        <f t="shared" si="0"/>
        <v>-33.91</v>
      </c>
      <c r="U30" s="45" t="b">
        <f t="shared" si="1"/>
        <v>0</v>
      </c>
      <c r="V30" s="45">
        <f t="shared" si="2"/>
        <v>16.74</v>
      </c>
      <c r="W30" s="45" t="b">
        <f t="shared" si="3"/>
        <v>0</v>
      </c>
    </row>
    <row r="31" spans="2:23" s="45" customFormat="1" ht="12">
      <c r="B31" s="101"/>
      <c r="C31" s="184" t="s">
        <v>90</v>
      </c>
      <c r="D31" s="185"/>
      <c r="E31" s="118">
        <v>34.7</v>
      </c>
      <c r="F31" s="120">
        <v>290983</v>
      </c>
      <c r="G31" s="120" t="s">
        <v>116</v>
      </c>
      <c r="H31" s="120">
        <v>5103</v>
      </c>
      <c r="I31" s="235">
        <v>1.75</v>
      </c>
      <c r="J31" s="236">
        <v>5130</v>
      </c>
      <c r="K31" s="132">
        <f t="shared" si="4"/>
        <v>-0.53</v>
      </c>
      <c r="L31" s="118">
        <v>34.7</v>
      </c>
      <c r="M31" s="120">
        <v>290983</v>
      </c>
      <c r="N31" s="119" t="s">
        <v>116</v>
      </c>
      <c r="O31" s="120">
        <v>5103</v>
      </c>
      <c r="P31" s="235">
        <v>1.75</v>
      </c>
      <c r="Q31" s="236">
        <v>5130</v>
      </c>
      <c r="R31" s="132">
        <f t="shared" si="5"/>
        <v>-0.53</v>
      </c>
      <c r="T31" s="45">
        <f t="shared" si="0"/>
        <v>-0.53</v>
      </c>
      <c r="U31" s="45" t="b">
        <f t="shared" si="1"/>
        <v>0</v>
      </c>
      <c r="V31" s="45">
        <f t="shared" si="2"/>
        <v>-0.53</v>
      </c>
      <c r="W31" s="45" t="b">
        <f t="shared" si="3"/>
        <v>0</v>
      </c>
    </row>
    <row r="32" spans="2:23" s="45" customFormat="1" ht="12">
      <c r="B32" s="101"/>
      <c r="C32" s="184" t="s">
        <v>39</v>
      </c>
      <c r="D32" s="185"/>
      <c r="E32" s="118">
        <v>39.3</v>
      </c>
      <c r="F32" s="120">
        <v>301929</v>
      </c>
      <c r="G32" s="120" t="s">
        <v>116</v>
      </c>
      <c r="H32" s="120">
        <v>8000</v>
      </c>
      <c r="I32" s="235">
        <v>2.65</v>
      </c>
      <c r="J32" s="236" t="s">
        <v>108</v>
      </c>
      <c r="K32" s="132" t="str">
        <f t="shared" si="4"/>
        <v>-</v>
      </c>
      <c r="L32" s="118">
        <v>39.3</v>
      </c>
      <c r="M32" s="120">
        <v>301929</v>
      </c>
      <c r="N32" s="119" t="s">
        <v>116</v>
      </c>
      <c r="O32" s="120">
        <v>4000</v>
      </c>
      <c r="P32" s="235">
        <v>1.32</v>
      </c>
      <c r="Q32" s="236" t="s">
        <v>108</v>
      </c>
      <c r="R32" s="132" t="str">
        <f t="shared" si="5"/>
        <v>-</v>
      </c>
      <c r="T32" s="45" t="e">
        <f t="shared" si="0"/>
        <v>#VALUE!</v>
      </c>
      <c r="U32" s="45" t="b">
        <f t="shared" si="1"/>
        <v>1</v>
      </c>
      <c r="V32" s="45" t="e">
        <f t="shared" si="2"/>
        <v>#VALUE!</v>
      </c>
      <c r="W32" s="45" t="b">
        <f t="shared" si="3"/>
        <v>1</v>
      </c>
    </row>
    <row r="33" spans="2:23" s="45" customFormat="1" ht="12">
      <c r="B33" s="101"/>
      <c r="C33" s="186" t="s">
        <v>88</v>
      </c>
      <c r="D33" s="187"/>
      <c r="E33" s="115">
        <v>37.8</v>
      </c>
      <c r="F33" s="117">
        <v>239839</v>
      </c>
      <c r="G33" s="117">
        <v>22</v>
      </c>
      <c r="H33" s="117">
        <v>4375</v>
      </c>
      <c r="I33" s="233">
        <v>1.82</v>
      </c>
      <c r="J33" s="234">
        <v>6373</v>
      </c>
      <c r="K33" s="131">
        <f t="shared" si="4"/>
        <v>-31.35</v>
      </c>
      <c r="L33" s="115">
        <v>37.8</v>
      </c>
      <c r="M33" s="117">
        <v>239693</v>
      </c>
      <c r="N33" s="116">
        <v>21</v>
      </c>
      <c r="O33" s="117">
        <v>3100</v>
      </c>
      <c r="P33" s="233">
        <v>1.29</v>
      </c>
      <c r="Q33" s="234">
        <v>3470</v>
      </c>
      <c r="R33" s="167">
        <f t="shared" si="5"/>
        <v>-10.66</v>
      </c>
      <c r="T33" s="45">
        <f t="shared" si="0"/>
        <v>-31.35</v>
      </c>
      <c r="U33" s="45" t="b">
        <f t="shared" si="1"/>
        <v>0</v>
      </c>
      <c r="V33" s="45">
        <f t="shared" si="2"/>
        <v>-10.66</v>
      </c>
      <c r="W33" s="45" t="b">
        <f t="shared" si="3"/>
        <v>0</v>
      </c>
    </row>
    <row r="34" spans="2:23" s="45" customFormat="1" ht="12">
      <c r="B34" s="101"/>
      <c r="C34" s="48"/>
      <c r="D34" s="52" t="s">
        <v>107</v>
      </c>
      <c r="E34" s="112">
        <v>34</v>
      </c>
      <c r="F34" s="114">
        <v>196916</v>
      </c>
      <c r="G34" s="114" t="s">
        <v>116</v>
      </c>
      <c r="H34" s="114">
        <v>6416</v>
      </c>
      <c r="I34" s="231">
        <v>3.26</v>
      </c>
      <c r="J34" s="232">
        <v>8754</v>
      </c>
      <c r="K34" s="131">
        <f t="shared" si="4"/>
        <v>-26.71</v>
      </c>
      <c r="L34" s="112">
        <v>34</v>
      </c>
      <c r="M34" s="114">
        <v>196916</v>
      </c>
      <c r="N34" s="113" t="s">
        <v>115</v>
      </c>
      <c r="O34" s="114">
        <v>1581</v>
      </c>
      <c r="P34" s="231">
        <v>0.8</v>
      </c>
      <c r="Q34" s="232">
        <v>2053</v>
      </c>
      <c r="R34" s="167">
        <f t="shared" si="5"/>
        <v>-22.99</v>
      </c>
      <c r="T34" s="45">
        <f t="shared" si="0"/>
        <v>-26.71</v>
      </c>
      <c r="U34" s="45" t="b">
        <f t="shared" si="1"/>
        <v>0</v>
      </c>
      <c r="V34" s="45">
        <f t="shared" si="2"/>
        <v>-22.99</v>
      </c>
      <c r="W34" s="45" t="b">
        <f t="shared" si="3"/>
        <v>0</v>
      </c>
    </row>
    <row r="35" spans="2:23" s="45" customFormat="1" ht="12">
      <c r="B35" s="101"/>
      <c r="C35" s="48"/>
      <c r="D35" s="52" t="s">
        <v>11</v>
      </c>
      <c r="E35" s="112">
        <v>45.5</v>
      </c>
      <c r="F35" s="114">
        <v>212000</v>
      </c>
      <c r="G35" s="114" t="s">
        <v>116</v>
      </c>
      <c r="H35" s="114">
        <v>3900</v>
      </c>
      <c r="I35" s="231">
        <v>1.84</v>
      </c>
      <c r="J35" s="232">
        <v>10500</v>
      </c>
      <c r="K35" s="131">
        <f t="shared" si="4"/>
        <v>-62.86</v>
      </c>
      <c r="L35" s="112">
        <v>45.5</v>
      </c>
      <c r="M35" s="114">
        <v>212000</v>
      </c>
      <c r="N35" s="113" t="s">
        <v>115</v>
      </c>
      <c r="O35" s="114">
        <v>1400</v>
      </c>
      <c r="P35" s="231">
        <v>0.66</v>
      </c>
      <c r="Q35" s="232">
        <v>3500</v>
      </c>
      <c r="R35" s="167">
        <f t="shared" si="5"/>
        <v>-60</v>
      </c>
      <c r="T35" s="45">
        <f t="shared" si="0"/>
        <v>-62.86</v>
      </c>
      <c r="U35" s="45" t="b">
        <f t="shared" si="1"/>
        <v>0</v>
      </c>
      <c r="V35" s="45">
        <f t="shared" si="2"/>
        <v>-60</v>
      </c>
      <c r="W35" s="45" t="b">
        <f t="shared" si="3"/>
        <v>0</v>
      </c>
    </row>
    <row r="36" spans="2:23" s="45" customFormat="1" ht="12">
      <c r="B36" s="101" t="s">
        <v>12</v>
      </c>
      <c r="C36" s="48"/>
      <c r="D36" s="52" t="s">
        <v>13</v>
      </c>
      <c r="E36" s="112">
        <v>41.6</v>
      </c>
      <c r="F36" s="114">
        <v>253960</v>
      </c>
      <c r="G36" s="114">
        <v>9</v>
      </c>
      <c r="H36" s="114">
        <v>4349</v>
      </c>
      <c r="I36" s="231">
        <v>1.71</v>
      </c>
      <c r="J36" s="232">
        <v>6041</v>
      </c>
      <c r="K36" s="131">
        <f t="shared" si="4"/>
        <v>-28.01</v>
      </c>
      <c r="L36" s="112">
        <v>41.6</v>
      </c>
      <c r="M36" s="114">
        <v>254105</v>
      </c>
      <c r="N36" s="113">
        <v>8</v>
      </c>
      <c r="O36" s="114">
        <v>3487</v>
      </c>
      <c r="P36" s="231">
        <v>1.37</v>
      </c>
      <c r="Q36" s="232">
        <v>3145</v>
      </c>
      <c r="R36" s="167">
        <f t="shared" si="5"/>
        <v>10.87</v>
      </c>
      <c r="T36" s="45">
        <f t="shared" si="0"/>
        <v>-28.01</v>
      </c>
      <c r="U36" s="45" t="b">
        <f t="shared" si="1"/>
        <v>0</v>
      </c>
      <c r="V36" s="45">
        <f t="shared" si="2"/>
        <v>10.87</v>
      </c>
      <c r="W36" s="45" t="b">
        <f t="shared" si="3"/>
        <v>0</v>
      </c>
    </row>
    <row r="37" spans="2:23" s="45" customFormat="1" ht="12">
      <c r="B37" s="101"/>
      <c r="C37" s="48"/>
      <c r="D37" s="52" t="s">
        <v>40</v>
      </c>
      <c r="E37" s="112">
        <v>31.5</v>
      </c>
      <c r="F37" s="114">
        <v>256946</v>
      </c>
      <c r="G37" s="114" t="s">
        <v>116</v>
      </c>
      <c r="H37" s="114">
        <v>5594</v>
      </c>
      <c r="I37" s="231">
        <v>2.18</v>
      </c>
      <c r="J37" s="232">
        <v>5897</v>
      </c>
      <c r="K37" s="131">
        <f t="shared" si="4"/>
        <v>-5.14</v>
      </c>
      <c r="L37" s="112">
        <v>31.5</v>
      </c>
      <c r="M37" s="114">
        <v>256946</v>
      </c>
      <c r="N37" s="113" t="s">
        <v>115</v>
      </c>
      <c r="O37" s="114">
        <v>5564</v>
      </c>
      <c r="P37" s="231">
        <v>2.17</v>
      </c>
      <c r="Q37" s="232">
        <v>5866</v>
      </c>
      <c r="R37" s="167">
        <f t="shared" si="5"/>
        <v>-5.15</v>
      </c>
      <c r="T37" s="45">
        <f t="shared" si="0"/>
        <v>-5.14</v>
      </c>
      <c r="U37" s="45" t="b">
        <f t="shared" si="1"/>
        <v>0</v>
      </c>
      <c r="V37" s="45">
        <f t="shared" si="2"/>
        <v>-5.15</v>
      </c>
      <c r="W37" s="45" t="b">
        <f t="shared" si="3"/>
        <v>0</v>
      </c>
    </row>
    <row r="38" spans="2:23" s="45" customFormat="1" ht="12">
      <c r="B38" s="101"/>
      <c r="C38" s="48"/>
      <c r="D38" s="52" t="s">
        <v>41</v>
      </c>
      <c r="E38" s="112" t="s">
        <v>108</v>
      </c>
      <c r="F38" s="114" t="s">
        <v>108</v>
      </c>
      <c r="G38" s="114" t="s">
        <v>108</v>
      </c>
      <c r="H38" s="114" t="s">
        <v>108</v>
      </c>
      <c r="I38" s="231" t="s">
        <v>108</v>
      </c>
      <c r="J38" s="232" t="s">
        <v>108</v>
      </c>
      <c r="K38" s="131" t="str">
        <f t="shared" si="4"/>
        <v>-</v>
      </c>
      <c r="L38" s="112" t="s">
        <v>108</v>
      </c>
      <c r="M38" s="114" t="s">
        <v>108</v>
      </c>
      <c r="N38" s="113" t="s">
        <v>108</v>
      </c>
      <c r="O38" s="114" t="s">
        <v>108</v>
      </c>
      <c r="P38" s="231" t="s">
        <v>108</v>
      </c>
      <c r="Q38" s="232" t="s">
        <v>108</v>
      </c>
      <c r="R38" s="167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1"/>
      <c r="C39" s="48"/>
      <c r="D39" s="52" t="s">
        <v>42</v>
      </c>
      <c r="E39" s="112">
        <v>35.9</v>
      </c>
      <c r="F39" s="114">
        <v>265511</v>
      </c>
      <c r="G39" s="114" t="s">
        <v>116</v>
      </c>
      <c r="H39" s="114">
        <v>1753</v>
      </c>
      <c r="I39" s="231">
        <v>0.66</v>
      </c>
      <c r="J39" s="232">
        <v>1724</v>
      </c>
      <c r="K39" s="131">
        <f t="shared" si="4"/>
        <v>1.68</v>
      </c>
      <c r="L39" s="112">
        <v>35.9</v>
      </c>
      <c r="M39" s="114">
        <v>265511</v>
      </c>
      <c r="N39" s="113" t="s">
        <v>115</v>
      </c>
      <c r="O39" s="114">
        <v>1472</v>
      </c>
      <c r="P39" s="231">
        <v>0.55</v>
      </c>
      <c r="Q39" s="232">
        <v>1472</v>
      </c>
      <c r="R39" s="167">
        <f t="shared" si="5"/>
        <v>0</v>
      </c>
      <c r="T39" s="45">
        <f t="shared" si="0"/>
        <v>1.68</v>
      </c>
      <c r="U39" s="45" t="b">
        <f t="shared" si="1"/>
        <v>0</v>
      </c>
      <c r="V39" s="45">
        <f t="shared" si="2"/>
        <v>0</v>
      </c>
      <c r="W39" s="45" t="b">
        <f t="shared" si="3"/>
        <v>0</v>
      </c>
    </row>
    <row r="40" spans="2:23" s="45" customFormat="1" ht="12">
      <c r="B40" s="101"/>
      <c r="C40" s="48"/>
      <c r="D40" s="49" t="s">
        <v>92</v>
      </c>
      <c r="E40" s="112">
        <v>35.2</v>
      </c>
      <c r="F40" s="114">
        <v>250009</v>
      </c>
      <c r="G40" s="114">
        <v>5</v>
      </c>
      <c r="H40" s="114">
        <v>4071</v>
      </c>
      <c r="I40" s="231">
        <v>1.63</v>
      </c>
      <c r="J40" s="232">
        <v>3832</v>
      </c>
      <c r="K40" s="131">
        <f t="shared" si="4"/>
        <v>6.24</v>
      </c>
      <c r="L40" s="112">
        <v>35.2</v>
      </c>
      <c r="M40" s="114">
        <v>250009</v>
      </c>
      <c r="N40" s="113">
        <v>5</v>
      </c>
      <c r="O40" s="114">
        <v>4071</v>
      </c>
      <c r="P40" s="231">
        <v>1.63</v>
      </c>
      <c r="Q40" s="232">
        <v>3620</v>
      </c>
      <c r="R40" s="167">
        <f t="shared" si="5"/>
        <v>12.46</v>
      </c>
      <c r="T40" s="45">
        <f aca="true" t="shared" si="6" ref="T40:T62">ROUND((H40-J40)/J40*100,2)</f>
        <v>6.24</v>
      </c>
      <c r="U40" s="45" t="b">
        <f aca="true" t="shared" si="7" ref="U40:U62">ISERROR(T40)</f>
        <v>0</v>
      </c>
      <c r="V40" s="45">
        <f aca="true" t="shared" si="8" ref="V40:V62">ROUND((O40-Q40)/Q40*100,2)</f>
        <v>12.46</v>
      </c>
      <c r="W40" s="45" t="b">
        <f aca="true" t="shared" si="9" ref="W40:W62">ISERROR(V40)</f>
        <v>0</v>
      </c>
    </row>
    <row r="41" spans="2:23" s="45" customFormat="1" ht="12">
      <c r="B41" s="101"/>
      <c r="C41" s="48"/>
      <c r="D41" s="49" t="s">
        <v>91</v>
      </c>
      <c r="E41" s="112" t="s">
        <v>108</v>
      </c>
      <c r="F41" s="114" t="s">
        <v>108</v>
      </c>
      <c r="G41" s="114" t="s">
        <v>108</v>
      </c>
      <c r="H41" s="114" t="s">
        <v>108</v>
      </c>
      <c r="I41" s="231" t="s">
        <v>108</v>
      </c>
      <c r="J41" s="232" t="s">
        <v>108</v>
      </c>
      <c r="K41" s="131" t="str">
        <f t="shared" si="4"/>
        <v>-</v>
      </c>
      <c r="L41" s="112" t="s">
        <v>108</v>
      </c>
      <c r="M41" s="114" t="s">
        <v>108</v>
      </c>
      <c r="N41" s="113" t="s">
        <v>108</v>
      </c>
      <c r="O41" s="114" t="s">
        <v>108</v>
      </c>
      <c r="P41" s="231" t="s">
        <v>108</v>
      </c>
      <c r="Q41" s="232" t="s">
        <v>108</v>
      </c>
      <c r="R41" s="167" t="str">
        <f t="shared" si="5"/>
        <v>-</v>
      </c>
      <c r="T41" s="45" t="e">
        <f t="shared" si="6"/>
        <v>#VALUE!</v>
      </c>
      <c r="U41" s="45" t="b">
        <f t="shared" si="7"/>
        <v>1</v>
      </c>
      <c r="V41" s="45" t="e">
        <f t="shared" si="8"/>
        <v>#VALUE!</v>
      </c>
      <c r="W41" s="45" t="b">
        <f t="shared" si="9"/>
        <v>1</v>
      </c>
    </row>
    <row r="42" spans="2:23" s="45" customFormat="1" ht="12">
      <c r="B42" s="101"/>
      <c r="C42" s="184" t="s">
        <v>94</v>
      </c>
      <c r="D42" s="188"/>
      <c r="E42" s="118">
        <v>34.7</v>
      </c>
      <c r="F42" s="120">
        <v>227732</v>
      </c>
      <c r="G42" s="120">
        <v>14</v>
      </c>
      <c r="H42" s="120">
        <v>4735</v>
      </c>
      <c r="I42" s="235">
        <v>2.08</v>
      </c>
      <c r="J42" s="236">
        <v>5752</v>
      </c>
      <c r="K42" s="132">
        <f t="shared" si="4"/>
        <v>-17.68</v>
      </c>
      <c r="L42" s="118">
        <v>35</v>
      </c>
      <c r="M42" s="120">
        <v>230747</v>
      </c>
      <c r="N42" s="119">
        <v>13</v>
      </c>
      <c r="O42" s="120">
        <v>4057</v>
      </c>
      <c r="P42" s="235">
        <v>1.76</v>
      </c>
      <c r="Q42" s="236">
        <v>2547</v>
      </c>
      <c r="R42" s="132">
        <f t="shared" si="5"/>
        <v>59.29</v>
      </c>
      <c r="T42" s="45">
        <f t="shared" si="6"/>
        <v>-17.68</v>
      </c>
      <c r="U42" s="45" t="b">
        <f t="shared" si="7"/>
        <v>0</v>
      </c>
      <c r="V42" s="45">
        <f t="shared" si="8"/>
        <v>59.29</v>
      </c>
      <c r="W42" s="45" t="b">
        <f t="shared" si="9"/>
        <v>0</v>
      </c>
    </row>
    <row r="43" spans="2:23" s="45" customFormat="1" ht="12">
      <c r="B43" s="101"/>
      <c r="C43" s="184" t="s">
        <v>72</v>
      </c>
      <c r="D43" s="188"/>
      <c r="E43" s="118" t="s">
        <v>108</v>
      </c>
      <c r="F43" s="120" t="s">
        <v>108</v>
      </c>
      <c r="G43" s="120" t="s">
        <v>108</v>
      </c>
      <c r="H43" s="120" t="s">
        <v>108</v>
      </c>
      <c r="I43" s="235" t="s">
        <v>108</v>
      </c>
      <c r="J43" s="236">
        <v>3000</v>
      </c>
      <c r="K43" s="132" t="str">
        <f t="shared" si="4"/>
        <v>-</v>
      </c>
      <c r="L43" s="118" t="s">
        <v>108</v>
      </c>
      <c r="M43" s="120" t="s">
        <v>108</v>
      </c>
      <c r="N43" s="119" t="s">
        <v>108</v>
      </c>
      <c r="O43" s="120" t="s">
        <v>108</v>
      </c>
      <c r="P43" s="235" t="s">
        <v>108</v>
      </c>
      <c r="Q43" s="236">
        <v>0</v>
      </c>
      <c r="R43" s="132" t="str">
        <f t="shared" si="5"/>
        <v>-</v>
      </c>
      <c r="T43" s="45" t="e">
        <f t="shared" si="6"/>
        <v>#VALUE!</v>
      </c>
      <c r="U43" s="45" t="b">
        <f t="shared" si="7"/>
        <v>1</v>
      </c>
      <c r="V43" s="45" t="e">
        <f t="shared" si="8"/>
        <v>#VALUE!</v>
      </c>
      <c r="W43" s="45" t="b">
        <f t="shared" si="9"/>
        <v>1</v>
      </c>
    </row>
    <row r="44" spans="2:23" s="45" customFormat="1" ht="12">
      <c r="B44" s="101"/>
      <c r="C44" s="184" t="s">
        <v>73</v>
      </c>
      <c r="D44" s="188"/>
      <c r="E44" s="118">
        <v>42</v>
      </c>
      <c r="F44" s="120">
        <v>260000</v>
      </c>
      <c r="G44" s="120" t="s">
        <v>116</v>
      </c>
      <c r="H44" s="120">
        <v>4000</v>
      </c>
      <c r="I44" s="235">
        <v>1.54</v>
      </c>
      <c r="J44" s="236" t="s">
        <v>108</v>
      </c>
      <c r="K44" s="132" t="str">
        <f t="shared" si="4"/>
        <v>-</v>
      </c>
      <c r="L44" s="118">
        <v>42</v>
      </c>
      <c r="M44" s="120">
        <v>260000</v>
      </c>
      <c r="N44" s="119" t="s">
        <v>116</v>
      </c>
      <c r="O44" s="120">
        <v>4000</v>
      </c>
      <c r="P44" s="235">
        <v>1.54</v>
      </c>
      <c r="Q44" s="236" t="s">
        <v>108</v>
      </c>
      <c r="R44" s="132" t="str">
        <f t="shared" si="5"/>
        <v>-</v>
      </c>
      <c r="T44" s="45" t="e">
        <f t="shared" si="6"/>
        <v>#VALUE!</v>
      </c>
      <c r="U44" s="45" t="b">
        <f t="shared" si="7"/>
        <v>1</v>
      </c>
      <c r="V44" s="45" t="e">
        <f t="shared" si="8"/>
        <v>#VALUE!</v>
      </c>
      <c r="W44" s="45" t="b">
        <f t="shared" si="9"/>
        <v>1</v>
      </c>
    </row>
    <row r="45" spans="2:23" s="45" customFormat="1" ht="12">
      <c r="B45" s="101"/>
      <c r="C45" s="184" t="s">
        <v>74</v>
      </c>
      <c r="D45" s="188"/>
      <c r="E45" s="118" t="s">
        <v>108</v>
      </c>
      <c r="F45" s="120" t="s">
        <v>108</v>
      </c>
      <c r="G45" s="120" t="s">
        <v>108</v>
      </c>
      <c r="H45" s="120" t="s">
        <v>108</v>
      </c>
      <c r="I45" s="235" t="s">
        <v>108</v>
      </c>
      <c r="J45" s="236" t="s">
        <v>108</v>
      </c>
      <c r="K45" s="132" t="str">
        <f t="shared" si="4"/>
        <v>-</v>
      </c>
      <c r="L45" s="118" t="s">
        <v>108</v>
      </c>
      <c r="M45" s="120" t="s">
        <v>108</v>
      </c>
      <c r="N45" s="119" t="s">
        <v>108</v>
      </c>
      <c r="O45" s="120" t="s">
        <v>108</v>
      </c>
      <c r="P45" s="235" t="s">
        <v>108</v>
      </c>
      <c r="Q45" s="236" t="s">
        <v>108</v>
      </c>
      <c r="R45" s="132" t="str">
        <f t="shared" si="5"/>
        <v>-</v>
      </c>
      <c r="T45" s="45" t="e">
        <f t="shared" si="6"/>
        <v>#VALUE!</v>
      </c>
      <c r="U45" s="45" t="b">
        <f t="shared" si="7"/>
        <v>1</v>
      </c>
      <c r="V45" s="45" t="e">
        <f t="shared" si="8"/>
        <v>#VALUE!</v>
      </c>
      <c r="W45" s="45" t="b">
        <f t="shared" si="9"/>
        <v>1</v>
      </c>
    </row>
    <row r="46" spans="2:23" s="45" customFormat="1" ht="12">
      <c r="B46" s="101"/>
      <c r="C46" s="184" t="s">
        <v>75</v>
      </c>
      <c r="D46" s="188"/>
      <c r="E46" s="118">
        <v>41</v>
      </c>
      <c r="F46" s="120">
        <v>299885</v>
      </c>
      <c r="G46" s="120" t="s">
        <v>116</v>
      </c>
      <c r="H46" s="120">
        <v>958</v>
      </c>
      <c r="I46" s="235">
        <v>0.32</v>
      </c>
      <c r="J46" s="236">
        <v>1115</v>
      </c>
      <c r="K46" s="132">
        <f t="shared" si="4"/>
        <v>-14.08</v>
      </c>
      <c r="L46" s="118">
        <v>41</v>
      </c>
      <c r="M46" s="120">
        <v>299885</v>
      </c>
      <c r="N46" s="119" t="s">
        <v>116</v>
      </c>
      <c r="O46" s="120">
        <v>958</v>
      </c>
      <c r="P46" s="235">
        <v>0.32</v>
      </c>
      <c r="Q46" s="236">
        <v>1115</v>
      </c>
      <c r="R46" s="132">
        <f t="shared" si="5"/>
        <v>-14.08</v>
      </c>
      <c r="T46" s="45">
        <f t="shared" si="6"/>
        <v>-14.08</v>
      </c>
      <c r="U46" s="45" t="b">
        <f t="shared" si="7"/>
        <v>0</v>
      </c>
      <c r="V46" s="45">
        <f t="shared" si="8"/>
        <v>-14.08</v>
      </c>
      <c r="W46" s="45" t="b">
        <f t="shared" si="9"/>
        <v>0</v>
      </c>
    </row>
    <row r="47" spans="2:23" s="45" customFormat="1" ht="12">
      <c r="B47" s="101"/>
      <c r="C47" s="184" t="s">
        <v>76</v>
      </c>
      <c r="D47" s="188"/>
      <c r="E47" s="118">
        <v>35</v>
      </c>
      <c r="F47" s="120">
        <v>272758</v>
      </c>
      <c r="G47" s="120">
        <v>6</v>
      </c>
      <c r="H47" s="120">
        <v>20336</v>
      </c>
      <c r="I47" s="235">
        <v>7.46</v>
      </c>
      <c r="J47" s="236">
        <v>18135</v>
      </c>
      <c r="K47" s="132">
        <f t="shared" si="4"/>
        <v>12.14</v>
      </c>
      <c r="L47" s="118">
        <v>35.3</v>
      </c>
      <c r="M47" s="120">
        <v>285946</v>
      </c>
      <c r="N47" s="119">
        <v>5</v>
      </c>
      <c r="O47" s="120">
        <v>2413</v>
      </c>
      <c r="P47" s="235">
        <v>0.84</v>
      </c>
      <c r="Q47" s="236">
        <v>3467</v>
      </c>
      <c r="R47" s="132">
        <f t="shared" si="5"/>
        <v>-30.4</v>
      </c>
      <c r="T47" s="45">
        <f t="shared" si="6"/>
        <v>12.14</v>
      </c>
      <c r="U47" s="45" t="b">
        <f t="shared" si="7"/>
        <v>0</v>
      </c>
      <c r="V47" s="45">
        <f t="shared" si="8"/>
        <v>-30.4</v>
      </c>
      <c r="W47" s="45" t="b">
        <f t="shared" si="9"/>
        <v>0</v>
      </c>
    </row>
    <row r="48" spans="2:23" s="45" customFormat="1" ht="12.75" thickBot="1">
      <c r="B48" s="101"/>
      <c r="C48" s="195" t="s">
        <v>77</v>
      </c>
      <c r="D48" s="196"/>
      <c r="E48" s="112">
        <v>38.5</v>
      </c>
      <c r="F48" s="114">
        <v>245756</v>
      </c>
      <c r="G48" s="114" t="s">
        <v>116</v>
      </c>
      <c r="H48" s="114">
        <v>3866</v>
      </c>
      <c r="I48" s="231">
        <v>1.57</v>
      </c>
      <c r="J48" s="232">
        <v>2800</v>
      </c>
      <c r="K48" s="131">
        <f t="shared" si="4"/>
        <v>38.07</v>
      </c>
      <c r="L48" s="112">
        <v>38.5</v>
      </c>
      <c r="M48" s="114">
        <v>245756</v>
      </c>
      <c r="N48" s="113" t="s">
        <v>116</v>
      </c>
      <c r="O48" s="114">
        <v>3866</v>
      </c>
      <c r="P48" s="231">
        <v>1.57</v>
      </c>
      <c r="Q48" s="232">
        <v>2800</v>
      </c>
      <c r="R48" s="167">
        <f t="shared" si="5"/>
        <v>38.07</v>
      </c>
      <c r="T48" s="45">
        <f t="shared" si="6"/>
        <v>38.07</v>
      </c>
      <c r="U48" s="45" t="b">
        <f t="shared" si="7"/>
        <v>0</v>
      </c>
      <c r="V48" s="45">
        <f t="shared" si="8"/>
        <v>38.07</v>
      </c>
      <c r="W48" s="45" t="b">
        <f t="shared" si="9"/>
        <v>0</v>
      </c>
    </row>
    <row r="49" spans="2:23" s="45" customFormat="1" ht="12">
      <c r="B49" s="100"/>
      <c r="C49" s="105" t="s">
        <v>14</v>
      </c>
      <c r="D49" s="53" t="s">
        <v>15</v>
      </c>
      <c r="E49" s="121">
        <v>39.1</v>
      </c>
      <c r="F49" s="123">
        <v>324787</v>
      </c>
      <c r="G49" s="123">
        <v>8</v>
      </c>
      <c r="H49" s="123">
        <v>10578</v>
      </c>
      <c r="I49" s="237">
        <v>3.26</v>
      </c>
      <c r="J49" s="238">
        <v>7439</v>
      </c>
      <c r="K49" s="133">
        <f t="shared" si="4"/>
        <v>42.2</v>
      </c>
      <c r="L49" s="121">
        <v>40.5</v>
      </c>
      <c r="M49" s="123">
        <v>344041</v>
      </c>
      <c r="N49" s="122">
        <v>7</v>
      </c>
      <c r="O49" s="123">
        <v>5943</v>
      </c>
      <c r="P49" s="237">
        <v>1.73</v>
      </c>
      <c r="Q49" s="238">
        <v>2597</v>
      </c>
      <c r="R49" s="133">
        <f t="shared" si="5"/>
        <v>128.84</v>
      </c>
      <c r="T49" s="45">
        <f t="shared" si="6"/>
        <v>42.2</v>
      </c>
      <c r="U49" s="45" t="b">
        <f t="shared" si="7"/>
        <v>0</v>
      </c>
      <c r="V49" s="45">
        <f t="shared" si="8"/>
        <v>128.84</v>
      </c>
      <c r="W49" s="45" t="b">
        <f t="shared" si="9"/>
        <v>0</v>
      </c>
    </row>
    <row r="50" spans="2:23" s="45" customFormat="1" ht="12">
      <c r="B50" s="101" t="s">
        <v>16</v>
      </c>
      <c r="C50" s="106"/>
      <c r="D50" s="55" t="s">
        <v>17</v>
      </c>
      <c r="E50" s="118">
        <v>38</v>
      </c>
      <c r="F50" s="120">
        <v>291712</v>
      </c>
      <c r="G50" s="120">
        <v>23</v>
      </c>
      <c r="H50" s="120">
        <v>5713</v>
      </c>
      <c r="I50" s="235">
        <v>1.96</v>
      </c>
      <c r="J50" s="236">
        <v>5372</v>
      </c>
      <c r="K50" s="132">
        <f t="shared" si="4"/>
        <v>6.35</v>
      </c>
      <c r="L50" s="118">
        <v>38</v>
      </c>
      <c r="M50" s="120">
        <v>291712</v>
      </c>
      <c r="N50" s="119">
        <v>23</v>
      </c>
      <c r="O50" s="120">
        <v>4911</v>
      </c>
      <c r="P50" s="235">
        <v>1.68</v>
      </c>
      <c r="Q50" s="236">
        <v>4448</v>
      </c>
      <c r="R50" s="132">
        <f t="shared" si="5"/>
        <v>10.41</v>
      </c>
      <c r="T50" s="45">
        <f t="shared" si="6"/>
        <v>6.35</v>
      </c>
      <c r="U50" s="45" t="b">
        <f t="shared" si="7"/>
        <v>0</v>
      </c>
      <c r="V50" s="45">
        <f t="shared" si="8"/>
        <v>10.41</v>
      </c>
      <c r="W50" s="45" t="b">
        <f t="shared" si="9"/>
        <v>0</v>
      </c>
    </row>
    <row r="51" spans="2:23" s="45" customFormat="1" ht="12">
      <c r="B51" s="101"/>
      <c r="C51" s="106" t="s">
        <v>18</v>
      </c>
      <c r="D51" s="55" t="s">
        <v>19</v>
      </c>
      <c r="E51" s="118">
        <v>37.2</v>
      </c>
      <c r="F51" s="120">
        <v>252065</v>
      </c>
      <c r="G51" s="120">
        <v>17</v>
      </c>
      <c r="H51" s="120">
        <v>4973</v>
      </c>
      <c r="I51" s="235">
        <v>1.97</v>
      </c>
      <c r="J51" s="236">
        <v>6209</v>
      </c>
      <c r="K51" s="132">
        <f t="shared" si="4"/>
        <v>-19.91</v>
      </c>
      <c r="L51" s="118">
        <v>37.6</v>
      </c>
      <c r="M51" s="120">
        <v>255449</v>
      </c>
      <c r="N51" s="119">
        <v>16</v>
      </c>
      <c r="O51" s="120">
        <v>4183</v>
      </c>
      <c r="P51" s="235">
        <v>1.64</v>
      </c>
      <c r="Q51" s="236">
        <v>3475</v>
      </c>
      <c r="R51" s="132">
        <f t="shared" si="5"/>
        <v>20.37</v>
      </c>
      <c r="T51" s="45">
        <f t="shared" si="6"/>
        <v>-19.91</v>
      </c>
      <c r="U51" s="45" t="b">
        <f t="shared" si="7"/>
        <v>0</v>
      </c>
      <c r="V51" s="45">
        <f t="shared" si="8"/>
        <v>20.37</v>
      </c>
      <c r="W51" s="45" t="b">
        <f t="shared" si="9"/>
        <v>0</v>
      </c>
    </row>
    <row r="52" spans="2:23" s="45" customFormat="1" ht="12">
      <c r="B52" s="101"/>
      <c r="C52" s="106"/>
      <c r="D52" s="55" t="s">
        <v>20</v>
      </c>
      <c r="E52" s="118">
        <v>35.9</v>
      </c>
      <c r="F52" s="120">
        <v>250506</v>
      </c>
      <c r="G52" s="120">
        <v>12</v>
      </c>
      <c r="H52" s="120">
        <v>3986</v>
      </c>
      <c r="I52" s="235">
        <v>1.59</v>
      </c>
      <c r="J52" s="236">
        <v>5050</v>
      </c>
      <c r="K52" s="132">
        <f t="shared" si="4"/>
        <v>-21.07</v>
      </c>
      <c r="L52" s="118">
        <v>35.9</v>
      </c>
      <c r="M52" s="120">
        <v>250506</v>
      </c>
      <c r="N52" s="119">
        <v>12</v>
      </c>
      <c r="O52" s="120">
        <v>3324</v>
      </c>
      <c r="P52" s="235">
        <v>1.33</v>
      </c>
      <c r="Q52" s="236">
        <v>3354</v>
      </c>
      <c r="R52" s="132">
        <f t="shared" si="5"/>
        <v>-0.89</v>
      </c>
      <c r="T52" s="45">
        <f t="shared" si="6"/>
        <v>-21.07</v>
      </c>
      <c r="U52" s="45" t="b">
        <f t="shared" si="7"/>
        <v>0</v>
      </c>
      <c r="V52" s="45">
        <f t="shared" si="8"/>
        <v>-0.89</v>
      </c>
      <c r="W52" s="45" t="b">
        <f t="shared" si="9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8">
        <v>37.7</v>
      </c>
      <c r="F53" s="120">
        <v>279741</v>
      </c>
      <c r="G53" s="120">
        <v>60</v>
      </c>
      <c r="H53" s="120">
        <v>5791</v>
      </c>
      <c r="I53" s="235">
        <v>2.07</v>
      </c>
      <c r="J53" s="236">
        <v>5859</v>
      </c>
      <c r="K53" s="132">
        <f t="shared" si="4"/>
        <v>-1.16</v>
      </c>
      <c r="L53" s="118">
        <v>37.8</v>
      </c>
      <c r="M53" s="120">
        <v>281403</v>
      </c>
      <c r="N53" s="119">
        <v>58</v>
      </c>
      <c r="O53" s="120">
        <v>4624</v>
      </c>
      <c r="P53" s="235">
        <v>1.64</v>
      </c>
      <c r="Q53" s="236">
        <v>3794</v>
      </c>
      <c r="R53" s="132">
        <f t="shared" si="5"/>
        <v>21.88</v>
      </c>
      <c r="T53" s="45">
        <f t="shared" si="6"/>
        <v>-1.16</v>
      </c>
      <c r="U53" s="45" t="b">
        <f t="shared" si="7"/>
        <v>0</v>
      </c>
      <c r="V53" s="45">
        <f t="shared" si="8"/>
        <v>21.88</v>
      </c>
      <c r="W53" s="45" t="b">
        <f t="shared" si="9"/>
        <v>0</v>
      </c>
    </row>
    <row r="54" spans="2:23" s="45" customFormat="1" ht="12">
      <c r="B54" s="101"/>
      <c r="C54" s="106" t="s">
        <v>23</v>
      </c>
      <c r="D54" s="55" t="s">
        <v>24</v>
      </c>
      <c r="E54" s="118">
        <v>37.9</v>
      </c>
      <c r="F54" s="120">
        <v>247482</v>
      </c>
      <c r="G54" s="120">
        <v>30</v>
      </c>
      <c r="H54" s="120">
        <v>4745</v>
      </c>
      <c r="I54" s="235">
        <v>1.92</v>
      </c>
      <c r="J54" s="236">
        <v>6515</v>
      </c>
      <c r="K54" s="132">
        <f t="shared" si="4"/>
        <v>-27.17</v>
      </c>
      <c r="L54" s="118">
        <v>37.8</v>
      </c>
      <c r="M54" s="120">
        <v>247611</v>
      </c>
      <c r="N54" s="119">
        <v>28</v>
      </c>
      <c r="O54" s="120">
        <v>3509</v>
      </c>
      <c r="P54" s="235">
        <v>1.42</v>
      </c>
      <c r="Q54" s="236">
        <v>3145</v>
      </c>
      <c r="R54" s="132">
        <f t="shared" si="5"/>
        <v>11.57</v>
      </c>
      <c r="T54" s="45">
        <f t="shared" si="6"/>
        <v>-27.17</v>
      </c>
      <c r="U54" s="45" t="b">
        <f t="shared" si="7"/>
        <v>0</v>
      </c>
      <c r="V54" s="45">
        <f t="shared" si="8"/>
        <v>11.57</v>
      </c>
      <c r="W54" s="45" t="b">
        <f t="shared" si="9"/>
        <v>0</v>
      </c>
    </row>
    <row r="55" spans="2:23" s="45" customFormat="1" ht="12">
      <c r="B55" s="101"/>
      <c r="C55" s="106" t="s">
        <v>25</v>
      </c>
      <c r="D55" s="55" t="s">
        <v>26</v>
      </c>
      <c r="E55" s="118">
        <v>37.9</v>
      </c>
      <c r="F55" s="120">
        <v>250974</v>
      </c>
      <c r="G55" s="120">
        <v>21</v>
      </c>
      <c r="H55" s="120">
        <v>4572</v>
      </c>
      <c r="I55" s="235">
        <v>1.82</v>
      </c>
      <c r="J55" s="236">
        <v>5302</v>
      </c>
      <c r="K55" s="132">
        <f t="shared" si="4"/>
        <v>-13.77</v>
      </c>
      <c r="L55" s="118">
        <v>37.9</v>
      </c>
      <c r="M55" s="120">
        <v>250974</v>
      </c>
      <c r="N55" s="119">
        <v>21</v>
      </c>
      <c r="O55" s="120">
        <v>2971</v>
      </c>
      <c r="P55" s="235">
        <v>1.18</v>
      </c>
      <c r="Q55" s="236">
        <v>3101</v>
      </c>
      <c r="R55" s="132">
        <f t="shared" si="5"/>
        <v>-4.19</v>
      </c>
      <c r="T55" s="45">
        <f t="shared" si="6"/>
        <v>-13.77</v>
      </c>
      <c r="U55" s="45" t="b">
        <f t="shared" si="7"/>
        <v>0</v>
      </c>
      <c r="V55" s="45">
        <f t="shared" si="8"/>
        <v>-4.19</v>
      </c>
      <c r="W55" s="45" t="b">
        <f t="shared" si="9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8">
        <v>37.2</v>
      </c>
      <c r="F56" s="120">
        <v>229107</v>
      </c>
      <c r="G56" s="120" t="s">
        <v>116</v>
      </c>
      <c r="H56" s="120">
        <v>4778</v>
      </c>
      <c r="I56" s="235">
        <v>2.09</v>
      </c>
      <c r="J56" s="236">
        <v>8317</v>
      </c>
      <c r="K56" s="132">
        <f t="shared" si="4"/>
        <v>-42.55</v>
      </c>
      <c r="L56" s="118">
        <v>37.2</v>
      </c>
      <c r="M56" s="120">
        <v>229107</v>
      </c>
      <c r="N56" s="119" t="s">
        <v>115</v>
      </c>
      <c r="O56" s="120">
        <v>3044</v>
      </c>
      <c r="P56" s="235">
        <v>1.33</v>
      </c>
      <c r="Q56" s="236">
        <v>293</v>
      </c>
      <c r="R56" s="132">
        <f t="shared" si="5"/>
        <v>938.91</v>
      </c>
      <c r="T56" s="45">
        <f t="shared" si="6"/>
        <v>-42.55</v>
      </c>
      <c r="U56" s="45" t="b">
        <f t="shared" si="7"/>
        <v>0</v>
      </c>
      <c r="V56" s="45">
        <f t="shared" si="8"/>
        <v>938.91</v>
      </c>
      <c r="W56" s="45" t="b">
        <f t="shared" si="9"/>
        <v>0</v>
      </c>
    </row>
    <row r="57" spans="2:23" s="45" customFormat="1" ht="12">
      <c r="B57" s="101"/>
      <c r="C57" s="106" t="s">
        <v>4</v>
      </c>
      <c r="D57" s="55" t="s">
        <v>22</v>
      </c>
      <c r="E57" s="118">
        <v>37.9</v>
      </c>
      <c r="F57" s="120">
        <v>247997</v>
      </c>
      <c r="G57" s="120">
        <v>54</v>
      </c>
      <c r="H57" s="120">
        <v>4713</v>
      </c>
      <c r="I57" s="235">
        <v>1.9</v>
      </c>
      <c r="J57" s="236">
        <v>6339</v>
      </c>
      <c r="K57" s="132">
        <f t="shared" si="4"/>
        <v>-25.65</v>
      </c>
      <c r="L57" s="118">
        <v>37.8</v>
      </c>
      <c r="M57" s="120">
        <v>248113</v>
      </c>
      <c r="N57" s="119">
        <v>52</v>
      </c>
      <c r="O57" s="120">
        <v>3404</v>
      </c>
      <c r="P57" s="235">
        <v>1.37</v>
      </c>
      <c r="Q57" s="236">
        <v>3104</v>
      </c>
      <c r="R57" s="132">
        <f t="shared" si="5"/>
        <v>9.66</v>
      </c>
      <c r="T57" s="45">
        <f t="shared" si="6"/>
        <v>-25.65</v>
      </c>
      <c r="U57" s="45" t="b">
        <f t="shared" si="7"/>
        <v>0</v>
      </c>
      <c r="V57" s="45">
        <f t="shared" si="8"/>
        <v>9.66</v>
      </c>
      <c r="W57" s="45" t="b">
        <f t="shared" si="9"/>
        <v>0</v>
      </c>
    </row>
    <row r="58" spans="2:23" s="45" customFormat="1" ht="12.75" thickBot="1">
      <c r="B58" s="99"/>
      <c r="C58" s="197" t="s">
        <v>28</v>
      </c>
      <c r="D58" s="198"/>
      <c r="E58" s="124">
        <v>33.9</v>
      </c>
      <c r="F58" s="126">
        <v>273975</v>
      </c>
      <c r="G58" s="126" t="s">
        <v>116</v>
      </c>
      <c r="H58" s="126">
        <v>4896</v>
      </c>
      <c r="I58" s="239">
        <v>1.79</v>
      </c>
      <c r="J58" s="240">
        <v>5149</v>
      </c>
      <c r="K58" s="134">
        <f t="shared" si="4"/>
        <v>-4.91</v>
      </c>
      <c r="L58" s="124">
        <v>33.9</v>
      </c>
      <c r="M58" s="126">
        <v>273975</v>
      </c>
      <c r="N58" s="125" t="s">
        <v>115</v>
      </c>
      <c r="O58" s="126">
        <v>4823</v>
      </c>
      <c r="P58" s="239">
        <v>1.76</v>
      </c>
      <c r="Q58" s="240">
        <v>4909</v>
      </c>
      <c r="R58" s="134">
        <f t="shared" si="5"/>
        <v>-1.75</v>
      </c>
      <c r="T58" s="45">
        <f t="shared" si="6"/>
        <v>-4.91</v>
      </c>
      <c r="U58" s="45" t="b">
        <f t="shared" si="7"/>
        <v>0</v>
      </c>
      <c r="V58" s="45">
        <f t="shared" si="8"/>
        <v>-1.75</v>
      </c>
      <c r="W58" s="45" t="b">
        <f t="shared" si="9"/>
        <v>0</v>
      </c>
    </row>
    <row r="59" spans="2:23" s="45" customFormat="1" ht="12">
      <c r="B59" s="100" t="s">
        <v>29</v>
      </c>
      <c r="C59" s="189" t="s">
        <v>30</v>
      </c>
      <c r="D59" s="190"/>
      <c r="E59" s="121" t="s">
        <v>108</v>
      </c>
      <c r="F59" s="123" t="s">
        <v>108</v>
      </c>
      <c r="G59" s="123" t="s">
        <v>108</v>
      </c>
      <c r="H59" s="123" t="s">
        <v>108</v>
      </c>
      <c r="I59" s="237" t="s">
        <v>108</v>
      </c>
      <c r="J59" s="238" t="s">
        <v>108</v>
      </c>
      <c r="K59" s="133" t="str">
        <f t="shared" si="4"/>
        <v>-</v>
      </c>
      <c r="L59" s="121" t="s">
        <v>108</v>
      </c>
      <c r="M59" s="123" t="s">
        <v>108</v>
      </c>
      <c r="N59" s="122" t="s">
        <v>108</v>
      </c>
      <c r="O59" s="123" t="s">
        <v>108</v>
      </c>
      <c r="P59" s="237" t="s">
        <v>108</v>
      </c>
      <c r="Q59" s="238" t="s">
        <v>108</v>
      </c>
      <c r="R59" s="133" t="str">
        <f t="shared" si="5"/>
        <v>-</v>
      </c>
      <c r="T59" s="45" t="e">
        <f t="shared" si="6"/>
        <v>#VALUE!</v>
      </c>
      <c r="U59" s="45" t="b">
        <f t="shared" si="7"/>
        <v>1</v>
      </c>
      <c r="V59" s="45" t="e">
        <f t="shared" si="8"/>
        <v>#VALUE!</v>
      </c>
      <c r="W59" s="45" t="b">
        <f t="shared" si="9"/>
        <v>1</v>
      </c>
    </row>
    <row r="60" spans="2:23" s="45" customFormat="1" ht="12">
      <c r="B60" s="101" t="s">
        <v>31</v>
      </c>
      <c r="C60" s="191" t="s">
        <v>32</v>
      </c>
      <c r="D60" s="192"/>
      <c r="E60" s="118" t="s">
        <v>108</v>
      </c>
      <c r="F60" s="120" t="s">
        <v>108</v>
      </c>
      <c r="G60" s="120" t="s">
        <v>108</v>
      </c>
      <c r="H60" s="120" t="s">
        <v>108</v>
      </c>
      <c r="I60" s="235" t="s">
        <v>108</v>
      </c>
      <c r="J60" s="236" t="s">
        <v>108</v>
      </c>
      <c r="K60" s="132" t="str">
        <f t="shared" si="4"/>
        <v>-</v>
      </c>
      <c r="L60" s="118" t="s">
        <v>108</v>
      </c>
      <c r="M60" s="120" t="s">
        <v>108</v>
      </c>
      <c r="N60" s="119" t="s">
        <v>108</v>
      </c>
      <c r="O60" s="120" t="s">
        <v>108</v>
      </c>
      <c r="P60" s="235" t="s">
        <v>108</v>
      </c>
      <c r="Q60" s="236" t="s">
        <v>108</v>
      </c>
      <c r="R60" s="132" t="str">
        <f t="shared" si="5"/>
        <v>-</v>
      </c>
      <c r="T60" s="45" t="e">
        <f t="shared" si="6"/>
        <v>#VALUE!</v>
      </c>
      <c r="U60" s="45" t="b">
        <f t="shared" si="7"/>
        <v>1</v>
      </c>
      <c r="V60" s="45" t="e">
        <f t="shared" si="8"/>
        <v>#VALUE!</v>
      </c>
      <c r="W60" s="45" t="b">
        <f t="shared" si="9"/>
        <v>1</v>
      </c>
    </row>
    <row r="61" spans="2:23" s="45" customFormat="1" ht="12.75" thickBot="1">
      <c r="B61" s="99" t="s">
        <v>12</v>
      </c>
      <c r="C61" s="193" t="s">
        <v>33</v>
      </c>
      <c r="D61" s="194"/>
      <c r="E61" s="124" t="s">
        <v>108</v>
      </c>
      <c r="F61" s="126" t="s">
        <v>108</v>
      </c>
      <c r="G61" s="126" t="s">
        <v>108</v>
      </c>
      <c r="H61" s="126" t="s">
        <v>108</v>
      </c>
      <c r="I61" s="239" t="s">
        <v>108</v>
      </c>
      <c r="J61" s="240" t="s">
        <v>108</v>
      </c>
      <c r="K61" s="134" t="str">
        <f t="shared" si="4"/>
        <v>-</v>
      </c>
      <c r="L61" s="124" t="s">
        <v>108</v>
      </c>
      <c r="M61" s="126" t="s">
        <v>108</v>
      </c>
      <c r="N61" s="125" t="s">
        <v>108</v>
      </c>
      <c r="O61" s="126" t="s">
        <v>108</v>
      </c>
      <c r="P61" s="239" t="s">
        <v>108</v>
      </c>
      <c r="Q61" s="240" t="s">
        <v>108</v>
      </c>
      <c r="R61" s="134" t="str">
        <f t="shared" si="5"/>
        <v>-</v>
      </c>
      <c r="T61" s="45" t="e">
        <f t="shared" si="6"/>
        <v>#VALUE!</v>
      </c>
      <c r="U61" s="45" t="b">
        <f t="shared" si="7"/>
        <v>1</v>
      </c>
      <c r="V61" s="45" t="e">
        <f t="shared" si="8"/>
        <v>#VALUE!</v>
      </c>
      <c r="W61" s="45" t="b">
        <f t="shared" si="9"/>
        <v>1</v>
      </c>
    </row>
    <row r="62" spans="2:23" s="45" customFormat="1" ht="12.75" thickBot="1">
      <c r="B62" s="102" t="s">
        <v>34</v>
      </c>
      <c r="C62" s="103"/>
      <c r="D62" s="103"/>
      <c r="E62" s="127">
        <v>37.2</v>
      </c>
      <c r="F62" s="129">
        <v>274198</v>
      </c>
      <c r="G62" s="129">
        <v>117</v>
      </c>
      <c r="H62" s="129">
        <v>5509</v>
      </c>
      <c r="I62" s="241">
        <v>2.01</v>
      </c>
      <c r="J62" s="242">
        <v>5832</v>
      </c>
      <c r="K62" s="135">
        <f t="shared" si="4"/>
        <v>-5.54</v>
      </c>
      <c r="L62" s="127">
        <v>37.3</v>
      </c>
      <c r="M62" s="129">
        <v>275317</v>
      </c>
      <c r="N62" s="128">
        <v>113</v>
      </c>
      <c r="O62" s="129">
        <v>4467</v>
      </c>
      <c r="P62" s="241">
        <v>1.62</v>
      </c>
      <c r="Q62" s="242">
        <v>3852</v>
      </c>
      <c r="R62" s="135">
        <f t="shared" si="5"/>
        <v>15.97</v>
      </c>
      <c r="T62" s="45">
        <f t="shared" si="6"/>
        <v>-5.54</v>
      </c>
      <c r="U62" s="45" t="b">
        <f t="shared" si="7"/>
        <v>0</v>
      </c>
      <c r="V62" s="45">
        <f t="shared" si="8"/>
        <v>15.97</v>
      </c>
      <c r="W62" s="45" t="b">
        <f t="shared" si="9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65"/>
      <c r="K63" s="168"/>
      <c r="L63" s="65"/>
      <c r="M63" s="65"/>
      <c r="N63" s="65"/>
      <c r="O63" s="65"/>
      <c r="P63" s="65"/>
      <c r="Q63" s="65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65"/>
      <c r="K64" s="168"/>
      <c r="L64" s="65"/>
      <c r="M64" s="65"/>
      <c r="N64" s="65"/>
      <c r="O64" s="65"/>
      <c r="P64" s="65"/>
      <c r="Q64" s="65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65"/>
      <c r="K65" s="168"/>
      <c r="L65" s="65"/>
      <c r="M65" s="65"/>
      <c r="N65" s="65"/>
      <c r="O65" s="168"/>
      <c r="P65" s="65"/>
      <c r="Q65" s="65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65"/>
      <c r="K66" s="168"/>
      <c r="L66" s="65"/>
      <c r="M66" s="65"/>
      <c r="N66" s="65"/>
      <c r="O66" s="168"/>
      <c r="P66" s="65"/>
      <c r="Q66" s="65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65"/>
      <c r="K67" s="168"/>
      <c r="L67" s="65"/>
      <c r="M67" s="65"/>
      <c r="N67" s="65"/>
      <c r="O67" s="168"/>
      <c r="P67" s="65"/>
      <c r="Q67" s="65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65"/>
      <c r="K68" s="168"/>
      <c r="L68" s="65"/>
      <c r="M68" s="65"/>
      <c r="N68" s="65"/>
      <c r="O68" s="168"/>
      <c r="P68" s="65"/>
      <c r="Q68" s="65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65"/>
      <c r="K69" s="168"/>
      <c r="L69" s="65"/>
      <c r="M69" s="65"/>
      <c r="N69" s="65"/>
      <c r="O69" s="168"/>
      <c r="P69" s="65"/>
      <c r="Q69" s="65"/>
      <c r="R69" s="58"/>
    </row>
    <row r="70" spans="10:17" ht="12">
      <c r="J70" s="169"/>
      <c r="K70" s="170"/>
      <c r="L70" s="169"/>
      <c r="M70" s="169"/>
      <c r="N70" s="169"/>
      <c r="O70" s="170"/>
      <c r="P70" s="169"/>
      <c r="Q70" s="169"/>
    </row>
    <row r="71" spans="10:17" ht="12">
      <c r="J71" s="169"/>
      <c r="K71" s="170"/>
      <c r="L71" s="169"/>
      <c r="M71" s="169"/>
      <c r="N71" s="169"/>
      <c r="O71" s="170"/>
      <c r="P71" s="169"/>
      <c r="Q71" s="169"/>
    </row>
    <row r="72" spans="10:17" ht="12">
      <c r="J72" s="169"/>
      <c r="K72" s="170"/>
      <c r="L72" s="169"/>
      <c r="M72" s="169"/>
      <c r="N72" s="169"/>
      <c r="O72" s="170"/>
      <c r="P72" s="169"/>
      <c r="Q72" s="169"/>
    </row>
    <row r="73" spans="10:17" ht="12">
      <c r="J73" s="169"/>
      <c r="K73" s="170"/>
      <c r="L73" s="169"/>
      <c r="M73" s="169"/>
      <c r="N73" s="169"/>
      <c r="O73" s="170"/>
      <c r="P73" s="169"/>
      <c r="Q73" s="169"/>
    </row>
    <row r="74" spans="10:17" ht="12">
      <c r="J74" s="169"/>
      <c r="K74" s="170"/>
      <c r="L74" s="169"/>
      <c r="M74" s="169"/>
      <c r="N74" s="169"/>
      <c r="O74" s="170"/>
      <c r="P74" s="169"/>
      <c r="Q74" s="169"/>
    </row>
    <row r="75" spans="10:17" ht="12">
      <c r="J75" s="169"/>
      <c r="K75" s="170"/>
      <c r="L75" s="169"/>
      <c r="M75" s="169"/>
      <c r="N75" s="169"/>
      <c r="O75" s="170"/>
      <c r="P75" s="169"/>
      <c r="Q75" s="169"/>
    </row>
    <row r="76" spans="10:17" ht="12">
      <c r="J76" s="169"/>
      <c r="K76" s="170"/>
      <c r="L76" s="169"/>
      <c r="M76" s="169"/>
      <c r="N76" s="169"/>
      <c r="O76" s="170"/>
      <c r="P76" s="169"/>
      <c r="Q76" s="169"/>
    </row>
    <row r="77" spans="10:17" ht="12">
      <c r="J77" s="169"/>
      <c r="K77" s="170"/>
      <c r="L77" s="169"/>
      <c r="M77" s="169"/>
      <c r="N77" s="169"/>
      <c r="O77" s="170"/>
      <c r="P77" s="169"/>
      <c r="Q77" s="169"/>
    </row>
    <row r="78" spans="10:17" ht="12">
      <c r="J78" s="169"/>
      <c r="K78" s="170"/>
      <c r="L78" s="169"/>
      <c r="M78" s="169"/>
      <c r="N78" s="169"/>
      <c r="O78" s="170"/>
      <c r="P78" s="169"/>
      <c r="Q78" s="169"/>
    </row>
    <row r="79" spans="10:17" ht="12">
      <c r="J79" s="169"/>
      <c r="K79" s="170"/>
      <c r="L79" s="169"/>
      <c r="M79" s="169"/>
      <c r="N79" s="169"/>
      <c r="O79" s="170"/>
      <c r="P79" s="169"/>
      <c r="Q79" s="169"/>
    </row>
    <row r="80" spans="10:17" ht="12">
      <c r="J80" s="169"/>
      <c r="K80" s="170"/>
      <c r="L80" s="169"/>
      <c r="M80" s="169"/>
      <c r="N80" s="169"/>
      <c r="O80" s="170"/>
      <c r="P80" s="169"/>
      <c r="Q80" s="169"/>
    </row>
    <row r="81" spans="10:17" ht="12">
      <c r="J81" s="169"/>
      <c r="K81" s="170"/>
      <c r="L81" s="169"/>
      <c r="M81" s="169"/>
      <c r="N81" s="169"/>
      <c r="O81" s="170"/>
      <c r="P81" s="169"/>
      <c r="Q81" s="169"/>
    </row>
    <row r="82" spans="10:17" ht="12">
      <c r="J82" s="169"/>
      <c r="K82" s="170"/>
      <c r="L82" s="169"/>
      <c r="M82" s="169"/>
      <c r="N82" s="169"/>
      <c r="O82" s="170"/>
      <c r="P82" s="169"/>
      <c r="Q82" s="169"/>
    </row>
    <row r="83" spans="10:17" ht="12">
      <c r="J83" s="169"/>
      <c r="K83" s="170"/>
      <c r="L83" s="169"/>
      <c r="M83" s="169"/>
      <c r="N83" s="169"/>
      <c r="O83" s="170"/>
      <c r="P83" s="169"/>
      <c r="Q83" s="169"/>
    </row>
    <row r="84" spans="10:17" ht="12">
      <c r="J84" s="169"/>
      <c r="K84" s="170"/>
      <c r="L84" s="169"/>
      <c r="M84" s="169"/>
      <c r="N84" s="169"/>
      <c r="O84" s="170"/>
      <c r="P84" s="169"/>
      <c r="Q84" s="169"/>
    </row>
    <row r="85" spans="10:17" ht="12">
      <c r="J85" s="169"/>
      <c r="K85" s="170"/>
      <c r="L85" s="169"/>
      <c r="M85" s="169"/>
      <c r="N85" s="169"/>
      <c r="O85" s="170"/>
      <c r="P85" s="169"/>
      <c r="Q85" s="169"/>
    </row>
    <row r="86" spans="10:17" ht="12">
      <c r="J86" s="169"/>
      <c r="K86" s="170"/>
      <c r="L86" s="169"/>
      <c r="M86" s="169"/>
      <c r="N86" s="169"/>
      <c r="O86" s="170"/>
      <c r="P86" s="169"/>
      <c r="Q86" s="169"/>
    </row>
    <row r="87" spans="10:17" ht="12">
      <c r="J87" s="169"/>
      <c r="K87" s="170"/>
      <c r="L87" s="169"/>
      <c r="M87" s="169"/>
      <c r="N87" s="169"/>
      <c r="O87" s="170"/>
      <c r="P87" s="169"/>
      <c r="Q87" s="169"/>
    </row>
    <row r="88" spans="10:17" ht="12">
      <c r="J88" s="169"/>
      <c r="K88" s="170"/>
      <c r="L88" s="169"/>
      <c r="M88" s="169"/>
      <c r="N88" s="169"/>
      <c r="O88" s="170"/>
      <c r="P88" s="169"/>
      <c r="Q88" s="169"/>
    </row>
    <row r="89" spans="10:17" ht="12">
      <c r="J89" s="169"/>
      <c r="K89" s="170"/>
      <c r="L89" s="169"/>
      <c r="M89" s="169"/>
      <c r="N89" s="169"/>
      <c r="O89" s="170"/>
      <c r="P89" s="169"/>
      <c r="Q89" s="169"/>
    </row>
    <row r="90" spans="10:17" ht="12">
      <c r="J90" s="169"/>
      <c r="K90" s="170"/>
      <c r="L90" s="169"/>
      <c r="M90" s="169"/>
      <c r="N90" s="169"/>
      <c r="O90" s="170"/>
      <c r="P90" s="169"/>
      <c r="Q90" s="169"/>
    </row>
    <row r="91" spans="10:17" ht="12">
      <c r="J91" s="169"/>
      <c r="K91" s="170"/>
      <c r="L91" s="169"/>
      <c r="M91" s="169"/>
      <c r="N91" s="169"/>
      <c r="O91" s="170"/>
      <c r="P91" s="169"/>
      <c r="Q91" s="169"/>
    </row>
    <row r="92" spans="10:17" ht="12">
      <c r="J92" s="169"/>
      <c r="K92" s="170"/>
      <c r="L92" s="169"/>
      <c r="M92" s="169"/>
      <c r="N92" s="169"/>
      <c r="O92" s="170"/>
      <c r="P92" s="169"/>
      <c r="Q92" s="169"/>
    </row>
    <row r="93" spans="10:17" ht="12">
      <c r="J93" s="169"/>
      <c r="K93" s="170"/>
      <c r="L93" s="169"/>
      <c r="M93" s="169"/>
      <c r="N93" s="169"/>
      <c r="O93" s="170"/>
      <c r="P93" s="169"/>
      <c r="Q93" s="169"/>
    </row>
    <row r="94" spans="10:17" ht="12">
      <c r="J94" s="169"/>
      <c r="K94" s="170"/>
      <c r="L94" s="169"/>
      <c r="M94" s="169"/>
      <c r="N94" s="169"/>
      <c r="O94" s="170"/>
      <c r="P94" s="169"/>
      <c r="Q94" s="169"/>
    </row>
    <row r="95" spans="10:17" ht="12">
      <c r="J95" s="169"/>
      <c r="K95" s="170"/>
      <c r="L95" s="169"/>
      <c r="M95" s="169"/>
      <c r="N95" s="169"/>
      <c r="O95" s="170"/>
      <c r="P95" s="169"/>
      <c r="Q95" s="169"/>
    </row>
    <row r="96" spans="10:17" ht="12">
      <c r="J96" s="169"/>
      <c r="K96" s="170"/>
      <c r="L96" s="169"/>
      <c r="M96" s="169"/>
      <c r="N96" s="169"/>
      <c r="O96" s="170"/>
      <c r="P96" s="169"/>
      <c r="Q96" s="169"/>
    </row>
    <row r="97" spans="10:17" ht="12">
      <c r="J97" s="169"/>
      <c r="K97" s="170"/>
      <c r="L97" s="169"/>
      <c r="M97" s="169"/>
      <c r="N97" s="169"/>
      <c r="O97" s="170"/>
      <c r="P97" s="169"/>
      <c r="Q97" s="169"/>
    </row>
    <row r="98" spans="10:17" ht="12">
      <c r="J98" s="169"/>
      <c r="K98" s="170"/>
      <c r="L98" s="169"/>
      <c r="M98" s="169"/>
      <c r="N98" s="169"/>
      <c r="O98" s="170"/>
      <c r="P98" s="169"/>
      <c r="Q98" s="169"/>
    </row>
    <row r="99" spans="10:17" ht="12">
      <c r="J99" s="169"/>
      <c r="K99" s="170"/>
      <c r="L99" s="169"/>
      <c r="M99" s="169"/>
      <c r="N99" s="169"/>
      <c r="O99" s="170"/>
      <c r="P99" s="169"/>
      <c r="Q99" s="169"/>
    </row>
    <row r="100" spans="10:17" ht="12">
      <c r="J100" s="169"/>
      <c r="K100" s="170"/>
      <c r="L100" s="169"/>
      <c r="M100" s="169"/>
      <c r="N100" s="169"/>
      <c r="O100" s="170"/>
      <c r="P100" s="169"/>
      <c r="Q100" s="169"/>
    </row>
    <row r="101" spans="10:17" ht="12">
      <c r="J101" s="169"/>
      <c r="K101" s="170"/>
      <c r="L101" s="169"/>
      <c r="M101" s="169"/>
      <c r="N101" s="169"/>
      <c r="O101" s="170"/>
      <c r="P101" s="169"/>
      <c r="Q101" s="169"/>
    </row>
    <row r="102" spans="10:17" ht="12">
      <c r="J102" s="169"/>
      <c r="K102" s="170"/>
      <c r="L102" s="169"/>
      <c r="M102" s="169"/>
      <c r="N102" s="169"/>
      <c r="O102" s="170"/>
      <c r="P102" s="169"/>
      <c r="Q102" s="169"/>
    </row>
    <row r="103" spans="10:17" ht="12">
      <c r="J103" s="169"/>
      <c r="K103" s="170"/>
      <c r="L103" s="169"/>
      <c r="M103" s="169"/>
      <c r="N103" s="169"/>
      <c r="O103" s="170"/>
      <c r="P103" s="169"/>
      <c r="Q103" s="169"/>
    </row>
    <row r="104" spans="10:17" ht="12">
      <c r="J104" s="169"/>
      <c r="K104" s="170"/>
      <c r="L104" s="169"/>
      <c r="M104" s="169"/>
      <c r="N104" s="169"/>
      <c r="O104" s="170"/>
      <c r="P104" s="169"/>
      <c r="Q104" s="169"/>
    </row>
    <row r="105" spans="10:17" ht="12">
      <c r="J105" s="169"/>
      <c r="K105" s="170"/>
      <c r="L105" s="169"/>
      <c r="M105" s="169"/>
      <c r="N105" s="169"/>
      <c r="O105" s="170"/>
      <c r="P105" s="169"/>
      <c r="Q105" s="169"/>
    </row>
    <row r="106" spans="10:17" ht="12">
      <c r="J106" s="169"/>
      <c r="K106" s="170"/>
      <c r="L106" s="169"/>
      <c r="M106" s="169"/>
      <c r="N106" s="169"/>
      <c r="O106" s="170"/>
      <c r="P106" s="169"/>
      <c r="Q106" s="169"/>
    </row>
    <row r="107" spans="10:17" ht="12">
      <c r="J107" s="169"/>
      <c r="K107" s="170"/>
      <c r="L107" s="169"/>
      <c r="M107" s="169"/>
      <c r="N107" s="169"/>
      <c r="O107" s="170"/>
      <c r="P107" s="169"/>
      <c r="Q107" s="169"/>
    </row>
    <row r="108" spans="10:17" ht="12">
      <c r="J108" s="169"/>
      <c r="K108" s="170"/>
      <c r="L108" s="169"/>
      <c r="M108" s="169"/>
      <c r="N108" s="169"/>
      <c r="O108" s="170"/>
      <c r="P108" s="169"/>
      <c r="Q108" s="169"/>
    </row>
    <row r="109" spans="10:17" ht="12">
      <c r="J109" s="169"/>
      <c r="K109" s="170"/>
      <c r="L109" s="169"/>
      <c r="M109" s="169"/>
      <c r="N109" s="169"/>
      <c r="O109" s="170"/>
      <c r="P109" s="169"/>
      <c r="Q109" s="169"/>
    </row>
    <row r="110" spans="10:17" ht="12">
      <c r="J110" s="169"/>
      <c r="K110" s="170"/>
      <c r="L110" s="169"/>
      <c r="M110" s="169"/>
      <c r="N110" s="169"/>
      <c r="O110" s="170"/>
      <c r="P110" s="169"/>
      <c r="Q110" s="169"/>
    </row>
    <row r="111" spans="10:17" ht="12">
      <c r="J111" s="169"/>
      <c r="K111" s="170"/>
      <c r="L111" s="169"/>
      <c r="M111" s="169"/>
      <c r="N111" s="169"/>
      <c r="O111" s="170"/>
      <c r="P111" s="169"/>
      <c r="Q111" s="169"/>
    </row>
    <row r="112" spans="10:17" ht="12">
      <c r="J112" s="169"/>
      <c r="K112" s="170"/>
      <c r="L112" s="169"/>
      <c r="M112" s="169"/>
      <c r="N112" s="169"/>
      <c r="O112" s="170"/>
      <c r="P112" s="169"/>
      <c r="Q112" s="169"/>
    </row>
    <row r="113" spans="10:17" ht="12">
      <c r="J113" s="169"/>
      <c r="K113" s="170"/>
      <c r="L113" s="169"/>
      <c r="M113" s="169"/>
      <c r="N113" s="169"/>
      <c r="O113" s="170"/>
      <c r="P113" s="169"/>
      <c r="Q113" s="169"/>
    </row>
    <row r="114" spans="10:17" ht="12">
      <c r="J114" s="169"/>
      <c r="K114" s="170"/>
      <c r="L114" s="169"/>
      <c r="M114" s="169"/>
      <c r="N114" s="169"/>
      <c r="O114" s="170"/>
      <c r="P114" s="169"/>
      <c r="Q114" s="169"/>
    </row>
    <row r="115" spans="10:17" ht="12">
      <c r="J115" s="169"/>
      <c r="K115" s="170"/>
      <c r="L115" s="169"/>
      <c r="M115" s="169"/>
      <c r="N115" s="169"/>
      <c r="O115" s="170"/>
      <c r="P115" s="169"/>
      <c r="Q115" s="169"/>
    </row>
    <row r="116" spans="10:17" ht="12">
      <c r="J116" s="169"/>
      <c r="K116" s="170"/>
      <c r="L116" s="169"/>
      <c r="M116" s="169"/>
      <c r="N116" s="169"/>
      <c r="O116" s="170"/>
      <c r="P116" s="169"/>
      <c r="Q116" s="169"/>
    </row>
    <row r="117" spans="10:17" ht="12">
      <c r="J117" s="169"/>
      <c r="K117" s="170"/>
      <c r="L117" s="169"/>
      <c r="M117" s="169"/>
      <c r="N117" s="169"/>
      <c r="O117" s="170"/>
      <c r="P117" s="169"/>
      <c r="Q117" s="169"/>
    </row>
    <row r="118" spans="10:17" ht="12">
      <c r="J118" s="169"/>
      <c r="K118" s="170"/>
      <c r="L118" s="169"/>
      <c r="M118" s="169"/>
      <c r="N118" s="169"/>
      <c r="O118" s="170"/>
      <c r="P118" s="169"/>
      <c r="Q118" s="169"/>
    </row>
    <row r="119" spans="10:17" ht="12">
      <c r="J119" s="169"/>
      <c r="K119" s="170"/>
      <c r="L119" s="169"/>
      <c r="M119" s="169"/>
      <c r="N119" s="169"/>
      <c r="O119" s="170"/>
      <c r="P119" s="169"/>
      <c r="Q119" s="169"/>
    </row>
    <row r="120" spans="10:17" ht="12">
      <c r="J120" s="169"/>
      <c r="K120" s="170"/>
      <c r="L120" s="169"/>
      <c r="M120" s="169"/>
      <c r="N120" s="169"/>
      <c r="O120" s="170"/>
      <c r="P120" s="169"/>
      <c r="Q120" s="169"/>
    </row>
    <row r="121" spans="10:17" ht="12">
      <c r="J121" s="169"/>
      <c r="K121" s="170"/>
      <c r="L121" s="169"/>
      <c r="M121" s="169"/>
      <c r="N121" s="169"/>
      <c r="O121" s="170"/>
      <c r="P121" s="169"/>
      <c r="Q121" s="169"/>
    </row>
    <row r="122" spans="10:17" ht="12">
      <c r="J122" s="169"/>
      <c r="K122" s="170"/>
      <c r="L122" s="169"/>
      <c r="M122" s="169"/>
      <c r="N122" s="169"/>
      <c r="O122" s="170"/>
      <c r="P122" s="169"/>
      <c r="Q122" s="169"/>
    </row>
    <row r="123" spans="10:17" ht="12">
      <c r="J123" s="169"/>
      <c r="K123" s="170"/>
      <c r="L123" s="169"/>
      <c r="M123" s="169"/>
      <c r="N123" s="169"/>
      <c r="O123" s="170"/>
      <c r="P123" s="169"/>
      <c r="Q123" s="169"/>
    </row>
    <row r="124" spans="10:17" ht="12">
      <c r="J124" s="169"/>
      <c r="K124" s="170"/>
      <c r="L124" s="169"/>
      <c r="M124" s="169"/>
      <c r="N124" s="169"/>
      <c r="O124" s="170"/>
      <c r="P124" s="169"/>
      <c r="Q124" s="169"/>
    </row>
    <row r="125" spans="10:17" ht="12">
      <c r="J125" s="169"/>
      <c r="K125" s="170"/>
      <c r="L125" s="169"/>
      <c r="M125" s="169"/>
      <c r="N125" s="169"/>
      <c r="O125" s="170"/>
      <c r="P125" s="169"/>
      <c r="Q125" s="169"/>
    </row>
    <row r="126" spans="10:17" ht="12">
      <c r="J126" s="169"/>
      <c r="K126" s="170"/>
      <c r="L126" s="169"/>
      <c r="M126" s="169"/>
      <c r="N126" s="169"/>
      <c r="O126" s="170"/>
      <c r="P126" s="169"/>
      <c r="Q126" s="169"/>
    </row>
    <row r="127" spans="10:17" ht="12">
      <c r="J127" s="169"/>
      <c r="K127" s="170"/>
      <c r="L127" s="169"/>
      <c r="M127" s="169"/>
      <c r="N127" s="169"/>
      <c r="O127" s="170"/>
      <c r="P127" s="169"/>
      <c r="Q127" s="169"/>
    </row>
    <row r="128" spans="10:17" ht="12">
      <c r="J128" s="169"/>
      <c r="K128" s="170"/>
      <c r="L128" s="169"/>
      <c r="M128" s="169"/>
      <c r="N128" s="169"/>
      <c r="O128" s="170"/>
      <c r="P128" s="169"/>
      <c r="Q128" s="169"/>
    </row>
    <row r="129" spans="10:17" ht="12">
      <c r="J129" s="169"/>
      <c r="K129" s="170"/>
      <c r="L129" s="169"/>
      <c r="M129" s="169"/>
      <c r="N129" s="169"/>
      <c r="O129" s="170"/>
      <c r="P129" s="169"/>
      <c r="Q129" s="169"/>
    </row>
    <row r="130" spans="10:17" ht="12">
      <c r="J130" s="169"/>
      <c r="K130" s="170"/>
      <c r="L130" s="169"/>
      <c r="M130" s="169"/>
      <c r="N130" s="169"/>
      <c r="O130" s="170"/>
      <c r="P130" s="169"/>
      <c r="Q130" s="169"/>
    </row>
    <row r="131" spans="10:17" ht="12">
      <c r="J131" s="169"/>
      <c r="K131" s="170"/>
      <c r="L131" s="169"/>
      <c r="M131" s="169"/>
      <c r="N131" s="169"/>
      <c r="O131" s="170"/>
      <c r="P131" s="169"/>
      <c r="Q131" s="169"/>
    </row>
    <row r="132" spans="10:17" ht="12">
      <c r="J132" s="169"/>
      <c r="K132" s="170"/>
      <c r="L132" s="169"/>
      <c r="M132" s="169"/>
      <c r="N132" s="169"/>
      <c r="O132" s="170"/>
      <c r="P132" s="169"/>
      <c r="Q132" s="169"/>
    </row>
    <row r="133" spans="10:17" ht="12">
      <c r="J133" s="169"/>
      <c r="K133" s="170"/>
      <c r="L133" s="169"/>
      <c r="M133" s="169"/>
      <c r="N133" s="169"/>
      <c r="O133" s="170"/>
      <c r="P133" s="169"/>
      <c r="Q133" s="169"/>
    </row>
    <row r="134" spans="10:17" ht="12">
      <c r="J134" s="169"/>
      <c r="K134" s="170"/>
      <c r="L134" s="169"/>
      <c r="M134" s="169"/>
      <c r="N134" s="169"/>
      <c r="O134" s="170"/>
      <c r="P134" s="169"/>
      <c r="Q134" s="169"/>
    </row>
    <row r="135" spans="10:17" ht="12">
      <c r="J135" s="169"/>
      <c r="K135" s="170"/>
      <c r="L135" s="169"/>
      <c r="M135" s="169"/>
      <c r="N135" s="169"/>
      <c r="O135" s="170"/>
      <c r="P135" s="169"/>
      <c r="Q135" s="169"/>
    </row>
    <row r="136" spans="10:17" ht="12">
      <c r="J136" s="169"/>
      <c r="K136" s="170"/>
      <c r="L136" s="169"/>
      <c r="M136" s="169"/>
      <c r="N136" s="169"/>
      <c r="O136" s="170"/>
      <c r="P136" s="169"/>
      <c r="Q136" s="169"/>
    </row>
    <row r="137" spans="10:17" ht="12">
      <c r="J137" s="169"/>
      <c r="K137" s="170"/>
      <c r="L137" s="169"/>
      <c r="M137" s="169"/>
      <c r="N137" s="169"/>
      <c r="O137" s="170"/>
      <c r="P137" s="169"/>
      <c r="Q137" s="169"/>
    </row>
    <row r="138" spans="10:17" ht="12">
      <c r="J138" s="169"/>
      <c r="K138" s="170"/>
      <c r="L138" s="169"/>
      <c r="M138" s="169"/>
      <c r="N138" s="169"/>
      <c r="O138" s="170"/>
      <c r="P138" s="169"/>
      <c r="Q138" s="169"/>
    </row>
    <row r="139" spans="10:17" ht="12">
      <c r="J139" s="169"/>
      <c r="K139" s="170"/>
      <c r="L139" s="169"/>
      <c r="M139" s="169"/>
      <c r="N139" s="169"/>
      <c r="O139" s="170"/>
      <c r="P139" s="169"/>
      <c r="Q139" s="169"/>
    </row>
    <row r="140" spans="10:17" ht="12">
      <c r="J140" s="169"/>
      <c r="K140" s="170"/>
      <c r="L140" s="169"/>
      <c r="M140" s="169"/>
      <c r="N140" s="169"/>
      <c r="O140" s="170"/>
      <c r="P140" s="169"/>
      <c r="Q140" s="169"/>
    </row>
    <row r="141" spans="10:17" ht="12">
      <c r="J141" s="169"/>
      <c r="K141" s="170"/>
      <c r="L141" s="169"/>
      <c r="M141" s="169"/>
      <c r="N141" s="169"/>
      <c r="O141" s="170"/>
      <c r="P141" s="169"/>
      <c r="Q141" s="169"/>
    </row>
    <row r="142" spans="10:17" ht="12">
      <c r="J142" s="169"/>
      <c r="K142" s="170"/>
      <c r="L142" s="169"/>
      <c r="M142" s="169"/>
      <c r="N142" s="169"/>
      <c r="O142" s="170"/>
      <c r="P142" s="169"/>
      <c r="Q142" s="169"/>
    </row>
    <row r="143" spans="10:17" ht="12">
      <c r="J143" s="169"/>
      <c r="K143" s="170"/>
      <c r="L143" s="169"/>
      <c r="M143" s="169"/>
      <c r="N143" s="169"/>
      <c r="O143" s="170"/>
      <c r="P143" s="169"/>
      <c r="Q143" s="169"/>
    </row>
    <row r="144" spans="10:17" ht="12">
      <c r="J144" s="169"/>
      <c r="K144" s="170"/>
      <c r="L144" s="169"/>
      <c r="M144" s="169"/>
      <c r="N144" s="169"/>
      <c r="O144" s="170"/>
      <c r="P144" s="169"/>
      <c r="Q144" s="169"/>
    </row>
    <row r="145" spans="10:17" ht="12">
      <c r="J145" s="169"/>
      <c r="K145" s="170"/>
      <c r="L145" s="169"/>
      <c r="M145" s="169"/>
      <c r="N145" s="169"/>
      <c r="O145" s="170"/>
      <c r="P145" s="169"/>
      <c r="Q145" s="169"/>
    </row>
    <row r="146" spans="10:17" ht="12">
      <c r="J146" s="169"/>
      <c r="K146" s="170"/>
      <c r="L146" s="169"/>
      <c r="M146" s="169"/>
      <c r="N146" s="169"/>
      <c r="O146" s="170"/>
      <c r="P146" s="169"/>
      <c r="Q146" s="169"/>
    </row>
    <row r="147" spans="10:17" ht="12">
      <c r="J147" s="169"/>
      <c r="K147" s="170"/>
      <c r="L147" s="169"/>
      <c r="M147" s="169"/>
      <c r="N147" s="169"/>
      <c r="O147" s="170"/>
      <c r="P147" s="169"/>
      <c r="Q147" s="169"/>
    </row>
    <row r="148" spans="10:17" ht="12">
      <c r="J148" s="169"/>
      <c r="K148" s="170"/>
      <c r="L148" s="169"/>
      <c r="M148" s="169"/>
      <c r="N148" s="169"/>
      <c r="O148" s="170"/>
      <c r="P148" s="169"/>
      <c r="Q148" s="169"/>
    </row>
    <row r="149" spans="10:17" ht="12">
      <c r="J149" s="169"/>
      <c r="K149" s="170"/>
      <c r="L149" s="169"/>
      <c r="M149" s="169"/>
      <c r="N149" s="169"/>
      <c r="O149" s="170"/>
      <c r="P149" s="169"/>
      <c r="Q149" s="169"/>
    </row>
    <row r="150" spans="10:17" ht="12">
      <c r="J150" s="169"/>
      <c r="K150" s="170"/>
      <c r="L150" s="169"/>
      <c r="M150" s="169"/>
      <c r="N150" s="169"/>
      <c r="O150" s="170"/>
      <c r="P150" s="169"/>
      <c r="Q150" s="169"/>
    </row>
    <row r="151" spans="10:17" ht="12">
      <c r="J151" s="169"/>
      <c r="K151" s="170"/>
      <c r="L151" s="169"/>
      <c r="M151" s="169"/>
      <c r="N151" s="169"/>
      <c r="O151" s="170"/>
      <c r="P151" s="169"/>
      <c r="Q151" s="169"/>
    </row>
    <row r="152" spans="10:17" ht="12">
      <c r="J152" s="169"/>
      <c r="K152" s="170"/>
      <c r="L152" s="169"/>
      <c r="M152" s="169"/>
      <c r="N152" s="169"/>
      <c r="O152" s="170"/>
      <c r="P152" s="169"/>
      <c r="Q152" s="169"/>
    </row>
    <row r="153" spans="10:17" ht="12">
      <c r="J153" s="169"/>
      <c r="K153" s="170"/>
      <c r="L153" s="169"/>
      <c r="M153" s="169"/>
      <c r="N153" s="169"/>
      <c r="O153" s="170"/>
      <c r="P153" s="169"/>
      <c r="Q153" s="169"/>
    </row>
    <row r="154" spans="10:17" ht="12">
      <c r="J154" s="169"/>
      <c r="K154" s="170"/>
      <c r="L154" s="169"/>
      <c r="M154" s="169"/>
      <c r="N154" s="169"/>
      <c r="O154" s="170"/>
      <c r="P154" s="169"/>
      <c r="Q154" s="169"/>
    </row>
    <row r="155" spans="10:17" ht="12">
      <c r="J155" s="169"/>
      <c r="K155" s="170"/>
      <c r="L155" s="169"/>
      <c r="M155" s="169"/>
      <c r="N155" s="169"/>
      <c r="O155" s="170"/>
      <c r="P155" s="169"/>
      <c r="Q155" s="169"/>
    </row>
    <row r="156" spans="10:17" ht="12">
      <c r="J156" s="169"/>
      <c r="K156" s="170"/>
      <c r="L156" s="169"/>
      <c r="M156" s="169"/>
      <c r="N156" s="169"/>
      <c r="O156" s="170"/>
      <c r="P156" s="169"/>
      <c r="Q156" s="169"/>
    </row>
    <row r="157" spans="10:17" ht="12">
      <c r="J157" s="169"/>
      <c r="K157" s="170"/>
      <c r="L157" s="169"/>
      <c r="M157" s="169"/>
      <c r="N157" s="169"/>
      <c r="O157" s="170"/>
      <c r="P157" s="169"/>
      <c r="Q157" s="169"/>
    </row>
    <row r="158" spans="10:17" ht="12">
      <c r="J158" s="169"/>
      <c r="K158" s="170"/>
      <c r="L158" s="169"/>
      <c r="M158" s="169"/>
      <c r="N158" s="169"/>
      <c r="O158" s="170"/>
      <c r="P158" s="169"/>
      <c r="Q158" s="169"/>
    </row>
    <row r="159" spans="10:17" ht="12">
      <c r="J159" s="169"/>
      <c r="K159" s="170"/>
      <c r="L159" s="169"/>
      <c r="M159" s="169"/>
      <c r="N159" s="169"/>
      <c r="O159" s="170"/>
      <c r="P159" s="169"/>
      <c r="Q159" s="169"/>
    </row>
    <row r="160" spans="10:17" ht="12">
      <c r="J160" s="169"/>
      <c r="K160" s="170"/>
      <c r="L160" s="169"/>
      <c r="M160" s="169"/>
      <c r="N160" s="169"/>
      <c r="O160" s="170"/>
      <c r="P160" s="169"/>
      <c r="Q160" s="169"/>
    </row>
    <row r="161" spans="10:17" ht="12">
      <c r="J161" s="169"/>
      <c r="K161" s="170"/>
      <c r="L161" s="169"/>
      <c r="M161" s="169"/>
      <c r="N161" s="169"/>
      <c r="O161" s="170"/>
      <c r="P161" s="169"/>
      <c r="Q161" s="169"/>
    </row>
    <row r="162" spans="10:17" ht="12">
      <c r="J162" s="169"/>
      <c r="K162" s="170"/>
      <c r="L162" s="169"/>
      <c r="M162" s="169"/>
      <c r="N162" s="169"/>
      <c r="O162" s="170"/>
      <c r="P162" s="169"/>
      <c r="Q162" s="169"/>
    </row>
    <row r="163" spans="10:17" ht="12">
      <c r="J163" s="169"/>
      <c r="K163" s="170"/>
      <c r="L163" s="169"/>
      <c r="M163" s="169"/>
      <c r="N163" s="169"/>
      <c r="O163" s="170"/>
      <c r="P163" s="169"/>
      <c r="Q163" s="169"/>
    </row>
    <row r="164" spans="10:17" ht="12">
      <c r="J164" s="169"/>
      <c r="K164" s="170"/>
      <c r="L164" s="169"/>
      <c r="M164" s="169"/>
      <c r="N164" s="169"/>
      <c r="O164" s="170"/>
      <c r="P164" s="169"/>
      <c r="Q164" s="169"/>
    </row>
    <row r="165" spans="10:17" ht="12">
      <c r="J165" s="169"/>
      <c r="K165" s="170"/>
      <c r="L165" s="169"/>
      <c r="M165" s="169"/>
      <c r="N165" s="169"/>
      <c r="O165" s="170"/>
      <c r="P165" s="169"/>
      <c r="Q165" s="169"/>
    </row>
    <row r="166" spans="10:17" ht="12">
      <c r="J166" s="169"/>
      <c r="K166" s="170"/>
      <c r="L166" s="169"/>
      <c r="M166" s="169"/>
      <c r="N166" s="169"/>
      <c r="O166" s="170"/>
      <c r="P166" s="169"/>
      <c r="Q166" s="169"/>
    </row>
    <row r="167" spans="10:17" ht="12">
      <c r="J167" s="169"/>
      <c r="K167" s="170"/>
      <c r="L167" s="169"/>
      <c r="M167" s="169"/>
      <c r="N167" s="169"/>
      <c r="O167" s="170"/>
      <c r="P167" s="169"/>
      <c r="Q167" s="169"/>
    </row>
    <row r="168" spans="10:17" ht="12">
      <c r="J168" s="169"/>
      <c r="K168" s="170"/>
      <c r="L168" s="169"/>
      <c r="M168" s="169"/>
      <c r="N168" s="169"/>
      <c r="O168" s="170"/>
      <c r="P168" s="169"/>
      <c r="Q168" s="169"/>
    </row>
    <row r="169" spans="10:17" ht="12">
      <c r="J169" s="169"/>
      <c r="K169" s="170"/>
      <c r="L169" s="169"/>
      <c r="M169" s="169"/>
      <c r="N169" s="169"/>
      <c r="O169" s="170"/>
      <c r="P169" s="169"/>
      <c r="Q169" s="169"/>
    </row>
    <row r="170" spans="10:17" ht="12">
      <c r="J170" s="169"/>
      <c r="K170" s="170"/>
      <c r="L170" s="169"/>
      <c r="M170" s="169"/>
      <c r="N170" s="169"/>
      <c r="O170" s="170"/>
      <c r="P170" s="169"/>
      <c r="Q170" s="169"/>
    </row>
    <row r="171" spans="10:17" ht="12">
      <c r="J171" s="169"/>
      <c r="K171" s="170"/>
      <c r="L171" s="169"/>
      <c r="M171" s="169"/>
      <c r="N171" s="169"/>
      <c r="O171" s="170"/>
      <c r="P171" s="169"/>
      <c r="Q171" s="169"/>
    </row>
    <row r="172" spans="10:17" ht="12">
      <c r="J172" s="169"/>
      <c r="K172" s="170"/>
      <c r="L172" s="169"/>
      <c r="M172" s="169"/>
      <c r="N172" s="169"/>
      <c r="O172" s="170"/>
      <c r="P172" s="169"/>
      <c r="Q172" s="169"/>
    </row>
    <row r="173" spans="10:17" ht="12">
      <c r="J173" s="169"/>
      <c r="K173" s="170"/>
      <c r="L173" s="169"/>
      <c r="M173" s="169"/>
      <c r="N173" s="169"/>
      <c r="O173" s="170"/>
      <c r="P173" s="169"/>
      <c r="Q173" s="169"/>
    </row>
    <row r="174" spans="10:17" ht="12">
      <c r="J174" s="169"/>
      <c r="K174" s="170"/>
      <c r="L174" s="169"/>
      <c r="M174" s="169"/>
      <c r="N174" s="169"/>
      <c r="O174" s="170"/>
      <c r="P174" s="169"/>
      <c r="Q174" s="169"/>
    </row>
    <row r="175" spans="10:17" ht="12">
      <c r="J175" s="169"/>
      <c r="K175" s="170"/>
      <c r="L175" s="169"/>
      <c r="M175" s="169"/>
      <c r="N175" s="169"/>
      <c r="O175" s="170"/>
      <c r="P175" s="169"/>
      <c r="Q175" s="169"/>
    </row>
    <row r="176" spans="10:17" ht="12">
      <c r="J176" s="169"/>
      <c r="K176" s="170"/>
      <c r="L176" s="169"/>
      <c r="M176" s="169"/>
      <c r="N176" s="169"/>
      <c r="O176" s="170"/>
      <c r="P176" s="169"/>
      <c r="Q176" s="169"/>
    </row>
    <row r="177" spans="10:17" ht="12">
      <c r="J177" s="169"/>
      <c r="K177" s="170"/>
      <c r="L177" s="169"/>
      <c r="M177" s="169"/>
      <c r="N177" s="169"/>
      <c r="O177" s="170"/>
      <c r="P177" s="169"/>
      <c r="Q177" s="169"/>
    </row>
    <row r="178" spans="10:17" ht="12">
      <c r="J178" s="169"/>
      <c r="K178" s="170"/>
      <c r="L178" s="169"/>
      <c r="M178" s="169"/>
      <c r="N178" s="169"/>
      <c r="O178" s="170"/>
      <c r="P178" s="169"/>
      <c r="Q178" s="169"/>
    </row>
    <row r="179" spans="10:17" ht="12">
      <c r="J179" s="169"/>
      <c r="K179" s="170"/>
      <c r="L179" s="169"/>
      <c r="M179" s="169"/>
      <c r="N179" s="169"/>
      <c r="O179" s="170"/>
      <c r="P179" s="169"/>
      <c r="Q179" s="169"/>
    </row>
    <row r="180" spans="10:17" ht="12">
      <c r="J180" s="169"/>
      <c r="K180" s="170"/>
      <c r="L180" s="169"/>
      <c r="M180" s="169"/>
      <c r="N180" s="169"/>
      <c r="O180" s="170"/>
      <c r="P180" s="169"/>
      <c r="Q180" s="169"/>
    </row>
    <row r="181" spans="10:17" ht="12">
      <c r="J181" s="169"/>
      <c r="K181" s="170"/>
      <c r="L181" s="169"/>
      <c r="M181" s="169"/>
      <c r="N181" s="169"/>
      <c r="O181" s="170"/>
      <c r="P181" s="169"/>
      <c r="Q181" s="169"/>
    </row>
    <row r="182" spans="10:17" ht="12">
      <c r="J182" s="169"/>
      <c r="K182" s="170"/>
      <c r="L182" s="169"/>
      <c r="M182" s="169"/>
      <c r="N182" s="169"/>
      <c r="O182" s="170"/>
      <c r="P182" s="169"/>
      <c r="Q182" s="169"/>
    </row>
    <row r="183" spans="10:17" ht="12">
      <c r="J183" s="169"/>
      <c r="K183" s="170"/>
      <c r="L183" s="169"/>
      <c r="M183" s="169"/>
      <c r="N183" s="169"/>
      <c r="O183" s="170"/>
      <c r="P183" s="169"/>
      <c r="Q183" s="169"/>
    </row>
    <row r="184" spans="10:17" ht="12">
      <c r="J184" s="169"/>
      <c r="K184" s="170"/>
      <c r="L184" s="169"/>
      <c r="M184" s="169"/>
      <c r="N184" s="169"/>
      <c r="O184" s="170"/>
      <c r="P184" s="169"/>
      <c r="Q184" s="169"/>
    </row>
    <row r="185" spans="10:17" ht="12">
      <c r="J185" s="169"/>
      <c r="K185" s="170"/>
      <c r="L185" s="169"/>
      <c r="M185" s="169"/>
      <c r="N185" s="169"/>
      <c r="O185" s="170"/>
      <c r="P185" s="169"/>
      <c r="Q185" s="169"/>
    </row>
    <row r="186" spans="10:17" ht="12">
      <c r="J186" s="169"/>
      <c r="K186" s="170"/>
      <c r="L186" s="169"/>
      <c r="M186" s="169"/>
      <c r="N186" s="169"/>
      <c r="O186" s="170"/>
      <c r="P186" s="169"/>
      <c r="Q186" s="169"/>
    </row>
    <row r="187" spans="10:17" ht="12">
      <c r="J187" s="169"/>
      <c r="K187" s="170"/>
      <c r="L187" s="169"/>
      <c r="M187" s="169"/>
      <c r="N187" s="169"/>
      <c r="O187" s="170"/>
      <c r="P187" s="169"/>
      <c r="Q187" s="169"/>
    </row>
    <row r="188" spans="10:17" ht="12">
      <c r="J188" s="169"/>
      <c r="K188" s="170"/>
      <c r="L188" s="169"/>
      <c r="M188" s="169"/>
      <c r="N188" s="169"/>
      <c r="O188" s="170"/>
      <c r="P188" s="169"/>
      <c r="Q188" s="169"/>
    </row>
    <row r="189" spans="10:17" ht="12">
      <c r="J189" s="169"/>
      <c r="K189" s="170"/>
      <c r="L189" s="169"/>
      <c r="M189" s="169"/>
      <c r="N189" s="169"/>
      <c r="O189" s="170"/>
      <c r="P189" s="169"/>
      <c r="Q189" s="169"/>
    </row>
    <row r="190" spans="10:17" ht="12">
      <c r="J190" s="169"/>
      <c r="K190" s="170"/>
      <c r="L190" s="169"/>
      <c r="M190" s="169"/>
      <c r="N190" s="169"/>
      <c r="O190" s="170"/>
      <c r="P190" s="169"/>
      <c r="Q190" s="169"/>
    </row>
    <row r="191" spans="10:17" ht="12">
      <c r="J191" s="169"/>
      <c r="K191" s="170"/>
      <c r="L191" s="169"/>
      <c r="M191" s="169"/>
      <c r="N191" s="169"/>
      <c r="O191" s="170"/>
      <c r="P191" s="169"/>
      <c r="Q191" s="169"/>
    </row>
    <row r="192" spans="10:17" ht="12">
      <c r="J192" s="169"/>
      <c r="K192" s="170"/>
      <c r="L192" s="169"/>
      <c r="M192" s="169"/>
      <c r="N192" s="169"/>
      <c r="O192" s="170"/>
      <c r="P192" s="169"/>
      <c r="Q192" s="169"/>
    </row>
    <row r="193" spans="10:17" ht="12">
      <c r="J193" s="169"/>
      <c r="K193" s="170"/>
      <c r="L193" s="169"/>
      <c r="M193" s="169"/>
      <c r="N193" s="169"/>
      <c r="O193" s="170"/>
      <c r="P193" s="169"/>
      <c r="Q193" s="169"/>
    </row>
    <row r="194" spans="10:17" ht="12">
      <c r="J194" s="169"/>
      <c r="K194" s="170"/>
      <c r="L194" s="169"/>
      <c r="M194" s="169"/>
      <c r="N194" s="169"/>
      <c r="O194" s="170"/>
      <c r="P194" s="169"/>
      <c r="Q194" s="169"/>
    </row>
    <row r="195" spans="10:17" ht="12">
      <c r="J195" s="169"/>
      <c r="K195" s="170"/>
      <c r="L195" s="169"/>
      <c r="M195" s="169"/>
      <c r="N195" s="169"/>
      <c r="O195" s="170"/>
      <c r="P195" s="169"/>
      <c r="Q195" s="169"/>
    </row>
    <row r="196" spans="10:17" ht="12">
      <c r="J196" s="169"/>
      <c r="K196" s="170"/>
      <c r="L196" s="169"/>
      <c r="M196" s="169"/>
      <c r="N196" s="169"/>
      <c r="O196" s="170"/>
      <c r="P196" s="169"/>
      <c r="Q196" s="169"/>
    </row>
    <row r="197" spans="10:17" ht="12">
      <c r="J197" s="169"/>
      <c r="K197" s="170"/>
      <c r="L197" s="169"/>
      <c r="M197" s="169"/>
      <c r="N197" s="169"/>
      <c r="O197" s="170"/>
      <c r="P197" s="169"/>
      <c r="Q197" s="169"/>
    </row>
    <row r="198" spans="10:17" ht="12">
      <c r="J198" s="169"/>
      <c r="K198" s="170"/>
      <c r="L198" s="169"/>
      <c r="M198" s="169"/>
      <c r="N198" s="169"/>
      <c r="O198" s="170"/>
      <c r="P198" s="169"/>
      <c r="Q198" s="169"/>
    </row>
    <row r="199" spans="10:17" ht="12">
      <c r="J199" s="169"/>
      <c r="K199" s="170"/>
      <c r="L199" s="169"/>
      <c r="M199" s="169"/>
      <c r="N199" s="169"/>
      <c r="O199" s="170"/>
      <c r="P199" s="169"/>
      <c r="Q199" s="169"/>
    </row>
    <row r="200" spans="10:17" ht="12">
      <c r="J200" s="169"/>
      <c r="K200" s="170"/>
      <c r="L200" s="169"/>
      <c r="M200" s="169"/>
      <c r="N200" s="169"/>
      <c r="O200" s="170"/>
      <c r="P200" s="169"/>
      <c r="Q200" s="169"/>
    </row>
    <row r="201" spans="10:17" ht="12">
      <c r="J201" s="169"/>
      <c r="K201" s="170"/>
      <c r="L201" s="169"/>
      <c r="M201" s="169"/>
      <c r="N201" s="169"/>
      <c r="O201" s="170"/>
      <c r="P201" s="169"/>
      <c r="Q201" s="169"/>
    </row>
    <row r="202" spans="10:17" ht="12">
      <c r="J202" s="169"/>
      <c r="K202" s="170"/>
      <c r="L202" s="169"/>
      <c r="M202" s="169"/>
      <c r="N202" s="169"/>
      <c r="O202" s="170"/>
      <c r="P202" s="169"/>
      <c r="Q202" s="169"/>
    </row>
    <row r="203" spans="10:17" ht="12">
      <c r="J203" s="169"/>
      <c r="K203" s="170"/>
      <c r="L203" s="169"/>
      <c r="M203" s="169"/>
      <c r="N203" s="169"/>
      <c r="O203" s="170"/>
      <c r="P203" s="169"/>
      <c r="Q203" s="169"/>
    </row>
    <row r="204" spans="10:17" ht="12">
      <c r="J204" s="169"/>
      <c r="K204" s="170"/>
      <c r="L204" s="169"/>
      <c r="M204" s="169"/>
      <c r="N204" s="169"/>
      <c r="O204" s="170"/>
      <c r="P204" s="169"/>
      <c r="Q204" s="169"/>
    </row>
    <row r="205" spans="10:17" ht="12">
      <c r="J205" s="169"/>
      <c r="K205" s="170"/>
      <c r="L205" s="169"/>
      <c r="M205" s="169"/>
      <c r="N205" s="169"/>
      <c r="O205" s="170"/>
      <c r="P205" s="169"/>
      <c r="Q205" s="169"/>
    </row>
    <row r="206" spans="10:17" ht="12">
      <c r="J206" s="169"/>
      <c r="K206" s="170"/>
      <c r="L206" s="169"/>
      <c r="M206" s="169"/>
      <c r="N206" s="169"/>
      <c r="O206" s="170"/>
      <c r="P206" s="169"/>
      <c r="Q206" s="169"/>
    </row>
    <row r="207" spans="10:17" ht="12">
      <c r="J207" s="169"/>
      <c r="K207" s="170"/>
      <c r="L207" s="169"/>
      <c r="M207" s="169"/>
      <c r="N207" s="169"/>
      <c r="O207" s="170"/>
      <c r="P207" s="169"/>
      <c r="Q207" s="169"/>
    </row>
    <row r="208" spans="10:17" ht="12">
      <c r="J208" s="169"/>
      <c r="K208" s="170"/>
      <c r="L208" s="169"/>
      <c r="M208" s="169"/>
      <c r="N208" s="169"/>
      <c r="O208" s="170"/>
      <c r="P208" s="169"/>
      <c r="Q208" s="169"/>
    </row>
    <row r="209" spans="10:17" ht="12">
      <c r="J209" s="169"/>
      <c r="K209" s="170"/>
      <c r="L209" s="169"/>
      <c r="M209" s="169"/>
      <c r="N209" s="169"/>
      <c r="O209" s="170"/>
      <c r="P209" s="169"/>
      <c r="Q209" s="169"/>
    </row>
    <row r="210" spans="10:17" ht="12">
      <c r="J210" s="169"/>
      <c r="K210" s="170"/>
      <c r="L210" s="169"/>
      <c r="M210" s="169"/>
      <c r="N210" s="169"/>
      <c r="O210" s="170"/>
      <c r="P210" s="169"/>
      <c r="Q210" s="169"/>
    </row>
    <row r="211" spans="10:17" ht="12">
      <c r="J211" s="169"/>
      <c r="K211" s="170"/>
      <c r="L211" s="169"/>
      <c r="M211" s="169"/>
      <c r="N211" s="169"/>
      <c r="O211" s="170"/>
      <c r="P211" s="169"/>
      <c r="Q211" s="169"/>
    </row>
    <row r="212" spans="10:17" ht="12">
      <c r="J212" s="169"/>
      <c r="K212" s="170"/>
      <c r="L212" s="169"/>
      <c r="M212" s="169"/>
      <c r="N212" s="169"/>
      <c r="O212" s="170"/>
      <c r="P212" s="169"/>
      <c r="Q212" s="169"/>
    </row>
    <row r="213" spans="10:17" ht="12">
      <c r="J213" s="169"/>
      <c r="K213" s="170"/>
      <c r="L213" s="169"/>
      <c r="M213" s="169"/>
      <c r="N213" s="169"/>
      <c r="O213" s="170"/>
      <c r="P213" s="169"/>
      <c r="Q213" s="169"/>
    </row>
    <row r="214" spans="10:17" ht="12">
      <c r="J214" s="169"/>
      <c r="K214" s="170"/>
      <c r="L214" s="169"/>
      <c r="M214" s="169"/>
      <c r="N214" s="169"/>
      <c r="O214" s="170"/>
      <c r="P214" s="169"/>
      <c r="Q214" s="169"/>
    </row>
    <row r="215" spans="10:17" ht="12">
      <c r="J215" s="169"/>
      <c r="K215" s="170"/>
      <c r="L215" s="169"/>
      <c r="M215" s="169"/>
      <c r="N215" s="169"/>
      <c r="O215" s="170"/>
      <c r="P215" s="169"/>
      <c r="Q215" s="169"/>
    </row>
    <row r="216" spans="10:17" ht="12">
      <c r="J216" s="169"/>
      <c r="K216" s="170"/>
      <c r="L216" s="169"/>
      <c r="M216" s="169"/>
      <c r="N216" s="169"/>
      <c r="O216" s="170"/>
      <c r="P216" s="169"/>
      <c r="Q216" s="169"/>
    </row>
    <row r="217" spans="10:17" ht="12">
      <c r="J217" s="169"/>
      <c r="K217" s="170"/>
      <c r="L217" s="169"/>
      <c r="M217" s="169"/>
      <c r="N217" s="169"/>
      <c r="O217" s="170"/>
      <c r="P217" s="169"/>
      <c r="Q217" s="169"/>
    </row>
    <row r="218" spans="10:17" ht="12">
      <c r="J218" s="169"/>
      <c r="K218" s="170"/>
      <c r="L218" s="169"/>
      <c r="M218" s="169"/>
      <c r="N218" s="169"/>
      <c r="O218" s="170"/>
      <c r="P218" s="169"/>
      <c r="Q218" s="169"/>
    </row>
    <row r="219" spans="10:17" ht="12">
      <c r="J219" s="169"/>
      <c r="K219" s="170"/>
      <c r="L219" s="169"/>
      <c r="M219" s="169"/>
      <c r="N219" s="169"/>
      <c r="O219" s="170"/>
      <c r="P219" s="169"/>
      <c r="Q219" s="169"/>
    </row>
    <row r="220" spans="10:17" ht="12">
      <c r="J220" s="169"/>
      <c r="K220" s="170"/>
      <c r="L220" s="169"/>
      <c r="M220" s="169"/>
      <c r="N220" s="169"/>
      <c r="O220" s="170"/>
      <c r="P220" s="169"/>
      <c r="Q220" s="169"/>
    </row>
    <row r="221" spans="10:17" ht="12">
      <c r="J221" s="169"/>
      <c r="K221" s="170"/>
      <c r="L221" s="169"/>
      <c r="M221" s="169"/>
      <c r="N221" s="169"/>
      <c r="O221" s="170"/>
      <c r="P221" s="169"/>
      <c r="Q221" s="169"/>
    </row>
    <row r="222" spans="10:17" ht="12">
      <c r="J222" s="169"/>
      <c r="K222" s="170"/>
      <c r="L222" s="169"/>
      <c r="M222" s="169"/>
      <c r="N222" s="169"/>
      <c r="O222" s="170"/>
      <c r="P222" s="169"/>
      <c r="Q222" s="169"/>
    </row>
    <row r="223" spans="10:17" ht="12">
      <c r="J223" s="169"/>
      <c r="K223" s="170"/>
      <c r="L223" s="169"/>
      <c r="M223" s="169"/>
      <c r="N223" s="169"/>
      <c r="O223" s="170"/>
      <c r="P223" s="169"/>
      <c r="Q223" s="169"/>
    </row>
    <row r="224" spans="10:17" ht="12">
      <c r="J224" s="169"/>
      <c r="K224" s="170"/>
      <c r="L224" s="169"/>
      <c r="M224" s="169"/>
      <c r="N224" s="169"/>
      <c r="O224" s="170"/>
      <c r="P224" s="169"/>
      <c r="Q224" s="169"/>
    </row>
    <row r="225" spans="10:17" ht="12">
      <c r="J225" s="169"/>
      <c r="K225" s="170"/>
      <c r="L225" s="169"/>
      <c r="M225" s="169"/>
      <c r="N225" s="169"/>
      <c r="O225" s="170"/>
      <c r="P225" s="169"/>
      <c r="Q225" s="169"/>
    </row>
    <row r="226" spans="10:17" ht="12">
      <c r="J226" s="169"/>
      <c r="K226" s="170"/>
      <c r="L226" s="169"/>
      <c r="M226" s="169"/>
      <c r="N226" s="169"/>
      <c r="O226" s="170"/>
      <c r="P226" s="169"/>
      <c r="Q226" s="169"/>
    </row>
    <row r="227" spans="10:17" ht="12">
      <c r="J227" s="169"/>
      <c r="K227" s="170"/>
      <c r="L227" s="169"/>
      <c r="M227" s="169"/>
      <c r="N227" s="169"/>
      <c r="O227" s="170"/>
      <c r="P227" s="169"/>
      <c r="Q227" s="169"/>
    </row>
    <row r="228" spans="10:17" ht="12">
      <c r="J228" s="169"/>
      <c r="K228" s="170"/>
      <c r="L228" s="169"/>
      <c r="M228" s="169"/>
      <c r="N228" s="169"/>
      <c r="O228" s="170"/>
      <c r="P228" s="169"/>
      <c r="Q228" s="169"/>
    </row>
    <row r="229" spans="10:17" ht="12">
      <c r="J229" s="169"/>
      <c r="K229" s="170"/>
      <c r="L229" s="169"/>
      <c r="M229" s="169"/>
      <c r="N229" s="169"/>
      <c r="O229" s="170"/>
      <c r="P229" s="169"/>
      <c r="Q229" s="169"/>
    </row>
    <row r="230" spans="10:17" ht="12">
      <c r="J230" s="169"/>
      <c r="K230" s="170"/>
      <c r="L230" s="169"/>
      <c r="M230" s="169"/>
      <c r="N230" s="169"/>
      <c r="O230" s="170"/>
      <c r="P230" s="169"/>
      <c r="Q230" s="169"/>
    </row>
    <row r="231" spans="10:17" ht="12">
      <c r="J231" s="169"/>
      <c r="K231" s="170"/>
      <c r="L231" s="169"/>
      <c r="M231" s="169"/>
      <c r="N231" s="169"/>
      <c r="O231" s="170"/>
      <c r="P231" s="169"/>
      <c r="Q231" s="169"/>
    </row>
    <row r="232" spans="10:17" ht="12">
      <c r="J232" s="169"/>
      <c r="K232" s="170"/>
      <c r="L232" s="169"/>
      <c r="M232" s="169"/>
      <c r="N232" s="169"/>
      <c r="O232" s="170"/>
      <c r="P232" s="169"/>
      <c r="Q232" s="169"/>
    </row>
    <row r="233" spans="10:17" ht="12">
      <c r="J233" s="169"/>
      <c r="K233" s="170"/>
      <c r="L233" s="169"/>
      <c r="M233" s="169"/>
      <c r="N233" s="169"/>
      <c r="O233" s="170"/>
      <c r="P233" s="169"/>
      <c r="Q233" s="169"/>
    </row>
    <row r="234" spans="10:17" ht="12">
      <c r="J234" s="169"/>
      <c r="K234" s="170"/>
      <c r="L234" s="169"/>
      <c r="M234" s="169"/>
      <c r="N234" s="169"/>
      <c r="O234" s="170"/>
      <c r="P234" s="169"/>
      <c r="Q234" s="169"/>
    </row>
    <row r="235" spans="10:17" ht="12">
      <c r="J235" s="169"/>
      <c r="K235" s="170"/>
      <c r="L235" s="169"/>
      <c r="M235" s="169"/>
      <c r="N235" s="169"/>
      <c r="O235" s="170"/>
      <c r="P235" s="169"/>
      <c r="Q235" s="169"/>
    </row>
    <row r="236" spans="10:17" ht="12">
      <c r="J236" s="169"/>
      <c r="K236" s="170"/>
      <c r="L236" s="169"/>
      <c r="M236" s="169"/>
      <c r="N236" s="169"/>
      <c r="O236" s="170"/>
      <c r="P236" s="169"/>
      <c r="Q236" s="169"/>
    </row>
    <row r="237" spans="10:17" ht="12">
      <c r="J237" s="169"/>
      <c r="K237" s="170"/>
      <c r="L237" s="169"/>
      <c r="M237" s="169"/>
      <c r="N237" s="169"/>
      <c r="O237" s="170"/>
      <c r="P237" s="169"/>
      <c r="Q237" s="169"/>
    </row>
    <row r="238" spans="10:17" ht="12">
      <c r="J238" s="169"/>
      <c r="K238" s="170"/>
      <c r="L238" s="169"/>
      <c r="M238" s="169"/>
      <c r="N238" s="169"/>
      <c r="O238" s="170"/>
      <c r="P238" s="169"/>
      <c r="Q238" s="169"/>
    </row>
    <row r="239" spans="10:17" ht="12">
      <c r="J239" s="169"/>
      <c r="K239" s="170"/>
      <c r="L239" s="169"/>
      <c r="M239" s="169"/>
      <c r="N239" s="169"/>
      <c r="O239" s="170"/>
      <c r="P239" s="169"/>
      <c r="Q239" s="169"/>
    </row>
    <row r="240" spans="10:17" ht="12">
      <c r="J240" s="169"/>
      <c r="K240" s="170"/>
      <c r="L240" s="169"/>
      <c r="M240" s="169"/>
      <c r="N240" s="169"/>
      <c r="O240" s="170"/>
      <c r="P240" s="169"/>
      <c r="Q240" s="169"/>
    </row>
    <row r="241" spans="10:17" ht="12">
      <c r="J241" s="169"/>
      <c r="K241" s="170"/>
      <c r="L241" s="169"/>
      <c r="M241" s="169"/>
      <c r="N241" s="169"/>
      <c r="O241" s="170"/>
      <c r="P241" s="169"/>
      <c r="Q241" s="169"/>
    </row>
    <row r="242" spans="10:17" ht="12">
      <c r="J242" s="169"/>
      <c r="K242" s="170"/>
      <c r="L242" s="169"/>
      <c r="M242" s="169"/>
      <c r="N242" s="169"/>
      <c r="O242" s="170"/>
      <c r="P242" s="169"/>
      <c r="Q242" s="169"/>
    </row>
    <row r="243" spans="10:17" ht="12">
      <c r="J243" s="169"/>
      <c r="K243" s="170"/>
      <c r="L243" s="169"/>
      <c r="M243" s="169"/>
      <c r="N243" s="169"/>
      <c r="O243" s="170"/>
      <c r="P243" s="169"/>
      <c r="Q243" s="169"/>
    </row>
    <row r="244" spans="10:17" ht="12">
      <c r="J244" s="169"/>
      <c r="K244" s="170"/>
      <c r="L244" s="169"/>
      <c r="M244" s="169"/>
      <c r="N244" s="169"/>
      <c r="O244" s="170"/>
      <c r="P244" s="169"/>
      <c r="Q244" s="169"/>
    </row>
    <row r="245" spans="10:17" ht="12">
      <c r="J245" s="169"/>
      <c r="K245" s="170"/>
      <c r="L245" s="169"/>
      <c r="M245" s="169"/>
      <c r="N245" s="169"/>
      <c r="O245" s="170"/>
      <c r="P245" s="169"/>
      <c r="Q245" s="169"/>
    </row>
    <row r="246" spans="10:17" ht="12">
      <c r="J246" s="169"/>
      <c r="K246" s="170"/>
      <c r="L246" s="169"/>
      <c r="M246" s="169"/>
      <c r="N246" s="169"/>
      <c r="O246" s="170"/>
      <c r="P246" s="169"/>
      <c r="Q246" s="169"/>
    </row>
    <row r="247" spans="10:17" ht="12">
      <c r="J247" s="169"/>
      <c r="K247" s="170"/>
      <c r="L247" s="169"/>
      <c r="M247" s="169"/>
      <c r="N247" s="169"/>
      <c r="O247" s="170"/>
      <c r="P247" s="169"/>
      <c r="Q247" s="169"/>
    </row>
    <row r="248" spans="10:17" ht="12">
      <c r="J248" s="169"/>
      <c r="K248" s="170"/>
      <c r="L248" s="169"/>
      <c r="M248" s="169"/>
      <c r="N248" s="169"/>
      <c r="O248" s="170"/>
      <c r="P248" s="169"/>
      <c r="Q248" s="169"/>
    </row>
    <row r="249" spans="10:17" ht="12">
      <c r="J249" s="169"/>
      <c r="K249" s="170"/>
      <c r="L249" s="169"/>
      <c r="M249" s="169"/>
      <c r="N249" s="169"/>
      <c r="O249" s="170"/>
      <c r="P249" s="169"/>
      <c r="Q249" s="169"/>
    </row>
    <row r="250" spans="10:17" ht="12">
      <c r="J250" s="169"/>
      <c r="K250" s="170"/>
      <c r="L250" s="169"/>
      <c r="M250" s="169"/>
      <c r="N250" s="169"/>
      <c r="O250" s="170"/>
      <c r="P250" s="169"/>
      <c r="Q250" s="169"/>
    </row>
    <row r="251" spans="10:17" ht="12">
      <c r="J251" s="169"/>
      <c r="K251" s="170"/>
      <c r="L251" s="169"/>
      <c r="M251" s="169"/>
      <c r="N251" s="169"/>
      <c r="O251" s="170"/>
      <c r="P251" s="169"/>
      <c r="Q251" s="169"/>
    </row>
    <row r="252" spans="10:17" ht="12">
      <c r="J252" s="169"/>
      <c r="K252" s="170"/>
      <c r="L252" s="169"/>
      <c r="M252" s="169"/>
      <c r="N252" s="169"/>
      <c r="O252" s="170"/>
      <c r="P252" s="169"/>
      <c r="Q252" s="169"/>
    </row>
    <row r="253" spans="10:17" ht="12">
      <c r="J253" s="169"/>
      <c r="K253" s="170"/>
      <c r="L253" s="169"/>
      <c r="M253" s="169"/>
      <c r="N253" s="169"/>
      <c r="O253" s="170"/>
      <c r="P253" s="169"/>
      <c r="Q253" s="169"/>
    </row>
    <row r="254" spans="10:17" ht="12">
      <c r="J254" s="169"/>
      <c r="K254" s="170"/>
      <c r="L254" s="169"/>
      <c r="M254" s="169"/>
      <c r="N254" s="169"/>
      <c r="O254" s="170"/>
      <c r="P254" s="169"/>
      <c r="Q254" s="169"/>
    </row>
    <row r="255" spans="10:17" ht="12">
      <c r="J255" s="169"/>
      <c r="K255" s="170"/>
      <c r="L255" s="169"/>
      <c r="M255" s="169"/>
      <c r="N255" s="169"/>
      <c r="O255" s="170"/>
      <c r="P255" s="169"/>
      <c r="Q255" s="169"/>
    </row>
    <row r="256" spans="10:17" ht="12">
      <c r="J256" s="169"/>
      <c r="K256" s="170"/>
      <c r="L256" s="169"/>
      <c r="M256" s="169"/>
      <c r="N256" s="169"/>
      <c r="O256" s="170"/>
      <c r="P256" s="169"/>
      <c r="Q256" s="169"/>
    </row>
    <row r="257" spans="10:17" ht="12">
      <c r="J257" s="169"/>
      <c r="K257" s="170"/>
      <c r="L257" s="169"/>
      <c r="M257" s="169"/>
      <c r="N257" s="169"/>
      <c r="O257" s="170"/>
      <c r="P257" s="169"/>
      <c r="Q257" s="169"/>
    </row>
    <row r="258" spans="10:17" ht="12">
      <c r="J258" s="169"/>
      <c r="K258" s="170"/>
      <c r="L258" s="169"/>
      <c r="M258" s="169"/>
      <c r="N258" s="169"/>
      <c r="O258" s="170"/>
      <c r="P258" s="169"/>
      <c r="Q258" s="169"/>
    </row>
    <row r="259" spans="10:17" ht="12">
      <c r="J259" s="169"/>
      <c r="K259" s="170"/>
      <c r="L259" s="169"/>
      <c r="M259" s="169"/>
      <c r="N259" s="169"/>
      <c r="O259" s="170"/>
      <c r="P259" s="169"/>
      <c r="Q259" s="169"/>
    </row>
    <row r="260" spans="10:17" ht="12">
      <c r="J260" s="169"/>
      <c r="K260" s="170"/>
      <c r="L260" s="169"/>
      <c r="M260" s="169"/>
      <c r="N260" s="169"/>
      <c r="O260" s="170"/>
      <c r="P260" s="169"/>
      <c r="Q260" s="169"/>
    </row>
    <row r="261" spans="10:17" ht="12">
      <c r="J261" s="169"/>
      <c r="K261" s="170"/>
      <c r="L261" s="169"/>
      <c r="M261" s="169"/>
      <c r="N261" s="169"/>
      <c r="O261" s="170"/>
      <c r="P261" s="169"/>
      <c r="Q261" s="169"/>
    </row>
    <row r="262" spans="10:17" ht="12">
      <c r="J262" s="169"/>
      <c r="K262" s="170"/>
      <c r="L262" s="169"/>
      <c r="M262" s="169"/>
      <c r="N262" s="169"/>
      <c r="O262" s="170"/>
      <c r="P262" s="169"/>
      <c r="Q262" s="169"/>
    </row>
    <row r="263" spans="10:17" ht="12">
      <c r="J263" s="169"/>
      <c r="K263" s="170"/>
      <c r="L263" s="169"/>
      <c r="M263" s="169"/>
      <c r="N263" s="169"/>
      <c r="O263" s="170"/>
      <c r="P263" s="169"/>
      <c r="Q263" s="169"/>
    </row>
    <row r="264" spans="10:17" ht="12">
      <c r="J264" s="169"/>
      <c r="K264" s="170"/>
      <c r="L264" s="169"/>
      <c r="M264" s="169"/>
      <c r="N264" s="169"/>
      <c r="O264" s="170"/>
      <c r="P264" s="169"/>
      <c r="Q264" s="169"/>
    </row>
    <row r="265" spans="10:17" ht="12">
      <c r="J265" s="169"/>
      <c r="K265" s="170"/>
      <c r="L265" s="169"/>
      <c r="M265" s="169"/>
      <c r="N265" s="169"/>
      <c r="O265" s="170"/>
      <c r="P265" s="169"/>
      <c r="Q265" s="169"/>
    </row>
    <row r="266" spans="10:17" ht="12">
      <c r="J266" s="169"/>
      <c r="K266" s="170"/>
      <c r="L266" s="169"/>
      <c r="M266" s="169"/>
      <c r="N266" s="169"/>
      <c r="O266" s="170"/>
      <c r="P266" s="169"/>
      <c r="Q266" s="169"/>
    </row>
    <row r="267" spans="10:17" ht="12">
      <c r="J267" s="169"/>
      <c r="K267" s="170"/>
      <c r="L267" s="169"/>
      <c r="M267" s="169"/>
      <c r="N267" s="169"/>
      <c r="O267" s="170"/>
      <c r="P267" s="169"/>
      <c r="Q267" s="169"/>
    </row>
    <row r="268" spans="10:17" ht="12">
      <c r="J268" s="169"/>
      <c r="K268" s="170"/>
      <c r="L268" s="169"/>
      <c r="M268" s="169"/>
      <c r="N268" s="169"/>
      <c r="O268" s="170"/>
      <c r="P268" s="169"/>
      <c r="Q268" s="169"/>
    </row>
    <row r="269" spans="10:17" ht="12">
      <c r="J269" s="169"/>
      <c r="K269" s="170"/>
      <c r="L269" s="169"/>
      <c r="M269" s="169"/>
      <c r="N269" s="169"/>
      <c r="O269" s="170"/>
      <c r="P269" s="169"/>
      <c r="Q269" s="169"/>
    </row>
    <row r="270" spans="10:17" ht="12">
      <c r="J270" s="169"/>
      <c r="K270" s="170"/>
      <c r="L270" s="169"/>
      <c r="M270" s="169"/>
      <c r="N270" s="169"/>
      <c r="O270" s="170"/>
      <c r="P270" s="169"/>
      <c r="Q270" s="169"/>
    </row>
    <row r="271" spans="10:17" ht="12">
      <c r="J271" s="169"/>
      <c r="K271" s="170"/>
      <c r="L271" s="169"/>
      <c r="M271" s="169"/>
      <c r="N271" s="169"/>
      <c r="O271" s="170"/>
      <c r="P271" s="169"/>
      <c r="Q271" s="169"/>
    </row>
    <row r="272" spans="10:17" ht="12">
      <c r="J272" s="169"/>
      <c r="K272" s="170"/>
      <c r="L272" s="169"/>
      <c r="M272" s="169"/>
      <c r="N272" s="169"/>
      <c r="O272" s="170"/>
      <c r="P272" s="169"/>
      <c r="Q272" s="169"/>
    </row>
    <row r="273" spans="10:17" ht="12">
      <c r="J273" s="169"/>
      <c r="K273" s="170"/>
      <c r="L273" s="169"/>
      <c r="M273" s="169"/>
      <c r="N273" s="169"/>
      <c r="O273" s="170"/>
      <c r="P273" s="169"/>
      <c r="Q273" s="169"/>
    </row>
    <row r="274" spans="10:17" ht="12">
      <c r="J274" s="169"/>
      <c r="K274" s="170"/>
      <c r="L274" s="169"/>
      <c r="M274" s="169"/>
      <c r="N274" s="169"/>
      <c r="O274" s="170"/>
      <c r="P274" s="169"/>
      <c r="Q274" s="169"/>
    </row>
    <row r="275" spans="10:17" ht="12">
      <c r="J275" s="169"/>
      <c r="K275" s="170"/>
      <c r="L275" s="169"/>
      <c r="M275" s="169"/>
      <c r="N275" s="169"/>
      <c r="O275" s="170"/>
      <c r="P275" s="169"/>
      <c r="Q275" s="169"/>
    </row>
    <row r="276" spans="10:17" ht="12">
      <c r="J276" s="169"/>
      <c r="K276" s="170"/>
      <c r="L276" s="169"/>
      <c r="M276" s="169"/>
      <c r="N276" s="169"/>
      <c r="O276" s="170"/>
      <c r="P276" s="169"/>
      <c r="Q276" s="169"/>
    </row>
    <row r="277" spans="10:17" ht="12">
      <c r="J277" s="169"/>
      <c r="K277" s="170"/>
      <c r="L277" s="169"/>
      <c r="M277" s="169"/>
      <c r="N277" s="169"/>
      <c r="O277" s="170"/>
      <c r="P277" s="169"/>
      <c r="Q277" s="169"/>
    </row>
    <row r="278" spans="10:17" ht="12">
      <c r="J278" s="169"/>
      <c r="K278" s="170"/>
      <c r="L278" s="169"/>
      <c r="M278" s="169"/>
      <c r="N278" s="169"/>
      <c r="O278" s="170"/>
      <c r="P278" s="169"/>
      <c r="Q278" s="169"/>
    </row>
    <row r="279" spans="10:17" ht="12">
      <c r="J279" s="169"/>
      <c r="K279" s="170"/>
      <c r="L279" s="169"/>
      <c r="M279" s="169"/>
      <c r="N279" s="169"/>
      <c r="O279" s="170"/>
      <c r="P279" s="169"/>
      <c r="Q279" s="169"/>
    </row>
    <row r="280" spans="10:17" ht="12">
      <c r="J280" s="169"/>
      <c r="K280" s="170"/>
      <c r="L280" s="169"/>
      <c r="M280" s="169"/>
      <c r="N280" s="169"/>
      <c r="O280" s="170"/>
      <c r="P280" s="169"/>
      <c r="Q280" s="169"/>
    </row>
    <row r="281" spans="10:17" ht="12">
      <c r="J281" s="169"/>
      <c r="K281" s="170"/>
      <c r="L281" s="169"/>
      <c r="M281" s="169"/>
      <c r="N281" s="169"/>
      <c r="O281" s="170"/>
      <c r="P281" s="169"/>
      <c r="Q281" s="169"/>
    </row>
    <row r="282" spans="10:17" ht="12">
      <c r="J282" s="169"/>
      <c r="K282" s="170"/>
      <c r="L282" s="169"/>
      <c r="M282" s="169"/>
      <c r="N282" s="169"/>
      <c r="O282" s="170"/>
      <c r="P282" s="169"/>
      <c r="Q282" s="169"/>
    </row>
    <row r="283" spans="10:17" ht="12">
      <c r="J283" s="169"/>
      <c r="K283" s="170"/>
      <c r="L283" s="169"/>
      <c r="M283" s="169"/>
      <c r="N283" s="169"/>
      <c r="O283" s="170"/>
      <c r="P283" s="169"/>
      <c r="Q283" s="169"/>
    </row>
    <row r="284" spans="10:17" ht="12">
      <c r="J284" s="169"/>
      <c r="K284" s="170"/>
      <c r="L284" s="169"/>
      <c r="M284" s="169"/>
      <c r="N284" s="169"/>
      <c r="O284" s="170"/>
      <c r="P284" s="169"/>
      <c r="Q284" s="169"/>
    </row>
    <row r="285" spans="10:17" ht="12">
      <c r="J285" s="169"/>
      <c r="K285" s="170"/>
      <c r="L285" s="169"/>
      <c r="M285" s="169"/>
      <c r="N285" s="169"/>
      <c r="O285" s="170"/>
      <c r="P285" s="169"/>
      <c r="Q285" s="169"/>
    </row>
    <row r="286" spans="10:17" ht="12">
      <c r="J286" s="169"/>
      <c r="K286" s="170"/>
      <c r="L286" s="169"/>
      <c r="M286" s="169"/>
      <c r="N286" s="169"/>
      <c r="O286" s="170"/>
      <c r="P286" s="169"/>
      <c r="Q286" s="169"/>
    </row>
    <row r="287" spans="10:17" ht="12">
      <c r="J287" s="169"/>
      <c r="K287" s="170"/>
      <c r="L287" s="169"/>
      <c r="M287" s="169"/>
      <c r="N287" s="169"/>
      <c r="O287" s="170"/>
      <c r="P287" s="169"/>
      <c r="Q287" s="169"/>
    </row>
    <row r="288" spans="10:17" ht="12">
      <c r="J288" s="169"/>
      <c r="K288" s="170"/>
      <c r="L288" s="169"/>
      <c r="M288" s="169"/>
      <c r="N288" s="169"/>
      <c r="O288" s="170"/>
      <c r="P288" s="169"/>
      <c r="Q288" s="169"/>
    </row>
    <row r="289" spans="10:17" ht="12">
      <c r="J289" s="169"/>
      <c r="K289" s="170"/>
      <c r="L289" s="169"/>
      <c r="M289" s="169"/>
      <c r="N289" s="169"/>
      <c r="O289" s="170"/>
      <c r="P289" s="169"/>
      <c r="Q289" s="169"/>
    </row>
    <row r="290" spans="10:17" ht="12">
      <c r="J290" s="169"/>
      <c r="K290" s="170"/>
      <c r="L290" s="169"/>
      <c r="M290" s="169"/>
      <c r="N290" s="169"/>
      <c r="O290" s="170"/>
      <c r="P290" s="169"/>
      <c r="Q290" s="169"/>
    </row>
    <row r="291" spans="10:17" ht="12">
      <c r="J291" s="169"/>
      <c r="K291" s="170"/>
      <c r="L291" s="169"/>
      <c r="M291" s="169"/>
      <c r="N291" s="169"/>
      <c r="O291" s="170"/>
      <c r="P291" s="169"/>
      <c r="Q291" s="169"/>
    </row>
    <row r="292" spans="10:17" ht="12">
      <c r="J292" s="169"/>
      <c r="K292" s="170"/>
      <c r="L292" s="169"/>
      <c r="M292" s="169"/>
      <c r="N292" s="169"/>
      <c r="O292" s="170"/>
      <c r="P292" s="169"/>
      <c r="Q292" s="169"/>
    </row>
    <row r="293" spans="10:17" ht="12">
      <c r="J293" s="169"/>
      <c r="K293" s="170"/>
      <c r="L293" s="169"/>
      <c r="M293" s="169"/>
      <c r="N293" s="169"/>
      <c r="O293" s="170"/>
      <c r="P293" s="169"/>
      <c r="Q293" s="169"/>
    </row>
    <row r="294" spans="10:17" ht="12">
      <c r="J294" s="169"/>
      <c r="K294" s="170"/>
      <c r="L294" s="169"/>
      <c r="M294" s="169"/>
      <c r="N294" s="169"/>
      <c r="O294" s="170"/>
      <c r="P294" s="169"/>
      <c r="Q294" s="169"/>
    </row>
    <row r="295" spans="10:17" ht="12">
      <c r="J295" s="169"/>
      <c r="K295" s="170"/>
      <c r="L295" s="169"/>
      <c r="M295" s="169"/>
      <c r="N295" s="169"/>
      <c r="O295" s="170"/>
      <c r="P295" s="169"/>
      <c r="Q295" s="169"/>
    </row>
    <row r="296" spans="10:17" ht="12">
      <c r="J296" s="169"/>
      <c r="K296" s="170"/>
      <c r="L296" s="169"/>
      <c r="M296" s="169"/>
      <c r="N296" s="169"/>
      <c r="O296" s="170"/>
      <c r="P296" s="169"/>
      <c r="Q296" s="169"/>
    </row>
    <row r="297" spans="10:17" ht="12">
      <c r="J297" s="169"/>
      <c r="K297" s="170"/>
      <c r="L297" s="169"/>
      <c r="M297" s="169"/>
      <c r="N297" s="169"/>
      <c r="O297" s="170"/>
      <c r="P297" s="169"/>
      <c r="Q297" s="169"/>
    </row>
    <row r="298" spans="10:17" ht="12">
      <c r="J298" s="169"/>
      <c r="K298" s="170"/>
      <c r="L298" s="169"/>
      <c r="M298" s="169"/>
      <c r="N298" s="169"/>
      <c r="O298" s="170"/>
      <c r="P298" s="169"/>
      <c r="Q298" s="169"/>
    </row>
    <row r="299" spans="10:17" ht="12">
      <c r="J299" s="169"/>
      <c r="K299" s="170"/>
      <c r="L299" s="169"/>
      <c r="M299" s="169"/>
      <c r="N299" s="169"/>
      <c r="O299" s="170"/>
      <c r="P299" s="169"/>
      <c r="Q299" s="169"/>
    </row>
    <row r="300" spans="10:17" ht="12">
      <c r="J300" s="169"/>
      <c r="K300" s="170"/>
      <c r="L300" s="169"/>
      <c r="M300" s="169"/>
      <c r="N300" s="169"/>
      <c r="O300" s="170"/>
      <c r="P300" s="169"/>
      <c r="Q300" s="169"/>
    </row>
    <row r="301" spans="10:17" ht="12">
      <c r="J301" s="169"/>
      <c r="K301" s="170"/>
      <c r="L301" s="169"/>
      <c r="M301" s="169"/>
      <c r="N301" s="169"/>
      <c r="O301" s="170"/>
      <c r="P301" s="169"/>
      <c r="Q301" s="169"/>
    </row>
    <row r="302" spans="10:17" ht="12">
      <c r="J302" s="169"/>
      <c r="K302" s="170"/>
      <c r="L302" s="169"/>
      <c r="M302" s="169"/>
      <c r="N302" s="169"/>
      <c r="O302" s="170"/>
      <c r="P302" s="169"/>
      <c r="Q302" s="169"/>
    </row>
    <row r="303" spans="10:17" ht="12">
      <c r="J303" s="169"/>
      <c r="K303" s="170"/>
      <c r="L303" s="169"/>
      <c r="M303" s="169"/>
      <c r="N303" s="169"/>
      <c r="O303" s="170"/>
      <c r="P303" s="169"/>
      <c r="Q303" s="169"/>
    </row>
    <row r="304" spans="10:17" ht="12">
      <c r="J304" s="169"/>
      <c r="K304" s="170"/>
      <c r="L304" s="169"/>
      <c r="M304" s="169"/>
      <c r="N304" s="169"/>
      <c r="O304" s="170"/>
      <c r="P304" s="169"/>
      <c r="Q304" s="169"/>
    </row>
    <row r="305" spans="10:17" ht="12">
      <c r="J305" s="169"/>
      <c r="K305" s="170"/>
      <c r="L305" s="169"/>
      <c r="M305" s="169"/>
      <c r="N305" s="169"/>
      <c r="O305" s="170"/>
      <c r="P305" s="169"/>
      <c r="Q305" s="169"/>
    </row>
    <row r="306" spans="10:17" ht="12">
      <c r="J306" s="169"/>
      <c r="K306" s="170"/>
      <c r="L306" s="169"/>
      <c r="M306" s="169"/>
      <c r="N306" s="169"/>
      <c r="O306" s="170"/>
      <c r="P306" s="169"/>
      <c r="Q306" s="169"/>
    </row>
    <row r="307" spans="10:17" ht="12">
      <c r="J307" s="169"/>
      <c r="K307" s="170"/>
      <c r="L307" s="169"/>
      <c r="M307" s="169"/>
      <c r="N307" s="169"/>
      <c r="O307" s="170"/>
      <c r="P307" s="169"/>
      <c r="Q307" s="169"/>
    </row>
    <row r="308" spans="10:17" ht="12">
      <c r="J308" s="169"/>
      <c r="K308" s="170"/>
      <c r="L308" s="169"/>
      <c r="M308" s="169"/>
      <c r="N308" s="169"/>
      <c r="O308" s="170"/>
      <c r="P308" s="169"/>
      <c r="Q308" s="169"/>
    </row>
    <row r="309" spans="10:17" ht="12">
      <c r="J309" s="169"/>
      <c r="K309" s="170"/>
      <c r="L309" s="169"/>
      <c r="M309" s="169"/>
      <c r="N309" s="169"/>
      <c r="O309" s="170"/>
      <c r="P309" s="169"/>
      <c r="Q309" s="169"/>
    </row>
    <row r="310" spans="10:17" ht="12">
      <c r="J310" s="169"/>
      <c r="K310" s="170"/>
      <c r="L310" s="169"/>
      <c r="M310" s="169"/>
      <c r="N310" s="169"/>
      <c r="O310" s="170"/>
      <c r="P310" s="169"/>
      <c r="Q310" s="169"/>
    </row>
    <row r="311" spans="10:17" ht="12">
      <c r="J311" s="169"/>
      <c r="K311" s="170"/>
      <c r="L311" s="169"/>
      <c r="M311" s="169"/>
      <c r="N311" s="169"/>
      <c r="O311" s="170"/>
      <c r="P311" s="169"/>
      <c r="Q311" s="169"/>
    </row>
    <row r="312" spans="10:17" ht="12">
      <c r="J312" s="169"/>
      <c r="K312" s="170"/>
      <c r="L312" s="169"/>
      <c r="M312" s="169"/>
      <c r="N312" s="169"/>
      <c r="O312" s="170"/>
      <c r="P312" s="169"/>
      <c r="Q312" s="169"/>
    </row>
    <row r="313" spans="10:17" ht="12">
      <c r="J313" s="169"/>
      <c r="K313" s="170"/>
      <c r="L313" s="169"/>
      <c r="M313" s="169"/>
      <c r="N313" s="169"/>
      <c r="O313" s="170"/>
      <c r="P313" s="169"/>
      <c r="Q313" s="169"/>
    </row>
    <row r="314" spans="10:17" ht="12">
      <c r="J314" s="169"/>
      <c r="K314" s="170"/>
      <c r="L314" s="169"/>
      <c r="M314" s="169"/>
      <c r="N314" s="169"/>
      <c r="O314" s="170"/>
      <c r="P314" s="169"/>
      <c r="Q314" s="169"/>
    </row>
    <row r="315" spans="10:17" ht="12">
      <c r="J315" s="169"/>
      <c r="K315" s="170"/>
      <c r="L315" s="169"/>
      <c r="M315" s="169"/>
      <c r="N315" s="169"/>
      <c r="O315" s="170"/>
      <c r="P315" s="169"/>
      <c r="Q315" s="169"/>
    </row>
    <row r="316" spans="10:17" ht="12">
      <c r="J316" s="169"/>
      <c r="K316" s="170"/>
      <c r="L316" s="169"/>
      <c r="M316" s="169"/>
      <c r="N316" s="169"/>
      <c r="O316" s="170"/>
      <c r="P316" s="169"/>
      <c r="Q316" s="169"/>
    </row>
    <row r="317" spans="10:17" ht="12">
      <c r="J317" s="169"/>
      <c r="K317" s="170"/>
      <c r="L317" s="169"/>
      <c r="M317" s="169"/>
      <c r="N317" s="169"/>
      <c r="O317" s="170"/>
      <c r="P317" s="169"/>
      <c r="Q317" s="169"/>
    </row>
    <row r="318" spans="10:17" ht="12">
      <c r="J318" s="169"/>
      <c r="K318" s="170"/>
      <c r="L318" s="169"/>
      <c r="M318" s="169"/>
      <c r="N318" s="169"/>
      <c r="O318" s="170"/>
      <c r="P318" s="169"/>
      <c r="Q318" s="169"/>
    </row>
    <row r="319" spans="10:17" ht="12">
      <c r="J319" s="169"/>
      <c r="K319" s="170"/>
      <c r="L319" s="169"/>
      <c r="M319" s="169"/>
      <c r="N319" s="169"/>
      <c r="O319" s="170"/>
      <c r="P319" s="169"/>
      <c r="Q319" s="169"/>
    </row>
    <row r="320" spans="10:17" ht="12">
      <c r="J320" s="169"/>
      <c r="K320" s="170"/>
      <c r="L320" s="169"/>
      <c r="M320" s="169"/>
      <c r="N320" s="169"/>
      <c r="O320" s="170"/>
      <c r="P320" s="169"/>
      <c r="Q320" s="169"/>
    </row>
    <row r="321" spans="10:17" ht="12">
      <c r="J321" s="169"/>
      <c r="K321" s="170"/>
      <c r="L321" s="169"/>
      <c r="M321" s="169"/>
      <c r="N321" s="169"/>
      <c r="O321" s="170"/>
      <c r="P321" s="169"/>
      <c r="Q321" s="169"/>
    </row>
    <row r="322" spans="10:17" ht="12">
      <c r="J322" s="169"/>
      <c r="K322" s="170"/>
      <c r="L322" s="169"/>
      <c r="M322" s="169"/>
      <c r="N322" s="169"/>
      <c r="O322" s="170"/>
      <c r="P322" s="169"/>
      <c r="Q322" s="169"/>
    </row>
    <row r="323" spans="10:17" ht="12">
      <c r="J323" s="169"/>
      <c r="K323" s="170"/>
      <c r="L323" s="169"/>
      <c r="M323" s="169"/>
      <c r="N323" s="169"/>
      <c r="O323" s="170"/>
      <c r="P323" s="169"/>
      <c r="Q323" s="169"/>
    </row>
    <row r="324" spans="10:17" ht="12">
      <c r="J324" s="169"/>
      <c r="K324" s="170"/>
      <c r="L324" s="169"/>
      <c r="M324" s="169"/>
      <c r="N324" s="169"/>
      <c r="O324" s="170"/>
      <c r="P324" s="169"/>
      <c r="Q324" s="169"/>
    </row>
    <row r="325" spans="10:17" ht="12">
      <c r="J325" s="169"/>
      <c r="K325" s="170"/>
      <c r="L325" s="169"/>
      <c r="M325" s="169"/>
      <c r="N325" s="169"/>
      <c r="O325" s="170"/>
      <c r="P325" s="169"/>
      <c r="Q325" s="169"/>
    </row>
    <row r="326" spans="10:17" ht="12">
      <c r="J326" s="169"/>
      <c r="K326" s="170"/>
      <c r="L326" s="169"/>
      <c r="M326" s="169"/>
      <c r="N326" s="169"/>
      <c r="O326" s="170"/>
      <c r="P326" s="169"/>
      <c r="Q326" s="169"/>
    </row>
    <row r="327" spans="10:17" ht="12">
      <c r="J327" s="169"/>
      <c r="K327" s="170"/>
      <c r="L327" s="169"/>
      <c r="M327" s="169"/>
      <c r="N327" s="169"/>
      <c r="O327" s="170"/>
      <c r="P327" s="169"/>
      <c r="Q327" s="169"/>
    </row>
    <row r="328" spans="10:17" ht="12">
      <c r="J328" s="169"/>
      <c r="K328" s="170"/>
      <c r="L328" s="169"/>
      <c r="M328" s="169"/>
      <c r="N328" s="169"/>
      <c r="O328" s="170"/>
      <c r="P328" s="169"/>
      <c r="Q328" s="169"/>
    </row>
    <row r="329" spans="10:17" ht="12">
      <c r="J329" s="169"/>
      <c r="K329" s="170"/>
      <c r="L329" s="169"/>
      <c r="M329" s="169"/>
      <c r="N329" s="169"/>
      <c r="O329" s="170"/>
      <c r="P329" s="169"/>
      <c r="Q329" s="169"/>
    </row>
    <row r="330" spans="10:17" ht="12">
      <c r="J330" s="169"/>
      <c r="K330" s="170"/>
      <c r="L330" s="169"/>
      <c r="M330" s="169"/>
      <c r="N330" s="169"/>
      <c r="O330" s="170"/>
      <c r="P330" s="169"/>
      <c r="Q330" s="169"/>
    </row>
    <row r="331" spans="10:17" ht="12">
      <c r="J331" s="169"/>
      <c r="K331" s="170"/>
      <c r="L331" s="169"/>
      <c r="M331" s="169"/>
      <c r="N331" s="169"/>
      <c r="O331" s="170"/>
      <c r="P331" s="169"/>
      <c r="Q331" s="169"/>
    </row>
    <row r="332" spans="10:17" ht="12">
      <c r="J332" s="169"/>
      <c r="K332" s="170"/>
      <c r="L332" s="169"/>
      <c r="M332" s="169"/>
      <c r="N332" s="169"/>
      <c r="O332" s="170"/>
      <c r="P332" s="169"/>
      <c r="Q332" s="169"/>
    </row>
    <row r="333" spans="10:17" ht="12">
      <c r="J333" s="169"/>
      <c r="K333" s="170"/>
      <c r="L333" s="169"/>
      <c r="M333" s="169"/>
      <c r="N333" s="169"/>
      <c r="O333" s="170"/>
      <c r="P333" s="169"/>
      <c r="Q333" s="169"/>
    </row>
    <row r="334" spans="10:17" ht="12">
      <c r="J334" s="169"/>
      <c r="K334" s="170"/>
      <c r="L334" s="169"/>
      <c r="M334" s="169"/>
      <c r="N334" s="169"/>
      <c r="O334" s="170"/>
      <c r="P334" s="169"/>
      <c r="Q334" s="169"/>
    </row>
    <row r="335" spans="10:17" ht="12">
      <c r="J335" s="169"/>
      <c r="K335" s="170"/>
      <c r="L335" s="169"/>
      <c r="M335" s="169"/>
      <c r="N335" s="169"/>
      <c r="O335" s="170"/>
      <c r="P335" s="169"/>
      <c r="Q335" s="169"/>
    </row>
    <row r="336" spans="10:17" ht="12">
      <c r="J336" s="169"/>
      <c r="K336" s="170"/>
      <c r="L336" s="169"/>
      <c r="M336" s="169"/>
      <c r="N336" s="169"/>
      <c r="O336" s="170"/>
      <c r="P336" s="169"/>
      <c r="Q336" s="169"/>
    </row>
    <row r="337" spans="10:17" ht="12">
      <c r="J337" s="169"/>
      <c r="K337" s="170"/>
      <c r="L337" s="169"/>
      <c r="M337" s="169"/>
      <c r="N337" s="169"/>
      <c r="O337" s="170"/>
      <c r="P337" s="169"/>
      <c r="Q337" s="169"/>
    </row>
    <row r="338" spans="10:17" ht="12">
      <c r="J338" s="169"/>
      <c r="K338" s="170"/>
      <c r="L338" s="169"/>
      <c r="M338" s="169"/>
      <c r="N338" s="169"/>
      <c r="O338" s="170"/>
      <c r="P338" s="169"/>
      <c r="Q338" s="169"/>
    </row>
    <row r="339" spans="10:17" ht="12">
      <c r="J339" s="169"/>
      <c r="K339" s="170"/>
      <c r="L339" s="169"/>
      <c r="M339" s="169"/>
      <c r="N339" s="169"/>
      <c r="O339" s="170"/>
      <c r="P339" s="169"/>
      <c r="Q339" s="169"/>
    </row>
    <row r="340" spans="10:17" ht="12">
      <c r="J340" s="169"/>
      <c r="K340" s="170"/>
      <c r="L340" s="169"/>
      <c r="M340" s="169"/>
      <c r="N340" s="169"/>
      <c r="O340" s="170"/>
      <c r="P340" s="169"/>
      <c r="Q340" s="169"/>
    </row>
    <row r="341" spans="10:17" ht="12">
      <c r="J341" s="169"/>
      <c r="K341" s="170"/>
      <c r="L341" s="169"/>
      <c r="M341" s="169"/>
      <c r="N341" s="169"/>
      <c r="O341" s="170"/>
      <c r="P341" s="169"/>
      <c r="Q341" s="169"/>
    </row>
    <row r="342" spans="10:17" ht="12">
      <c r="J342" s="169"/>
      <c r="K342" s="170"/>
      <c r="L342" s="169"/>
      <c r="M342" s="169"/>
      <c r="N342" s="169"/>
      <c r="O342" s="170"/>
      <c r="P342" s="169"/>
      <c r="Q342" s="169"/>
    </row>
    <row r="343" spans="10:17" ht="12">
      <c r="J343" s="169"/>
      <c r="K343" s="170"/>
      <c r="L343" s="169"/>
      <c r="M343" s="169"/>
      <c r="N343" s="169"/>
      <c r="O343" s="170"/>
      <c r="P343" s="169"/>
      <c r="Q343" s="169"/>
    </row>
    <row r="344" spans="10:17" ht="12">
      <c r="J344" s="169"/>
      <c r="K344" s="170"/>
      <c r="L344" s="169"/>
      <c r="M344" s="169"/>
      <c r="N344" s="169"/>
      <c r="O344" s="170"/>
      <c r="P344" s="169"/>
      <c r="Q344" s="169"/>
    </row>
    <row r="345" spans="10:17" ht="12">
      <c r="J345" s="169"/>
      <c r="K345" s="170"/>
      <c r="L345" s="169"/>
      <c r="M345" s="169"/>
      <c r="N345" s="169"/>
      <c r="O345" s="170"/>
      <c r="P345" s="169"/>
      <c r="Q345" s="169"/>
    </row>
    <row r="346" spans="10:17" ht="12">
      <c r="J346" s="169"/>
      <c r="K346" s="170"/>
      <c r="L346" s="169"/>
      <c r="M346" s="169"/>
      <c r="N346" s="169"/>
      <c r="O346" s="170"/>
      <c r="P346" s="169"/>
      <c r="Q346" s="169"/>
    </row>
    <row r="347" spans="10:17" ht="12">
      <c r="J347" s="169"/>
      <c r="K347" s="170"/>
      <c r="L347" s="169"/>
      <c r="M347" s="169"/>
      <c r="N347" s="169"/>
      <c r="O347" s="170"/>
      <c r="P347" s="169"/>
      <c r="Q347" s="169"/>
    </row>
    <row r="348" spans="10:17" ht="12">
      <c r="J348" s="169"/>
      <c r="K348" s="170"/>
      <c r="L348" s="169"/>
      <c r="M348" s="169"/>
      <c r="N348" s="169"/>
      <c r="O348" s="170"/>
      <c r="P348" s="169"/>
      <c r="Q348" s="169"/>
    </row>
    <row r="349" spans="10:17" ht="12">
      <c r="J349" s="169"/>
      <c r="K349" s="170"/>
      <c r="L349" s="169"/>
      <c r="M349" s="169"/>
      <c r="N349" s="169"/>
      <c r="O349" s="170"/>
      <c r="P349" s="169"/>
      <c r="Q349" s="169"/>
    </row>
    <row r="350" spans="10:17" ht="12">
      <c r="J350" s="169"/>
      <c r="K350" s="170"/>
      <c r="L350" s="169"/>
      <c r="M350" s="169"/>
      <c r="N350" s="169"/>
      <c r="O350" s="170"/>
      <c r="P350" s="169"/>
      <c r="Q350" s="169"/>
    </row>
    <row r="351" spans="10:17" ht="12">
      <c r="J351" s="169"/>
      <c r="K351" s="170"/>
      <c r="L351" s="169"/>
      <c r="M351" s="169"/>
      <c r="N351" s="169"/>
      <c r="O351" s="170"/>
      <c r="P351" s="169"/>
      <c r="Q351" s="169"/>
    </row>
    <row r="352" spans="10:17" ht="12">
      <c r="J352" s="169"/>
      <c r="K352" s="170"/>
      <c r="L352" s="169"/>
      <c r="M352" s="169"/>
      <c r="N352" s="169"/>
      <c r="O352" s="170"/>
      <c r="P352" s="169"/>
      <c r="Q352" s="169"/>
    </row>
    <row r="353" spans="10:17" ht="12">
      <c r="J353" s="169"/>
      <c r="K353" s="170"/>
      <c r="L353" s="169"/>
      <c r="M353" s="169"/>
      <c r="N353" s="169"/>
      <c r="O353" s="170"/>
      <c r="P353" s="169"/>
      <c r="Q353" s="169"/>
    </row>
    <row r="354" spans="10:17" ht="12">
      <c r="J354" s="169"/>
      <c r="K354" s="170"/>
      <c r="L354" s="169"/>
      <c r="M354" s="169"/>
      <c r="N354" s="169"/>
      <c r="O354" s="170"/>
      <c r="P354" s="169"/>
      <c r="Q354" s="169"/>
    </row>
    <row r="355" spans="10:17" ht="12">
      <c r="J355" s="169"/>
      <c r="K355" s="170"/>
      <c r="L355" s="169"/>
      <c r="M355" s="169"/>
      <c r="N355" s="169"/>
      <c r="O355" s="170"/>
      <c r="P355" s="169"/>
      <c r="Q355" s="169"/>
    </row>
    <row r="356" spans="10:17" ht="12">
      <c r="J356" s="169"/>
      <c r="K356" s="170"/>
      <c r="L356" s="169"/>
      <c r="M356" s="169"/>
      <c r="N356" s="169"/>
      <c r="O356" s="170"/>
      <c r="P356" s="169"/>
      <c r="Q356" s="169"/>
    </row>
    <row r="357" spans="10:17" ht="12">
      <c r="J357" s="169"/>
      <c r="K357" s="170"/>
      <c r="L357" s="169"/>
      <c r="M357" s="169"/>
      <c r="N357" s="169"/>
      <c r="O357" s="170"/>
      <c r="P357" s="169"/>
      <c r="Q357" s="169"/>
    </row>
    <row r="358" spans="10:17" ht="12">
      <c r="J358" s="169"/>
      <c r="K358" s="170"/>
      <c r="L358" s="169"/>
      <c r="M358" s="169"/>
      <c r="N358" s="169"/>
      <c r="O358" s="170"/>
      <c r="P358" s="169"/>
      <c r="Q358" s="169"/>
    </row>
    <row r="359" spans="10:17" ht="12">
      <c r="J359" s="169"/>
      <c r="K359" s="170"/>
      <c r="L359" s="169"/>
      <c r="M359" s="169"/>
      <c r="N359" s="169"/>
      <c r="O359" s="170"/>
      <c r="P359" s="169"/>
      <c r="Q359" s="169"/>
    </row>
    <row r="360" spans="10:17" ht="12">
      <c r="J360" s="169"/>
      <c r="K360" s="170"/>
      <c r="L360" s="169"/>
      <c r="M360" s="169"/>
      <c r="N360" s="169"/>
      <c r="O360" s="170"/>
      <c r="P360" s="169"/>
      <c r="Q360" s="169"/>
    </row>
    <row r="361" spans="10:17" ht="12">
      <c r="J361" s="169"/>
      <c r="K361" s="170"/>
      <c r="L361" s="169"/>
      <c r="M361" s="169"/>
      <c r="N361" s="169"/>
      <c r="O361" s="170"/>
      <c r="P361" s="169"/>
      <c r="Q361" s="169"/>
    </row>
    <row r="362" spans="10:17" ht="12">
      <c r="J362" s="169"/>
      <c r="K362" s="170"/>
      <c r="L362" s="169"/>
      <c r="M362" s="169"/>
      <c r="N362" s="169"/>
      <c r="O362" s="170"/>
      <c r="P362" s="169"/>
      <c r="Q362" s="169"/>
    </row>
    <row r="363" spans="10:17" ht="12">
      <c r="J363" s="169"/>
      <c r="K363" s="170"/>
      <c r="L363" s="169"/>
      <c r="M363" s="169"/>
      <c r="N363" s="169"/>
      <c r="O363" s="170"/>
      <c r="P363" s="169"/>
      <c r="Q363" s="169"/>
    </row>
    <row r="364" spans="10:17" ht="12">
      <c r="J364" s="169"/>
      <c r="K364" s="170"/>
      <c r="L364" s="169"/>
      <c r="M364" s="169"/>
      <c r="N364" s="169"/>
      <c r="O364" s="170"/>
      <c r="P364" s="169"/>
      <c r="Q364" s="169"/>
    </row>
    <row r="365" spans="10:17" ht="12">
      <c r="J365" s="169"/>
      <c r="K365" s="170"/>
      <c r="L365" s="169"/>
      <c r="M365" s="169"/>
      <c r="N365" s="169"/>
      <c r="O365" s="170"/>
      <c r="P365" s="169"/>
      <c r="Q365" s="169"/>
    </row>
    <row r="366" spans="10:17" ht="12">
      <c r="J366" s="169"/>
      <c r="K366" s="170"/>
      <c r="L366" s="169"/>
      <c r="M366" s="169"/>
      <c r="N366" s="169"/>
      <c r="O366" s="170"/>
      <c r="P366" s="169"/>
      <c r="Q366" s="169"/>
    </row>
    <row r="367" spans="10:17" ht="12">
      <c r="J367" s="169"/>
      <c r="K367" s="170"/>
      <c r="L367" s="169"/>
      <c r="M367" s="169"/>
      <c r="N367" s="169"/>
      <c r="O367" s="170"/>
      <c r="P367" s="169"/>
      <c r="Q367" s="169"/>
    </row>
  </sheetData>
  <sheetProtection/>
  <mergeCells count="24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A5" sqref="A5:O17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110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126</v>
      </c>
    </row>
    <row r="2" spans="1:15" ht="14.25" thickBot="1">
      <c r="A2" s="216" t="s">
        <v>43</v>
      </c>
      <c r="B2" s="219" t="s">
        <v>127</v>
      </c>
      <c r="C2" s="220"/>
      <c r="D2" s="220"/>
      <c r="E2" s="220"/>
      <c r="F2" s="220"/>
      <c r="G2" s="221"/>
      <c r="H2" s="222"/>
      <c r="I2" s="220" t="s">
        <v>36</v>
      </c>
      <c r="J2" s="220"/>
      <c r="K2" s="220"/>
      <c r="L2" s="220"/>
      <c r="M2" s="220"/>
      <c r="N2" s="221"/>
      <c r="O2" s="222"/>
    </row>
    <row r="3" spans="1:15" ht="13.5">
      <c r="A3" s="217"/>
      <c r="B3" s="31"/>
      <c r="C3" s="32"/>
      <c r="D3" s="32"/>
      <c r="E3" s="32"/>
      <c r="F3" s="32"/>
      <c r="G3" s="223" t="s">
        <v>48</v>
      </c>
      <c r="H3" s="224"/>
      <c r="I3" s="32"/>
      <c r="J3" s="32"/>
      <c r="K3" s="32"/>
      <c r="L3" s="32"/>
      <c r="M3" s="32"/>
      <c r="N3" s="225" t="s">
        <v>48</v>
      </c>
      <c r="O3" s="226"/>
    </row>
    <row r="4" spans="1:15" ht="52.5" customHeight="1" thickBot="1">
      <c r="A4" s="218"/>
      <c r="B4" s="33" t="s">
        <v>68</v>
      </c>
      <c r="C4" s="34" t="s">
        <v>49</v>
      </c>
      <c r="D4" s="34" t="s">
        <v>45</v>
      </c>
      <c r="E4" s="34" t="s">
        <v>50</v>
      </c>
      <c r="F4" s="108" t="s">
        <v>113</v>
      </c>
      <c r="G4" s="35" t="s">
        <v>51</v>
      </c>
      <c r="H4" s="36" t="s">
        <v>52</v>
      </c>
      <c r="I4" s="34" t="s">
        <v>68</v>
      </c>
      <c r="J4" s="34" t="s">
        <v>49</v>
      </c>
      <c r="K4" s="34" t="s">
        <v>45</v>
      </c>
      <c r="L4" s="34" t="s">
        <v>53</v>
      </c>
      <c r="M4" s="108" t="s">
        <v>113</v>
      </c>
      <c r="N4" s="35" t="s">
        <v>54</v>
      </c>
      <c r="O4" s="37" t="s">
        <v>52</v>
      </c>
    </row>
    <row r="5" spans="1:15" ht="13.5">
      <c r="A5" s="38" t="s">
        <v>55</v>
      </c>
      <c r="B5" s="137">
        <v>36.7</v>
      </c>
      <c r="C5" s="138">
        <v>277647</v>
      </c>
      <c r="D5" s="138">
        <v>144</v>
      </c>
      <c r="E5" s="138">
        <v>7658</v>
      </c>
      <c r="F5" s="139">
        <v>2.7581785504615572</v>
      </c>
      <c r="G5" s="140">
        <v>9181</v>
      </c>
      <c r="H5" s="141">
        <f aca="true" t="shared" si="0" ref="H5:H13">ROUND((E5-G5)/G5*100,2)</f>
        <v>-16.59</v>
      </c>
      <c r="I5" s="142" t="s">
        <v>108</v>
      </c>
      <c r="J5" s="143" t="s">
        <v>108</v>
      </c>
      <c r="K5" s="144">
        <v>137</v>
      </c>
      <c r="L5" s="138">
        <v>4609</v>
      </c>
      <c r="M5" s="145">
        <v>1.6600215381401564</v>
      </c>
      <c r="N5" s="140">
        <v>5487</v>
      </c>
      <c r="O5" s="146">
        <f aca="true" t="shared" si="1" ref="O5:O13">ROUND((L5-N5)/N5*100,2)</f>
        <v>-16</v>
      </c>
    </row>
    <row r="6" spans="1:15" ht="13.5">
      <c r="A6" s="38" t="s">
        <v>56</v>
      </c>
      <c r="B6" s="137">
        <v>36.9</v>
      </c>
      <c r="C6" s="138">
        <v>279520</v>
      </c>
      <c r="D6" s="138">
        <v>137</v>
      </c>
      <c r="E6" s="138">
        <v>7916</v>
      </c>
      <c r="F6" s="139">
        <v>2.83</v>
      </c>
      <c r="G6" s="140">
        <v>7658</v>
      </c>
      <c r="H6" s="141">
        <f t="shared" si="0"/>
        <v>3.37</v>
      </c>
      <c r="I6" s="142" t="s">
        <v>108</v>
      </c>
      <c r="J6" s="143" t="s">
        <v>108</v>
      </c>
      <c r="K6" s="144">
        <v>132</v>
      </c>
      <c r="L6" s="138">
        <v>5176</v>
      </c>
      <c r="M6" s="145">
        <v>1.85</v>
      </c>
      <c r="N6" s="140">
        <v>4609</v>
      </c>
      <c r="O6" s="146">
        <f t="shared" si="1"/>
        <v>12.3</v>
      </c>
    </row>
    <row r="7" spans="1:15" ht="13.5">
      <c r="A7" s="38" t="s">
        <v>57</v>
      </c>
      <c r="B7" s="137">
        <v>37.8</v>
      </c>
      <c r="C7" s="138">
        <v>285184</v>
      </c>
      <c r="D7" s="138">
        <v>112</v>
      </c>
      <c r="E7" s="138">
        <v>6098</v>
      </c>
      <c r="F7" s="139">
        <v>2.14</v>
      </c>
      <c r="G7" s="140">
        <v>7916</v>
      </c>
      <c r="H7" s="141">
        <f t="shared" si="0"/>
        <v>-22.97</v>
      </c>
      <c r="I7" s="142" t="s">
        <v>108</v>
      </c>
      <c r="J7" s="143" t="s">
        <v>108</v>
      </c>
      <c r="K7" s="144">
        <v>101</v>
      </c>
      <c r="L7" s="138">
        <v>4625</v>
      </c>
      <c r="M7" s="145">
        <v>1.62</v>
      </c>
      <c r="N7" s="140">
        <v>5176</v>
      </c>
      <c r="O7" s="146">
        <f t="shared" si="1"/>
        <v>-10.65</v>
      </c>
    </row>
    <row r="8" spans="1:15" ht="13.5">
      <c r="A8" s="38" t="s">
        <v>58</v>
      </c>
      <c r="B8" s="147">
        <v>37.8</v>
      </c>
      <c r="C8" s="148">
        <v>278014</v>
      </c>
      <c r="D8" s="149">
        <v>114</v>
      </c>
      <c r="E8" s="148">
        <v>6256</v>
      </c>
      <c r="F8" s="150">
        <v>2.25</v>
      </c>
      <c r="G8" s="151">
        <v>6098</v>
      </c>
      <c r="H8" s="152">
        <f t="shared" si="0"/>
        <v>2.59</v>
      </c>
      <c r="I8" s="153" t="s">
        <v>108</v>
      </c>
      <c r="J8" s="154" t="s">
        <v>108</v>
      </c>
      <c r="K8" s="155">
        <v>105</v>
      </c>
      <c r="L8" s="148">
        <v>4139</v>
      </c>
      <c r="M8" s="156">
        <v>1.49</v>
      </c>
      <c r="N8" s="151">
        <v>4625</v>
      </c>
      <c r="O8" s="146">
        <f t="shared" si="1"/>
        <v>-10.51</v>
      </c>
    </row>
    <row r="9" spans="1:15" ht="13.5">
      <c r="A9" s="38" t="s">
        <v>59</v>
      </c>
      <c r="B9" s="137">
        <v>37.6</v>
      </c>
      <c r="C9" s="138">
        <v>276503</v>
      </c>
      <c r="D9" s="138">
        <v>101</v>
      </c>
      <c r="E9" s="138">
        <v>5751</v>
      </c>
      <c r="F9" s="150">
        <v>2.08</v>
      </c>
      <c r="G9" s="151">
        <v>6256</v>
      </c>
      <c r="H9" s="141">
        <f t="shared" si="0"/>
        <v>-8.07</v>
      </c>
      <c r="I9" s="153" t="s">
        <v>108</v>
      </c>
      <c r="J9" s="154" t="s">
        <v>108</v>
      </c>
      <c r="K9" s="155">
        <v>97</v>
      </c>
      <c r="L9" s="148">
        <v>3907</v>
      </c>
      <c r="M9" s="156">
        <v>1.41</v>
      </c>
      <c r="N9" s="151">
        <v>4139</v>
      </c>
      <c r="O9" s="146">
        <f t="shared" si="1"/>
        <v>-5.61</v>
      </c>
    </row>
    <row r="10" spans="1:15" ht="13.5">
      <c r="A10" s="38" t="s">
        <v>139</v>
      </c>
      <c r="B10" s="137">
        <v>37.9</v>
      </c>
      <c r="C10" s="138">
        <v>284299</v>
      </c>
      <c r="D10" s="138">
        <v>80</v>
      </c>
      <c r="E10" s="138">
        <v>5140</v>
      </c>
      <c r="F10" s="139">
        <v>1.81</v>
      </c>
      <c r="G10" s="140">
        <v>5751</v>
      </c>
      <c r="H10" s="141">
        <f t="shared" si="0"/>
        <v>-10.62</v>
      </c>
      <c r="I10" s="142" t="s">
        <v>108</v>
      </c>
      <c r="J10" s="143" t="s">
        <v>108</v>
      </c>
      <c r="K10" s="144">
        <v>72</v>
      </c>
      <c r="L10" s="138">
        <v>4604</v>
      </c>
      <c r="M10" s="145">
        <v>1.62</v>
      </c>
      <c r="N10" s="140">
        <v>3907</v>
      </c>
      <c r="O10" s="146">
        <f t="shared" si="1"/>
        <v>17.84</v>
      </c>
    </row>
    <row r="11" spans="1:15" ht="13.5">
      <c r="A11" s="38" t="s">
        <v>140</v>
      </c>
      <c r="B11" s="157">
        <v>37.4</v>
      </c>
      <c r="C11" s="138">
        <v>280641</v>
      </c>
      <c r="D11" s="138">
        <v>102</v>
      </c>
      <c r="E11" s="138">
        <v>6452</v>
      </c>
      <c r="F11" s="139">
        <v>2.3</v>
      </c>
      <c r="G11" s="140">
        <v>5140</v>
      </c>
      <c r="H11" s="141">
        <f t="shared" si="0"/>
        <v>25.53</v>
      </c>
      <c r="I11" s="163">
        <v>37.5</v>
      </c>
      <c r="J11" s="159">
        <v>282006</v>
      </c>
      <c r="K11" s="160">
        <v>97</v>
      </c>
      <c r="L11" s="138">
        <v>4635</v>
      </c>
      <c r="M11" s="145">
        <v>1.64</v>
      </c>
      <c r="N11" s="140">
        <v>4604</v>
      </c>
      <c r="O11" s="146">
        <f t="shared" si="1"/>
        <v>0.67</v>
      </c>
    </row>
    <row r="12" spans="1:15" ht="13.5">
      <c r="A12" s="38" t="s">
        <v>141</v>
      </c>
      <c r="B12" s="157">
        <v>37.7</v>
      </c>
      <c r="C12" s="138">
        <v>289452</v>
      </c>
      <c r="D12" s="138">
        <v>125</v>
      </c>
      <c r="E12" s="138">
        <v>6380</v>
      </c>
      <c r="F12" s="139">
        <v>2.2</v>
      </c>
      <c r="G12" s="140">
        <v>6452</v>
      </c>
      <c r="H12" s="141">
        <f t="shared" si="0"/>
        <v>-1.12</v>
      </c>
      <c r="I12" s="163">
        <v>37.7</v>
      </c>
      <c r="J12" s="159">
        <v>289457</v>
      </c>
      <c r="K12" s="160">
        <v>120</v>
      </c>
      <c r="L12" s="138">
        <v>5115</v>
      </c>
      <c r="M12" s="145">
        <v>1.77</v>
      </c>
      <c r="N12" s="140">
        <v>4635</v>
      </c>
      <c r="O12" s="146">
        <f t="shared" si="1"/>
        <v>10.36</v>
      </c>
    </row>
    <row r="13" spans="1:15" ht="13.5">
      <c r="A13" s="38" t="s">
        <v>109</v>
      </c>
      <c r="B13" s="157">
        <v>37.9</v>
      </c>
      <c r="C13" s="138">
        <v>274505</v>
      </c>
      <c r="D13" s="138">
        <v>124</v>
      </c>
      <c r="E13" s="138">
        <v>6325</v>
      </c>
      <c r="F13" s="139">
        <v>2.3</v>
      </c>
      <c r="G13" s="140">
        <v>6380</v>
      </c>
      <c r="H13" s="141">
        <f t="shared" si="0"/>
        <v>-0.86</v>
      </c>
      <c r="I13" s="163">
        <v>37.9</v>
      </c>
      <c r="J13" s="159">
        <v>274569</v>
      </c>
      <c r="K13" s="160">
        <v>122</v>
      </c>
      <c r="L13" s="138">
        <v>4644</v>
      </c>
      <c r="M13" s="145">
        <v>1.69</v>
      </c>
      <c r="N13" s="140">
        <v>5115</v>
      </c>
      <c r="O13" s="146">
        <f t="shared" si="1"/>
        <v>-9.21</v>
      </c>
    </row>
    <row r="14" spans="1:15" ht="14.25" thickBot="1">
      <c r="A14" s="38" t="s">
        <v>142</v>
      </c>
      <c r="B14" s="243">
        <v>37.4</v>
      </c>
      <c r="C14" s="244">
        <v>277173</v>
      </c>
      <c r="D14" s="244">
        <v>112</v>
      </c>
      <c r="E14" s="244">
        <v>5832</v>
      </c>
      <c r="F14" s="245">
        <v>2.1</v>
      </c>
      <c r="G14" s="265">
        <v>6325</v>
      </c>
      <c r="H14" s="246">
        <f>ROUND((E14-G14)/G14*100,2)</f>
        <v>-7.79</v>
      </c>
      <c r="I14" s="247">
        <v>37.5</v>
      </c>
      <c r="J14" s="248">
        <v>279105</v>
      </c>
      <c r="K14" s="248">
        <v>106</v>
      </c>
      <c r="L14" s="248">
        <v>3852</v>
      </c>
      <c r="M14" s="245">
        <v>1.38</v>
      </c>
      <c r="N14" s="265">
        <v>4644</v>
      </c>
      <c r="O14" s="263">
        <f>ROUND((L14-N14)/N14*100,2)</f>
        <v>-17.05</v>
      </c>
    </row>
    <row r="15" spans="1:15" ht="13.5">
      <c r="A15" s="64" t="s">
        <v>132</v>
      </c>
      <c r="B15" s="250">
        <v>37.2</v>
      </c>
      <c r="C15" s="251">
        <v>274198</v>
      </c>
      <c r="D15" s="251">
        <v>117</v>
      </c>
      <c r="E15" s="251">
        <v>5509</v>
      </c>
      <c r="F15" s="254">
        <v>2.01</v>
      </c>
      <c r="G15" s="252">
        <v>5832</v>
      </c>
      <c r="H15" s="253">
        <f>ROUND((E15-G15)/G15*100,2)</f>
        <v>-5.54</v>
      </c>
      <c r="I15" s="250">
        <v>37.3</v>
      </c>
      <c r="J15" s="251">
        <v>275317</v>
      </c>
      <c r="K15" s="251">
        <v>113</v>
      </c>
      <c r="L15" s="251">
        <v>4467</v>
      </c>
      <c r="M15" s="254">
        <v>1.62</v>
      </c>
      <c r="N15" s="262">
        <v>3852</v>
      </c>
      <c r="O15" s="174">
        <f>ROUND((L15-N15)/N15*100,2)</f>
        <v>15.97</v>
      </c>
    </row>
    <row r="16" spans="1:15" ht="14.25" thickBot="1">
      <c r="A16" s="164" t="s">
        <v>133</v>
      </c>
      <c r="B16" s="256">
        <v>37.4</v>
      </c>
      <c r="C16" s="257">
        <v>277173</v>
      </c>
      <c r="D16" s="257">
        <v>112</v>
      </c>
      <c r="E16" s="257">
        <v>5832</v>
      </c>
      <c r="F16" s="258">
        <v>2.1</v>
      </c>
      <c r="G16" s="264">
        <v>6325</v>
      </c>
      <c r="H16" s="176">
        <f>ROUND((E16-G16)/G16*100,2)</f>
        <v>-7.79</v>
      </c>
      <c r="I16" s="260">
        <v>37.5</v>
      </c>
      <c r="J16" s="261">
        <v>279105</v>
      </c>
      <c r="K16" s="261">
        <v>106</v>
      </c>
      <c r="L16" s="261">
        <v>3852</v>
      </c>
      <c r="M16" s="258">
        <v>1.38</v>
      </c>
      <c r="N16" s="264">
        <v>4644</v>
      </c>
      <c r="O16" s="43">
        <f>ROUND((L16-N16)/N16*100,2)</f>
        <v>-17.05</v>
      </c>
    </row>
    <row r="17" spans="1:15" ht="14.25" thickBot="1">
      <c r="A17" s="40" t="s">
        <v>60</v>
      </c>
      <c r="B17" s="41">
        <f aca="true" t="shared" si="2" ref="B17:O17">B15-B16</f>
        <v>-0.19999999999999574</v>
      </c>
      <c r="C17" s="42">
        <f t="shared" si="2"/>
        <v>-2975</v>
      </c>
      <c r="D17" s="61">
        <f>D15-D16</f>
        <v>5</v>
      </c>
      <c r="E17" s="42">
        <f t="shared" si="2"/>
        <v>-323</v>
      </c>
      <c r="F17" s="39">
        <f t="shared" si="2"/>
        <v>-0.0900000000000003</v>
      </c>
      <c r="G17" s="62">
        <f t="shared" si="2"/>
        <v>-493</v>
      </c>
      <c r="H17" s="43">
        <f t="shared" si="2"/>
        <v>2.25</v>
      </c>
      <c r="I17" s="44">
        <f t="shared" si="2"/>
        <v>-0.20000000000000284</v>
      </c>
      <c r="J17" s="63">
        <f t="shared" si="2"/>
        <v>-3788</v>
      </c>
      <c r="K17" s="61">
        <f t="shared" si="2"/>
        <v>7</v>
      </c>
      <c r="L17" s="42">
        <f t="shared" si="2"/>
        <v>615</v>
      </c>
      <c r="M17" s="39">
        <f t="shared" si="2"/>
        <v>0.2400000000000002</v>
      </c>
      <c r="N17" s="62">
        <f t="shared" si="2"/>
        <v>-792</v>
      </c>
      <c r="O17" s="43">
        <f t="shared" si="2"/>
        <v>33.02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08" t="s">
        <v>112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10"/>
      <c r="O27" s="211"/>
    </row>
    <row r="28" spans="1:15" ht="13.5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1"/>
    </row>
    <row r="29" spans="1:15" ht="29.25" customHeight="1">
      <c r="A29" s="213" t="s">
        <v>134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6"/>
      <c r="N29" s="206"/>
      <c r="O29" s="207"/>
    </row>
    <row r="30" spans="1:15" ht="19.5" customHeight="1">
      <c r="A30" s="213" t="s">
        <v>95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  <c r="N30" s="206"/>
      <c r="O30" s="207"/>
    </row>
    <row r="31" spans="1:15" ht="25.5" customHeight="1">
      <c r="A31" s="204" t="s">
        <v>121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5"/>
    </row>
    <row r="32" spans="1:15" ht="39" customHeight="1">
      <c r="A32" s="75"/>
      <c r="B32" s="203" t="s">
        <v>100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77"/>
      <c r="O32" s="78"/>
    </row>
    <row r="33" spans="1:15" ht="24.75" customHeight="1">
      <c r="A33" s="75"/>
      <c r="D33" s="98" t="s">
        <v>135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136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137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122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04" t="s">
        <v>97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  <c r="N38" s="206"/>
      <c r="O38" s="207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111</v>
      </c>
      <c r="C40" s="84"/>
      <c r="D40" s="81"/>
      <c r="E40" s="67"/>
      <c r="F40" s="85"/>
      <c r="H40" s="85" t="s">
        <v>61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62</v>
      </c>
      <c r="C41" s="84"/>
      <c r="D41" s="81"/>
      <c r="E41" s="67"/>
      <c r="F41" s="85"/>
      <c r="H41" s="85" t="s">
        <v>63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64</v>
      </c>
      <c r="C42" s="84"/>
      <c r="D42" s="81"/>
      <c r="E42" s="67"/>
      <c r="F42" s="85"/>
      <c r="H42" s="85" t="s">
        <v>65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66</v>
      </c>
      <c r="C43" s="84"/>
      <c r="D43" s="81"/>
      <c r="E43" s="67"/>
      <c r="F43" s="85"/>
      <c r="H43" s="85" t="s">
        <v>69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199" t="s">
        <v>123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1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124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02" t="s">
        <v>114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46:O46"/>
    <mergeCell ref="C49:N49"/>
    <mergeCell ref="B32:M32"/>
    <mergeCell ref="A38:O38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E8" sqref="E8:R6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9" t="s">
        <v>130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2:18" ht="18.75">
      <c r="B3" s="179" t="s">
        <v>119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2:18" ht="12.75" thickBot="1">
      <c r="B4" s="180" t="s">
        <v>120</v>
      </c>
      <c r="C4" s="180"/>
      <c r="D4" s="180"/>
      <c r="E4" s="58"/>
      <c r="F4" s="58"/>
      <c r="G4" s="58"/>
      <c r="H4" s="58"/>
      <c r="I4" s="58"/>
      <c r="J4" s="58"/>
      <c r="K4" s="60"/>
      <c r="L4" s="58"/>
      <c r="M4" s="58"/>
      <c r="N4" s="58"/>
      <c r="O4" s="181" t="s">
        <v>128</v>
      </c>
      <c r="P4" s="181"/>
      <c r="Q4" s="181"/>
      <c r="R4" s="181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7" t="s">
        <v>48</v>
      </c>
      <c r="K6" s="178"/>
      <c r="L6" s="22"/>
      <c r="M6" s="22"/>
      <c r="N6" s="22"/>
      <c r="O6" s="22"/>
      <c r="P6" s="22"/>
      <c r="Q6" s="177" t="s">
        <v>48</v>
      </c>
      <c r="R6" s="178"/>
    </row>
    <row r="7" spans="2:18" s="6" customFormat="1" ht="42" customHeight="1" thickBot="1">
      <c r="B7" s="19"/>
      <c r="C7" s="20"/>
      <c r="D7" s="21"/>
      <c r="E7" s="29" t="s">
        <v>68</v>
      </c>
      <c r="F7" s="23" t="s">
        <v>49</v>
      </c>
      <c r="G7" s="23" t="s">
        <v>45</v>
      </c>
      <c r="H7" s="23" t="s">
        <v>50</v>
      </c>
      <c r="I7" s="24" t="s">
        <v>113</v>
      </c>
      <c r="J7" s="25" t="s">
        <v>67</v>
      </c>
      <c r="K7" s="26" t="s">
        <v>52</v>
      </c>
      <c r="L7" s="23" t="s">
        <v>68</v>
      </c>
      <c r="M7" s="23" t="s">
        <v>49</v>
      </c>
      <c r="N7" s="23" t="s">
        <v>45</v>
      </c>
      <c r="O7" s="23" t="s">
        <v>53</v>
      </c>
      <c r="P7" s="24" t="s">
        <v>113</v>
      </c>
      <c r="Q7" s="25" t="s">
        <v>54</v>
      </c>
      <c r="R7" s="27" t="s">
        <v>52</v>
      </c>
    </row>
    <row r="8" spans="2:23" s="45" customFormat="1" ht="12">
      <c r="B8" s="46"/>
      <c r="C8" s="182" t="s">
        <v>0</v>
      </c>
      <c r="D8" s="183"/>
      <c r="E8" s="109">
        <v>37.2</v>
      </c>
      <c r="F8" s="111">
        <v>280275</v>
      </c>
      <c r="G8" s="111">
        <v>90</v>
      </c>
      <c r="H8" s="111">
        <v>5752</v>
      </c>
      <c r="I8" s="229">
        <v>2.05</v>
      </c>
      <c r="J8" s="230">
        <v>8080</v>
      </c>
      <c r="K8" s="130">
        <f>IF(U8=TRUE,"-",ROUND((H8-J8)/J8*100,2))</f>
        <v>-28.81</v>
      </c>
      <c r="L8" s="109">
        <v>37.2</v>
      </c>
      <c r="M8" s="111">
        <v>280246</v>
      </c>
      <c r="N8" s="110">
        <v>89</v>
      </c>
      <c r="O8" s="111">
        <v>5318</v>
      </c>
      <c r="P8" s="229">
        <v>1.9</v>
      </c>
      <c r="Q8" s="230">
        <v>4731</v>
      </c>
      <c r="R8" s="47">
        <f>IF(W8=TRUE,"-",ROUND((O8-Q8)/Q8*100,2))</f>
        <v>12.41</v>
      </c>
      <c r="T8" s="45">
        <f aca="true" t="shared" si="0" ref="T8:T39">ROUND((H8-J8)/J8*100,2)</f>
        <v>-28.81</v>
      </c>
      <c r="U8" s="45" t="b">
        <f aca="true" t="shared" si="1" ref="U8:U39">ISERROR(T8)</f>
        <v>0</v>
      </c>
      <c r="V8" s="45">
        <f aca="true" t="shared" si="2" ref="V8:V39">ROUND((O8-Q8)/Q8*100,2)</f>
        <v>12.41</v>
      </c>
      <c r="W8" s="45" t="b">
        <f aca="true" t="shared" si="3" ref="W8:W39">ISERROR(V8)</f>
        <v>0</v>
      </c>
    </row>
    <row r="9" spans="2:23" s="45" customFormat="1" ht="12">
      <c r="B9" s="104"/>
      <c r="C9" s="48"/>
      <c r="D9" s="49" t="s">
        <v>102</v>
      </c>
      <c r="E9" s="112">
        <v>32.6</v>
      </c>
      <c r="F9" s="114">
        <v>223588</v>
      </c>
      <c r="G9" s="114" t="s">
        <v>116</v>
      </c>
      <c r="H9" s="114">
        <v>5090</v>
      </c>
      <c r="I9" s="231">
        <v>2.28</v>
      </c>
      <c r="J9" s="232">
        <v>8072</v>
      </c>
      <c r="K9" s="131">
        <f>IF(U9=TRUE,"-",ROUND((H9-J9)/J9*100,2))</f>
        <v>-36.94</v>
      </c>
      <c r="L9" s="112">
        <v>32.6</v>
      </c>
      <c r="M9" s="114">
        <v>223588</v>
      </c>
      <c r="N9" s="113" t="s">
        <v>116</v>
      </c>
      <c r="O9" s="114">
        <v>3628</v>
      </c>
      <c r="P9" s="231">
        <v>1.62</v>
      </c>
      <c r="Q9" s="232">
        <v>1536</v>
      </c>
      <c r="R9" s="50">
        <f>IF(W9=TRUE,"-",ROUND((O9-Q9)/Q9*100,2))</f>
        <v>136.2</v>
      </c>
      <c r="T9" s="45">
        <f t="shared" si="0"/>
        <v>-36.94</v>
      </c>
      <c r="U9" s="45" t="b">
        <f t="shared" si="1"/>
        <v>0</v>
      </c>
      <c r="V9" s="45">
        <f t="shared" si="2"/>
        <v>136.2</v>
      </c>
      <c r="W9" s="45" t="b">
        <f t="shared" si="3"/>
        <v>0</v>
      </c>
    </row>
    <row r="10" spans="2:23" s="45" customFormat="1" ht="12">
      <c r="B10" s="104"/>
      <c r="C10" s="48"/>
      <c r="D10" s="49" t="s">
        <v>78</v>
      </c>
      <c r="E10" s="112">
        <v>38.4</v>
      </c>
      <c r="F10" s="114">
        <v>279887</v>
      </c>
      <c r="G10" s="114">
        <v>5</v>
      </c>
      <c r="H10" s="114">
        <v>3298</v>
      </c>
      <c r="I10" s="231">
        <v>1.18</v>
      </c>
      <c r="J10" s="232">
        <v>9000</v>
      </c>
      <c r="K10" s="131">
        <f aca="true" t="shared" si="4" ref="K10:K61">IF(U10=TRUE,"-",ROUND((H10-J10)/J10*100,2))</f>
        <v>-63.36</v>
      </c>
      <c r="L10" s="112">
        <v>38.4</v>
      </c>
      <c r="M10" s="114">
        <v>279887</v>
      </c>
      <c r="N10" s="113">
        <v>5</v>
      </c>
      <c r="O10" s="114">
        <v>2700</v>
      </c>
      <c r="P10" s="231">
        <v>0.96</v>
      </c>
      <c r="Q10" s="232">
        <v>451</v>
      </c>
      <c r="R10" s="50">
        <f aca="true" t="shared" si="5" ref="R10:R62">IF(W10=TRUE,"-",ROUND((O10-Q10)/Q10*100,2))</f>
        <v>498.67</v>
      </c>
      <c r="T10" s="45">
        <f t="shared" si="0"/>
        <v>-63.36</v>
      </c>
      <c r="U10" s="45" t="b">
        <f t="shared" si="1"/>
        <v>0</v>
      </c>
      <c r="V10" s="45">
        <f t="shared" si="2"/>
        <v>498.67</v>
      </c>
      <c r="W10" s="45" t="b">
        <f t="shared" si="3"/>
        <v>0</v>
      </c>
    </row>
    <row r="11" spans="2:23" s="45" customFormat="1" ht="12">
      <c r="B11" s="104"/>
      <c r="C11" s="48"/>
      <c r="D11" s="49" t="s">
        <v>103</v>
      </c>
      <c r="E11" s="112">
        <v>43.2</v>
      </c>
      <c r="F11" s="114">
        <v>225291</v>
      </c>
      <c r="G11" s="114" t="s">
        <v>116</v>
      </c>
      <c r="H11" s="114">
        <v>5000</v>
      </c>
      <c r="I11" s="231">
        <v>2.22</v>
      </c>
      <c r="J11" s="232">
        <v>5271</v>
      </c>
      <c r="K11" s="131">
        <f t="shared" si="4"/>
        <v>-5.14</v>
      </c>
      <c r="L11" s="112">
        <v>43.2</v>
      </c>
      <c r="M11" s="114">
        <v>225291</v>
      </c>
      <c r="N11" s="113" t="s">
        <v>116</v>
      </c>
      <c r="O11" s="114">
        <v>1300</v>
      </c>
      <c r="P11" s="231">
        <v>0.58</v>
      </c>
      <c r="Q11" s="232">
        <v>3088</v>
      </c>
      <c r="R11" s="50">
        <f t="shared" si="5"/>
        <v>-57.9</v>
      </c>
      <c r="T11" s="45">
        <f t="shared" si="0"/>
        <v>-5.14</v>
      </c>
      <c r="U11" s="45" t="b">
        <f t="shared" si="1"/>
        <v>0</v>
      </c>
      <c r="V11" s="45">
        <f t="shared" si="2"/>
        <v>-57.9</v>
      </c>
      <c r="W11" s="45" t="b">
        <f t="shared" si="3"/>
        <v>0</v>
      </c>
    </row>
    <row r="12" spans="2:23" s="45" customFormat="1" ht="12">
      <c r="B12" s="104"/>
      <c r="C12" s="48"/>
      <c r="D12" s="49" t="s">
        <v>84</v>
      </c>
      <c r="E12" s="112">
        <v>38.4</v>
      </c>
      <c r="F12" s="114">
        <v>253243</v>
      </c>
      <c r="G12" s="114" t="s">
        <v>116</v>
      </c>
      <c r="H12" s="114">
        <v>5000</v>
      </c>
      <c r="I12" s="231">
        <v>1.97</v>
      </c>
      <c r="J12" s="232">
        <v>6406</v>
      </c>
      <c r="K12" s="131">
        <f t="shared" si="4"/>
        <v>-21.95</v>
      </c>
      <c r="L12" s="112">
        <v>38.4</v>
      </c>
      <c r="M12" s="114">
        <v>253243</v>
      </c>
      <c r="N12" s="113" t="s">
        <v>116</v>
      </c>
      <c r="O12" s="114">
        <v>3800</v>
      </c>
      <c r="P12" s="231">
        <v>1.5</v>
      </c>
      <c r="Q12" s="232">
        <v>4666</v>
      </c>
      <c r="R12" s="50">
        <f t="shared" si="5"/>
        <v>-18.56</v>
      </c>
      <c r="T12" s="45">
        <f t="shared" si="0"/>
        <v>-21.95</v>
      </c>
      <c r="U12" s="45" t="b">
        <f t="shared" si="1"/>
        <v>0</v>
      </c>
      <c r="V12" s="45">
        <f t="shared" si="2"/>
        <v>-18.56</v>
      </c>
      <c r="W12" s="45" t="b">
        <f t="shared" si="3"/>
        <v>0</v>
      </c>
    </row>
    <row r="13" spans="2:23" s="45" customFormat="1" ht="12">
      <c r="B13" s="104"/>
      <c r="C13" s="48"/>
      <c r="D13" s="49" t="s">
        <v>93</v>
      </c>
      <c r="E13" s="112">
        <v>37.2</v>
      </c>
      <c r="F13" s="114">
        <v>243892</v>
      </c>
      <c r="G13" s="114" t="s">
        <v>116</v>
      </c>
      <c r="H13" s="114">
        <v>3495</v>
      </c>
      <c r="I13" s="231">
        <v>1.43</v>
      </c>
      <c r="J13" s="232">
        <v>4383</v>
      </c>
      <c r="K13" s="131">
        <f t="shared" si="4"/>
        <v>-20.26</v>
      </c>
      <c r="L13" s="112">
        <v>37.2</v>
      </c>
      <c r="M13" s="114">
        <v>243892</v>
      </c>
      <c r="N13" s="113" t="s">
        <v>116</v>
      </c>
      <c r="O13" s="114">
        <v>2864</v>
      </c>
      <c r="P13" s="231">
        <v>1.17</v>
      </c>
      <c r="Q13" s="232">
        <v>2947</v>
      </c>
      <c r="R13" s="50">
        <f t="shared" si="5"/>
        <v>-2.82</v>
      </c>
      <c r="T13" s="45">
        <f t="shared" si="0"/>
        <v>-20.26</v>
      </c>
      <c r="U13" s="45" t="b">
        <f t="shared" si="1"/>
        <v>0</v>
      </c>
      <c r="V13" s="45">
        <f t="shared" si="2"/>
        <v>-2.82</v>
      </c>
      <c r="W13" s="45" t="b">
        <f t="shared" si="3"/>
        <v>0</v>
      </c>
    </row>
    <row r="14" spans="2:23" s="45" customFormat="1" ht="12">
      <c r="B14" s="104"/>
      <c r="C14" s="48"/>
      <c r="D14" s="49" t="s">
        <v>1</v>
      </c>
      <c r="E14" s="112">
        <v>34.2</v>
      </c>
      <c r="F14" s="114">
        <v>291768</v>
      </c>
      <c r="G14" s="114">
        <v>6</v>
      </c>
      <c r="H14" s="114">
        <v>6319</v>
      </c>
      <c r="I14" s="231">
        <v>2.17</v>
      </c>
      <c r="J14" s="232">
        <v>7288</v>
      </c>
      <c r="K14" s="131">
        <f t="shared" si="4"/>
        <v>-13.3</v>
      </c>
      <c r="L14" s="112">
        <v>34</v>
      </c>
      <c r="M14" s="114">
        <v>290984</v>
      </c>
      <c r="N14" s="113">
        <v>5</v>
      </c>
      <c r="O14" s="114">
        <v>5206</v>
      </c>
      <c r="P14" s="231">
        <v>1.79</v>
      </c>
      <c r="Q14" s="232">
        <v>5275</v>
      </c>
      <c r="R14" s="50">
        <f t="shared" si="5"/>
        <v>-1.31</v>
      </c>
      <c r="T14" s="45">
        <f t="shared" si="0"/>
        <v>-13.3</v>
      </c>
      <c r="U14" s="45" t="b">
        <f t="shared" si="1"/>
        <v>0</v>
      </c>
      <c r="V14" s="45">
        <f t="shared" si="2"/>
        <v>-1.31</v>
      </c>
      <c r="W14" s="45" t="b">
        <f t="shared" si="3"/>
        <v>0</v>
      </c>
    </row>
    <row r="15" spans="2:23" s="45" customFormat="1" ht="12">
      <c r="B15" s="101"/>
      <c r="C15" s="48"/>
      <c r="D15" s="49" t="s">
        <v>104</v>
      </c>
      <c r="E15" s="112" t="s">
        <v>108</v>
      </c>
      <c r="F15" s="114" t="s">
        <v>108</v>
      </c>
      <c r="G15" s="114" t="s">
        <v>108</v>
      </c>
      <c r="H15" s="114" t="s">
        <v>108</v>
      </c>
      <c r="I15" s="231" t="s">
        <v>108</v>
      </c>
      <c r="J15" s="232" t="s">
        <v>108</v>
      </c>
      <c r="K15" s="131" t="str">
        <f t="shared" si="4"/>
        <v>-</v>
      </c>
      <c r="L15" s="112" t="s">
        <v>108</v>
      </c>
      <c r="M15" s="114" t="s">
        <v>108</v>
      </c>
      <c r="N15" s="113" t="s">
        <v>108</v>
      </c>
      <c r="O15" s="114" t="s">
        <v>108</v>
      </c>
      <c r="P15" s="231" t="s">
        <v>108</v>
      </c>
      <c r="Q15" s="232" t="s">
        <v>108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1"/>
      <c r="C16" s="48"/>
      <c r="D16" s="49" t="s">
        <v>2</v>
      </c>
      <c r="E16" s="112">
        <v>35.5</v>
      </c>
      <c r="F16" s="114">
        <v>249361</v>
      </c>
      <c r="G16" s="114" t="s">
        <v>116</v>
      </c>
      <c r="H16" s="114">
        <v>4331</v>
      </c>
      <c r="I16" s="231">
        <v>1.74</v>
      </c>
      <c r="J16" s="232">
        <v>5400</v>
      </c>
      <c r="K16" s="131">
        <f t="shared" si="4"/>
        <v>-19.8</v>
      </c>
      <c r="L16" s="112">
        <v>35.5</v>
      </c>
      <c r="M16" s="114">
        <v>249361</v>
      </c>
      <c r="N16" s="113" t="s">
        <v>116</v>
      </c>
      <c r="O16" s="114">
        <v>4331</v>
      </c>
      <c r="P16" s="231">
        <v>1.74</v>
      </c>
      <c r="Q16" s="232">
        <v>5400</v>
      </c>
      <c r="R16" s="50">
        <f t="shared" si="5"/>
        <v>-19.8</v>
      </c>
      <c r="T16" s="45">
        <f t="shared" si="0"/>
        <v>-19.8</v>
      </c>
      <c r="U16" s="45" t="b">
        <f t="shared" si="1"/>
        <v>0</v>
      </c>
      <c r="V16" s="45">
        <f t="shared" si="2"/>
        <v>-19.8</v>
      </c>
      <c r="W16" s="45" t="b">
        <f t="shared" si="3"/>
        <v>0</v>
      </c>
    </row>
    <row r="17" spans="2:23" s="45" customFormat="1" ht="12">
      <c r="B17" s="101"/>
      <c r="C17" s="48"/>
      <c r="D17" s="49" t="s">
        <v>85</v>
      </c>
      <c r="E17" s="112">
        <v>37.7</v>
      </c>
      <c r="F17" s="114">
        <v>250604</v>
      </c>
      <c r="G17" s="114" t="s">
        <v>116</v>
      </c>
      <c r="H17" s="114">
        <v>3841</v>
      </c>
      <c r="I17" s="231">
        <v>1.53</v>
      </c>
      <c r="J17" s="232">
        <v>3567</v>
      </c>
      <c r="K17" s="131">
        <f t="shared" si="4"/>
        <v>7.68</v>
      </c>
      <c r="L17" s="112">
        <v>37.7</v>
      </c>
      <c r="M17" s="114">
        <v>250604</v>
      </c>
      <c r="N17" s="113" t="s">
        <v>116</v>
      </c>
      <c r="O17" s="114">
        <v>3752</v>
      </c>
      <c r="P17" s="231">
        <v>1.5</v>
      </c>
      <c r="Q17" s="232">
        <v>3345</v>
      </c>
      <c r="R17" s="50">
        <f t="shared" si="5"/>
        <v>12.17</v>
      </c>
      <c r="T17" s="45">
        <f t="shared" si="0"/>
        <v>7.68</v>
      </c>
      <c r="U17" s="45" t="b">
        <f t="shared" si="1"/>
        <v>0</v>
      </c>
      <c r="V17" s="45">
        <f t="shared" si="2"/>
        <v>12.17</v>
      </c>
      <c r="W17" s="45" t="b">
        <f t="shared" si="3"/>
        <v>0</v>
      </c>
    </row>
    <row r="18" spans="2:23" s="45" customFormat="1" ht="12">
      <c r="B18" s="101"/>
      <c r="C18" s="48"/>
      <c r="D18" s="49" t="s">
        <v>86</v>
      </c>
      <c r="E18" s="112">
        <v>44</v>
      </c>
      <c r="F18" s="114">
        <v>302000</v>
      </c>
      <c r="G18" s="114" t="s">
        <v>116</v>
      </c>
      <c r="H18" s="114">
        <v>1300</v>
      </c>
      <c r="I18" s="231">
        <v>0.43</v>
      </c>
      <c r="J18" s="232">
        <v>4500</v>
      </c>
      <c r="K18" s="131">
        <f t="shared" si="4"/>
        <v>-71.11</v>
      </c>
      <c r="L18" s="112">
        <v>44</v>
      </c>
      <c r="M18" s="114">
        <v>302000</v>
      </c>
      <c r="N18" s="113" t="s">
        <v>116</v>
      </c>
      <c r="O18" s="114">
        <v>1300</v>
      </c>
      <c r="P18" s="231">
        <v>0.43</v>
      </c>
      <c r="Q18" s="232">
        <v>0</v>
      </c>
      <c r="R18" s="50" t="str">
        <f t="shared" si="5"/>
        <v>-</v>
      </c>
      <c r="T18" s="45">
        <f t="shared" si="0"/>
        <v>-71.11</v>
      </c>
      <c r="U18" s="45" t="b">
        <f t="shared" si="1"/>
        <v>0</v>
      </c>
      <c r="V18" s="45" t="e">
        <f t="shared" si="2"/>
        <v>#DIV/0!</v>
      </c>
      <c r="W18" s="45" t="b">
        <f t="shared" si="3"/>
        <v>1</v>
      </c>
    </row>
    <row r="19" spans="2:23" s="45" customFormat="1" ht="12">
      <c r="B19" s="101"/>
      <c r="C19" s="48"/>
      <c r="D19" s="49" t="s">
        <v>3</v>
      </c>
      <c r="E19" s="112" t="s">
        <v>108</v>
      </c>
      <c r="F19" s="114" t="s">
        <v>108</v>
      </c>
      <c r="G19" s="114" t="s">
        <v>108</v>
      </c>
      <c r="H19" s="114" t="s">
        <v>108</v>
      </c>
      <c r="I19" s="231" t="s">
        <v>108</v>
      </c>
      <c r="J19" s="232" t="s">
        <v>108</v>
      </c>
      <c r="K19" s="131" t="str">
        <f t="shared" si="4"/>
        <v>-</v>
      </c>
      <c r="L19" s="112" t="s">
        <v>108</v>
      </c>
      <c r="M19" s="114" t="s">
        <v>108</v>
      </c>
      <c r="N19" s="113" t="s">
        <v>108</v>
      </c>
      <c r="O19" s="114" t="s">
        <v>108</v>
      </c>
      <c r="P19" s="231" t="s">
        <v>108</v>
      </c>
      <c r="Q19" s="232" t="s">
        <v>108</v>
      </c>
      <c r="R19" s="50" t="str">
        <f t="shared" si="5"/>
        <v>-</v>
      </c>
      <c r="T19" s="45" t="e">
        <f t="shared" si="0"/>
        <v>#VALUE!</v>
      </c>
      <c r="U19" s="45" t="b">
        <f t="shared" si="1"/>
        <v>1</v>
      </c>
      <c r="V19" s="45" t="e">
        <f t="shared" si="2"/>
        <v>#VALUE!</v>
      </c>
      <c r="W19" s="45" t="b">
        <f t="shared" si="3"/>
        <v>1</v>
      </c>
    </row>
    <row r="20" spans="2:23" s="45" customFormat="1" ht="12">
      <c r="B20" s="101" t="s">
        <v>4</v>
      </c>
      <c r="C20" s="48"/>
      <c r="D20" s="49" t="s">
        <v>5</v>
      </c>
      <c r="E20" s="112">
        <v>36.4</v>
      </c>
      <c r="F20" s="114">
        <v>250284</v>
      </c>
      <c r="G20" s="114" t="s">
        <v>116</v>
      </c>
      <c r="H20" s="114">
        <v>5453</v>
      </c>
      <c r="I20" s="231">
        <v>2.18</v>
      </c>
      <c r="J20" s="232">
        <v>6750</v>
      </c>
      <c r="K20" s="131">
        <f t="shared" si="4"/>
        <v>-19.21</v>
      </c>
      <c r="L20" s="112">
        <v>36.4</v>
      </c>
      <c r="M20" s="114">
        <v>250284</v>
      </c>
      <c r="N20" s="113" t="s">
        <v>116</v>
      </c>
      <c r="O20" s="114">
        <v>3306</v>
      </c>
      <c r="P20" s="231">
        <v>1.32</v>
      </c>
      <c r="Q20" s="232">
        <v>4333</v>
      </c>
      <c r="R20" s="50">
        <f t="shared" si="5"/>
        <v>-23.7</v>
      </c>
      <c r="T20" s="45">
        <f t="shared" si="0"/>
        <v>-19.21</v>
      </c>
      <c r="U20" s="45" t="b">
        <f t="shared" si="1"/>
        <v>0</v>
      </c>
      <c r="V20" s="45">
        <f t="shared" si="2"/>
        <v>-23.7</v>
      </c>
      <c r="W20" s="45" t="b">
        <f t="shared" si="3"/>
        <v>0</v>
      </c>
    </row>
    <row r="21" spans="2:23" s="45" customFormat="1" ht="12">
      <c r="B21" s="101"/>
      <c r="C21" s="48"/>
      <c r="D21" s="49" t="s">
        <v>6</v>
      </c>
      <c r="E21" s="112">
        <v>37.6</v>
      </c>
      <c r="F21" s="114">
        <v>272545</v>
      </c>
      <c r="G21" s="114">
        <v>6</v>
      </c>
      <c r="H21" s="114">
        <v>5077</v>
      </c>
      <c r="I21" s="231">
        <v>1.86</v>
      </c>
      <c r="J21" s="232">
        <v>5441</v>
      </c>
      <c r="K21" s="131">
        <f t="shared" si="4"/>
        <v>-6.69</v>
      </c>
      <c r="L21" s="112">
        <v>37.6</v>
      </c>
      <c r="M21" s="114">
        <v>272545</v>
      </c>
      <c r="N21" s="113">
        <v>6</v>
      </c>
      <c r="O21" s="114">
        <v>4550</v>
      </c>
      <c r="P21" s="231">
        <v>1.67</v>
      </c>
      <c r="Q21" s="232">
        <v>3312</v>
      </c>
      <c r="R21" s="50">
        <f t="shared" si="5"/>
        <v>37.38</v>
      </c>
      <c r="T21" s="45">
        <f t="shared" si="0"/>
        <v>-6.69</v>
      </c>
      <c r="U21" s="45" t="b">
        <f t="shared" si="1"/>
        <v>0</v>
      </c>
      <c r="V21" s="45">
        <f t="shared" si="2"/>
        <v>37.38</v>
      </c>
      <c r="W21" s="45" t="b">
        <f t="shared" si="3"/>
        <v>0</v>
      </c>
    </row>
    <row r="22" spans="2:23" s="45" customFormat="1" ht="12">
      <c r="B22" s="101"/>
      <c r="C22" s="48"/>
      <c r="D22" s="49" t="s">
        <v>105</v>
      </c>
      <c r="E22" s="112">
        <v>35.8</v>
      </c>
      <c r="F22" s="114">
        <v>278499</v>
      </c>
      <c r="G22" s="114">
        <v>8</v>
      </c>
      <c r="H22" s="114">
        <v>7353</v>
      </c>
      <c r="I22" s="231">
        <v>2.64</v>
      </c>
      <c r="J22" s="232">
        <v>9482</v>
      </c>
      <c r="K22" s="131">
        <f t="shared" si="4"/>
        <v>-22.45</v>
      </c>
      <c r="L22" s="112">
        <v>35.8</v>
      </c>
      <c r="M22" s="114">
        <v>278499</v>
      </c>
      <c r="N22" s="113">
        <v>8</v>
      </c>
      <c r="O22" s="114">
        <v>6905</v>
      </c>
      <c r="P22" s="231">
        <v>2.48</v>
      </c>
      <c r="Q22" s="232">
        <v>6773</v>
      </c>
      <c r="R22" s="50">
        <f t="shared" si="5"/>
        <v>1.95</v>
      </c>
      <c r="T22" s="45">
        <f t="shared" si="0"/>
        <v>-22.45</v>
      </c>
      <c r="U22" s="45" t="b">
        <f t="shared" si="1"/>
        <v>0</v>
      </c>
      <c r="V22" s="45">
        <f t="shared" si="2"/>
        <v>1.95</v>
      </c>
      <c r="W22" s="45" t="b">
        <f t="shared" si="3"/>
        <v>0</v>
      </c>
    </row>
    <row r="23" spans="2:23" s="45" customFormat="1" ht="12">
      <c r="B23" s="101"/>
      <c r="C23" s="48"/>
      <c r="D23" s="49" t="s">
        <v>81</v>
      </c>
      <c r="E23" s="112">
        <v>35.7</v>
      </c>
      <c r="F23" s="114">
        <v>247080</v>
      </c>
      <c r="G23" s="114" t="s">
        <v>116</v>
      </c>
      <c r="H23" s="114">
        <v>4028</v>
      </c>
      <c r="I23" s="231">
        <v>1.63</v>
      </c>
      <c r="J23" s="232">
        <v>5700</v>
      </c>
      <c r="K23" s="131">
        <f t="shared" si="4"/>
        <v>-29.33</v>
      </c>
      <c r="L23" s="112">
        <v>35.7</v>
      </c>
      <c r="M23" s="114">
        <v>247080</v>
      </c>
      <c r="N23" s="113" t="s">
        <v>116</v>
      </c>
      <c r="O23" s="114">
        <v>4028</v>
      </c>
      <c r="P23" s="231">
        <v>1.63</v>
      </c>
      <c r="Q23" s="232">
        <v>3350</v>
      </c>
      <c r="R23" s="50">
        <f t="shared" si="5"/>
        <v>20.24</v>
      </c>
      <c r="T23" s="45">
        <f t="shared" si="0"/>
        <v>-29.33</v>
      </c>
      <c r="U23" s="45" t="b">
        <f t="shared" si="1"/>
        <v>0</v>
      </c>
      <c r="V23" s="45">
        <f t="shared" si="2"/>
        <v>20.24</v>
      </c>
      <c r="W23" s="45" t="b">
        <f t="shared" si="3"/>
        <v>0</v>
      </c>
    </row>
    <row r="24" spans="2:23" s="45" customFormat="1" ht="12">
      <c r="B24" s="101"/>
      <c r="C24" s="48"/>
      <c r="D24" s="49" t="s">
        <v>79</v>
      </c>
      <c r="E24" s="112">
        <v>34.5</v>
      </c>
      <c r="F24" s="114">
        <v>268310</v>
      </c>
      <c r="G24" s="114">
        <v>5</v>
      </c>
      <c r="H24" s="114">
        <v>3797</v>
      </c>
      <c r="I24" s="231">
        <v>1.42</v>
      </c>
      <c r="J24" s="232">
        <v>5730</v>
      </c>
      <c r="K24" s="131">
        <f t="shared" si="4"/>
        <v>-33.73</v>
      </c>
      <c r="L24" s="112">
        <v>34.5</v>
      </c>
      <c r="M24" s="114">
        <v>268310</v>
      </c>
      <c r="N24" s="113">
        <v>5</v>
      </c>
      <c r="O24" s="114">
        <v>3606</v>
      </c>
      <c r="P24" s="231">
        <v>1.34</v>
      </c>
      <c r="Q24" s="232">
        <v>2875</v>
      </c>
      <c r="R24" s="50">
        <f t="shared" si="5"/>
        <v>25.43</v>
      </c>
      <c r="T24" s="45">
        <f t="shared" si="0"/>
        <v>-33.73</v>
      </c>
      <c r="U24" s="45" t="b">
        <f t="shared" si="1"/>
        <v>0</v>
      </c>
      <c r="V24" s="45">
        <f t="shared" si="2"/>
        <v>25.43</v>
      </c>
      <c r="W24" s="45" t="b">
        <f t="shared" si="3"/>
        <v>0</v>
      </c>
    </row>
    <row r="25" spans="2:23" s="45" customFormat="1" ht="12">
      <c r="B25" s="101"/>
      <c r="C25" s="48"/>
      <c r="D25" s="49" t="s">
        <v>80</v>
      </c>
      <c r="E25" s="112" t="s">
        <v>108</v>
      </c>
      <c r="F25" s="114" t="s">
        <v>108</v>
      </c>
      <c r="G25" s="114" t="s">
        <v>108</v>
      </c>
      <c r="H25" s="114" t="s">
        <v>108</v>
      </c>
      <c r="I25" s="231" t="s">
        <v>108</v>
      </c>
      <c r="J25" s="232" t="s">
        <v>108</v>
      </c>
      <c r="K25" s="131" t="str">
        <f t="shared" si="4"/>
        <v>-</v>
      </c>
      <c r="L25" s="112" t="s">
        <v>108</v>
      </c>
      <c r="M25" s="114" t="s">
        <v>108</v>
      </c>
      <c r="N25" s="113" t="s">
        <v>108</v>
      </c>
      <c r="O25" s="114" t="s">
        <v>108</v>
      </c>
      <c r="P25" s="231" t="s">
        <v>108</v>
      </c>
      <c r="Q25" s="232" t="s">
        <v>108</v>
      </c>
      <c r="R25" s="50" t="str">
        <f t="shared" si="5"/>
        <v>-</v>
      </c>
      <c r="T25" s="45" t="e">
        <f t="shared" si="0"/>
        <v>#VALUE!</v>
      </c>
      <c r="U25" s="45" t="b">
        <f t="shared" si="1"/>
        <v>1</v>
      </c>
      <c r="V25" s="45" t="e">
        <f t="shared" si="2"/>
        <v>#VALUE!</v>
      </c>
      <c r="W25" s="45" t="b">
        <f t="shared" si="3"/>
        <v>1</v>
      </c>
    </row>
    <row r="26" spans="2:23" s="45" customFormat="1" ht="12">
      <c r="B26" s="101"/>
      <c r="C26" s="48"/>
      <c r="D26" s="49" t="s">
        <v>7</v>
      </c>
      <c r="E26" s="112">
        <v>36.8</v>
      </c>
      <c r="F26" s="114">
        <v>272080</v>
      </c>
      <c r="G26" s="114">
        <v>33</v>
      </c>
      <c r="H26" s="114">
        <v>4869</v>
      </c>
      <c r="I26" s="231">
        <v>1.79</v>
      </c>
      <c r="J26" s="232">
        <v>8478</v>
      </c>
      <c r="K26" s="131">
        <f t="shared" si="4"/>
        <v>-42.57</v>
      </c>
      <c r="L26" s="112">
        <v>36.8</v>
      </c>
      <c r="M26" s="114">
        <v>272080</v>
      </c>
      <c r="N26" s="113">
        <v>33</v>
      </c>
      <c r="O26" s="114">
        <v>4429</v>
      </c>
      <c r="P26" s="231">
        <v>1.63</v>
      </c>
      <c r="Q26" s="232">
        <v>4876</v>
      </c>
      <c r="R26" s="50">
        <f t="shared" si="5"/>
        <v>-9.17</v>
      </c>
      <c r="T26" s="45">
        <f t="shared" si="0"/>
        <v>-42.57</v>
      </c>
      <c r="U26" s="45" t="b">
        <f t="shared" si="1"/>
        <v>0</v>
      </c>
      <c r="V26" s="45">
        <f t="shared" si="2"/>
        <v>-9.17</v>
      </c>
      <c r="W26" s="45" t="b">
        <f t="shared" si="3"/>
        <v>0</v>
      </c>
    </row>
    <row r="27" spans="2:23" s="45" customFormat="1" ht="12">
      <c r="B27" s="101"/>
      <c r="C27" s="48"/>
      <c r="D27" s="49" t="s">
        <v>106</v>
      </c>
      <c r="E27" s="112">
        <v>40.3</v>
      </c>
      <c r="F27" s="114">
        <v>321637</v>
      </c>
      <c r="G27" s="114">
        <v>9</v>
      </c>
      <c r="H27" s="114">
        <v>9011</v>
      </c>
      <c r="I27" s="231">
        <v>2.8</v>
      </c>
      <c r="J27" s="232">
        <v>7627</v>
      </c>
      <c r="K27" s="131">
        <f t="shared" si="4"/>
        <v>18.15</v>
      </c>
      <c r="L27" s="112">
        <v>40.3</v>
      </c>
      <c r="M27" s="114">
        <v>321637</v>
      </c>
      <c r="N27" s="113">
        <v>9</v>
      </c>
      <c r="O27" s="114">
        <v>8810</v>
      </c>
      <c r="P27" s="231">
        <v>2.74</v>
      </c>
      <c r="Q27" s="232">
        <v>4494</v>
      </c>
      <c r="R27" s="50">
        <f t="shared" si="5"/>
        <v>96.04</v>
      </c>
      <c r="T27" s="45">
        <f t="shared" si="0"/>
        <v>18.15</v>
      </c>
      <c r="U27" s="45" t="b">
        <f t="shared" si="1"/>
        <v>0</v>
      </c>
      <c r="V27" s="45">
        <f t="shared" si="2"/>
        <v>96.04</v>
      </c>
      <c r="W27" s="45" t="b">
        <f t="shared" si="3"/>
        <v>0</v>
      </c>
    </row>
    <row r="28" spans="2:23" s="45" customFormat="1" ht="12">
      <c r="B28" s="101" t="s">
        <v>8</v>
      </c>
      <c r="C28" s="184" t="s">
        <v>9</v>
      </c>
      <c r="D28" s="185"/>
      <c r="E28" s="115" t="s">
        <v>108</v>
      </c>
      <c r="F28" s="117" t="s">
        <v>108</v>
      </c>
      <c r="G28" s="117" t="s">
        <v>108</v>
      </c>
      <c r="H28" s="117" t="s">
        <v>108</v>
      </c>
      <c r="I28" s="233" t="s">
        <v>108</v>
      </c>
      <c r="J28" s="234" t="s">
        <v>108</v>
      </c>
      <c r="K28" s="132" t="str">
        <f t="shared" si="4"/>
        <v>-</v>
      </c>
      <c r="L28" s="115" t="s">
        <v>108</v>
      </c>
      <c r="M28" s="117" t="s">
        <v>108</v>
      </c>
      <c r="N28" s="116" t="s">
        <v>108</v>
      </c>
      <c r="O28" s="117" t="s">
        <v>108</v>
      </c>
      <c r="P28" s="233" t="s">
        <v>108</v>
      </c>
      <c r="Q28" s="234" t="s">
        <v>108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1"/>
      <c r="C29" s="184" t="s">
        <v>89</v>
      </c>
      <c r="D29" s="185"/>
      <c r="E29" s="118" t="s">
        <v>108</v>
      </c>
      <c r="F29" s="120" t="s">
        <v>108</v>
      </c>
      <c r="G29" s="120" t="s">
        <v>108</v>
      </c>
      <c r="H29" s="120" t="s">
        <v>108</v>
      </c>
      <c r="I29" s="235" t="s">
        <v>108</v>
      </c>
      <c r="J29" s="236">
        <v>4000</v>
      </c>
      <c r="K29" s="132" t="str">
        <f t="shared" si="4"/>
        <v>-</v>
      </c>
      <c r="L29" s="118" t="s">
        <v>108</v>
      </c>
      <c r="M29" s="120" t="s">
        <v>108</v>
      </c>
      <c r="N29" s="119" t="s">
        <v>108</v>
      </c>
      <c r="O29" s="120" t="s">
        <v>108</v>
      </c>
      <c r="P29" s="235" t="s">
        <v>108</v>
      </c>
      <c r="Q29" s="236">
        <v>1000</v>
      </c>
      <c r="R29" s="51" t="str">
        <f t="shared" si="5"/>
        <v>-</v>
      </c>
      <c r="T29" s="45" t="e">
        <f t="shared" si="0"/>
        <v>#VALUE!</v>
      </c>
      <c r="U29" s="45" t="b">
        <f t="shared" si="1"/>
        <v>1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101"/>
      <c r="C30" s="184" t="s">
        <v>10</v>
      </c>
      <c r="D30" s="185"/>
      <c r="E30" s="118">
        <v>36.2</v>
      </c>
      <c r="F30" s="120">
        <v>284865</v>
      </c>
      <c r="G30" s="120" t="s">
        <v>116</v>
      </c>
      <c r="H30" s="120">
        <v>3632</v>
      </c>
      <c r="I30" s="235">
        <v>1.27</v>
      </c>
      <c r="J30" s="236">
        <v>7676</v>
      </c>
      <c r="K30" s="132">
        <f t="shared" si="4"/>
        <v>-52.68</v>
      </c>
      <c r="L30" s="118">
        <v>37.6</v>
      </c>
      <c r="M30" s="120">
        <v>306628</v>
      </c>
      <c r="N30" s="119" t="s">
        <v>116</v>
      </c>
      <c r="O30" s="120">
        <v>3160</v>
      </c>
      <c r="P30" s="235">
        <v>1.03</v>
      </c>
      <c r="Q30" s="236">
        <v>6450</v>
      </c>
      <c r="R30" s="51">
        <f t="shared" si="5"/>
        <v>-51.01</v>
      </c>
      <c r="T30" s="45">
        <f t="shared" si="0"/>
        <v>-52.68</v>
      </c>
      <c r="U30" s="45" t="b">
        <f t="shared" si="1"/>
        <v>0</v>
      </c>
      <c r="V30" s="45">
        <f t="shared" si="2"/>
        <v>-51.01</v>
      </c>
      <c r="W30" s="45" t="b">
        <f t="shared" si="3"/>
        <v>0</v>
      </c>
    </row>
    <row r="31" spans="2:23" s="45" customFormat="1" ht="12">
      <c r="B31" s="101"/>
      <c r="C31" s="184" t="s">
        <v>90</v>
      </c>
      <c r="D31" s="185"/>
      <c r="E31" s="118" t="s">
        <v>108</v>
      </c>
      <c r="F31" s="120" t="s">
        <v>108</v>
      </c>
      <c r="G31" s="120" t="s">
        <v>108</v>
      </c>
      <c r="H31" s="120" t="s">
        <v>108</v>
      </c>
      <c r="I31" s="235" t="s">
        <v>108</v>
      </c>
      <c r="J31" s="236">
        <v>4000</v>
      </c>
      <c r="K31" s="132" t="str">
        <f t="shared" si="4"/>
        <v>-</v>
      </c>
      <c r="L31" s="118" t="s">
        <v>108</v>
      </c>
      <c r="M31" s="120" t="s">
        <v>108</v>
      </c>
      <c r="N31" s="119" t="s">
        <v>108</v>
      </c>
      <c r="O31" s="120" t="s">
        <v>108</v>
      </c>
      <c r="P31" s="235" t="s">
        <v>108</v>
      </c>
      <c r="Q31" s="236">
        <v>0</v>
      </c>
      <c r="R31" s="51" t="str">
        <f t="shared" si="5"/>
        <v>-</v>
      </c>
      <c r="T31" s="45" t="e">
        <f t="shared" si="0"/>
        <v>#VALUE!</v>
      </c>
      <c r="U31" s="45" t="b">
        <f t="shared" si="1"/>
        <v>1</v>
      </c>
      <c r="V31" s="45" t="e">
        <f t="shared" si="2"/>
        <v>#VALUE!</v>
      </c>
      <c r="W31" s="45" t="b">
        <f t="shared" si="3"/>
        <v>1</v>
      </c>
    </row>
    <row r="32" spans="2:23" s="45" customFormat="1" ht="12">
      <c r="B32" s="101"/>
      <c r="C32" s="184" t="s">
        <v>39</v>
      </c>
      <c r="D32" s="185"/>
      <c r="E32" s="118" t="s">
        <v>108</v>
      </c>
      <c r="F32" s="120" t="s">
        <v>108</v>
      </c>
      <c r="G32" s="120" t="s">
        <v>108</v>
      </c>
      <c r="H32" s="120" t="s">
        <v>108</v>
      </c>
      <c r="I32" s="235" t="s">
        <v>108</v>
      </c>
      <c r="J32" s="236" t="s">
        <v>108</v>
      </c>
      <c r="K32" s="132" t="str">
        <f t="shared" si="4"/>
        <v>-</v>
      </c>
      <c r="L32" s="118" t="s">
        <v>108</v>
      </c>
      <c r="M32" s="120" t="s">
        <v>108</v>
      </c>
      <c r="N32" s="119" t="s">
        <v>108</v>
      </c>
      <c r="O32" s="120" t="s">
        <v>108</v>
      </c>
      <c r="P32" s="235" t="s">
        <v>108</v>
      </c>
      <c r="Q32" s="236" t="s">
        <v>108</v>
      </c>
      <c r="R32" s="51" t="str">
        <f t="shared" si="5"/>
        <v>-</v>
      </c>
      <c r="T32" s="45" t="e">
        <f t="shared" si="0"/>
        <v>#VALUE!</v>
      </c>
      <c r="U32" s="45" t="b">
        <f t="shared" si="1"/>
        <v>1</v>
      </c>
      <c r="V32" s="45" t="e">
        <f t="shared" si="2"/>
        <v>#VALUE!</v>
      </c>
      <c r="W32" s="45" t="b">
        <f t="shared" si="3"/>
        <v>1</v>
      </c>
    </row>
    <row r="33" spans="2:23" s="45" customFormat="1" ht="12">
      <c r="B33" s="101"/>
      <c r="C33" s="186" t="s">
        <v>88</v>
      </c>
      <c r="D33" s="187"/>
      <c r="E33" s="115">
        <v>39.4</v>
      </c>
      <c r="F33" s="117">
        <v>280555</v>
      </c>
      <c r="G33" s="117">
        <v>6</v>
      </c>
      <c r="H33" s="117">
        <v>4917</v>
      </c>
      <c r="I33" s="233">
        <v>1.75</v>
      </c>
      <c r="J33" s="234">
        <v>5710</v>
      </c>
      <c r="K33" s="131">
        <f t="shared" si="4"/>
        <v>-13.89</v>
      </c>
      <c r="L33" s="115">
        <v>39.4</v>
      </c>
      <c r="M33" s="117">
        <v>280555</v>
      </c>
      <c r="N33" s="116">
        <v>6</v>
      </c>
      <c r="O33" s="117">
        <v>3647</v>
      </c>
      <c r="P33" s="233">
        <v>1.3</v>
      </c>
      <c r="Q33" s="234">
        <v>3196</v>
      </c>
      <c r="R33" s="50">
        <f t="shared" si="5"/>
        <v>14.11</v>
      </c>
      <c r="T33" s="45">
        <f t="shared" si="0"/>
        <v>-13.89</v>
      </c>
      <c r="U33" s="45" t="b">
        <f t="shared" si="1"/>
        <v>0</v>
      </c>
      <c r="V33" s="45">
        <f t="shared" si="2"/>
        <v>14.11</v>
      </c>
      <c r="W33" s="45" t="b">
        <f t="shared" si="3"/>
        <v>0</v>
      </c>
    </row>
    <row r="34" spans="2:23" s="45" customFormat="1" ht="12">
      <c r="B34" s="101"/>
      <c r="C34" s="48"/>
      <c r="D34" s="52" t="s">
        <v>107</v>
      </c>
      <c r="E34" s="112" t="s">
        <v>108</v>
      </c>
      <c r="F34" s="114" t="s">
        <v>108</v>
      </c>
      <c r="G34" s="114" t="s">
        <v>108</v>
      </c>
      <c r="H34" s="114" t="s">
        <v>108</v>
      </c>
      <c r="I34" s="231" t="s">
        <v>108</v>
      </c>
      <c r="J34" s="232" t="s">
        <v>108</v>
      </c>
      <c r="K34" s="131" t="str">
        <f t="shared" si="4"/>
        <v>-</v>
      </c>
      <c r="L34" s="112" t="s">
        <v>108</v>
      </c>
      <c r="M34" s="114" t="s">
        <v>108</v>
      </c>
      <c r="N34" s="113" t="s">
        <v>108</v>
      </c>
      <c r="O34" s="114" t="s">
        <v>108</v>
      </c>
      <c r="P34" s="231" t="s">
        <v>108</v>
      </c>
      <c r="Q34" s="232" t="s">
        <v>108</v>
      </c>
      <c r="R34" s="50" t="str">
        <f t="shared" si="5"/>
        <v>-</v>
      </c>
      <c r="T34" s="45" t="e">
        <f t="shared" si="0"/>
        <v>#VALUE!</v>
      </c>
      <c r="U34" s="45" t="b">
        <f t="shared" si="1"/>
        <v>1</v>
      </c>
      <c r="V34" s="45" t="e">
        <f t="shared" si="2"/>
        <v>#VALUE!</v>
      </c>
      <c r="W34" s="45" t="b">
        <f t="shared" si="3"/>
        <v>1</v>
      </c>
    </row>
    <row r="35" spans="2:23" s="45" customFormat="1" ht="12">
      <c r="B35" s="101"/>
      <c r="C35" s="48"/>
      <c r="D35" s="52" t="s">
        <v>11</v>
      </c>
      <c r="E35" s="112">
        <v>40.1</v>
      </c>
      <c r="F35" s="114">
        <v>263947</v>
      </c>
      <c r="G35" s="114" t="s">
        <v>116</v>
      </c>
      <c r="H35" s="114">
        <v>4297</v>
      </c>
      <c r="I35" s="231">
        <v>1.63</v>
      </c>
      <c r="J35" s="232">
        <v>4570</v>
      </c>
      <c r="K35" s="131">
        <f t="shared" si="4"/>
        <v>-5.97</v>
      </c>
      <c r="L35" s="112">
        <v>40.1</v>
      </c>
      <c r="M35" s="114">
        <v>263947</v>
      </c>
      <c r="N35" s="113" t="s">
        <v>115</v>
      </c>
      <c r="O35" s="114">
        <v>4092</v>
      </c>
      <c r="P35" s="231">
        <v>1.55</v>
      </c>
      <c r="Q35" s="232">
        <v>4002</v>
      </c>
      <c r="R35" s="50">
        <f t="shared" si="5"/>
        <v>2.25</v>
      </c>
      <c r="T35" s="45">
        <f t="shared" si="0"/>
        <v>-5.97</v>
      </c>
      <c r="U35" s="45" t="b">
        <f t="shared" si="1"/>
        <v>0</v>
      </c>
      <c r="V35" s="45">
        <f t="shared" si="2"/>
        <v>2.25</v>
      </c>
      <c r="W35" s="45" t="b">
        <f t="shared" si="3"/>
        <v>0</v>
      </c>
    </row>
    <row r="36" spans="2:23" s="45" customFormat="1" ht="12">
      <c r="B36" s="101" t="s">
        <v>12</v>
      </c>
      <c r="C36" s="48"/>
      <c r="D36" s="52" t="s">
        <v>13</v>
      </c>
      <c r="E36" s="112">
        <v>38.5</v>
      </c>
      <c r="F36" s="114">
        <v>304673</v>
      </c>
      <c r="G36" s="114">
        <v>4</v>
      </c>
      <c r="H36" s="114">
        <v>5818</v>
      </c>
      <c r="I36" s="231">
        <v>1.91</v>
      </c>
      <c r="J36" s="232">
        <v>7564</v>
      </c>
      <c r="K36" s="131">
        <f t="shared" si="4"/>
        <v>-23.08</v>
      </c>
      <c r="L36" s="112">
        <v>38.5</v>
      </c>
      <c r="M36" s="114">
        <v>304673</v>
      </c>
      <c r="N36" s="113">
        <v>4</v>
      </c>
      <c r="O36" s="114">
        <v>3002</v>
      </c>
      <c r="P36" s="231">
        <v>0.99</v>
      </c>
      <c r="Q36" s="232">
        <v>1874</v>
      </c>
      <c r="R36" s="50">
        <f t="shared" si="5"/>
        <v>60.19</v>
      </c>
      <c r="T36" s="45">
        <f t="shared" si="0"/>
        <v>-23.08</v>
      </c>
      <c r="U36" s="45" t="b">
        <f t="shared" si="1"/>
        <v>0</v>
      </c>
      <c r="V36" s="45">
        <f t="shared" si="2"/>
        <v>60.19</v>
      </c>
      <c r="W36" s="45" t="b">
        <f t="shared" si="3"/>
        <v>0</v>
      </c>
    </row>
    <row r="37" spans="2:23" s="45" customFormat="1" ht="12">
      <c r="B37" s="101"/>
      <c r="C37" s="48"/>
      <c r="D37" s="52" t="s">
        <v>40</v>
      </c>
      <c r="E37" s="112" t="s">
        <v>108</v>
      </c>
      <c r="F37" s="114" t="s">
        <v>108</v>
      </c>
      <c r="G37" s="114" t="s">
        <v>108</v>
      </c>
      <c r="H37" s="114" t="s">
        <v>108</v>
      </c>
      <c r="I37" s="231" t="s">
        <v>108</v>
      </c>
      <c r="J37" s="232" t="s">
        <v>108</v>
      </c>
      <c r="K37" s="131" t="str">
        <f t="shared" si="4"/>
        <v>-</v>
      </c>
      <c r="L37" s="112" t="s">
        <v>108</v>
      </c>
      <c r="M37" s="114" t="s">
        <v>108</v>
      </c>
      <c r="N37" s="113" t="s">
        <v>108</v>
      </c>
      <c r="O37" s="114" t="s">
        <v>108</v>
      </c>
      <c r="P37" s="231" t="s">
        <v>108</v>
      </c>
      <c r="Q37" s="232" t="s">
        <v>108</v>
      </c>
      <c r="R37" s="50" t="str">
        <f t="shared" si="5"/>
        <v>-</v>
      </c>
      <c r="T37" s="45" t="e">
        <f t="shared" si="0"/>
        <v>#VALUE!</v>
      </c>
      <c r="U37" s="45" t="b">
        <f t="shared" si="1"/>
        <v>1</v>
      </c>
      <c r="V37" s="45" t="e">
        <f t="shared" si="2"/>
        <v>#VALUE!</v>
      </c>
      <c r="W37" s="45" t="b">
        <f t="shared" si="3"/>
        <v>1</v>
      </c>
    </row>
    <row r="38" spans="2:23" s="45" customFormat="1" ht="12">
      <c r="B38" s="101"/>
      <c r="C38" s="48"/>
      <c r="D38" s="52" t="s">
        <v>41</v>
      </c>
      <c r="E38" s="112" t="s">
        <v>108</v>
      </c>
      <c r="F38" s="114" t="s">
        <v>108</v>
      </c>
      <c r="G38" s="114" t="s">
        <v>108</v>
      </c>
      <c r="H38" s="114" t="s">
        <v>108</v>
      </c>
      <c r="I38" s="231" t="s">
        <v>108</v>
      </c>
      <c r="J38" s="232" t="s">
        <v>108</v>
      </c>
      <c r="K38" s="131" t="str">
        <f t="shared" si="4"/>
        <v>-</v>
      </c>
      <c r="L38" s="112" t="s">
        <v>108</v>
      </c>
      <c r="M38" s="114" t="s">
        <v>108</v>
      </c>
      <c r="N38" s="113" t="s">
        <v>108</v>
      </c>
      <c r="O38" s="114" t="s">
        <v>108</v>
      </c>
      <c r="P38" s="231" t="s">
        <v>108</v>
      </c>
      <c r="Q38" s="232" t="s">
        <v>108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1"/>
      <c r="C39" s="48"/>
      <c r="D39" s="52" t="s">
        <v>42</v>
      </c>
      <c r="E39" s="112" t="s">
        <v>108</v>
      </c>
      <c r="F39" s="114" t="s">
        <v>108</v>
      </c>
      <c r="G39" s="114" t="s">
        <v>108</v>
      </c>
      <c r="H39" s="114" t="s">
        <v>108</v>
      </c>
      <c r="I39" s="231" t="s">
        <v>108</v>
      </c>
      <c r="J39" s="232" t="s">
        <v>108</v>
      </c>
      <c r="K39" s="131" t="str">
        <f t="shared" si="4"/>
        <v>-</v>
      </c>
      <c r="L39" s="112" t="s">
        <v>108</v>
      </c>
      <c r="M39" s="114" t="s">
        <v>108</v>
      </c>
      <c r="N39" s="113" t="s">
        <v>108</v>
      </c>
      <c r="O39" s="114" t="s">
        <v>108</v>
      </c>
      <c r="P39" s="231" t="s">
        <v>108</v>
      </c>
      <c r="Q39" s="232" t="s">
        <v>108</v>
      </c>
      <c r="R39" s="50" t="str">
        <f t="shared" si="5"/>
        <v>-</v>
      </c>
      <c r="T39" s="45" t="e">
        <f t="shared" si="0"/>
        <v>#VALUE!</v>
      </c>
      <c r="U39" s="45" t="b">
        <f t="shared" si="1"/>
        <v>1</v>
      </c>
      <c r="V39" s="45" t="e">
        <f t="shared" si="2"/>
        <v>#VALUE!</v>
      </c>
      <c r="W39" s="45" t="b">
        <f t="shared" si="3"/>
        <v>1</v>
      </c>
    </row>
    <row r="40" spans="2:23" s="45" customFormat="1" ht="12">
      <c r="B40" s="101"/>
      <c r="C40" s="48"/>
      <c r="D40" s="49" t="s">
        <v>92</v>
      </c>
      <c r="E40" s="112" t="s">
        <v>108</v>
      </c>
      <c r="F40" s="114" t="s">
        <v>108</v>
      </c>
      <c r="G40" s="114" t="s">
        <v>108</v>
      </c>
      <c r="H40" s="114" t="s">
        <v>108</v>
      </c>
      <c r="I40" s="231" t="s">
        <v>108</v>
      </c>
      <c r="J40" s="232" t="s">
        <v>108</v>
      </c>
      <c r="K40" s="131" t="str">
        <f t="shared" si="4"/>
        <v>-</v>
      </c>
      <c r="L40" s="112" t="s">
        <v>108</v>
      </c>
      <c r="M40" s="114" t="s">
        <v>108</v>
      </c>
      <c r="N40" s="113" t="s">
        <v>108</v>
      </c>
      <c r="O40" s="114" t="s">
        <v>108</v>
      </c>
      <c r="P40" s="231" t="s">
        <v>108</v>
      </c>
      <c r="Q40" s="232" t="s">
        <v>108</v>
      </c>
      <c r="R40" s="50" t="str">
        <f t="shared" si="5"/>
        <v>-</v>
      </c>
      <c r="T40" s="45" t="e">
        <f aca="true" t="shared" si="6" ref="T40:T62">ROUND((H40-J40)/J40*100,2)</f>
        <v>#VALUE!</v>
      </c>
      <c r="U40" s="45" t="b">
        <f aca="true" t="shared" si="7" ref="U40:U62">ISERROR(T40)</f>
        <v>1</v>
      </c>
      <c r="V40" s="45" t="e">
        <f aca="true" t="shared" si="8" ref="V40:V62">ROUND((O40-Q40)/Q40*100,2)</f>
        <v>#VALUE!</v>
      </c>
      <c r="W40" s="45" t="b">
        <f aca="true" t="shared" si="9" ref="W40:W62">ISERROR(V40)</f>
        <v>1</v>
      </c>
    </row>
    <row r="41" spans="2:23" s="45" customFormat="1" ht="12">
      <c r="B41" s="101"/>
      <c r="C41" s="48"/>
      <c r="D41" s="49" t="s">
        <v>91</v>
      </c>
      <c r="E41" s="112" t="s">
        <v>108</v>
      </c>
      <c r="F41" s="114" t="s">
        <v>108</v>
      </c>
      <c r="G41" s="114" t="s">
        <v>108</v>
      </c>
      <c r="H41" s="114" t="s">
        <v>108</v>
      </c>
      <c r="I41" s="231" t="s">
        <v>108</v>
      </c>
      <c r="J41" s="232" t="s">
        <v>108</v>
      </c>
      <c r="K41" s="131" t="str">
        <f t="shared" si="4"/>
        <v>-</v>
      </c>
      <c r="L41" s="112" t="s">
        <v>108</v>
      </c>
      <c r="M41" s="114" t="s">
        <v>108</v>
      </c>
      <c r="N41" s="113" t="s">
        <v>108</v>
      </c>
      <c r="O41" s="114" t="s">
        <v>108</v>
      </c>
      <c r="P41" s="231" t="s">
        <v>108</v>
      </c>
      <c r="Q41" s="232" t="s">
        <v>108</v>
      </c>
      <c r="R41" s="50" t="str">
        <f t="shared" si="5"/>
        <v>-</v>
      </c>
      <c r="T41" s="45" t="e">
        <f t="shared" si="6"/>
        <v>#VALUE!</v>
      </c>
      <c r="U41" s="45" t="b">
        <f t="shared" si="7"/>
        <v>1</v>
      </c>
      <c r="V41" s="45" t="e">
        <f t="shared" si="8"/>
        <v>#VALUE!</v>
      </c>
      <c r="W41" s="45" t="b">
        <f t="shared" si="9"/>
        <v>1</v>
      </c>
    </row>
    <row r="42" spans="2:23" s="45" customFormat="1" ht="12">
      <c r="B42" s="101"/>
      <c r="C42" s="184" t="s">
        <v>94</v>
      </c>
      <c r="D42" s="188"/>
      <c r="E42" s="118">
        <v>33.8</v>
      </c>
      <c r="F42" s="120">
        <v>242136</v>
      </c>
      <c r="G42" s="120">
        <v>4</v>
      </c>
      <c r="H42" s="120">
        <v>4025</v>
      </c>
      <c r="I42" s="235">
        <v>1.66</v>
      </c>
      <c r="J42" s="236">
        <v>7999</v>
      </c>
      <c r="K42" s="132">
        <f t="shared" si="4"/>
        <v>-49.68</v>
      </c>
      <c r="L42" s="118">
        <v>33.8</v>
      </c>
      <c r="M42" s="120">
        <v>242136</v>
      </c>
      <c r="N42" s="119">
        <v>4</v>
      </c>
      <c r="O42" s="120">
        <v>2959</v>
      </c>
      <c r="P42" s="235">
        <v>1.22</v>
      </c>
      <c r="Q42" s="236">
        <v>4460</v>
      </c>
      <c r="R42" s="51">
        <f t="shared" si="5"/>
        <v>-33.65</v>
      </c>
      <c r="T42" s="45">
        <f t="shared" si="6"/>
        <v>-49.68</v>
      </c>
      <c r="U42" s="45" t="b">
        <f t="shared" si="7"/>
        <v>0</v>
      </c>
      <c r="V42" s="45">
        <f t="shared" si="8"/>
        <v>-33.65</v>
      </c>
      <c r="W42" s="45" t="b">
        <f t="shared" si="9"/>
        <v>0</v>
      </c>
    </row>
    <row r="43" spans="2:23" s="45" customFormat="1" ht="12">
      <c r="B43" s="101"/>
      <c r="C43" s="184" t="s">
        <v>72</v>
      </c>
      <c r="D43" s="188"/>
      <c r="E43" s="118" t="s">
        <v>108</v>
      </c>
      <c r="F43" s="120" t="s">
        <v>108</v>
      </c>
      <c r="G43" s="120" t="s">
        <v>108</v>
      </c>
      <c r="H43" s="120" t="s">
        <v>108</v>
      </c>
      <c r="I43" s="235" t="s">
        <v>108</v>
      </c>
      <c r="J43" s="236" t="s">
        <v>108</v>
      </c>
      <c r="K43" s="132" t="str">
        <f t="shared" si="4"/>
        <v>-</v>
      </c>
      <c r="L43" s="118" t="s">
        <v>108</v>
      </c>
      <c r="M43" s="120" t="s">
        <v>108</v>
      </c>
      <c r="N43" s="119" t="s">
        <v>108</v>
      </c>
      <c r="O43" s="120" t="s">
        <v>108</v>
      </c>
      <c r="P43" s="235" t="s">
        <v>108</v>
      </c>
      <c r="Q43" s="236" t="s">
        <v>108</v>
      </c>
      <c r="R43" s="51" t="str">
        <f t="shared" si="5"/>
        <v>-</v>
      </c>
      <c r="T43" s="45" t="e">
        <f t="shared" si="6"/>
        <v>#VALUE!</v>
      </c>
      <c r="U43" s="45" t="b">
        <f t="shared" si="7"/>
        <v>1</v>
      </c>
      <c r="V43" s="45" t="e">
        <f t="shared" si="8"/>
        <v>#VALUE!</v>
      </c>
      <c r="W43" s="45" t="b">
        <f t="shared" si="9"/>
        <v>1</v>
      </c>
    </row>
    <row r="44" spans="2:23" s="45" customFormat="1" ht="12">
      <c r="B44" s="101"/>
      <c r="C44" s="184" t="s">
        <v>73</v>
      </c>
      <c r="D44" s="188"/>
      <c r="E44" s="118">
        <v>27.6</v>
      </c>
      <c r="F44" s="120">
        <v>210757</v>
      </c>
      <c r="G44" s="120" t="s">
        <v>116</v>
      </c>
      <c r="H44" s="120">
        <v>7000</v>
      </c>
      <c r="I44" s="235">
        <v>3.32</v>
      </c>
      <c r="J44" s="236" t="s">
        <v>108</v>
      </c>
      <c r="K44" s="132" t="str">
        <f t="shared" si="4"/>
        <v>-</v>
      </c>
      <c r="L44" s="118">
        <v>27.6</v>
      </c>
      <c r="M44" s="120">
        <v>210757</v>
      </c>
      <c r="N44" s="119" t="s">
        <v>116</v>
      </c>
      <c r="O44" s="120">
        <v>5202</v>
      </c>
      <c r="P44" s="235">
        <v>2.47</v>
      </c>
      <c r="Q44" s="236" t="s">
        <v>108</v>
      </c>
      <c r="R44" s="51" t="str">
        <f t="shared" si="5"/>
        <v>-</v>
      </c>
      <c r="T44" s="45" t="e">
        <f t="shared" si="6"/>
        <v>#VALUE!</v>
      </c>
      <c r="U44" s="45" t="b">
        <f t="shared" si="7"/>
        <v>1</v>
      </c>
      <c r="V44" s="45" t="e">
        <f t="shared" si="8"/>
        <v>#VALUE!</v>
      </c>
      <c r="W44" s="45" t="b">
        <f t="shared" si="9"/>
        <v>1</v>
      </c>
    </row>
    <row r="45" spans="2:23" s="45" customFormat="1" ht="12">
      <c r="B45" s="101"/>
      <c r="C45" s="184" t="s">
        <v>74</v>
      </c>
      <c r="D45" s="188"/>
      <c r="E45" s="118" t="s">
        <v>108</v>
      </c>
      <c r="F45" s="120" t="s">
        <v>108</v>
      </c>
      <c r="G45" s="120" t="s">
        <v>108</v>
      </c>
      <c r="H45" s="120" t="s">
        <v>108</v>
      </c>
      <c r="I45" s="235" t="s">
        <v>108</v>
      </c>
      <c r="J45" s="236" t="s">
        <v>108</v>
      </c>
      <c r="K45" s="132" t="str">
        <f t="shared" si="4"/>
        <v>-</v>
      </c>
      <c r="L45" s="118" t="s">
        <v>108</v>
      </c>
      <c r="M45" s="120" t="s">
        <v>108</v>
      </c>
      <c r="N45" s="119" t="s">
        <v>108</v>
      </c>
      <c r="O45" s="120" t="s">
        <v>108</v>
      </c>
      <c r="P45" s="235" t="s">
        <v>108</v>
      </c>
      <c r="Q45" s="236" t="s">
        <v>108</v>
      </c>
      <c r="R45" s="51" t="str">
        <f t="shared" si="5"/>
        <v>-</v>
      </c>
      <c r="T45" s="45" t="e">
        <f t="shared" si="6"/>
        <v>#VALUE!</v>
      </c>
      <c r="U45" s="45" t="b">
        <f t="shared" si="7"/>
        <v>1</v>
      </c>
      <c r="V45" s="45" t="e">
        <f t="shared" si="8"/>
        <v>#VALUE!</v>
      </c>
      <c r="W45" s="45" t="b">
        <f t="shared" si="9"/>
        <v>1</v>
      </c>
    </row>
    <row r="46" spans="2:23" s="45" customFormat="1" ht="12">
      <c r="B46" s="101"/>
      <c r="C46" s="184" t="s">
        <v>75</v>
      </c>
      <c r="D46" s="188"/>
      <c r="E46" s="118">
        <v>36.5</v>
      </c>
      <c r="F46" s="120">
        <v>207689</v>
      </c>
      <c r="G46" s="120" t="s">
        <v>116</v>
      </c>
      <c r="H46" s="120">
        <v>1871</v>
      </c>
      <c r="I46" s="235">
        <v>0.9</v>
      </c>
      <c r="J46" s="236">
        <v>721</v>
      </c>
      <c r="K46" s="132">
        <f t="shared" si="4"/>
        <v>159.5</v>
      </c>
      <c r="L46" s="118">
        <v>36.5</v>
      </c>
      <c r="M46" s="120">
        <v>207689</v>
      </c>
      <c r="N46" s="119" t="s">
        <v>116</v>
      </c>
      <c r="O46" s="120">
        <v>1871</v>
      </c>
      <c r="P46" s="235">
        <v>0.9</v>
      </c>
      <c r="Q46" s="236">
        <v>721</v>
      </c>
      <c r="R46" s="51">
        <f t="shared" si="5"/>
        <v>159.5</v>
      </c>
      <c r="T46" s="45">
        <f t="shared" si="6"/>
        <v>159.5</v>
      </c>
      <c r="U46" s="45" t="b">
        <f t="shared" si="7"/>
        <v>0</v>
      </c>
      <c r="V46" s="45">
        <f t="shared" si="8"/>
        <v>159.5</v>
      </c>
      <c r="W46" s="45" t="b">
        <f t="shared" si="9"/>
        <v>0</v>
      </c>
    </row>
    <row r="47" spans="2:23" s="45" customFormat="1" ht="12">
      <c r="B47" s="101"/>
      <c r="C47" s="184" t="s">
        <v>76</v>
      </c>
      <c r="D47" s="188"/>
      <c r="E47" s="118" t="s">
        <v>108</v>
      </c>
      <c r="F47" s="120" t="s">
        <v>108</v>
      </c>
      <c r="G47" s="120" t="s">
        <v>108</v>
      </c>
      <c r="H47" s="120" t="s">
        <v>108</v>
      </c>
      <c r="I47" s="235" t="s">
        <v>108</v>
      </c>
      <c r="J47" s="236" t="s">
        <v>108</v>
      </c>
      <c r="K47" s="132" t="str">
        <f t="shared" si="4"/>
        <v>-</v>
      </c>
      <c r="L47" s="118" t="s">
        <v>108</v>
      </c>
      <c r="M47" s="120" t="s">
        <v>108</v>
      </c>
      <c r="N47" s="119" t="s">
        <v>108</v>
      </c>
      <c r="O47" s="120" t="s">
        <v>108</v>
      </c>
      <c r="P47" s="235" t="s">
        <v>108</v>
      </c>
      <c r="Q47" s="236" t="s">
        <v>108</v>
      </c>
      <c r="R47" s="51" t="str">
        <f t="shared" si="5"/>
        <v>-</v>
      </c>
      <c r="T47" s="45" t="e">
        <f t="shared" si="6"/>
        <v>#VALUE!</v>
      </c>
      <c r="U47" s="45" t="b">
        <f t="shared" si="7"/>
        <v>1</v>
      </c>
      <c r="V47" s="45" t="e">
        <f t="shared" si="8"/>
        <v>#VALUE!</v>
      </c>
      <c r="W47" s="45" t="b">
        <f t="shared" si="9"/>
        <v>1</v>
      </c>
    </row>
    <row r="48" spans="2:23" s="45" customFormat="1" ht="12.75" thickBot="1">
      <c r="B48" s="101"/>
      <c r="C48" s="195" t="s">
        <v>77</v>
      </c>
      <c r="D48" s="196"/>
      <c r="E48" s="112">
        <v>34</v>
      </c>
      <c r="F48" s="114">
        <v>244770</v>
      </c>
      <c r="G48" s="114" t="s">
        <v>116</v>
      </c>
      <c r="H48" s="114">
        <v>6533</v>
      </c>
      <c r="I48" s="231">
        <v>2.67</v>
      </c>
      <c r="J48" s="232">
        <v>3976</v>
      </c>
      <c r="K48" s="131">
        <f t="shared" si="4"/>
        <v>64.31</v>
      </c>
      <c r="L48" s="112">
        <v>34</v>
      </c>
      <c r="M48" s="114">
        <v>244770</v>
      </c>
      <c r="N48" s="113" t="s">
        <v>116</v>
      </c>
      <c r="O48" s="114">
        <v>5533</v>
      </c>
      <c r="P48" s="231">
        <v>2.26</v>
      </c>
      <c r="Q48" s="232">
        <v>3959</v>
      </c>
      <c r="R48" s="50">
        <f t="shared" si="5"/>
        <v>39.76</v>
      </c>
      <c r="T48" s="45">
        <f t="shared" si="6"/>
        <v>64.31</v>
      </c>
      <c r="U48" s="45" t="b">
        <f t="shared" si="7"/>
        <v>0</v>
      </c>
      <c r="V48" s="45">
        <f t="shared" si="8"/>
        <v>39.76</v>
      </c>
      <c r="W48" s="45" t="b">
        <f t="shared" si="9"/>
        <v>0</v>
      </c>
    </row>
    <row r="49" spans="2:23" s="45" customFormat="1" ht="12">
      <c r="B49" s="100"/>
      <c r="C49" s="105" t="s">
        <v>14</v>
      </c>
      <c r="D49" s="53" t="s">
        <v>15</v>
      </c>
      <c r="E49" s="121">
        <v>39.4</v>
      </c>
      <c r="F49" s="123">
        <v>322991</v>
      </c>
      <c r="G49" s="123">
        <v>7</v>
      </c>
      <c r="H49" s="123">
        <v>7849</v>
      </c>
      <c r="I49" s="237">
        <v>2.43</v>
      </c>
      <c r="J49" s="238">
        <v>9290</v>
      </c>
      <c r="K49" s="133">
        <f t="shared" si="4"/>
        <v>-15.51</v>
      </c>
      <c r="L49" s="121">
        <v>39.4</v>
      </c>
      <c r="M49" s="123">
        <v>322992</v>
      </c>
      <c r="N49" s="122">
        <v>6</v>
      </c>
      <c r="O49" s="123">
        <v>7583</v>
      </c>
      <c r="P49" s="237">
        <v>2.35</v>
      </c>
      <c r="Q49" s="238">
        <v>5203</v>
      </c>
      <c r="R49" s="54">
        <f t="shared" si="5"/>
        <v>45.74</v>
      </c>
      <c r="T49" s="45">
        <f t="shared" si="6"/>
        <v>-15.51</v>
      </c>
      <c r="U49" s="45" t="b">
        <f t="shared" si="7"/>
        <v>0</v>
      </c>
      <c r="V49" s="45">
        <f t="shared" si="8"/>
        <v>45.74</v>
      </c>
      <c r="W49" s="45" t="b">
        <f t="shared" si="9"/>
        <v>0</v>
      </c>
    </row>
    <row r="50" spans="2:23" s="45" customFormat="1" ht="12">
      <c r="B50" s="101" t="s">
        <v>16</v>
      </c>
      <c r="C50" s="106"/>
      <c r="D50" s="55" t="s">
        <v>17</v>
      </c>
      <c r="E50" s="118">
        <v>36.2</v>
      </c>
      <c r="F50" s="120">
        <v>270833</v>
      </c>
      <c r="G50" s="120">
        <v>20</v>
      </c>
      <c r="H50" s="120">
        <v>5325</v>
      </c>
      <c r="I50" s="235">
        <v>1.97</v>
      </c>
      <c r="J50" s="236">
        <v>7179</v>
      </c>
      <c r="K50" s="132">
        <f t="shared" si="4"/>
        <v>-25.83</v>
      </c>
      <c r="L50" s="118">
        <v>36.2</v>
      </c>
      <c r="M50" s="120">
        <v>270833</v>
      </c>
      <c r="N50" s="119">
        <v>20</v>
      </c>
      <c r="O50" s="120">
        <v>5044</v>
      </c>
      <c r="P50" s="235">
        <v>1.86</v>
      </c>
      <c r="Q50" s="236">
        <v>4568</v>
      </c>
      <c r="R50" s="51">
        <f t="shared" si="5"/>
        <v>10.42</v>
      </c>
      <c r="T50" s="45">
        <f t="shared" si="6"/>
        <v>-25.83</v>
      </c>
      <c r="U50" s="45" t="b">
        <f t="shared" si="7"/>
        <v>0</v>
      </c>
      <c r="V50" s="45">
        <f t="shared" si="8"/>
        <v>10.42</v>
      </c>
      <c r="W50" s="45" t="b">
        <f t="shared" si="9"/>
        <v>0</v>
      </c>
    </row>
    <row r="51" spans="2:23" s="45" customFormat="1" ht="12">
      <c r="B51" s="101"/>
      <c r="C51" s="106" t="s">
        <v>18</v>
      </c>
      <c r="D51" s="55" t="s">
        <v>19</v>
      </c>
      <c r="E51" s="118">
        <v>37.3</v>
      </c>
      <c r="F51" s="120">
        <v>270780</v>
      </c>
      <c r="G51" s="120">
        <v>15</v>
      </c>
      <c r="H51" s="120">
        <v>4743</v>
      </c>
      <c r="I51" s="235">
        <v>1.75</v>
      </c>
      <c r="J51" s="236">
        <v>6188</v>
      </c>
      <c r="K51" s="132">
        <f t="shared" si="4"/>
        <v>-23.35</v>
      </c>
      <c r="L51" s="118">
        <v>37.3</v>
      </c>
      <c r="M51" s="120">
        <v>270780</v>
      </c>
      <c r="N51" s="119">
        <v>15</v>
      </c>
      <c r="O51" s="120">
        <v>3777</v>
      </c>
      <c r="P51" s="235">
        <v>1.39</v>
      </c>
      <c r="Q51" s="236">
        <v>4237</v>
      </c>
      <c r="R51" s="51">
        <f t="shared" si="5"/>
        <v>-10.86</v>
      </c>
      <c r="T51" s="45">
        <f t="shared" si="6"/>
        <v>-23.35</v>
      </c>
      <c r="U51" s="45" t="b">
        <f t="shared" si="7"/>
        <v>0</v>
      </c>
      <c r="V51" s="45">
        <f t="shared" si="8"/>
        <v>-10.86</v>
      </c>
      <c r="W51" s="45" t="b">
        <f t="shared" si="9"/>
        <v>0</v>
      </c>
    </row>
    <row r="52" spans="2:23" s="45" customFormat="1" ht="12">
      <c r="B52" s="101"/>
      <c r="C52" s="106"/>
      <c r="D52" s="55" t="s">
        <v>20</v>
      </c>
      <c r="E52" s="118">
        <v>34.9</v>
      </c>
      <c r="F52" s="120">
        <v>243996</v>
      </c>
      <c r="G52" s="120">
        <v>17</v>
      </c>
      <c r="H52" s="120">
        <v>4340</v>
      </c>
      <c r="I52" s="235">
        <v>1.78</v>
      </c>
      <c r="J52" s="236">
        <v>6101</v>
      </c>
      <c r="K52" s="132">
        <f t="shared" si="4"/>
        <v>-28.86</v>
      </c>
      <c r="L52" s="118">
        <v>34.9</v>
      </c>
      <c r="M52" s="120">
        <v>243996</v>
      </c>
      <c r="N52" s="119">
        <v>17</v>
      </c>
      <c r="O52" s="120">
        <v>3765</v>
      </c>
      <c r="P52" s="235">
        <v>1.54</v>
      </c>
      <c r="Q52" s="236">
        <v>3322</v>
      </c>
      <c r="R52" s="51">
        <f t="shared" si="5"/>
        <v>13.34</v>
      </c>
      <c r="T52" s="45">
        <f t="shared" si="6"/>
        <v>-28.86</v>
      </c>
      <c r="U52" s="45" t="b">
        <f t="shared" si="7"/>
        <v>0</v>
      </c>
      <c r="V52" s="45">
        <f t="shared" si="8"/>
        <v>13.34</v>
      </c>
      <c r="W52" s="45" t="b">
        <f t="shared" si="9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8">
        <v>37.2</v>
      </c>
      <c r="F53" s="120">
        <v>282688</v>
      </c>
      <c r="G53" s="120">
        <v>59</v>
      </c>
      <c r="H53" s="120">
        <v>5821</v>
      </c>
      <c r="I53" s="235">
        <v>2.06</v>
      </c>
      <c r="J53" s="236">
        <v>8120</v>
      </c>
      <c r="K53" s="132">
        <f t="shared" si="4"/>
        <v>-28.31</v>
      </c>
      <c r="L53" s="118">
        <v>37.2</v>
      </c>
      <c r="M53" s="120">
        <v>282661</v>
      </c>
      <c r="N53" s="119">
        <v>58</v>
      </c>
      <c r="O53" s="120">
        <v>5378</v>
      </c>
      <c r="P53" s="235">
        <v>1.9</v>
      </c>
      <c r="Q53" s="236">
        <v>4777</v>
      </c>
      <c r="R53" s="51">
        <f t="shared" si="5"/>
        <v>12.58</v>
      </c>
      <c r="T53" s="45">
        <f t="shared" si="6"/>
        <v>-28.31</v>
      </c>
      <c r="U53" s="45" t="b">
        <f t="shared" si="7"/>
        <v>0</v>
      </c>
      <c r="V53" s="45">
        <f t="shared" si="8"/>
        <v>12.58</v>
      </c>
      <c r="W53" s="45" t="b">
        <f t="shared" si="9"/>
        <v>0</v>
      </c>
    </row>
    <row r="54" spans="2:23" s="45" customFormat="1" ht="12">
      <c r="B54" s="101"/>
      <c r="C54" s="106" t="s">
        <v>23</v>
      </c>
      <c r="D54" s="55" t="s">
        <v>24</v>
      </c>
      <c r="E54" s="118">
        <v>36.3</v>
      </c>
      <c r="F54" s="120">
        <v>240739</v>
      </c>
      <c r="G54" s="120">
        <v>34</v>
      </c>
      <c r="H54" s="120">
        <v>4277</v>
      </c>
      <c r="I54" s="235">
        <v>1.78</v>
      </c>
      <c r="J54" s="236">
        <v>5413</v>
      </c>
      <c r="K54" s="132">
        <f t="shared" si="4"/>
        <v>-20.99</v>
      </c>
      <c r="L54" s="118">
        <v>36.4</v>
      </c>
      <c r="M54" s="120">
        <v>240811</v>
      </c>
      <c r="N54" s="119">
        <v>33</v>
      </c>
      <c r="O54" s="120">
        <v>3266</v>
      </c>
      <c r="P54" s="235">
        <v>1.36</v>
      </c>
      <c r="Q54" s="236">
        <v>3068</v>
      </c>
      <c r="R54" s="51">
        <f t="shared" si="5"/>
        <v>6.45</v>
      </c>
      <c r="T54" s="45">
        <f t="shared" si="6"/>
        <v>-20.99</v>
      </c>
      <c r="U54" s="45" t="b">
        <f t="shared" si="7"/>
        <v>0</v>
      </c>
      <c r="V54" s="45">
        <f t="shared" si="8"/>
        <v>6.45</v>
      </c>
      <c r="W54" s="45" t="b">
        <f t="shared" si="9"/>
        <v>0</v>
      </c>
    </row>
    <row r="55" spans="2:23" s="45" customFormat="1" ht="12">
      <c r="B55" s="101"/>
      <c r="C55" s="106" t="s">
        <v>25</v>
      </c>
      <c r="D55" s="55" t="s">
        <v>26</v>
      </c>
      <c r="E55" s="118">
        <v>41.5</v>
      </c>
      <c r="F55" s="120">
        <v>248272</v>
      </c>
      <c r="G55" s="120">
        <v>9</v>
      </c>
      <c r="H55" s="120">
        <v>3986</v>
      </c>
      <c r="I55" s="235">
        <v>1.61</v>
      </c>
      <c r="J55" s="236">
        <v>3253</v>
      </c>
      <c r="K55" s="132">
        <f t="shared" si="4"/>
        <v>22.53</v>
      </c>
      <c r="L55" s="118">
        <v>41.5</v>
      </c>
      <c r="M55" s="120">
        <v>248272</v>
      </c>
      <c r="N55" s="119">
        <v>9</v>
      </c>
      <c r="O55" s="120">
        <v>2753</v>
      </c>
      <c r="P55" s="235">
        <v>1.11</v>
      </c>
      <c r="Q55" s="236">
        <v>1746</v>
      </c>
      <c r="R55" s="51">
        <f t="shared" si="5"/>
        <v>57.67</v>
      </c>
      <c r="T55" s="45">
        <f t="shared" si="6"/>
        <v>22.53</v>
      </c>
      <c r="U55" s="45" t="b">
        <f t="shared" si="7"/>
        <v>0</v>
      </c>
      <c r="V55" s="45">
        <f t="shared" si="8"/>
        <v>57.67</v>
      </c>
      <c r="W55" s="45" t="b">
        <f t="shared" si="9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8">
        <v>52.8</v>
      </c>
      <c r="F56" s="120">
        <v>283673</v>
      </c>
      <c r="G56" s="120">
        <v>4</v>
      </c>
      <c r="H56" s="120">
        <v>8483</v>
      </c>
      <c r="I56" s="235">
        <v>2.99</v>
      </c>
      <c r="J56" s="236">
        <v>8310</v>
      </c>
      <c r="K56" s="132">
        <f t="shared" si="4"/>
        <v>2.08</v>
      </c>
      <c r="L56" s="118">
        <v>52.8</v>
      </c>
      <c r="M56" s="120">
        <v>283673</v>
      </c>
      <c r="N56" s="119">
        <v>4</v>
      </c>
      <c r="O56" s="120">
        <v>4980</v>
      </c>
      <c r="P56" s="235">
        <v>1.76</v>
      </c>
      <c r="Q56" s="236">
        <v>2840</v>
      </c>
      <c r="R56" s="51">
        <f t="shared" si="5"/>
        <v>75.35</v>
      </c>
      <c r="T56" s="45">
        <f t="shared" si="6"/>
        <v>2.08</v>
      </c>
      <c r="U56" s="45" t="b">
        <f t="shared" si="7"/>
        <v>0</v>
      </c>
      <c r="V56" s="45">
        <f t="shared" si="8"/>
        <v>75.35</v>
      </c>
      <c r="W56" s="45" t="b">
        <f t="shared" si="9"/>
        <v>0</v>
      </c>
    </row>
    <row r="57" spans="2:23" s="45" customFormat="1" ht="12">
      <c r="B57" s="101"/>
      <c r="C57" s="106" t="s">
        <v>4</v>
      </c>
      <c r="D57" s="55" t="s">
        <v>22</v>
      </c>
      <c r="E57" s="118">
        <v>36.8</v>
      </c>
      <c r="F57" s="120">
        <v>241528</v>
      </c>
      <c r="G57" s="120">
        <v>47</v>
      </c>
      <c r="H57" s="120">
        <v>4287</v>
      </c>
      <c r="I57" s="235">
        <v>1.78</v>
      </c>
      <c r="J57" s="236">
        <v>5365</v>
      </c>
      <c r="K57" s="132">
        <f t="shared" si="4"/>
        <v>-20.09</v>
      </c>
      <c r="L57" s="118">
        <v>36.8</v>
      </c>
      <c r="M57" s="120">
        <v>241604</v>
      </c>
      <c r="N57" s="119">
        <v>46</v>
      </c>
      <c r="O57" s="120">
        <v>3244</v>
      </c>
      <c r="P57" s="235">
        <v>1.34</v>
      </c>
      <c r="Q57" s="236">
        <v>3024</v>
      </c>
      <c r="R57" s="51">
        <f t="shared" si="5"/>
        <v>7.28</v>
      </c>
      <c r="T57" s="45">
        <f t="shared" si="6"/>
        <v>-20.09</v>
      </c>
      <c r="U57" s="45" t="b">
        <f t="shared" si="7"/>
        <v>0</v>
      </c>
      <c r="V57" s="45">
        <f t="shared" si="8"/>
        <v>7.28</v>
      </c>
      <c r="W57" s="45" t="b">
        <f t="shared" si="9"/>
        <v>0</v>
      </c>
    </row>
    <row r="58" spans="2:23" s="45" customFormat="1" ht="12.75" thickBot="1">
      <c r="B58" s="99"/>
      <c r="C58" s="197" t="s">
        <v>28</v>
      </c>
      <c r="D58" s="198"/>
      <c r="E58" s="124">
        <v>36</v>
      </c>
      <c r="F58" s="126">
        <v>275111</v>
      </c>
      <c r="G58" s="126" t="s">
        <v>116</v>
      </c>
      <c r="H58" s="126">
        <v>2387</v>
      </c>
      <c r="I58" s="239">
        <v>0.87</v>
      </c>
      <c r="J58" s="240">
        <v>9000</v>
      </c>
      <c r="K58" s="134">
        <f t="shared" si="4"/>
        <v>-73.48</v>
      </c>
      <c r="L58" s="124">
        <v>36</v>
      </c>
      <c r="M58" s="126">
        <v>275111</v>
      </c>
      <c r="N58" s="125" t="s">
        <v>115</v>
      </c>
      <c r="O58" s="126">
        <v>2387</v>
      </c>
      <c r="P58" s="239">
        <v>0.87</v>
      </c>
      <c r="Q58" s="240">
        <v>0</v>
      </c>
      <c r="R58" s="56" t="str">
        <f t="shared" si="5"/>
        <v>-</v>
      </c>
      <c r="T58" s="45">
        <f t="shared" si="6"/>
        <v>-73.48</v>
      </c>
      <c r="U58" s="45" t="b">
        <f t="shared" si="7"/>
        <v>0</v>
      </c>
      <c r="V58" s="45" t="e">
        <f t="shared" si="8"/>
        <v>#DIV/0!</v>
      </c>
      <c r="W58" s="45" t="b">
        <f t="shared" si="9"/>
        <v>1</v>
      </c>
    </row>
    <row r="59" spans="2:23" s="45" customFormat="1" ht="12">
      <c r="B59" s="100" t="s">
        <v>29</v>
      </c>
      <c r="C59" s="189" t="s">
        <v>30</v>
      </c>
      <c r="D59" s="190"/>
      <c r="E59" s="121" t="s">
        <v>108</v>
      </c>
      <c r="F59" s="123" t="s">
        <v>108</v>
      </c>
      <c r="G59" s="123" t="s">
        <v>108</v>
      </c>
      <c r="H59" s="123" t="s">
        <v>108</v>
      </c>
      <c r="I59" s="237" t="s">
        <v>108</v>
      </c>
      <c r="J59" s="238" t="s">
        <v>108</v>
      </c>
      <c r="K59" s="133" t="str">
        <f t="shared" si="4"/>
        <v>-</v>
      </c>
      <c r="L59" s="121" t="s">
        <v>108</v>
      </c>
      <c r="M59" s="123" t="s">
        <v>108</v>
      </c>
      <c r="N59" s="122" t="s">
        <v>108</v>
      </c>
      <c r="O59" s="123" t="s">
        <v>108</v>
      </c>
      <c r="P59" s="237" t="s">
        <v>108</v>
      </c>
      <c r="Q59" s="238" t="s">
        <v>108</v>
      </c>
      <c r="R59" s="54" t="str">
        <f t="shared" si="5"/>
        <v>-</v>
      </c>
      <c r="T59" s="45" t="e">
        <f t="shared" si="6"/>
        <v>#VALUE!</v>
      </c>
      <c r="U59" s="45" t="b">
        <f t="shared" si="7"/>
        <v>1</v>
      </c>
      <c r="V59" s="45" t="e">
        <f t="shared" si="8"/>
        <v>#VALUE!</v>
      </c>
      <c r="W59" s="45" t="b">
        <f t="shared" si="9"/>
        <v>1</v>
      </c>
    </row>
    <row r="60" spans="2:23" s="45" customFormat="1" ht="12">
      <c r="B60" s="101" t="s">
        <v>31</v>
      </c>
      <c r="C60" s="191" t="s">
        <v>32</v>
      </c>
      <c r="D60" s="192"/>
      <c r="E60" s="118" t="s">
        <v>108</v>
      </c>
      <c r="F60" s="120" t="s">
        <v>108</v>
      </c>
      <c r="G60" s="120" t="s">
        <v>108</v>
      </c>
      <c r="H60" s="120" t="s">
        <v>108</v>
      </c>
      <c r="I60" s="235" t="s">
        <v>108</v>
      </c>
      <c r="J60" s="236" t="s">
        <v>108</v>
      </c>
      <c r="K60" s="132" t="str">
        <f t="shared" si="4"/>
        <v>-</v>
      </c>
      <c r="L60" s="118" t="s">
        <v>108</v>
      </c>
      <c r="M60" s="120" t="s">
        <v>108</v>
      </c>
      <c r="N60" s="119" t="s">
        <v>108</v>
      </c>
      <c r="O60" s="120" t="s">
        <v>108</v>
      </c>
      <c r="P60" s="235" t="s">
        <v>108</v>
      </c>
      <c r="Q60" s="236" t="s">
        <v>108</v>
      </c>
      <c r="R60" s="51" t="str">
        <f t="shared" si="5"/>
        <v>-</v>
      </c>
      <c r="T60" s="45" t="e">
        <f t="shared" si="6"/>
        <v>#VALUE!</v>
      </c>
      <c r="U60" s="45" t="b">
        <f t="shared" si="7"/>
        <v>1</v>
      </c>
      <c r="V60" s="45" t="e">
        <f t="shared" si="8"/>
        <v>#VALUE!</v>
      </c>
      <c r="W60" s="45" t="b">
        <f t="shared" si="9"/>
        <v>1</v>
      </c>
    </row>
    <row r="61" spans="2:23" s="45" customFormat="1" ht="12.75" thickBot="1">
      <c r="B61" s="99" t="s">
        <v>12</v>
      </c>
      <c r="C61" s="193" t="s">
        <v>33</v>
      </c>
      <c r="D61" s="194"/>
      <c r="E61" s="124" t="s">
        <v>108</v>
      </c>
      <c r="F61" s="126" t="s">
        <v>108</v>
      </c>
      <c r="G61" s="126" t="s">
        <v>108</v>
      </c>
      <c r="H61" s="126" t="s">
        <v>108</v>
      </c>
      <c r="I61" s="239" t="s">
        <v>108</v>
      </c>
      <c r="J61" s="240" t="s">
        <v>108</v>
      </c>
      <c r="K61" s="134" t="str">
        <f t="shared" si="4"/>
        <v>-</v>
      </c>
      <c r="L61" s="124" t="s">
        <v>108</v>
      </c>
      <c r="M61" s="126" t="s">
        <v>108</v>
      </c>
      <c r="N61" s="125" t="s">
        <v>108</v>
      </c>
      <c r="O61" s="126" t="s">
        <v>108</v>
      </c>
      <c r="P61" s="239" t="s">
        <v>108</v>
      </c>
      <c r="Q61" s="240" t="s">
        <v>108</v>
      </c>
      <c r="R61" s="56" t="str">
        <f t="shared" si="5"/>
        <v>-</v>
      </c>
      <c r="T61" s="45" t="e">
        <f t="shared" si="6"/>
        <v>#VALUE!</v>
      </c>
      <c r="U61" s="45" t="b">
        <f t="shared" si="7"/>
        <v>1</v>
      </c>
      <c r="V61" s="45" t="e">
        <f t="shared" si="8"/>
        <v>#VALUE!</v>
      </c>
      <c r="W61" s="45" t="b">
        <f t="shared" si="9"/>
        <v>1</v>
      </c>
    </row>
    <row r="62" spans="2:23" s="45" customFormat="1" ht="12.75" thickBot="1">
      <c r="B62" s="102" t="s">
        <v>34</v>
      </c>
      <c r="C62" s="103"/>
      <c r="D62" s="103"/>
      <c r="E62" s="127">
        <v>37.1</v>
      </c>
      <c r="F62" s="129">
        <v>278376</v>
      </c>
      <c r="G62" s="129">
        <v>107</v>
      </c>
      <c r="H62" s="129">
        <v>5646</v>
      </c>
      <c r="I62" s="241">
        <v>2.03</v>
      </c>
      <c r="J62" s="242">
        <v>7875</v>
      </c>
      <c r="K62" s="135">
        <f>IF(U62=TRUE,"-",ROUND((H62-J62)/J62*100,2))</f>
        <v>-28.3</v>
      </c>
      <c r="L62" s="127">
        <v>37.1</v>
      </c>
      <c r="M62" s="129">
        <v>278405</v>
      </c>
      <c r="N62" s="128">
        <v>105</v>
      </c>
      <c r="O62" s="129">
        <v>5145</v>
      </c>
      <c r="P62" s="241">
        <v>1.85</v>
      </c>
      <c r="Q62" s="242">
        <v>4601</v>
      </c>
      <c r="R62" s="57">
        <f t="shared" si="5"/>
        <v>11.82</v>
      </c>
      <c r="T62" s="45">
        <f t="shared" si="6"/>
        <v>-28.3</v>
      </c>
      <c r="U62" s="45" t="b">
        <f t="shared" si="7"/>
        <v>0</v>
      </c>
      <c r="V62" s="45">
        <f t="shared" si="8"/>
        <v>11.82</v>
      </c>
      <c r="W62" s="45" t="b">
        <f t="shared" si="9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58"/>
      <c r="P63" s="58"/>
      <c r="Q63" s="58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58"/>
      <c r="P64" s="58"/>
      <c r="Q64" s="58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58"/>
      <c r="K66" s="60"/>
      <c r="L66" s="58"/>
      <c r="M66" s="58"/>
      <c r="N66" s="58"/>
      <c r="O66" s="60"/>
      <c r="P66" s="58"/>
      <c r="Q66" s="58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4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90" zoomScaleNormal="90" workbookViewId="0" topLeftCell="A1">
      <selection activeCell="A5" sqref="A5:O17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110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129</v>
      </c>
    </row>
    <row r="2" spans="1:15" ht="14.25" thickBot="1">
      <c r="A2" s="216" t="s">
        <v>43</v>
      </c>
      <c r="B2" s="219" t="s">
        <v>44</v>
      </c>
      <c r="C2" s="220"/>
      <c r="D2" s="220"/>
      <c r="E2" s="220"/>
      <c r="F2" s="220"/>
      <c r="G2" s="221"/>
      <c r="H2" s="222"/>
      <c r="I2" s="220" t="s">
        <v>36</v>
      </c>
      <c r="J2" s="220"/>
      <c r="K2" s="220"/>
      <c r="L2" s="220"/>
      <c r="M2" s="220"/>
      <c r="N2" s="221"/>
      <c r="O2" s="222"/>
    </row>
    <row r="3" spans="1:15" ht="13.5">
      <c r="A3" s="217"/>
      <c r="B3" s="31"/>
      <c r="C3" s="32"/>
      <c r="D3" s="32"/>
      <c r="E3" s="32"/>
      <c r="F3" s="32"/>
      <c r="G3" s="223" t="s">
        <v>48</v>
      </c>
      <c r="H3" s="224"/>
      <c r="I3" s="32"/>
      <c r="J3" s="32"/>
      <c r="K3" s="32"/>
      <c r="L3" s="32"/>
      <c r="M3" s="32"/>
      <c r="N3" s="225" t="s">
        <v>48</v>
      </c>
      <c r="O3" s="226"/>
    </row>
    <row r="4" spans="1:15" ht="52.5" customHeight="1" thickBot="1">
      <c r="A4" s="218"/>
      <c r="B4" s="33" t="s">
        <v>68</v>
      </c>
      <c r="C4" s="34" t="s">
        <v>49</v>
      </c>
      <c r="D4" s="34" t="s">
        <v>45</v>
      </c>
      <c r="E4" s="34" t="s">
        <v>50</v>
      </c>
      <c r="F4" s="108" t="s">
        <v>113</v>
      </c>
      <c r="G4" s="35" t="s">
        <v>51</v>
      </c>
      <c r="H4" s="36" t="s">
        <v>52</v>
      </c>
      <c r="I4" s="34" t="s">
        <v>68</v>
      </c>
      <c r="J4" s="34" t="s">
        <v>49</v>
      </c>
      <c r="K4" s="34" t="s">
        <v>45</v>
      </c>
      <c r="L4" s="34" t="s">
        <v>53</v>
      </c>
      <c r="M4" s="108" t="s">
        <v>113</v>
      </c>
      <c r="N4" s="35" t="s">
        <v>54</v>
      </c>
      <c r="O4" s="37" t="s">
        <v>52</v>
      </c>
    </row>
    <row r="5" spans="1:15" ht="13.5">
      <c r="A5" s="38" t="s">
        <v>55</v>
      </c>
      <c r="B5" s="137">
        <v>37.6</v>
      </c>
      <c r="C5" s="138">
        <v>283652</v>
      </c>
      <c r="D5" s="138">
        <v>133</v>
      </c>
      <c r="E5" s="138">
        <v>8643</v>
      </c>
      <c r="F5" s="139">
        <v>3.0470435604191053</v>
      </c>
      <c r="G5" s="172">
        <v>10339</v>
      </c>
      <c r="H5" s="141">
        <f aca="true" t="shared" si="0" ref="H5:H13">ROUND((E5-G5)/G5*100,2)</f>
        <v>-16.4</v>
      </c>
      <c r="I5" s="142" t="s">
        <v>108</v>
      </c>
      <c r="J5" s="143" t="s">
        <v>108</v>
      </c>
      <c r="K5" s="144">
        <v>126</v>
      </c>
      <c r="L5" s="138">
        <v>6165</v>
      </c>
      <c r="M5" s="145">
        <v>2.173437874578709</v>
      </c>
      <c r="N5" s="140">
        <v>6178</v>
      </c>
      <c r="O5" s="146">
        <f aca="true" t="shared" si="1" ref="O5:O13">ROUND((L5-N5)/N5*100,2)</f>
        <v>-0.21</v>
      </c>
    </row>
    <row r="6" spans="1:15" ht="13.5">
      <c r="A6" s="38" t="s">
        <v>56</v>
      </c>
      <c r="B6" s="137">
        <v>38</v>
      </c>
      <c r="C6" s="138">
        <v>290764</v>
      </c>
      <c r="D6" s="138">
        <v>135</v>
      </c>
      <c r="E6" s="138">
        <v>8397</v>
      </c>
      <c r="F6" s="139">
        <v>2.89</v>
      </c>
      <c r="G6" s="172">
        <v>8643</v>
      </c>
      <c r="H6" s="141">
        <f t="shared" si="0"/>
        <v>-2.85</v>
      </c>
      <c r="I6" s="142" t="s">
        <v>108</v>
      </c>
      <c r="J6" s="143" t="s">
        <v>108</v>
      </c>
      <c r="K6" s="144">
        <v>131</v>
      </c>
      <c r="L6" s="138">
        <v>6114</v>
      </c>
      <c r="M6" s="145">
        <v>2.1</v>
      </c>
      <c r="N6" s="140">
        <v>6165</v>
      </c>
      <c r="O6" s="146">
        <f t="shared" si="1"/>
        <v>-0.83</v>
      </c>
    </row>
    <row r="7" spans="1:15" ht="13.5">
      <c r="A7" s="38" t="s">
        <v>57</v>
      </c>
      <c r="B7" s="137">
        <v>38.3</v>
      </c>
      <c r="C7" s="138">
        <v>293398</v>
      </c>
      <c r="D7" s="138">
        <v>131</v>
      </c>
      <c r="E7" s="138">
        <v>6530</v>
      </c>
      <c r="F7" s="139">
        <v>2.23</v>
      </c>
      <c r="G7" s="172">
        <v>8397</v>
      </c>
      <c r="H7" s="141">
        <f t="shared" si="0"/>
        <v>-22.23</v>
      </c>
      <c r="I7" s="142" t="s">
        <v>108</v>
      </c>
      <c r="J7" s="143" t="s">
        <v>108</v>
      </c>
      <c r="K7" s="144">
        <v>124</v>
      </c>
      <c r="L7" s="138">
        <v>5258</v>
      </c>
      <c r="M7" s="145">
        <v>1.79</v>
      </c>
      <c r="N7" s="140">
        <v>6114</v>
      </c>
      <c r="O7" s="146">
        <f t="shared" si="1"/>
        <v>-14</v>
      </c>
    </row>
    <row r="8" spans="1:15" ht="13.5">
      <c r="A8" s="38" t="s">
        <v>58</v>
      </c>
      <c r="B8" s="147">
        <v>38.3</v>
      </c>
      <c r="C8" s="148">
        <v>291787</v>
      </c>
      <c r="D8" s="149">
        <v>132</v>
      </c>
      <c r="E8" s="148">
        <v>5708</v>
      </c>
      <c r="F8" s="150">
        <v>1.96</v>
      </c>
      <c r="G8" s="173">
        <v>6530</v>
      </c>
      <c r="H8" s="152">
        <f t="shared" si="0"/>
        <v>-12.59</v>
      </c>
      <c r="I8" s="153" t="s">
        <v>108</v>
      </c>
      <c r="J8" s="154" t="s">
        <v>108</v>
      </c>
      <c r="K8" s="155">
        <v>128</v>
      </c>
      <c r="L8" s="148">
        <v>5109</v>
      </c>
      <c r="M8" s="156">
        <v>1.75</v>
      </c>
      <c r="N8" s="151">
        <v>5258</v>
      </c>
      <c r="O8" s="146">
        <f t="shared" si="1"/>
        <v>-2.83</v>
      </c>
    </row>
    <row r="9" spans="1:15" ht="13.5">
      <c r="A9" s="38" t="s">
        <v>59</v>
      </c>
      <c r="B9" s="137">
        <v>38.1</v>
      </c>
      <c r="C9" s="138">
        <v>284632</v>
      </c>
      <c r="D9" s="138">
        <v>124</v>
      </c>
      <c r="E9" s="138">
        <v>5906</v>
      </c>
      <c r="F9" s="150">
        <v>2.08</v>
      </c>
      <c r="G9" s="172">
        <v>5708</v>
      </c>
      <c r="H9" s="141">
        <f t="shared" si="0"/>
        <v>3.47</v>
      </c>
      <c r="I9" s="153" t="s">
        <v>108</v>
      </c>
      <c r="J9" s="154" t="s">
        <v>108</v>
      </c>
      <c r="K9" s="155">
        <v>122</v>
      </c>
      <c r="L9" s="148">
        <v>4781</v>
      </c>
      <c r="M9" s="156">
        <v>1.68</v>
      </c>
      <c r="N9" s="151">
        <v>5109</v>
      </c>
      <c r="O9" s="146">
        <f t="shared" si="1"/>
        <v>-6.42</v>
      </c>
    </row>
    <row r="10" spans="1:15" ht="13.5">
      <c r="A10" s="38" t="s">
        <v>139</v>
      </c>
      <c r="B10" s="137">
        <v>39.4</v>
      </c>
      <c r="C10" s="138">
        <v>290109</v>
      </c>
      <c r="D10" s="138">
        <v>116</v>
      </c>
      <c r="E10" s="138">
        <v>5624</v>
      </c>
      <c r="F10" s="139">
        <v>1.94</v>
      </c>
      <c r="G10" s="172">
        <v>5906</v>
      </c>
      <c r="H10" s="141">
        <f t="shared" si="0"/>
        <v>-4.77</v>
      </c>
      <c r="I10" s="142" t="s">
        <v>108</v>
      </c>
      <c r="J10" s="143" t="s">
        <v>108</v>
      </c>
      <c r="K10" s="144">
        <v>113</v>
      </c>
      <c r="L10" s="138">
        <v>4804</v>
      </c>
      <c r="M10" s="145">
        <v>1.66</v>
      </c>
      <c r="N10" s="140">
        <v>4781</v>
      </c>
      <c r="O10" s="146">
        <f t="shared" si="1"/>
        <v>0.48</v>
      </c>
    </row>
    <row r="11" spans="1:15" ht="13.5">
      <c r="A11" s="38" t="s">
        <v>140</v>
      </c>
      <c r="B11" s="157">
        <v>38.7</v>
      </c>
      <c r="C11" s="138">
        <v>290837</v>
      </c>
      <c r="D11" s="138">
        <v>115</v>
      </c>
      <c r="E11" s="138">
        <v>6391</v>
      </c>
      <c r="F11" s="139">
        <v>2.2</v>
      </c>
      <c r="G11" s="172">
        <v>5624</v>
      </c>
      <c r="H11" s="141">
        <f t="shared" si="0"/>
        <v>13.64</v>
      </c>
      <c r="I11" s="266">
        <v>38.8</v>
      </c>
      <c r="J11" s="159">
        <v>291242</v>
      </c>
      <c r="K11" s="160">
        <v>112</v>
      </c>
      <c r="L11" s="138">
        <v>5611</v>
      </c>
      <c r="M11" s="145">
        <v>1.93</v>
      </c>
      <c r="N11" s="140">
        <v>4804</v>
      </c>
      <c r="O11" s="146">
        <f t="shared" si="1"/>
        <v>16.8</v>
      </c>
    </row>
    <row r="12" spans="1:15" ht="13.5">
      <c r="A12" s="38" t="s">
        <v>141</v>
      </c>
      <c r="B12" s="157">
        <v>38.8</v>
      </c>
      <c r="C12" s="138">
        <v>292497</v>
      </c>
      <c r="D12" s="138">
        <v>110</v>
      </c>
      <c r="E12" s="138">
        <v>6600</v>
      </c>
      <c r="F12" s="139">
        <v>2.26</v>
      </c>
      <c r="G12" s="172">
        <v>6391</v>
      </c>
      <c r="H12" s="141">
        <f t="shared" si="0"/>
        <v>3.27</v>
      </c>
      <c r="I12" s="266">
        <v>38.8</v>
      </c>
      <c r="J12" s="159">
        <v>292546</v>
      </c>
      <c r="K12" s="160">
        <v>108</v>
      </c>
      <c r="L12" s="138">
        <v>5657</v>
      </c>
      <c r="M12" s="145">
        <v>1.93</v>
      </c>
      <c r="N12" s="140">
        <v>5611</v>
      </c>
      <c r="O12" s="146">
        <f t="shared" si="1"/>
        <v>0.82</v>
      </c>
    </row>
    <row r="13" spans="1:15" ht="13.5">
      <c r="A13" s="38" t="s">
        <v>109</v>
      </c>
      <c r="B13" s="157">
        <v>37.5</v>
      </c>
      <c r="C13" s="138">
        <v>281134</v>
      </c>
      <c r="D13" s="138">
        <v>119</v>
      </c>
      <c r="E13" s="138">
        <v>6413</v>
      </c>
      <c r="F13" s="139">
        <v>2.28</v>
      </c>
      <c r="G13" s="172">
        <v>6600</v>
      </c>
      <c r="H13" s="141">
        <f t="shared" si="0"/>
        <v>-2.83</v>
      </c>
      <c r="I13" s="266">
        <v>37.6</v>
      </c>
      <c r="J13" s="159">
        <v>281834</v>
      </c>
      <c r="K13" s="160">
        <v>117</v>
      </c>
      <c r="L13" s="138">
        <v>5510</v>
      </c>
      <c r="M13" s="145">
        <v>1.95</v>
      </c>
      <c r="N13" s="140">
        <v>5657</v>
      </c>
      <c r="O13" s="146">
        <f t="shared" si="1"/>
        <v>-2.6</v>
      </c>
    </row>
    <row r="14" spans="1:15" ht="14.25" thickBot="1">
      <c r="A14" s="38" t="s">
        <v>142</v>
      </c>
      <c r="B14" s="243">
        <v>38.1</v>
      </c>
      <c r="C14" s="244">
        <v>293223</v>
      </c>
      <c r="D14" s="244">
        <v>114</v>
      </c>
      <c r="E14" s="244">
        <v>7875</v>
      </c>
      <c r="F14" s="245">
        <v>2.69</v>
      </c>
      <c r="G14" s="267">
        <v>6413</v>
      </c>
      <c r="H14" s="246">
        <f>ROUND((E14-G14)/G14*100,2)</f>
        <v>22.8</v>
      </c>
      <c r="I14" s="268">
        <v>38</v>
      </c>
      <c r="J14" s="248">
        <v>291961</v>
      </c>
      <c r="K14" s="248">
        <v>108</v>
      </c>
      <c r="L14" s="248">
        <v>4601</v>
      </c>
      <c r="M14" s="245">
        <v>1.58</v>
      </c>
      <c r="N14" s="161">
        <v>5510</v>
      </c>
      <c r="O14" s="162">
        <f>ROUND((L14-N14)/N14*100,2)</f>
        <v>-16.5</v>
      </c>
    </row>
    <row r="15" spans="1:15" ht="13.5">
      <c r="A15" s="64" t="s">
        <v>132</v>
      </c>
      <c r="B15" s="250">
        <v>37.1</v>
      </c>
      <c r="C15" s="251">
        <v>278376</v>
      </c>
      <c r="D15" s="251">
        <v>107</v>
      </c>
      <c r="E15" s="251">
        <v>5646</v>
      </c>
      <c r="F15" s="254">
        <v>2.03</v>
      </c>
      <c r="G15" s="252">
        <v>7875</v>
      </c>
      <c r="H15" s="253">
        <f>ROUND((E15-G15)/G15*100,2)</f>
        <v>-28.3</v>
      </c>
      <c r="I15" s="250">
        <v>37.1</v>
      </c>
      <c r="J15" s="251">
        <v>278405</v>
      </c>
      <c r="K15" s="251">
        <v>105</v>
      </c>
      <c r="L15" s="251">
        <v>5145</v>
      </c>
      <c r="M15" s="254">
        <v>1.85</v>
      </c>
      <c r="N15" s="269">
        <v>4601</v>
      </c>
      <c r="O15" s="263">
        <f>ROUND((L15-N15)/N15*100,2)</f>
        <v>11.82</v>
      </c>
    </row>
    <row r="16" spans="1:15" ht="14.25" thickBot="1">
      <c r="A16" s="270" t="s">
        <v>133</v>
      </c>
      <c r="B16" s="256">
        <v>38.1</v>
      </c>
      <c r="C16" s="257">
        <v>293223</v>
      </c>
      <c r="D16" s="257">
        <v>114</v>
      </c>
      <c r="E16" s="257">
        <v>7875</v>
      </c>
      <c r="F16" s="258">
        <v>2.69</v>
      </c>
      <c r="G16" s="175">
        <v>6413</v>
      </c>
      <c r="H16" s="176">
        <f>ROUND((E16-G16)/G16*100,2)</f>
        <v>22.8</v>
      </c>
      <c r="I16" s="271">
        <v>38</v>
      </c>
      <c r="J16" s="261">
        <v>291961</v>
      </c>
      <c r="K16" s="261">
        <v>108</v>
      </c>
      <c r="L16" s="261">
        <v>4601</v>
      </c>
      <c r="M16" s="258">
        <v>1.58</v>
      </c>
      <c r="N16" s="264">
        <v>5510</v>
      </c>
      <c r="O16" s="162">
        <f>ROUND((L16-N16)/N16*100,2)</f>
        <v>-16.5</v>
      </c>
    </row>
    <row r="17" spans="1:15" ht="14.25" thickBot="1">
      <c r="A17" s="40" t="s">
        <v>60</v>
      </c>
      <c r="B17" s="41">
        <f aca="true" t="shared" si="2" ref="B17:O17">B15-B16</f>
        <v>-1</v>
      </c>
      <c r="C17" s="42">
        <f t="shared" si="2"/>
        <v>-14847</v>
      </c>
      <c r="D17" s="61">
        <f>D15-D16</f>
        <v>-7</v>
      </c>
      <c r="E17" s="42">
        <f t="shared" si="2"/>
        <v>-2229</v>
      </c>
      <c r="F17" s="39">
        <f t="shared" si="2"/>
        <v>-0.6600000000000001</v>
      </c>
      <c r="G17" s="62">
        <f t="shared" si="2"/>
        <v>1462</v>
      </c>
      <c r="H17" s="43">
        <f t="shared" si="2"/>
        <v>-51.1</v>
      </c>
      <c r="I17" s="44">
        <f t="shared" si="2"/>
        <v>-0.8999999999999986</v>
      </c>
      <c r="J17" s="63">
        <f t="shared" si="2"/>
        <v>-13556</v>
      </c>
      <c r="K17" s="61">
        <f t="shared" si="2"/>
        <v>-3</v>
      </c>
      <c r="L17" s="42">
        <f t="shared" si="2"/>
        <v>544</v>
      </c>
      <c r="M17" s="39">
        <f t="shared" si="2"/>
        <v>0.27</v>
      </c>
      <c r="N17" s="62">
        <f t="shared" si="2"/>
        <v>-909</v>
      </c>
      <c r="O17" s="43">
        <f t="shared" si="2"/>
        <v>28.32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08" t="s">
        <v>112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10"/>
      <c r="O27" s="211"/>
    </row>
    <row r="28" spans="1:15" ht="13.5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1"/>
    </row>
    <row r="29" spans="1:15" ht="29.25" customHeight="1">
      <c r="A29" s="213" t="s">
        <v>134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6"/>
      <c r="N29" s="206"/>
      <c r="O29" s="207"/>
    </row>
    <row r="30" spans="1:15" ht="19.5" customHeight="1">
      <c r="A30" s="213" t="s">
        <v>95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  <c r="N30" s="206"/>
      <c r="O30" s="207"/>
    </row>
    <row r="31" spans="1:15" ht="25.5" customHeight="1">
      <c r="A31" s="204" t="s">
        <v>121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5"/>
    </row>
    <row r="32" spans="1:15" ht="39" customHeight="1">
      <c r="A32" s="75"/>
      <c r="B32" s="203" t="s">
        <v>100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77"/>
      <c r="O32" s="78"/>
    </row>
    <row r="33" spans="1:15" ht="24.75" customHeight="1">
      <c r="A33" s="75"/>
      <c r="D33" s="98" t="s">
        <v>135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138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137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122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04" t="s">
        <v>97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  <c r="N38" s="206"/>
      <c r="O38" s="207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111</v>
      </c>
      <c r="C40" s="84"/>
      <c r="D40" s="81"/>
      <c r="E40" s="67"/>
      <c r="F40" s="85"/>
      <c r="H40" s="85" t="s">
        <v>61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62</v>
      </c>
      <c r="C41" s="84"/>
      <c r="D41" s="81"/>
      <c r="E41" s="67"/>
      <c r="F41" s="85"/>
      <c r="H41" s="85" t="s">
        <v>63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64</v>
      </c>
      <c r="C42" s="84"/>
      <c r="D42" s="81"/>
      <c r="E42" s="67"/>
      <c r="F42" s="85"/>
      <c r="H42" s="85" t="s">
        <v>65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66</v>
      </c>
      <c r="C43" s="84"/>
      <c r="D43" s="81"/>
      <c r="E43" s="67"/>
      <c r="F43" s="85"/>
      <c r="H43" s="85" t="s">
        <v>69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199" t="s">
        <v>123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1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124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02" t="s">
        <v>114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46:O46"/>
    <mergeCell ref="C49:N49"/>
    <mergeCell ref="B32:M32"/>
    <mergeCell ref="A38:O38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2009-03-26T08:13:52Z</cp:lastPrinted>
  <dcterms:created xsi:type="dcterms:W3CDTF">2005-12-21T00:54:05Z</dcterms:created>
  <dcterms:modified xsi:type="dcterms:W3CDTF">2010-07-07T09:04:58Z</dcterms:modified>
  <cp:category/>
  <cp:version/>
  <cp:contentType/>
  <cp:contentStatus/>
</cp:coreProperties>
</file>