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14700" windowHeight="8355" tabRatio="734" activeTab="7"/>
  </bookViews>
  <sheets>
    <sheet name="全県" sheetId="1" r:id="rId1"/>
    <sheet name="全県（年次推移）" sheetId="2" r:id="rId2"/>
    <sheet name="東部" sheetId="3" r:id="rId3"/>
    <sheet name="東部（年次推移）" sheetId="4" r:id="rId4"/>
    <sheet name="中部" sheetId="5" r:id="rId5"/>
    <sheet name="中部（年次推移）" sheetId="6" r:id="rId6"/>
    <sheet name="西部" sheetId="7" r:id="rId7"/>
    <sheet name="西部（年次推移）" sheetId="8" r:id="rId8"/>
  </sheets>
  <definedNames/>
  <calcPr fullCalcOnLoad="1" refMode="R1C1"/>
</workbook>
</file>

<file path=xl/sharedStrings.xml><?xml version="1.0" encoding="utf-8"?>
<sst xmlns="http://schemas.openxmlformats.org/spreadsheetml/2006/main" count="1379" uniqueCount="142">
  <si>
    <t>製造業</t>
  </si>
  <si>
    <t>化 学</t>
  </si>
  <si>
    <t>プラスチック製品</t>
  </si>
  <si>
    <t>鉄 鋼</t>
  </si>
  <si>
    <t>業</t>
  </si>
  <si>
    <t>非鉄金属</t>
  </si>
  <si>
    <t>金属製品</t>
  </si>
  <si>
    <t>輸送用機械器具</t>
  </si>
  <si>
    <t>種</t>
  </si>
  <si>
    <t>農林水産業</t>
  </si>
  <si>
    <t>建設業</t>
  </si>
  <si>
    <t>道路旅客運送業</t>
  </si>
  <si>
    <t>別</t>
  </si>
  <si>
    <t>道路貨物運送業</t>
  </si>
  <si>
    <t>大</t>
  </si>
  <si>
    <t>5,000人以上</t>
  </si>
  <si>
    <t>規</t>
  </si>
  <si>
    <t>1,000～4,999人</t>
  </si>
  <si>
    <t>企</t>
  </si>
  <si>
    <t>500～999人</t>
  </si>
  <si>
    <t>300～499人</t>
  </si>
  <si>
    <t>模</t>
  </si>
  <si>
    <t>平    均</t>
  </si>
  <si>
    <t>中</t>
  </si>
  <si>
    <t>100～299人</t>
  </si>
  <si>
    <t>小</t>
  </si>
  <si>
    <t>30～99人</t>
  </si>
  <si>
    <t>29人以下</t>
  </si>
  <si>
    <t>その他(合同労組)</t>
  </si>
  <si>
    <t>地</t>
  </si>
  <si>
    <t>東            部</t>
  </si>
  <si>
    <t>域</t>
  </si>
  <si>
    <t>中            部</t>
  </si>
  <si>
    <t>西            部</t>
  </si>
  <si>
    <t>全     平     均</t>
  </si>
  <si>
    <t>要求状況</t>
  </si>
  <si>
    <t>妥結状況</t>
  </si>
  <si>
    <t>食料品･たばこ</t>
  </si>
  <si>
    <t>石油･石炭製品</t>
  </si>
  <si>
    <t>情報通信業</t>
  </si>
  <si>
    <t>水運業</t>
  </si>
  <si>
    <t>航空運輸業</t>
  </si>
  <si>
    <t>倉庫業</t>
  </si>
  <si>
    <t xml:space="preserve"> 年          次</t>
  </si>
  <si>
    <t>要求状況</t>
  </si>
  <si>
    <t>労組数</t>
  </si>
  <si>
    <t>鉄道業</t>
  </si>
  <si>
    <t>【公表資料用】</t>
  </si>
  <si>
    <t>参考</t>
  </si>
  <si>
    <t>平均賃金（円）</t>
  </si>
  <si>
    <t>平均
要求額（円）</t>
  </si>
  <si>
    <t xml:space="preserve">
前年
要求額（円）</t>
  </si>
  <si>
    <t>対前年比（％）</t>
  </si>
  <si>
    <t>平均
妥結額（円）</t>
  </si>
  <si>
    <t>前年
妥結額（円）</t>
  </si>
  <si>
    <t xml:space="preserve"> 12 年 最 終 集 計</t>
  </si>
  <si>
    <t xml:space="preserve"> 13 年 最 終 集 計</t>
  </si>
  <si>
    <t xml:space="preserve"> 14 年 最 終 集 計</t>
  </si>
  <si>
    <t xml:space="preserve"> 15 年 最 終 集 計</t>
  </si>
  <si>
    <t xml:space="preserve"> 16 年 最 終 集 計</t>
  </si>
  <si>
    <t xml:space="preserve">  (A)   －    (B)</t>
  </si>
  <si>
    <t>〒415-0016  下田市中５３１－１</t>
  </si>
  <si>
    <t>東部県民生活センター</t>
  </si>
  <si>
    <r>
      <t>〒410-0801  沼津市大手町１－１－３　沼津商連会館ビル</t>
    </r>
    <r>
      <rPr>
        <sz val="11"/>
        <rFont val="ＭＳ Ｐゴシック"/>
        <family val="3"/>
      </rPr>
      <t>２階</t>
    </r>
  </si>
  <si>
    <t>中部県民生活センター</t>
  </si>
  <si>
    <t>〒422-8067　静岡市駿河区南町１４－１　水の森ビル３階</t>
  </si>
  <si>
    <t>西部県民生活センター</t>
  </si>
  <si>
    <t>前年
要求額（円）</t>
  </si>
  <si>
    <t>平均
年齢</t>
  </si>
  <si>
    <t>〒430-0933　浜松市中区鍛冶町１００－１　ザザシティ浜松中央館５階</t>
  </si>
  <si>
    <t>静岡県</t>
  </si>
  <si>
    <t>金融業,保険業、不動産業,物品賃貸業</t>
  </si>
  <si>
    <t>学術研究,専門・技術サービス業</t>
  </si>
  <si>
    <t>宿泊業、飲食サービス業</t>
  </si>
  <si>
    <t>生活関連サービス業,娯楽業</t>
  </si>
  <si>
    <t>教育,学習支援業、医療,福祉</t>
  </si>
  <si>
    <t>複合サービス事業、サービス業</t>
  </si>
  <si>
    <t>繊維工業</t>
  </si>
  <si>
    <t>電気機械器具</t>
  </si>
  <si>
    <t>情報通信機械器具</t>
  </si>
  <si>
    <t>電子部品･デバイス・電子回路</t>
  </si>
  <si>
    <t>機械器具</t>
  </si>
  <si>
    <t>木材、家具･装備品</t>
  </si>
  <si>
    <t>パルプ･紙･紙加工品</t>
  </si>
  <si>
    <t>ゴム、皮革製品</t>
  </si>
  <si>
    <t>窯業･土石製品</t>
  </si>
  <si>
    <t>その他の製造業</t>
  </si>
  <si>
    <t>運輸業,郵便業</t>
  </si>
  <si>
    <t>鉱業,採石業,砂利採取業</t>
  </si>
  <si>
    <t>電気・ガス・熱供給・水道業</t>
  </si>
  <si>
    <t>郵便業（信書便事業を含む）</t>
  </si>
  <si>
    <t>運輸に付帯するｻｰﾋﾞｽ業</t>
  </si>
  <si>
    <t>印刷・同関連</t>
  </si>
  <si>
    <t>卸売業,小売業</t>
  </si>
  <si>
    <t>　　　　　　　　　     ホームページにおいては東部・中部・西部地区別、加重平均・単純平均別の情報も掲載しています。</t>
  </si>
  <si>
    <t xml:space="preserve">      　　　　　　　http://www.pref.shizuoka.jp/sangyou/sa-210/index.html</t>
  </si>
  <si>
    <t>　　　　　　　　＊労働関係業務を担当する県の事務所</t>
  </si>
  <si>
    <t>　　　　　　　　　　　　＊電話による労働相談のお知らせ</t>
  </si>
  <si>
    <t>　フリーアクセス番号 ： ０１２０－９－３９６１０(携帯電話、ＩＰ電話等からはかけられません。)</t>
  </si>
  <si>
    <t>賃上げ一時金情報ホームページ掲載（更新）予定日</t>
  </si>
  <si>
    <t>　　　　※予定日は変更される場合があります。</t>
  </si>
  <si>
    <t>（　単　純　平　均　）</t>
  </si>
  <si>
    <t>-</t>
  </si>
  <si>
    <t xml:space="preserve"> 20 年 最 終 集 計</t>
  </si>
  <si>
    <t>東部県民生活センター　賀茂県民相談室</t>
  </si>
  <si>
    <t>　＊賃上げ一時金情報は、インターネットのホームページでご利用いただけます。</t>
  </si>
  <si>
    <t>● 春季賃上げ要求・妥結結果の推移（単純平均）</t>
  </si>
  <si>
    <t>賃上げ率
（％）</t>
  </si>
  <si>
    <t>電話による相談は、上記フリーアクセス（通話料着信者払いサービス）をご利用ください。
東部、中部、西部のうち、最寄りのセンターにて電話を受け付けます。
なお、携帯電話、ＩＰ電話等からはフリーアクセスの電話が利用できませんので、（東部）055－951－9144、
（中部）054－286－3208、（西部）053－452－0144のいずれか最寄りのセンターまでお掛けください。</t>
  </si>
  <si>
    <t>X</t>
  </si>
  <si>
    <t>X</t>
  </si>
  <si>
    <t>静岡県東部県民生活センター</t>
  </si>
  <si>
    <t>東部</t>
  </si>
  <si>
    <t>【公表資料用】</t>
  </si>
  <si>
    <t>食料品･たばこ</t>
  </si>
  <si>
    <t>木材、家具･装備品</t>
  </si>
  <si>
    <t>石油･石炭製品</t>
  </si>
  <si>
    <t>機械器具</t>
  </si>
  <si>
    <t>その他の製造業</t>
  </si>
  <si>
    <t>鉄道業</t>
  </si>
  <si>
    <t xml:space="preserve">      　　　　　　　http://www.pref.shizuoka.jp/sangyou/sa-210/index.html</t>
  </si>
  <si>
    <t>　　　　※予定日は変更される場合があります。</t>
  </si>
  <si>
    <t>　　　　　　　　　　　　＊電話による労働相談のお知らせ</t>
  </si>
  <si>
    <t>　フリーアクセス番号 ： ０１２０－９－３９６１０(携帯電話、ＩＰ電話等からはかけられません。)</t>
  </si>
  <si>
    <t>静岡県中部県民生活センター</t>
  </si>
  <si>
    <t>中部</t>
  </si>
  <si>
    <t>要求状況</t>
  </si>
  <si>
    <t>静岡県西部県民生活センター</t>
  </si>
  <si>
    <t>西部</t>
  </si>
  <si>
    <t>平成22年　春季賃上げ要求・妥結速報(最終結果)</t>
  </si>
  <si>
    <t>静岡県経済産業部労働政策課</t>
  </si>
  <si>
    <t>22年 最終結果（A）</t>
  </si>
  <si>
    <t>21年 最終結果（B）</t>
  </si>
  <si>
    <t xml:space="preserve">  　　　　　　　　　   労働政策課ホームページ「しずおか労働福祉情報」のＵＲＬは下記のとおりです。</t>
  </si>
  <si>
    <t>　　　　春季賃上げ情報：平成２２年４月１日、４月１５日、４月３０日、５月２７日、７月８日</t>
  </si>
  <si>
    <t>　　　　夏季一時金情報：６月３日、６月１７日、７月１日、７月１５日、８月１６日</t>
  </si>
  <si>
    <t>　　　　年末一時金情報：１１月５日、１２月２日、１２月１６日、平成 ２３年１月７日</t>
  </si>
  <si>
    <t>　　　　夏季一時金情報：６月３日、６月１７日、７月１日、７月１５日、８月１６日</t>
  </si>
  <si>
    <t xml:space="preserve"> 17 年 最 終 集 計</t>
  </si>
  <si>
    <t xml:space="preserve"> 18 年 最 終 集 計</t>
  </si>
  <si>
    <t xml:space="preserve"> 19 年 最 終 集 計</t>
  </si>
  <si>
    <t xml:space="preserve"> 21 年 最 終 集 計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</si>
</sst>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);[Red]\(0.0\)"/>
    <numFmt numFmtId="180" formatCode="#,##0_);[Red]\(#,##0\)"/>
    <numFmt numFmtId="181" formatCode="0.00_);[Red]\(0.00\)"/>
    <numFmt numFmtId="182" formatCode="0.00;&quot;▲ &quot;0.00"/>
    <numFmt numFmtId="183" formatCode="0.0"/>
    <numFmt numFmtId="184" formatCode="#,##0.00;&quot;▲ &quot;#,##0.00"/>
    <numFmt numFmtId="185" formatCode="0.0;&quot;▲ &quot;0.0"/>
    <numFmt numFmtId="186" formatCode="#,##0;&quot;▲ &quot;#,##0"/>
    <numFmt numFmtId="187" formatCode="#,##0.0_);[Red]\(#,##0.0\)"/>
    <numFmt numFmtId="188" formatCode="#,##0_ "/>
    <numFmt numFmtId="189" formatCode="0.0_ "/>
    <numFmt numFmtId="190" formatCode="0.0;&quot;△ &quot;0.0"/>
    <numFmt numFmtId="191" formatCode="0;&quot;△ &quot;0"/>
    <numFmt numFmtId="192" formatCode="0;&quot;▲ &quot;0"/>
    <numFmt numFmtId="193" formatCode="0_ "/>
    <numFmt numFmtId="194" formatCode="#,##0.0;&quot;△ &quot;#,##0.0"/>
    <numFmt numFmtId="195" formatCode="#,##0;&quot;△ &quot;#,##0"/>
    <numFmt numFmtId="196" formatCode="#,##0.0_);\(#,##0.0\)"/>
    <numFmt numFmtId="197" formatCode="0.0_);\(0.0\)"/>
    <numFmt numFmtId="198" formatCode="#,##0.0;&quot;▲ &quot;#,##0.0"/>
  </numFmts>
  <fonts count="24">
    <font>
      <sz val="11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6"/>
      <name val="ＭＳ Ｐ明朝"/>
      <family val="1"/>
    </font>
    <font>
      <sz val="8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i/>
      <sz val="10"/>
      <name val="ＭＳ 明朝"/>
      <family val="1"/>
    </font>
    <font>
      <sz val="10"/>
      <name val="ＭＳ Ｐゴシック"/>
      <family val="3"/>
    </font>
    <font>
      <i/>
      <u val="single"/>
      <sz val="10"/>
      <name val="ＭＳ 明朝"/>
      <family val="1"/>
    </font>
    <font>
      <sz val="12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u val="single"/>
      <sz val="10"/>
      <name val="ＭＳ 明朝"/>
      <family val="1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27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Continuous" vertical="center"/>
    </xf>
    <xf numFmtId="0" fontId="9" fillId="0" borderId="4" xfId="0" applyFont="1" applyBorder="1" applyAlignment="1">
      <alignment horizontal="centerContinuous" vertical="center"/>
    </xf>
    <xf numFmtId="0" fontId="10" fillId="0" borderId="5" xfId="0" applyFont="1" applyBorder="1" applyAlignment="1">
      <alignment horizontal="centerContinuous" vertical="center"/>
    </xf>
    <xf numFmtId="0" fontId="10" fillId="0" borderId="4" xfId="0" applyFont="1" applyBorder="1" applyAlignment="1">
      <alignment horizontal="centerContinuous" vertical="center"/>
    </xf>
    <xf numFmtId="0" fontId="10" fillId="0" borderId="6" xfId="0" applyFont="1" applyBorder="1" applyAlignment="1">
      <alignment horizontal="centerContinuous" vertical="center"/>
    </xf>
    <xf numFmtId="0" fontId="10" fillId="0" borderId="7" xfId="0" applyFont="1" applyBorder="1" applyAlignment="1">
      <alignment horizontal="centerContinuous" vertical="center"/>
    </xf>
    <xf numFmtId="0" fontId="5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 wrapText="1"/>
    </xf>
    <xf numFmtId="0" fontId="0" fillId="0" borderId="0" xfId="0" applyFont="1" applyFill="1" applyAlignment="1">
      <alignment/>
    </xf>
    <xf numFmtId="0" fontId="12" fillId="0" borderId="18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 wrapText="1"/>
    </xf>
    <xf numFmtId="0" fontId="10" fillId="0" borderId="19" xfId="0" applyFont="1" applyFill="1" applyBorder="1" applyAlignment="1">
      <alignment horizontal="center"/>
    </xf>
    <xf numFmtId="182" fontId="10" fillId="0" borderId="20" xfId="0" applyNumberFormat="1" applyFont="1" applyFill="1" applyBorder="1" applyAlignment="1">
      <alignment/>
    </xf>
    <xf numFmtId="0" fontId="10" fillId="0" borderId="21" xfId="0" applyFont="1" applyFill="1" applyBorder="1" applyAlignment="1">
      <alignment horizontal="center"/>
    </xf>
    <xf numFmtId="185" fontId="10" fillId="0" borderId="22" xfId="0" applyNumberFormat="1" applyFont="1" applyFill="1" applyBorder="1" applyAlignment="1">
      <alignment/>
    </xf>
    <xf numFmtId="186" fontId="10" fillId="0" borderId="22" xfId="17" applyNumberFormat="1" applyFont="1" applyFill="1" applyBorder="1" applyAlignment="1">
      <alignment/>
    </xf>
    <xf numFmtId="182" fontId="10" fillId="0" borderId="23" xfId="0" applyNumberFormat="1" applyFont="1" applyFill="1" applyBorder="1" applyAlignment="1">
      <alignment horizontal="center"/>
    </xf>
    <xf numFmtId="185" fontId="10" fillId="0" borderId="24" xfId="0" applyNumberFormat="1" applyFont="1" applyFill="1" applyBorder="1" applyAlignment="1">
      <alignment horizontal="right"/>
    </xf>
    <xf numFmtId="0" fontId="5" fillId="0" borderId="0" xfId="0" applyFont="1" applyAlignment="1">
      <alignment vertical="center"/>
    </xf>
    <xf numFmtId="0" fontId="5" fillId="0" borderId="25" xfId="0" applyFont="1" applyBorder="1" applyAlignment="1">
      <alignment vertical="center"/>
    </xf>
    <xf numFmtId="184" fontId="8" fillId="0" borderId="26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shrinkToFit="1"/>
    </xf>
    <xf numFmtId="184" fontId="8" fillId="0" borderId="27" xfId="0" applyNumberFormat="1" applyFont="1" applyBorder="1" applyAlignment="1">
      <alignment horizontal="right" vertical="center"/>
    </xf>
    <xf numFmtId="184" fontId="8" fillId="0" borderId="28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8" fillId="0" borderId="5" xfId="0" applyFont="1" applyBorder="1" applyAlignment="1">
      <alignment vertical="center"/>
    </xf>
    <xf numFmtId="184" fontId="8" fillId="0" borderId="29" xfId="0" applyNumberFormat="1" applyFont="1" applyBorder="1" applyAlignment="1">
      <alignment horizontal="right" vertical="center"/>
    </xf>
    <xf numFmtId="0" fontId="8" fillId="0" borderId="30" xfId="0" applyFont="1" applyBorder="1" applyAlignment="1">
      <alignment vertical="center"/>
    </xf>
    <xf numFmtId="184" fontId="8" fillId="0" borderId="14" xfId="0" applyNumberFormat="1" applyFont="1" applyBorder="1" applyAlignment="1">
      <alignment horizontal="right" vertical="center"/>
    </xf>
    <xf numFmtId="184" fontId="8" fillId="0" borderId="23" xfId="0" applyNumberFormat="1" applyFont="1" applyBorder="1" applyAlignment="1">
      <alignment horizontal="right" vertical="center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186" fontId="10" fillId="0" borderId="22" xfId="0" applyNumberFormat="1" applyFont="1" applyFill="1" applyBorder="1" applyAlignment="1">
      <alignment/>
    </xf>
    <xf numFmtId="186" fontId="10" fillId="0" borderId="21" xfId="17" applyNumberFormat="1" applyFont="1" applyFill="1" applyBorder="1" applyAlignment="1">
      <alignment horizontal="right"/>
    </xf>
    <xf numFmtId="186" fontId="10" fillId="0" borderId="22" xfId="17" applyNumberFormat="1" applyFont="1" applyFill="1" applyBorder="1" applyAlignment="1">
      <alignment horizontal="right"/>
    </xf>
    <xf numFmtId="0" fontId="10" fillId="0" borderId="31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12" fillId="0" borderId="0" xfId="0" applyFont="1" applyFill="1" applyAlignment="1" applyProtection="1">
      <alignment horizontal="center"/>
      <protection locked="0"/>
    </xf>
    <xf numFmtId="0" fontId="12" fillId="0" borderId="0" xfId="0" applyFont="1" applyFill="1" applyAlignment="1" applyProtection="1">
      <alignment/>
      <protection locked="0"/>
    </xf>
    <xf numFmtId="0" fontId="12" fillId="0" borderId="1" xfId="22" applyFont="1" applyFill="1" applyBorder="1" applyProtection="1">
      <alignment/>
      <protection locked="0"/>
    </xf>
    <xf numFmtId="0" fontId="12" fillId="0" borderId="2" xfId="22" applyFont="1" applyFill="1" applyBorder="1" applyProtection="1">
      <alignment/>
      <protection locked="0"/>
    </xf>
    <xf numFmtId="0" fontId="0" fillId="0" borderId="2" xfId="22" applyFont="1" applyFill="1" applyBorder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0" fontId="0" fillId="0" borderId="32" xfId="0" applyFont="1" applyFill="1" applyBorder="1" applyAlignment="1" applyProtection="1">
      <alignment/>
      <protection locked="0"/>
    </xf>
    <xf numFmtId="0" fontId="15" fillId="0" borderId="8" xfId="22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16" fillId="0" borderId="0" xfId="0" applyFont="1" applyFill="1" applyAlignment="1" applyProtection="1">
      <alignment/>
      <protection locked="0"/>
    </xf>
    <xf numFmtId="0" fontId="16" fillId="0" borderId="27" xfId="0" applyFont="1" applyFill="1" applyBorder="1" applyAlignment="1" applyProtection="1">
      <alignment/>
      <protection locked="0"/>
    </xf>
    <xf numFmtId="0" fontId="5" fillId="0" borderId="8" xfId="22" applyFont="1" applyFill="1" applyBorder="1" applyProtection="1">
      <alignment/>
      <protection locked="0"/>
    </xf>
    <xf numFmtId="0" fontId="5" fillId="0" borderId="0" xfId="22" applyFont="1" applyFill="1" applyBorder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27" xfId="0" applyFont="1" applyFill="1" applyBorder="1" applyAlignment="1" applyProtection="1">
      <alignment/>
      <protection locked="0"/>
    </xf>
    <xf numFmtId="0" fontId="0" fillId="0" borderId="8" xfId="0" applyFont="1" applyFill="1" applyBorder="1" applyAlignment="1" applyProtection="1">
      <alignment horizontal="left" indent="5"/>
      <protection locked="0"/>
    </xf>
    <xf numFmtId="0" fontId="0" fillId="0" borderId="0" xfId="0" applyFont="1" applyFill="1" applyBorder="1" applyAlignment="1" applyProtection="1">
      <alignment horizontal="left" indent="3"/>
      <protection locked="0"/>
    </xf>
    <xf numFmtId="0" fontId="0" fillId="0" borderId="0" xfId="0" applyFont="1" applyFill="1" applyBorder="1" applyAlignment="1" applyProtection="1">
      <alignment horizontal="left" indent="1"/>
      <protection locked="0"/>
    </xf>
    <xf numFmtId="0" fontId="0" fillId="0" borderId="8" xfId="0" applyFont="1" applyFill="1" applyBorder="1" applyAlignment="1" applyProtection="1">
      <alignment horizontal="left" indent="3"/>
      <protection locked="0"/>
    </xf>
    <xf numFmtId="0" fontId="0" fillId="0" borderId="9" xfId="21" applyFont="1" applyFill="1" applyBorder="1" applyProtection="1">
      <alignment/>
      <protection locked="0"/>
    </xf>
    <xf numFmtId="0" fontId="0" fillId="0" borderId="10" xfId="21" applyFont="1" applyFill="1" applyBorder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33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 indent="5"/>
      <protection locked="0"/>
    </xf>
    <xf numFmtId="0" fontId="0" fillId="0" borderId="8" xfId="0" applyFont="1" applyFill="1" applyBorder="1" applyAlignment="1">
      <alignment/>
    </xf>
    <xf numFmtId="0" fontId="0" fillId="0" borderId="8" xfId="0" applyFont="1" applyFill="1" applyBorder="1" applyAlignment="1" applyProtection="1">
      <alignment horizontal="left" wrapText="1"/>
      <protection locked="0"/>
    </xf>
    <xf numFmtId="0" fontId="0" fillId="0" borderId="27" xfId="0" applyFont="1" applyFill="1" applyBorder="1" applyAlignment="1" applyProtection="1">
      <alignment wrapText="1"/>
      <protection locked="0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 applyProtection="1">
      <alignment horizontal="center" wrapText="1"/>
      <protection locked="0"/>
    </xf>
    <xf numFmtId="0" fontId="0" fillId="0" borderId="0" xfId="22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10" fillId="0" borderId="21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Continuous" vertical="center"/>
    </xf>
    <xf numFmtId="0" fontId="10" fillId="0" borderId="36" xfId="0" applyFont="1" applyBorder="1" applyAlignment="1">
      <alignment horizontal="centerContinuous" vertical="center"/>
    </xf>
    <xf numFmtId="0" fontId="10" fillId="0" borderId="34" xfId="0" applyFont="1" applyBorder="1" applyAlignment="1">
      <alignment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wrapText="1"/>
    </xf>
    <xf numFmtId="0" fontId="10" fillId="0" borderId="40" xfId="0" applyFont="1" applyFill="1" applyBorder="1" applyAlignment="1">
      <alignment horizontal="center"/>
    </xf>
    <xf numFmtId="187" fontId="8" fillId="0" borderId="41" xfId="0" applyNumberFormat="1" applyFont="1" applyBorder="1" applyAlignment="1">
      <alignment horizontal="right"/>
    </xf>
    <xf numFmtId="180" fontId="8" fillId="0" borderId="41" xfId="0" applyNumberFormat="1" applyFont="1" applyBorder="1" applyAlignment="1">
      <alignment horizontal="right"/>
    </xf>
    <xf numFmtId="188" fontId="8" fillId="0" borderId="41" xfId="0" applyNumberFormat="1" applyFont="1" applyBorder="1" applyAlignment="1">
      <alignment horizontal="right"/>
    </xf>
    <xf numFmtId="187" fontId="8" fillId="0" borderId="42" xfId="0" applyNumberFormat="1" applyFont="1" applyBorder="1" applyAlignment="1">
      <alignment horizontal="right"/>
    </xf>
    <xf numFmtId="180" fontId="8" fillId="0" borderId="42" xfId="0" applyNumberFormat="1" applyFont="1" applyBorder="1" applyAlignment="1">
      <alignment horizontal="right"/>
    </xf>
    <xf numFmtId="188" fontId="8" fillId="0" borderId="42" xfId="0" applyNumberFormat="1" applyFont="1" applyBorder="1" applyAlignment="1">
      <alignment horizontal="right"/>
    </xf>
    <xf numFmtId="187" fontId="8" fillId="0" borderId="43" xfId="0" applyNumberFormat="1" applyFont="1" applyBorder="1" applyAlignment="1">
      <alignment horizontal="right"/>
    </xf>
    <xf numFmtId="180" fontId="8" fillId="0" borderId="43" xfId="0" applyNumberFormat="1" applyFont="1" applyBorder="1" applyAlignment="1">
      <alignment horizontal="right"/>
    </xf>
    <xf numFmtId="188" fontId="8" fillId="0" borderId="43" xfId="0" applyNumberFormat="1" applyFont="1" applyBorder="1" applyAlignment="1">
      <alignment horizontal="right"/>
    </xf>
    <xf numFmtId="187" fontId="8" fillId="0" borderId="44" xfId="0" applyNumberFormat="1" applyFont="1" applyBorder="1" applyAlignment="1">
      <alignment horizontal="right"/>
    </xf>
    <xf numFmtId="180" fontId="8" fillId="0" borderId="44" xfId="0" applyNumberFormat="1" applyFont="1" applyBorder="1" applyAlignment="1">
      <alignment horizontal="right"/>
    </xf>
    <xf numFmtId="188" fontId="8" fillId="0" borderId="44" xfId="0" applyNumberFormat="1" applyFont="1" applyBorder="1" applyAlignment="1">
      <alignment horizontal="right"/>
    </xf>
    <xf numFmtId="187" fontId="8" fillId="0" borderId="3" xfId="0" applyNumberFormat="1" applyFont="1" applyBorder="1" applyAlignment="1">
      <alignment horizontal="right"/>
    </xf>
    <xf numFmtId="180" fontId="8" fillId="0" borderId="3" xfId="0" applyNumberFormat="1" applyFont="1" applyBorder="1" applyAlignment="1">
      <alignment horizontal="right"/>
    </xf>
    <xf numFmtId="188" fontId="8" fillId="0" borderId="3" xfId="0" applyNumberFormat="1" applyFont="1" applyBorder="1" applyAlignment="1">
      <alignment horizontal="right"/>
    </xf>
    <xf numFmtId="187" fontId="8" fillId="0" borderId="17" xfId="0" applyNumberFormat="1" applyFont="1" applyBorder="1" applyAlignment="1">
      <alignment horizontal="right"/>
    </xf>
    <xf numFmtId="180" fontId="8" fillId="0" borderId="17" xfId="0" applyNumberFormat="1" applyFont="1" applyBorder="1" applyAlignment="1">
      <alignment horizontal="right"/>
    </xf>
    <xf numFmtId="188" fontId="8" fillId="0" borderId="17" xfId="0" applyNumberFormat="1" applyFont="1" applyBorder="1" applyAlignment="1">
      <alignment horizontal="right"/>
    </xf>
    <xf numFmtId="187" fontId="8" fillId="0" borderId="20" xfId="0" applyNumberFormat="1" applyFont="1" applyBorder="1" applyAlignment="1">
      <alignment horizontal="right"/>
    </xf>
    <xf numFmtId="180" fontId="8" fillId="0" borderId="20" xfId="0" applyNumberFormat="1" applyFont="1" applyBorder="1" applyAlignment="1">
      <alignment horizontal="right"/>
    </xf>
    <xf numFmtId="188" fontId="8" fillId="0" borderId="20" xfId="0" applyNumberFormat="1" applyFont="1" applyBorder="1" applyAlignment="1">
      <alignment horizontal="right"/>
    </xf>
    <xf numFmtId="184" fontId="8" fillId="0" borderId="26" xfId="0" applyNumberFormat="1" applyFont="1" applyFill="1" applyBorder="1" applyAlignment="1">
      <alignment horizontal="right" vertical="center"/>
    </xf>
    <xf numFmtId="184" fontId="8" fillId="0" borderId="45" xfId="0" applyNumberFormat="1" applyFont="1" applyFill="1" applyBorder="1" applyAlignment="1">
      <alignment horizontal="right" vertical="center"/>
    </xf>
    <xf numFmtId="184" fontId="8" fillId="0" borderId="28" xfId="0" applyNumberFormat="1" applyFont="1" applyFill="1" applyBorder="1" applyAlignment="1">
      <alignment horizontal="right" vertical="center"/>
    </xf>
    <xf numFmtId="184" fontId="8" fillId="0" borderId="29" xfId="0" applyNumberFormat="1" applyFont="1" applyFill="1" applyBorder="1" applyAlignment="1">
      <alignment horizontal="right" vertical="center"/>
    </xf>
    <xf numFmtId="184" fontId="8" fillId="0" borderId="14" xfId="0" applyNumberFormat="1" applyFont="1" applyFill="1" applyBorder="1" applyAlignment="1">
      <alignment horizontal="right" vertical="center"/>
    </xf>
    <xf numFmtId="184" fontId="8" fillId="0" borderId="23" xfId="0" applyNumberFormat="1" applyFont="1" applyFill="1" applyBorder="1" applyAlignment="1">
      <alignment horizontal="right" vertical="center"/>
    </xf>
    <xf numFmtId="0" fontId="10" fillId="0" borderId="46" xfId="0" applyFont="1" applyFill="1" applyBorder="1" applyAlignment="1" applyProtection="1">
      <alignment horizontal="center"/>
      <protection locked="0"/>
    </xf>
    <xf numFmtId="183" fontId="10" fillId="0" borderId="44" xfId="0" applyNumberFormat="1" applyFont="1" applyFill="1" applyBorder="1" applyAlignment="1" applyProtection="1">
      <alignment/>
      <protection locked="0"/>
    </xf>
    <xf numFmtId="38" fontId="10" fillId="0" borderId="44" xfId="17" applyFont="1" applyFill="1" applyBorder="1" applyAlignment="1" applyProtection="1">
      <alignment/>
      <protection locked="0"/>
    </xf>
    <xf numFmtId="182" fontId="10" fillId="0" borderId="30" xfId="0" applyNumberFormat="1" applyFont="1" applyFill="1" applyBorder="1" applyAlignment="1" applyProtection="1">
      <alignment/>
      <protection locked="0"/>
    </xf>
    <xf numFmtId="38" fontId="10" fillId="0" borderId="19" xfId="17" applyFont="1" applyFill="1" applyBorder="1" applyAlignment="1" applyProtection="1">
      <alignment horizontal="right"/>
      <protection locked="0"/>
    </xf>
    <xf numFmtId="182" fontId="10" fillId="0" borderId="28" xfId="17" applyNumberFormat="1" applyFont="1" applyFill="1" applyBorder="1" applyAlignment="1">
      <alignment horizontal="center"/>
    </xf>
    <xf numFmtId="189" fontId="10" fillId="0" borderId="47" xfId="17" applyNumberFormat="1" applyFont="1" applyFill="1" applyBorder="1" applyAlignment="1" applyProtection="1">
      <alignment horizontal="center"/>
      <protection locked="0"/>
    </xf>
    <xf numFmtId="38" fontId="10" fillId="0" borderId="30" xfId="17" applyFont="1" applyFill="1" applyBorder="1" applyAlignment="1" applyProtection="1">
      <alignment horizontal="center"/>
      <protection locked="0"/>
    </xf>
    <xf numFmtId="0" fontId="10" fillId="0" borderId="44" xfId="0" applyFont="1" applyFill="1" applyBorder="1" applyAlignment="1" applyProtection="1">
      <alignment/>
      <protection locked="0"/>
    </xf>
    <xf numFmtId="40" fontId="10" fillId="0" borderId="30" xfId="17" applyNumberFormat="1" applyFont="1" applyFill="1" applyBorder="1" applyAlignment="1" applyProtection="1">
      <alignment/>
      <protection locked="0"/>
    </xf>
    <xf numFmtId="182" fontId="10" fillId="0" borderId="28" xfId="0" applyNumberFormat="1" applyFont="1" applyFill="1" applyBorder="1" applyAlignment="1">
      <alignment horizontal="center"/>
    </xf>
    <xf numFmtId="183" fontId="10" fillId="0" borderId="48" xfId="0" applyNumberFormat="1" applyFont="1" applyFill="1" applyBorder="1" applyAlignment="1" applyProtection="1">
      <alignment/>
      <protection locked="0"/>
    </xf>
    <xf numFmtId="38" fontId="10" fillId="0" borderId="48" xfId="17" applyFont="1" applyFill="1" applyBorder="1" applyAlignment="1" applyProtection="1">
      <alignment/>
      <protection locked="0"/>
    </xf>
    <xf numFmtId="3" fontId="10" fillId="0" borderId="48" xfId="0" applyNumberFormat="1" applyFont="1" applyFill="1" applyBorder="1" applyAlignment="1" applyProtection="1">
      <alignment/>
      <protection locked="0"/>
    </xf>
    <xf numFmtId="182" fontId="10" fillId="0" borderId="49" xfId="0" applyNumberFormat="1" applyFont="1" applyFill="1" applyBorder="1" applyAlignment="1" applyProtection="1">
      <alignment/>
      <protection locked="0"/>
    </xf>
    <xf numFmtId="38" fontId="10" fillId="0" borderId="50" xfId="17" applyFont="1" applyFill="1" applyBorder="1" applyAlignment="1" applyProtection="1">
      <alignment horizontal="right"/>
      <protection locked="0"/>
    </xf>
    <xf numFmtId="182" fontId="10" fillId="0" borderId="51" xfId="17" applyNumberFormat="1" applyFont="1" applyFill="1" applyBorder="1" applyAlignment="1">
      <alignment horizontal="center"/>
    </xf>
    <xf numFmtId="189" fontId="10" fillId="0" borderId="39" xfId="17" applyNumberFormat="1" applyFont="1" applyFill="1" applyBorder="1" applyAlignment="1" applyProtection="1">
      <alignment horizontal="center"/>
      <protection locked="0"/>
    </xf>
    <xf numFmtId="38" fontId="10" fillId="0" borderId="49" xfId="17" applyFont="1" applyFill="1" applyBorder="1" applyAlignment="1" applyProtection="1">
      <alignment horizontal="center"/>
      <protection locked="0"/>
    </xf>
    <xf numFmtId="0" fontId="10" fillId="0" borderId="48" xfId="0" applyFont="1" applyFill="1" applyBorder="1" applyAlignment="1" applyProtection="1">
      <alignment/>
      <protection locked="0"/>
    </xf>
    <xf numFmtId="40" fontId="10" fillId="0" borderId="49" xfId="17" applyNumberFormat="1" applyFont="1" applyFill="1" applyBorder="1" applyAlignment="1" applyProtection="1">
      <alignment/>
      <protection locked="0"/>
    </xf>
    <xf numFmtId="190" fontId="10" fillId="0" borderId="44" xfId="0" applyNumberFormat="1" applyFont="1" applyFill="1" applyBorder="1" applyAlignment="1" applyProtection="1">
      <alignment/>
      <protection locked="0"/>
    </xf>
    <xf numFmtId="38" fontId="10" fillId="0" borderId="30" xfId="17" applyFont="1" applyFill="1" applyBorder="1" applyAlignment="1" applyProtection="1">
      <alignment horizontal="right"/>
      <protection locked="0"/>
    </xf>
    <xf numFmtId="191" fontId="10" fillId="0" borderId="44" xfId="0" applyNumberFormat="1" applyFont="1" applyFill="1" applyBorder="1" applyAlignment="1" applyProtection="1">
      <alignment/>
      <protection locked="0"/>
    </xf>
    <xf numFmtId="38" fontId="10" fillId="0" borderId="13" xfId="17" applyFont="1" applyFill="1" applyBorder="1" applyAlignment="1" applyProtection="1">
      <alignment horizontal="right"/>
      <protection locked="0"/>
    </xf>
    <xf numFmtId="182" fontId="10" fillId="0" borderId="14" xfId="0" applyNumberFormat="1" applyFont="1" applyFill="1" applyBorder="1" applyAlignment="1">
      <alignment horizontal="center"/>
    </xf>
    <xf numFmtId="0" fontId="10" fillId="0" borderId="47" xfId="17" applyNumberFormat="1" applyFont="1" applyFill="1" applyBorder="1" applyAlignment="1" applyProtection="1">
      <alignment horizontal="right"/>
      <protection locked="0"/>
    </xf>
    <xf numFmtId="190" fontId="10" fillId="0" borderId="42" xfId="0" applyNumberFormat="1" applyFont="1" applyFill="1" applyBorder="1" applyAlignment="1" applyProtection="1">
      <alignment/>
      <protection locked="0"/>
    </xf>
    <xf numFmtId="38" fontId="10" fillId="0" borderId="42" xfId="17" applyFont="1" applyFill="1" applyBorder="1" applyAlignment="1" applyProtection="1">
      <alignment/>
      <protection locked="0"/>
    </xf>
    <xf numFmtId="182" fontId="10" fillId="0" borderId="18" xfId="0" applyNumberFormat="1" applyFont="1" applyFill="1" applyBorder="1" applyAlignment="1" applyProtection="1">
      <alignment/>
      <protection locked="0"/>
    </xf>
    <xf numFmtId="38" fontId="10" fillId="0" borderId="34" xfId="17" applyFont="1" applyFill="1" applyBorder="1" applyAlignment="1" applyProtection="1">
      <alignment horizontal="right"/>
      <protection locked="0"/>
    </xf>
    <xf numFmtId="182" fontId="10" fillId="0" borderId="45" xfId="17" applyNumberFormat="1" applyFont="1" applyFill="1" applyBorder="1" applyAlignment="1">
      <alignment horizontal="center"/>
    </xf>
    <xf numFmtId="0" fontId="10" fillId="0" borderId="38" xfId="17" applyNumberFormat="1" applyFont="1" applyFill="1" applyBorder="1" applyAlignment="1" applyProtection="1">
      <alignment horizontal="right"/>
      <protection locked="0"/>
    </xf>
    <xf numFmtId="38" fontId="10" fillId="0" borderId="18" xfId="17" applyFont="1" applyFill="1" applyBorder="1" applyAlignment="1" applyProtection="1">
      <alignment horizontal="right"/>
      <protection locked="0"/>
    </xf>
    <xf numFmtId="191" fontId="10" fillId="0" borderId="42" xfId="0" applyNumberFormat="1" applyFont="1" applyFill="1" applyBorder="1" applyAlignment="1" applyProtection="1">
      <alignment/>
      <protection locked="0"/>
    </xf>
    <xf numFmtId="40" fontId="10" fillId="0" borderId="18" xfId="17" applyNumberFormat="1" applyFont="1" applyFill="1" applyBorder="1" applyAlignment="1" applyProtection="1">
      <alignment/>
      <protection locked="0"/>
    </xf>
    <xf numFmtId="182" fontId="10" fillId="0" borderId="45" xfId="0" applyNumberFormat="1" applyFont="1" applyFill="1" applyBorder="1" applyAlignment="1">
      <alignment horizontal="center"/>
    </xf>
    <xf numFmtId="182" fontId="10" fillId="0" borderId="14" xfId="17" applyNumberFormat="1" applyFont="1" applyFill="1" applyBorder="1" applyAlignment="1">
      <alignment horizontal="center"/>
    </xf>
    <xf numFmtId="190" fontId="10" fillId="0" borderId="47" xfId="17" applyNumberFormat="1" applyFont="1" applyFill="1" applyBorder="1" applyAlignment="1" applyProtection="1">
      <alignment horizontal="right"/>
      <protection locked="0"/>
    </xf>
    <xf numFmtId="190" fontId="10" fillId="0" borderId="38" xfId="17" applyNumberFormat="1" applyFont="1" applyFill="1" applyBorder="1" applyAlignment="1" applyProtection="1">
      <alignment horizontal="right"/>
      <protection locked="0"/>
    </xf>
    <xf numFmtId="0" fontId="10" fillId="0" borderId="13" xfId="0" applyFont="1" applyFill="1" applyBorder="1" applyAlignment="1" applyProtection="1">
      <alignment horizontal="center"/>
      <protection locked="0"/>
    </xf>
    <xf numFmtId="182" fontId="10" fillId="0" borderId="29" xfId="0" applyNumberFormat="1" applyFont="1" applyFill="1" applyBorder="1" applyAlignment="1">
      <alignment horizontal="center"/>
    </xf>
    <xf numFmtId="184" fontId="10" fillId="0" borderId="23" xfId="17" applyNumberFormat="1" applyFont="1" applyFill="1" applyBorder="1" applyAlignment="1">
      <alignment horizontal="center"/>
    </xf>
    <xf numFmtId="0" fontId="10" fillId="0" borderId="5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54" xfId="0" applyFont="1" applyBorder="1" applyAlignment="1">
      <alignment horizontal="left" vertical="center"/>
    </xf>
    <xf numFmtId="0" fontId="10" fillId="0" borderId="37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 shrinkToFit="1"/>
    </xf>
    <xf numFmtId="0" fontId="10" fillId="0" borderId="47" xfId="0" applyFont="1" applyBorder="1" applyAlignment="1">
      <alignment horizontal="left" vertical="center" shrinkToFit="1"/>
    </xf>
    <xf numFmtId="0" fontId="6" fillId="0" borderId="0" xfId="0" applyFont="1" applyAlignment="1" applyProtection="1">
      <alignment horizontal="center"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right"/>
      <protection locked="0"/>
    </xf>
    <xf numFmtId="0" fontId="10" fillId="0" borderId="16" xfId="0" applyFont="1" applyBorder="1" applyAlignment="1">
      <alignment horizontal="left" vertical="center" shrinkToFit="1"/>
    </xf>
    <xf numFmtId="0" fontId="10" fillId="0" borderId="55" xfId="0" applyFont="1" applyBorder="1" applyAlignment="1">
      <alignment horizontal="left" vertical="center" shrinkToFit="1"/>
    </xf>
    <xf numFmtId="0" fontId="10" fillId="0" borderId="56" xfId="0" applyFont="1" applyBorder="1" applyAlignment="1">
      <alignment horizontal="left" vertical="center" shrinkToFit="1"/>
    </xf>
    <xf numFmtId="0" fontId="10" fillId="0" borderId="52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52" xfId="0" applyFont="1" applyBorder="1" applyAlignment="1">
      <alignment horizontal="left" vertical="center" shrinkToFit="1"/>
    </xf>
    <xf numFmtId="0" fontId="10" fillId="0" borderId="12" xfId="0" applyFont="1" applyBorder="1" applyAlignment="1">
      <alignment horizontal="left" vertical="center" shrinkToFit="1"/>
    </xf>
    <xf numFmtId="0" fontId="17" fillId="0" borderId="0" xfId="0" applyFont="1" applyFill="1" applyBorder="1" applyAlignment="1" applyProtection="1">
      <alignment horizontal="center"/>
      <protection locked="0"/>
    </xf>
    <xf numFmtId="0" fontId="18" fillId="0" borderId="8" xfId="22" applyFont="1" applyFill="1" applyBorder="1" applyAlignment="1" applyProtection="1">
      <alignment horizontal="left"/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21" fillId="0" borderId="0" xfId="0" applyFont="1" applyFill="1" applyAlignment="1" applyProtection="1">
      <alignment horizontal="left"/>
      <protection locked="0"/>
    </xf>
    <xf numFmtId="0" fontId="21" fillId="0" borderId="27" xfId="0" applyFont="1" applyFill="1" applyBorder="1" applyAlignment="1" applyProtection="1">
      <alignment horizontal="left"/>
      <protection locked="0"/>
    </xf>
    <xf numFmtId="0" fontId="15" fillId="0" borderId="8" xfId="0" applyFont="1" applyFill="1" applyBorder="1" applyAlignment="1" applyProtection="1">
      <alignment horizontal="left"/>
      <protection locked="0"/>
    </xf>
    <xf numFmtId="0" fontId="15" fillId="0" borderId="0" xfId="0" applyFont="1" applyFill="1" applyBorder="1" applyAlignment="1" applyProtection="1">
      <alignment horizontal="left"/>
      <protection locked="0"/>
    </xf>
    <xf numFmtId="0" fontId="15" fillId="0" borderId="27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 wrapText="1"/>
      <protection locked="0"/>
    </xf>
    <xf numFmtId="0" fontId="18" fillId="0" borderId="8" xfId="22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0" fontId="21" fillId="0" borderId="27" xfId="0" applyFont="1" applyFill="1" applyBorder="1" applyAlignment="1" applyProtection="1">
      <alignment/>
      <protection locked="0"/>
    </xf>
    <xf numFmtId="0" fontId="21" fillId="0" borderId="8" xfId="0" applyFont="1" applyFill="1" applyBorder="1" applyAlignment="1" applyProtection="1">
      <alignment/>
      <protection locked="0"/>
    </xf>
    <xf numFmtId="0" fontId="22" fillId="0" borderId="8" xfId="22" applyFon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27" xfId="0" applyFill="1" applyBorder="1" applyAlignment="1" applyProtection="1">
      <alignment horizontal="left"/>
      <protection locked="0"/>
    </xf>
    <xf numFmtId="0" fontId="8" fillId="0" borderId="25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32" xfId="0" applyFont="1" applyFill="1" applyBorder="1" applyAlignment="1">
      <alignment horizontal="center"/>
    </xf>
    <xf numFmtId="0" fontId="12" fillId="0" borderId="53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184" fontId="8" fillId="0" borderId="26" xfId="0" applyNumberFormat="1" applyFont="1" applyBorder="1" applyAlignment="1">
      <alignment horizontal="right"/>
    </xf>
    <xf numFmtId="180" fontId="8" fillId="0" borderId="37" xfId="0" applyNumberFormat="1" applyFont="1" applyFill="1" applyBorder="1" applyAlignment="1">
      <alignment horizontal="right"/>
    </xf>
    <xf numFmtId="184" fontId="8" fillId="0" borderId="45" xfId="0" applyNumberFormat="1" applyFont="1" applyBorder="1" applyAlignment="1">
      <alignment horizontal="right"/>
    </xf>
    <xf numFmtId="180" fontId="8" fillId="0" borderId="38" xfId="0" applyNumberFormat="1" applyFont="1" applyFill="1" applyBorder="1" applyAlignment="1">
      <alignment horizontal="right"/>
    </xf>
    <xf numFmtId="184" fontId="8" fillId="0" borderId="45" xfId="0" applyNumberFormat="1" applyFont="1" applyBorder="1" applyAlignment="1">
      <alignment horizontal="right" vertical="center"/>
    </xf>
    <xf numFmtId="184" fontId="8" fillId="0" borderId="57" xfId="0" applyNumberFormat="1" applyFont="1" applyBorder="1" applyAlignment="1">
      <alignment horizontal="right"/>
    </xf>
    <xf numFmtId="180" fontId="8" fillId="0" borderId="55" xfId="0" applyNumberFormat="1" applyFont="1" applyFill="1" applyBorder="1" applyAlignment="1">
      <alignment horizontal="right"/>
    </xf>
    <xf numFmtId="184" fontId="8" fillId="0" borderId="28" xfId="0" applyNumberFormat="1" applyFont="1" applyBorder="1" applyAlignment="1">
      <alignment horizontal="right"/>
    </xf>
    <xf numFmtId="180" fontId="8" fillId="0" borderId="47" xfId="0" applyNumberFormat="1" applyFont="1" applyFill="1" applyBorder="1" applyAlignment="1">
      <alignment horizontal="right"/>
    </xf>
    <xf numFmtId="184" fontId="8" fillId="0" borderId="29" xfId="0" applyNumberFormat="1" applyFont="1" applyBorder="1" applyAlignment="1">
      <alignment horizontal="right"/>
    </xf>
    <xf numFmtId="180" fontId="8" fillId="0" borderId="6" xfId="0" applyNumberFormat="1" applyFont="1" applyFill="1" applyBorder="1" applyAlignment="1">
      <alignment horizontal="right"/>
    </xf>
    <xf numFmtId="184" fontId="8" fillId="0" borderId="14" xfId="0" applyNumberFormat="1" applyFont="1" applyBorder="1" applyAlignment="1">
      <alignment horizontal="right"/>
    </xf>
    <xf numFmtId="180" fontId="8" fillId="0" borderId="11" xfId="0" applyNumberFormat="1" applyFont="1" applyFill="1" applyBorder="1" applyAlignment="1">
      <alignment horizontal="right"/>
    </xf>
    <xf numFmtId="184" fontId="8" fillId="0" borderId="23" xfId="0" applyNumberFormat="1" applyFont="1" applyBorder="1" applyAlignment="1">
      <alignment horizontal="right"/>
    </xf>
    <xf numFmtId="180" fontId="8" fillId="0" borderId="10" xfId="0" applyNumberFormat="1" applyFont="1" applyFill="1" applyBorder="1" applyAlignment="1">
      <alignment horizontal="right"/>
    </xf>
    <xf numFmtId="0" fontId="10" fillId="0" borderId="34" xfId="0" applyFont="1" applyFill="1" applyBorder="1" applyAlignment="1">
      <alignment horizontal="center"/>
    </xf>
    <xf numFmtId="194" fontId="10" fillId="0" borderId="52" xfId="0" applyNumberFormat="1" applyFont="1" applyFill="1" applyBorder="1" applyAlignment="1">
      <alignment horizontal="right"/>
    </xf>
    <xf numFmtId="38" fontId="10" fillId="0" borderId="52" xfId="17" applyFont="1" applyFill="1" applyBorder="1" applyAlignment="1">
      <alignment horizontal="right"/>
    </xf>
    <xf numFmtId="184" fontId="10" fillId="0" borderId="14" xfId="0" applyNumberFormat="1" applyFont="1" applyFill="1" applyBorder="1" applyAlignment="1">
      <alignment horizontal="right"/>
    </xf>
    <xf numFmtId="38" fontId="10" fillId="0" borderId="11" xfId="17" applyFont="1" applyFill="1" applyBorder="1" applyAlignment="1" applyProtection="1">
      <alignment horizontal="right"/>
      <protection locked="0"/>
    </xf>
    <xf numFmtId="194" fontId="10" fillId="0" borderId="46" xfId="0" applyNumberFormat="1" applyFont="1" applyFill="1" applyBorder="1" applyAlignment="1">
      <alignment horizontal="right"/>
    </xf>
    <xf numFmtId="195" fontId="10" fillId="0" borderId="52" xfId="0" applyNumberFormat="1" applyFont="1" applyFill="1" applyBorder="1" applyAlignment="1">
      <alignment horizontal="right"/>
    </xf>
    <xf numFmtId="38" fontId="10" fillId="0" borderId="38" xfId="17" applyFont="1" applyFill="1" applyBorder="1" applyAlignment="1" applyProtection="1">
      <alignment horizontal="right"/>
      <protection locked="0"/>
    </xf>
    <xf numFmtId="198" fontId="10" fillId="0" borderId="49" xfId="0" applyNumberFormat="1" applyFont="1" applyFill="1" applyBorder="1" applyAlignment="1">
      <alignment horizontal="right"/>
    </xf>
    <xf numFmtId="186" fontId="10" fillId="0" borderId="49" xfId="0" applyNumberFormat="1" applyFont="1" applyFill="1" applyBorder="1" applyAlignment="1">
      <alignment horizontal="right"/>
    </xf>
    <xf numFmtId="184" fontId="10" fillId="0" borderId="51" xfId="0" applyNumberFormat="1" applyFont="1" applyFill="1" applyBorder="1" applyAlignment="1">
      <alignment horizontal="right"/>
    </xf>
    <xf numFmtId="38" fontId="10" fillId="0" borderId="58" xfId="17" applyFont="1" applyFill="1" applyBorder="1" applyAlignment="1">
      <alignment horizontal="right"/>
    </xf>
    <xf numFmtId="184" fontId="10" fillId="0" borderId="51" xfId="17" applyNumberFormat="1" applyFont="1" applyFill="1" applyBorder="1" applyAlignment="1">
      <alignment horizontal="center"/>
    </xf>
    <xf numFmtId="195" fontId="10" fillId="0" borderId="4" xfId="0" applyNumberFormat="1" applyFont="1" applyFill="1" applyBorder="1" applyAlignment="1">
      <alignment horizontal="right"/>
    </xf>
    <xf numFmtId="194" fontId="10" fillId="0" borderId="20" xfId="0" applyNumberFormat="1" applyFont="1" applyFill="1" applyBorder="1" applyAlignment="1">
      <alignment horizontal="right"/>
    </xf>
    <xf numFmtId="38" fontId="10" fillId="0" borderId="20" xfId="17" applyFont="1" applyFill="1" applyBorder="1" applyAlignment="1">
      <alignment horizontal="right"/>
    </xf>
    <xf numFmtId="184" fontId="10" fillId="0" borderId="23" xfId="0" applyNumberFormat="1" applyFont="1" applyFill="1" applyBorder="1" applyAlignment="1">
      <alignment horizontal="right"/>
    </xf>
    <xf numFmtId="38" fontId="10" fillId="0" borderId="21" xfId="17" applyFont="1" applyFill="1" applyBorder="1" applyAlignment="1" applyProtection="1">
      <alignment horizontal="right"/>
      <protection locked="0"/>
    </xf>
    <xf numFmtId="194" fontId="10" fillId="0" borderId="9" xfId="0" applyNumberFormat="1" applyFont="1" applyFill="1" applyBorder="1" applyAlignment="1">
      <alignment horizontal="right"/>
    </xf>
    <xf numFmtId="195" fontId="10" fillId="0" borderId="20" xfId="0" applyNumberFormat="1" applyFont="1" applyFill="1" applyBorder="1" applyAlignment="1">
      <alignment horizontal="right"/>
    </xf>
    <xf numFmtId="182" fontId="10" fillId="0" borderId="57" xfId="0" applyNumberFormat="1" applyFont="1" applyFill="1" applyBorder="1" applyAlignment="1">
      <alignment horizontal="center"/>
    </xf>
    <xf numFmtId="195" fontId="10" fillId="0" borderId="58" xfId="0" applyNumberFormat="1" applyFont="1" applyFill="1" applyBorder="1" applyAlignment="1">
      <alignment horizontal="right"/>
    </xf>
    <xf numFmtId="182" fontId="10" fillId="0" borderId="51" xfId="0" applyNumberFormat="1" applyFont="1" applyFill="1" applyBorder="1" applyAlignment="1">
      <alignment horizontal="center"/>
    </xf>
    <xf numFmtId="38" fontId="10" fillId="0" borderId="24" xfId="17" applyFont="1" applyFill="1" applyBorder="1" applyAlignment="1" applyProtection="1">
      <alignment horizontal="right"/>
      <protection locked="0"/>
    </xf>
    <xf numFmtId="0" fontId="10" fillId="0" borderId="13" xfId="0" applyFont="1" applyFill="1" applyBorder="1" applyAlignment="1">
      <alignment horizontal="center"/>
    </xf>
    <xf numFmtId="0" fontId="10" fillId="0" borderId="50" xfId="0" applyFont="1" applyFill="1" applyBorder="1" applyAlignment="1" applyProtection="1">
      <alignment horizontal="center"/>
      <protection locked="0"/>
    </xf>
    <xf numFmtId="185" fontId="10" fillId="0" borderId="47" xfId="17" applyNumberFormat="1" applyFont="1" applyFill="1" applyBorder="1" applyAlignment="1" applyProtection="1">
      <alignment horizontal="right"/>
      <protection locked="0"/>
    </xf>
    <xf numFmtId="185" fontId="10" fillId="0" borderId="38" xfId="17" applyNumberFormat="1" applyFont="1" applyFill="1" applyBorder="1" applyAlignment="1" applyProtection="1">
      <alignment horizontal="right"/>
      <protection locked="0"/>
    </xf>
    <xf numFmtId="198" fontId="10" fillId="0" borderId="46" xfId="0" applyNumberFormat="1" applyFont="1" applyFill="1" applyBorder="1" applyAlignment="1">
      <alignment horizontal="right"/>
    </xf>
    <xf numFmtId="186" fontId="10" fillId="0" borderId="58" xfId="0" applyNumberFormat="1" applyFont="1" applyFill="1" applyBorder="1" applyAlignment="1">
      <alignment horizontal="right"/>
    </xf>
    <xf numFmtId="0" fontId="10" fillId="0" borderId="21" xfId="0" applyFont="1" applyFill="1" applyBorder="1" applyAlignment="1" applyProtection="1">
      <alignment horizontal="center"/>
      <protection locked="0"/>
    </xf>
    <xf numFmtId="198" fontId="10" fillId="0" borderId="9" xfId="0" applyNumberFormat="1" applyFont="1" applyFill="1" applyBorder="1" applyAlignment="1">
      <alignment horizontal="right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⑭夏季推移1報" xfId="21"/>
    <cellStyle name="標準_⑭中部夏季第1報推移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66675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76275" y="0"/>
          <a:ext cx="73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6</xdr:col>
      <xdr:colOff>57150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409700" y="0"/>
          <a:ext cx="17716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81350" y="0"/>
          <a:ext cx="3124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春季妥結速報(A4縦)</a:t>
          </a:r>
        </a:p>
      </xdr:txBody>
    </xdr:sp>
    <xdr:clientData/>
  </xdr:twoCellAnchor>
  <xdr:twoCellAnchor>
    <xdr:from>
      <xdr:col>1</xdr:col>
      <xdr:colOff>57150</xdr:colOff>
      <xdr:row>62</xdr:row>
      <xdr:rowOff>142875</xdr:rowOff>
    </xdr:from>
    <xdr:to>
      <xdr:col>17</xdr:col>
      <xdr:colOff>457200</xdr:colOff>
      <xdr:row>71</xdr:row>
      <xdr:rowOff>9525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71450" y="10220325"/>
          <a:ext cx="9353550" cy="1352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金額は労働組合平均である。（単純平均とは1組合当たりの平均である。）
　　　２　要求状況（妥結状況）賃上げ率（％）＝平均要求額（平均妥結額）÷要求状況（妥結状況）平均賃金×１００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
　　　５　業種別区分は、平成19年11月に改定された日本標準産業分類（平成20年4月1日適用）に準じている。
　　　　　製造業の「機械器具」は改定前の「一般機械器具」と「精密機械器具」を統合したものである。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485775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1</xdr:col>
      <xdr:colOff>485775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857375" y="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952625" y="0"/>
          <a:ext cx="11620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14675" y="0"/>
          <a:ext cx="4371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春季妥結結果推移(A4縦)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133350</xdr:colOff>
      <xdr:row>17</xdr:row>
      <xdr:rowOff>0</xdr:rowOff>
    </xdr:from>
    <xdr:to>
      <xdr:col>14</xdr:col>
      <xdr:colOff>19050</xdr:colOff>
      <xdr:row>17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133350" y="3457575"/>
          <a:ext cx="934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金額は労働組合員平均である。（加重平均とは組合員１人当たりの平均である。）
　　　２　18年要求状況（妥結状況）支給月数（か月）＝平均要求額（平均妥結額）÷要求状況（妥結状況）平均賃金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95250</xdr:colOff>
      <xdr:row>17</xdr:row>
      <xdr:rowOff>123825</xdr:rowOff>
    </xdr:from>
    <xdr:to>
      <xdr:col>14</xdr:col>
      <xdr:colOff>552450</xdr:colOff>
      <xdr:row>23</xdr:row>
      <xdr:rowOff>104775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95250" y="358140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要求状況（妥結状況）賃上げ率（％）＝平均要求額（平均妥結額）÷要求状況（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1</xdr:col>
      <xdr:colOff>238125</xdr:colOff>
      <xdr:row>55</xdr:row>
      <xdr:rowOff>0</xdr:rowOff>
    </xdr:from>
    <xdr:to>
      <xdr:col>13</xdr:col>
      <xdr:colOff>228600</xdr:colOff>
      <xdr:row>55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1609725" y="1250632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55</xdr:row>
      <xdr:rowOff>0</xdr:rowOff>
    </xdr:from>
    <xdr:to>
      <xdr:col>12</xdr:col>
      <xdr:colOff>600075</xdr:colOff>
      <xdr:row>55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809625" y="1250632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54" name="AutoShape 55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55" name="TextBox 56"/>
        <xdr:cNvSpPr txBox="1">
          <a:spLocks noChangeArrowheads="1"/>
        </xdr:cNvSpPr>
      </xdr:nvSpPr>
      <xdr:spPr>
        <a:xfrm>
          <a:off x="1609725" y="12325350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56" name="TextBox 57"/>
        <xdr:cNvSpPr txBox="1">
          <a:spLocks noChangeArrowheads="1"/>
        </xdr:cNvSpPr>
      </xdr:nvSpPr>
      <xdr:spPr>
        <a:xfrm>
          <a:off x="809625" y="12325350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57" name="TextBox 5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58" name="TextBox 5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59" name="TextBox 6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60" name="TextBox 6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61" name="TextBox 6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62" name="TextBox 6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63" name="TextBox 6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64" name="TextBox 6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65" name="TextBox 6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66" name="TextBox 6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67" name="TextBox 6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5</xdr:col>
      <xdr:colOff>19050</xdr:colOff>
      <xdr:row>46</xdr:row>
      <xdr:rowOff>0</xdr:rowOff>
    </xdr:from>
    <xdr:to>
      <xdr:col>7</xdr:col>
      <xdr:colOff>19050</xdr:colOff>
      <xdr:row>48</xdr:row>
      <xdr:rowOff>0</xdr:rowOff>
    </xdr:to>
    <xdr:sp>
      <xdr:nvSpPr>
        <xdr:cNvPr id="68" name="Oval 69"/>
        <xdr:cNvSpPr>
          <a:spLocks/>
        </xdr:cNvSpPr>
      </xdr:nvSpPr>
      <xdr:spPr>
        <a:xfrm flipV="1">
          <a:off x="3790950" y="10153650"/>
          <a:ext cx="1314450" cy="4476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ｻﾝｷｭ-労働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69" name="AutoShape 70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66675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76275" y="0"/>
          <a:ext cx="73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6</xdr:col>
      <xdr:colOff>57150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409700" y="0"/>
          <a:ext cx="17716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81350" y="0"/>
          <a:ext cx="3124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春季妥結速報(A4縦)</a:t>
          </a:r>
        </a:p>
      </xdr:txBody>
    </xdr:sp>
    <xdr:clientData/>
  </xdr:twoCellAnchor>
  <xdr:twoCellAnchor>
    <xdr:from>
      <xdr:col>1</xdr:col>
      <xdr:colOff>57150</xdr:colOff>
      <xdr:row>62</xdr:row>
      <xdr:rowOff>142875</xdr:rowOff>
    </xdr:from>
    <xdr:to>
      <xdr:col>17</xdr:col>
      <xdr:colOff>457200</xdr:colOff>
      <xdr:row>71</xdr:row>
      <xdr:rowOff>9525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71450" y="10220325"/>
          <a:ext cx="9353550" cy="1352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金額は労働組合平均である。（単純平均とは1組合当たりの平均である。）
　　　２　要求状況（妥結状況）賃上げ率（％）＝平均要求額（平均妥結額）÷要求状況（妥結状況）平均賃金×１００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
　　　５　業種別区分は、平成19年11月に改定された日本標準産業分類（平成20年4月1日適用）に準じている。
　　　　　製造業の「機械器具」は改定前の「一般機械器具」と「精密機械器具」を統合したものである。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485775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1</xdr:col>
      <xdr:colOff>485775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857375" y="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952625" y="0"/>
          <a:ext cx="11620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14675" y="0"/>
          <a:ext cx="4371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春季妥結結果推移(A4縦)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133350</xdr:colOff>
      <xdr:row>17</xdr:row>
      <xdr:rowOff>0</xdr:rowOff>
    </xdr:from>
    <xdr:to>
      <xdr:col>14</xdr:col>
      <xdr:colOff>19050</xdr:colOff>
      <xdr:row>17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133350" y="3457575"/>
          <a:ext cx="934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金額は労働組合員平均である。（加重平均とは組合員１人当たりの平均である。）
　　　２　18年要求状況（妥結状況）支給月数（か月）＝平均要求額（平均妥結額）÷要求状況（妥結状況）平均賃金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95250</xdr:colOff>
      <xdr:row>17</xdr:row>
      <xdr:rowOff>123825</xdr:rowOff>
    </xdr:from>
    <xdr:to>
      <xdr:col>14</xdr:col>
      <xdr:colOff>552450</xdr:colOff>
      <xdr:row>23</xdr:row>
      <xdr:rowOff>104775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95250" y="358140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要求状況（妥結状況）賃上げ率（％）＝平均要求額（平均妥結額）÷要求状況（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1</xdr:col>
      <xdr:colOff>238125</xdr:colOff>
      <xdr:row>55</xdr:row>
      <xdr:rowOff>0</xdr:rowOff>
    </xdr:from>
    <xdr:to>
      <xdr:col>13</xdr:col>
      <xdr:colOff>228600</xdr:colOff>
      <xdr:row>55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1609725" y="1250632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55</xdr:row>
      <xdr:rowOff>0</xdr:rowOff>
    </xdr:from>
    <xdr:to>
      <xdr:col>12</xdr:col>
      <xdr:colOff>600075</xdr:colOff>
      <xdr:row>55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809625" y="1250632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54" name="AutoShape 54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1609725" y="12325350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809625" y="12325350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5</xdr:col>
      <xdr:colOff>19050</xdr:colOff>
      <xdr:row>46</xdr:row>
      <xdr:rowOff>0</xdr:rowOff>
    </xdr:from>
    <xdr:to>
      <xdr:col>7</xdr:col>
      <xdr:colOff>19050</xdr:colOff>
      <xdr:row>48</xdr:row>
      <xdr:rowOff>0</xdr:rowOff>
    </xdr:to>
    <xdr:sp>
      <xdr:nvSpPr>
        <xdr:cNvPr id="68" name="Oval 68"/>
        <xdr:cNvSpPr>
          <a:spLocks/>
        </xdr:cNvSpPr>
      </xdr:nvSpPr>
      <xdr:spPr>
        <a:xfrm flipV="1">
          <a:off x="3790950" y="10153650"/>
          <a:ext cx="1314450" cy="4476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ｻﾝｷｭ-労働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69" name="AutoShape 69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66675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76275" y="0"/>
          <a:ext cx="73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6</xdr:col>
      <xdr:colOff>57150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409700" y="0"/>
          <a:ext cx="17716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81350" y="0"/>
          <a:ext cx="3124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春季妥結速報(A4縦)</a:t>
          </a:r>
        </a:p>
      </xdr:txBody>
    </xdr:sp>
    <xdr:clientData/>
  </xdr:twoCellAnchor>
  <xdr:twoCellAnchor>
    <xdr:from>
      <xdr:col>1</xdr:col>
      <xdr:colOff>57150</xdr:colOff>
      <xdr:row>62</xdr:row>
      <xdr:rowOff>142875</xdr:rowOff>
    </xdr:from>
    <xdr:to>
      <xdr:col>17</xdr:col>
      <xdr:colOff>457200</xdr:colOff>
      <xdr:row>71</xdr:row>
      <xdr:rowOff>9525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71450" y="10220325"/>
          <a:ext cx="9353550" cy="1352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金額は労働組合平均である。（単純平均とは1組合当たりの平均である。）
　　　２　要求状況（妥結状況）賃上げ率（％）＝平均要求額（平均妥結額）÷要求状況（妥結状況）平均賃金×１００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
　　　５　業種別区分は、平成19年11月に改定された日本標準産業分類（平成20年4月1日適用）に準じている。
　　　　　製造業の「機械器具」は改定前の「一般機械器具」と「精密機械器具」を統合したものである。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485775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1</xdr:col>
      <xdr:colOff>485775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857375" y="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952625" y="0"/>
          <a:ext cx="11620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14675" y="0"/>
          <a:ext cx="4371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春季妥結結果推移(A4縦)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133350</xdr:colOff>
      <xdr:row>17</xdr:row>
      <xdr:rowOff>0</xdr:rowOff>
    </xdr:from>
    <xdr:to>
      <xdr:col>14</xdr:col>
      <xdr:colOff>19050</xdr:colOff>
      <xdr:row>17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133350" y="3457575"/>
          <a:ext cx="934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金額は労働組合員平均である。（加重平均とは組合員１人当たりの平均である。）
　　　２　18年要求状況（妥結状況）支給月数（か月）＝平均要求額（平均妥結額）÷要求状況（妥結状況）平均賃金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95250</xdr:colOff>
      <xdr:row>17</xdr:row>
      <xdr:rowOff>123825</xdr:rowOff>
    </xdr:from>
    <xdr:to>
      <xdr:col>14</xdr:col>
      <xdr:colOff>552450</xdr:colOff>
      <xdr:row>23</xdr:row>
      <xdr:rowOff>104775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95250" y="358140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要求状況（妥結状況）賃上げ率（％）＝平均要求額（平均妥結額）÷要求状況（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1</xdr:col>
      <xdr:colOff>238125</xdr:colOff>
      <xdr:row>55</xdr:row>
      <xdr:rowOff>0</xdr:rowOff>
    </xdr:from>
    <xdr:to>
      <xdr:col>13</xdr:col>
      <xdr:colOff>228600</xdr:colOff>
      <xdr:row>55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1609725" y="1250632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55</xdr:row>
      <xdr:rowOff>0</xdr:rowOff>
    </xdr:from>
    <xdr:to>
      <xdr:col>12</xdr:col>
      <xdr:colOff>600075</xdr:colOff>
      <xdr:row>55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809625" y="1250632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54" name="AutoShape 54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1609725" y="12325350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809625" y="12325350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5</xdr:col>
      <xdr:colOff>19050</xdr:colOff>
      <xdr:row>46</xdr:row>
      <xdr:rowOff>0</xdr:rowOff>
    </xdr:from>
    <xdr:to>
      <xdr:col>7</xdr:col>
      <xdr:colOff>19050</xdr:colOff>
      <xdr:row>48</xdr:row>
      <xdr:rowOff>0</xdr:rowOff>
    </xdr:to>
    <xdr:sp>
      <xdr:nvSpPr>
        <xdr:cNvPr id="68" name="Oval 68"/>
        <xdr:cNvSpPr>
          <a:spLocks/>
        </xdr:cNvSpPr>
      </xdr:nvSpPr>
      <xdr:spPr>
        <a:xfrm flipV="1">
          <a:off x="3790950" y="10153650"/>
          <a:ext cx="1314450" cy="4476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ｻﾝｷｭ-労働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69" name="AutoShape 69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66675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76275" y="0"/>
          <a:ext cx="73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6</xdr:col>
      <xdr:colOff>57150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409700" y="0"/>
          <a:ext cx="17716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81350" y="0"/>
          <a:ext cx="3124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春季妥結速報(A4縦)</a:t>
          </a:r>
        </a:p>
      </xdr:txBody>
    </xdr:sp>
    <xdr:clientData/>
  </xdr:twoCellAnchor>
  <xdr:twoCellAnchor>
    <xdr:from>
      <xdr:col>1</xdr:col>
      <xdr:colOff>57150</xdr:colOff>
      <xdr:row>62</xdr:row>
      <xdr:rowOff>142875</xdr:rowOff>
    </xdr:from>
    <xdr:to>
      <xdr:col>17</xdr:col>
      <xdr:colOff>457200</xdr:colOff>
      <xdr:row>71</xdr:row>
      <xdr:rowOff>9525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71450" y="10220325"/>
          <a:ext cx="9353550" cy="1352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金額は労働組合平均である。（単純平均とは1組合当たりの平均である。）
　　　２　要求状況（妥結状況）賃上げ率（％）＝平均要求額（平均妥結額）÷要求状況（妥結状況）平均賃金×１００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
　　　５　業種別区分は、平成19年11月に改定された日本標準産業分類（平成20年4月1日適用）に準じている。
　　　　　製造業の「機械器具」は改定前の「一般機械器具」と「精密機械器具」を統合したものである。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485775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1</xdr:col>
      <xdr:colOff>485775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857375" y="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952625" y="0"/>
          <a:ext cx="11620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14675" y="0"/>
          <a:ext cx="4371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春季妥結結果推移(A4縦)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14</xdr:col>
      <xdr:colOff>552450</xdr:colOff>
      <xdr:row>17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95250" y="345757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17</xdr:row>
      <xdr:rowOff>0</xdr:rowOff>
    </xdr:from>
    <xdr:to>
      <xdr:col>14</xdr:col>
      <xdr:colOff>104775</xdr:colOff>
      <xdr:row>17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2085975" y="3457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133350</xdr:colOff>
      <xdr:row>17</xdr:row>
      <xdr:rowOff>0</xdr:rowOff>
    </xdr:from>
    <xdr:to>
      <xdr:col>14</xdr:col>
      <xdr:colOff>19050</xdr:colOff>
      <xdr:row>17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133350" y="3457575"/>
          <a:ext cx="934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金額は労働組合員平均である。（加重平均とは組合員１人当たりの平均である。）
　　　２　18年要求状況（妥結状況）支給月数（か月）＝平均要求額（平均妥結額）÷要求状況（妥結状況）平均賃金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95250</xdr:colOff>
      <xdr:row>17</xdr:row>
      <xdr:rowOff>123825</xdr:rowOff>
    </xdr:from>
    <xdr:to>
      <xdr:col>14</xdr:col>
      <xdr:colOff>552450</xdr:colOff>
      <xdr:row>23</xdr:row>
      <xdr:rowOff>104775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95250" y="358140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要求状況（妥結状況）賃上げ率（％）＝平均要求額（平均妥結額）÷要求状況（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1</xdr:col>
      <xdr:colOff>238125</xdr:colOff>
      <xdr:row>55</xdr:row>
      <xdr:rowOff>0</xdr:rowOff>
    </xdr:from>
    <xdr:to>
      <xdr:col>13</xdr:col>
      <xdr:colOff>228600</xdr:colOff>
      <xdr:row>55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1609725" y="1250632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55</xdr:row>
      <xdr:rowOff>0</xdr:rowOff>
    </xdr:from>
    <xdr:to>
      <xdr:col>12</xdr:col>
      <xdr:colOff>600075</xdr:colOff>
      <xdr:row>55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809625" y="1250632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54" name="AutoShape 54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1609725" y="12325350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809625" y="12325350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14</xdr:col>
      <xdr:colOff>104775</xdr:colOff>
      <xdr:row>31</xdr:row>
      <xdr:rowOff>0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2085975" y="62960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5</xdr:col>
      <xdr:colOff>19050</xdr:colOff>
      <xdr:row>46</xdr:row>
      <xdr:rowOff>0</xdr:rowOff>
    </xdr:from>
    <xdr:to>
      <xdr:col>7</xdr:col>
      <xdr:colOff>19050</xdr:colOff>
      <xdr:row>48</xdr:row>
      <xdr:rowOff>0</xdr:rowOff>
    </xdr:to>
    <xdr:sp>
      <xdr:nvSpPr>
        <xdr:cNvPr id="68" name="Oval 68"/>
        <xdr:cNvSpPr>
          <a:spLocks/>
        </xdr:cNvSpPr>
      </xdr:nvSpPr>
      <xdr:spPr>
        <a:xfrm flipV="1">
          <a:off x="3790950" y="10153650"/>
          <a:ext cx="1314450" cy="4476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ｻﾝｷｭ-労働</a:t>
          </a:r>
        </a:p>
      </xdr:txBody>
    </xdr:sp>
    <xdr:clientData/>
  </xdr:twoCellAnchor>
  <xdr:twoCellAnchor>
    <xdr:from>
      <xdr:col>2</xdr:col>
      <xdr:colOff>190500</xdr:colOff>
      <xdr:row>31</xdr:row>
      <xdr:rowOff>314325</xdr:rowOff>
    </xdr:from>
    <xdr:to>
      <xdr:col>12</xdr:col>
      <xdr:colOff>133350</xdr:colOff>
      <xdr:row>36</xdr:row>
      <xdr:rowOff>28575</xdr:rowOff>
    </xdr:to>
    <xdr:sp>
      <xdr:nvSpPr>
        <xdr:cNvPr id="69" name="AutoShape 69"/>
        <xdr:cNvSpPr>
          <a:spLocks/>
        </xdr:cNvSpPr>
      </xdr:nvSpPr>
      <xdr:spPr>
        <a:xfrm>
          <a:off x="2143125" y="661035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5"/>
  <sheetViews>
    <sheetView zoomScale="95" zoomScaleNormal="95" workbookViewId="0" topLeftCell="A1">
      <selection activeCell="E8" sqref="E8:R62"/>
    </sheetView>
  </sheetViews>
  <sheetFormatPr defaultColWidth="9.00390625" defaultRowHeight="13.5"/>
  <cols>
    <col min="1" max="1" width="1.4921875" style="3" customWidth="1"/>
    <col min="2" max="3" width="3.25390625" style="3" bestFit="1" customWidth="1"/>
    <col min="4" max="4" width="19.75390625" style="4" bestFit="1" customWidth="1"/>
    <col min="5" max="5" width="5.625" style="3" customWidth="1"/>
    <col min="6" max="6" width="7.625" style="3" customWidth="1"/>
    <col min="7" max="7" width="4.625" style="3" customWidth="1"/>
    <col min="8" max="8" width="8.125" style="3" customWidth="1"/>
    <col min="9" max="9" width="7.625" style="3" customWidth="1"/>
    <col min="10" max="10" width="8.125" style="3" customWidth="1"/>
    <col min="11" max="11" width="7.625" style="5" customWidth="1"/>
    <col min="12" max="12" width="5.625" style="3" customWidth="1"/>
    <col min="13" max="13" width="7.625" style="3" customWidth="1"/>
    <col min="14" max="14" width="4.625" style="3" customWidth="1"/>
    <col min="15" max="15" width="8.125" style="5" customWidth="1"/>
    <col min="16" max="16" width="7.75390625" style="3" customWidth="1"/>
    <col min="17" max="17" width="8.125" style="3" customWidth="1"/>
    <col min="18" max="18" width="7.625" style="3" customWidth="1"/>
    <col min="19" max="19" width="9.00390625" style="3" customWidth="1"/>
    <col min="20" max="23" width="0" style="3" hidden="1" customWidth="1"/>
    <col min="24" max="16384" width="9.00390625" style="3" customWidth="1"/>
  </cols>
  <sheetData>
    <row r="1" spans="1:18" s="2" customFormat="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8.75">
      <c r="B2" s="192" t="s">
        <v>129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</row>
    <row r="3" spans="2:18" ht="18.75">
      <c r="B3" s="192" t="s">
        <v>101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</row>
    <row r="4" spans="2:18" ht="12.75" thickBot="1">
      <c r="B4" s="193" t="s">
        <v>47</v>
      </c>
      <c r="C4" s="193"/>
      <c r="D4" s="193"/>
      <c r="E4" s="58"/>
      <c r="F4" s="58"/>
      <c r="G4" s="58"/>
      <c r="H4" s="58"/>
      <c r="I4" s="58"/>
      <c r="J4" s="58"/>
      <c r="K4" s="60"/>
      <c r="L4" s="58"/>
      <c r="M4" s="58"/>
      <c r="N4" s="58"/>
      <c r="O4" s="194" t="s">
        <v>130</v>
      </c>
      <c r="P4" s="194"/>
      <c r="Q4" s="194"/>
      <c r="R4" s="194"/>
    </row>
    <row r="5" spans="2:18" s="6" customFormat="1" ht="12.75" thickBot="1">
      <c r="B5" s="7"/>
      <c r="C5" s="8"/>
      <c r="D5" s="9"/>
      <c r="E5" s="10" t="s">
        <v>35</v>
      </c>
      <c r="F5" s="11"/>
      <c r="G5" s="10"/>
      <c r="H5" s="12"/>
      <c r="I5" s="13"/>
      <c r="J5" s="13"/>
      <c r="K5" s="14"/>
      <c r="L5" s="12" t="s">
        <v>36</v>
      </c>
      <c r="M5" s="13"/>
      <c r="N5" s="13"/>
      <c r="O5" s="13"/>
      <c r="P5" s="13"/>
      <c r="Q5" s="13"/>
      <c r="R5" s="15"/>
    </row>
    <row r="6" spans="2:18" s="6" customFormat="1" ht="12">
      <c r="B6" s="16"/>
      <c r="C6" s="17"/>
      <c r="D6" s="18"/>
      <c r="E6" s="28"/>
      <c r="F6" s="22"/>
      <c r="G6" s="22"/>
      <c r="H6" s="22"/>
      <c r="I6" s="22"/>
      <c r="J6" s="186" t="s">
        <v>48</v>
      </c>
      <c r="K6" s="187"/>
      <c r="L6" s="22"/>
      <c r="M6" s="22"/>
      <c r="N6" s="22"/>
      <c r="O6" s="22"/>
      <c r="P6" s="22"/>
      <c r="Q6" s="186" t="s">
        <v>48</v>
      </c>
      <c r="R6" s="187"/>
    </row>
    <row r="7" spans="2:18" s="6" customFormat="1" ht="42" customHeight="1" thickBot="1">
      <c r="B7" s="19"/>
      <c r="C7" s="20"/>
      <c r="D7" s="21"/>
      <c r="E7" s="29" t="s">
        <v>68</v>
      </c>
      <c r="F7" s="23" t="s">
        <v>49</v>
      </c>
      <c r="G7" s="23" t="s">
        <v>45</v>
      </c>
      <c r="H7" s="23" t="s">
        <v>50</v>
      </c>
      <c r="I7" s="24" t="s">
        <v>107</v>
      </c>
      <c r="J7" s="25" t="s">
        <v>67</v>
      </c>
      <c r="K7" s="26" t="s">
        <v>52</v>
      </c>
      <c r="L7" s="23" t="s">
        <v>68</v>
      </c>
      <c r="M7" s="23" t="s">
        <v>49</v>
      </c>
      <c r="N7" s="23" t="s">
        <v>45</v>
      </c>
      <c r="O7" s="23" t="s">
        <v>53</v>
      </c>
      <c r="P7" s="24" t="s">
        <v>107</v>
      </c>
      <c r="Q7" s="25" t="s">
        <v>54</v>
      </c>
      <c r="R7" s="27" t="s">
        <v>52</v>
      </c>
    </row>
    <row r="8" spans="2:23" s="45" customFormat="1" ht="12">
      <c r="B8" s="46"/>
      <c r="C8" s="188" t="s">
        <v>0</v>
      </c>
      <c r="D8" s="189"/>
      <c r="E8" s="110">
        <v>38.5</v>
      </c>
      <c r="F8" s="112">
        <v>269527</v>
      </c>
      <c r="G8" s="112">
        <v>241</v>
      </c>
      <c r="H8" s="112">
        <v>5188</v>
      </c>
      <c r="I8" s="230">
        <v>1.92</v>
      </c>
      <c r="J8" s="231">
        <v>6609</v>
      </c>
      <c r="K8" s="131">
        <f>IF(U8=TRUE,"-",ROUND((H8-J8)/J8*100,2))</f>
        <v>-21.5</v>
      </c>
      <c r="L8" s="110">
        <v>38.4</v>
      </c>
      <c r="M8" s="112">
        <v>269377</v>
      </c>
      <c r="N8" s="111">
        <v>236</v>
      </c>
      <c r="O8" s="112">
        <v>4064</v>
      </c>
      <c r="P8" s="230">
        <v>1.51</v>
      </c>
      <c r="Q8" s="231">
        <v>3803</v>
      </c>
      <c r="R8" s="47">
        <f>IF(W8=TRUE,"-",ROUND((O8-Q8)/Q8*100,2))</f>
        <v>6.86</v>
      </c>
      <c r="T8" s="45">
        <f>ROUND((H8-J8)/J8*100,2)</f>
        <v>-21.5</v>
      </c>
      <c r="U8" s="45" t="b">
        <f>ISERROR(T8)</f>
        <v>0</v>
      </c>
      <c r="V8" s="45">
        <f>ROUND((O8-Q8)/Q8*100,2)</f>
        <v>6.86</v>
      </c>
      <c r="W8" s="45" t="b">
        <f>ISERROR(V8)</f>
        <v>0</v>
      </c>
    </row>
    <row r="9" spans="2:23" s="45" customFormat="1" ht="12">
      <c r="B9" s="104"/>
      <c r="C9" s="48"/>
      <c r="D9" s="49" t="s">
        <v>37</v>
      </c>
      <c r="E9" s="113">
        <v>37.9</v>
      </c>
      <c r="F9" s="115">
        <v>284961</v>
      </c>
      <c r="G9" s="115">
        <v>20</v>
      </c>
      <c r="H9" s="115">
        <v>5423</v>
      </c>
      <c r="I9" s="232">
        <v>1.9</v>
      </c>
      <c r="J9" s="233">
        <v>6167</v>
      </c>
      <c r="K9" s="132">
        <f>IF(U9=TRUE,"-",ROUND((H9-J9)/J9*100,2))</f>
        <v>-12.06</v>
      </c>
      <c r="L9" s="113">
        <v>37.9</v>
      </c>
      <c r="M9" s="115">
        <v>284961</v>
      </c>
      <c r="N9" s="114">
        <v>20</v>
      </c>
      <c r="O9" s="115">
        <v>4781</v>
      </c>
      <c r="P9" s="232">
        <v>1.68</v>
      </c>
      <c r="Q9" s="233">
        <v>4387</v>
      </c>
      <c r="R9" s="50">
        <f>IF(W9=TRUE,"-",ROUND((O9-Q9)/Q9*100,2))</f>
        <v>8.98</v>
      </c>
      <c r="T9" s="45">
        <f aca="true" t="shared" si="0" ref="T9:T62">ROUND((H9-J9)/J9*100,2)</f>
        <v>-12.06</v>
      </c>
      <c r="U9" s="45" t="b">
        <f aca="true" t="shared" si="1" ref="U9:U62">ISERROR(T9)</f>
        <v>0</v>
      </c>
      <c r="V9" s="45">
        <f aca="true" t="shared" si="2" ref="V9:V62">ROUND((O9-Q9)/Q9*100,2)</f>
        <v>8.98</v>
      </c>
      <c r="W9" s="45" t="b">
        <f aca="true" t="shared" si="3" ref="W9:W62">ISERROR(V9)</f>
        <v>0</v>
      </c>
    </row>
    <row r="10" spans="2:23" s="45" customFormat="1" ht="12">
      <c r="B10" s="104"/>
      <c r="C10" s="48"/>
      <c r="D10" s="49" t="s">
        <v>77</v>
      </c>
      <c r="E10" s="113">
        <v>41.5</v>
      </c>
      <c r="F10" s="115">
        <v>257202</v>
      </c>
      <c r="G10" s="115">
        <v>10</v>
      </c>
      <c r="H10" s="115">
        <v>4507</v>
      </c>
      <c r="I10" s="234">
        <v>1.75</v>
      </c>
      <c r="J10" s="233">
        <v>8454</v>
      </c>
      <c r="K10" s="132">
        <f aca="true" t="shared" si="4" ref="K10:K62">IF(U10=TRUE,"-",ROUND((H10-J10)/J10*100,2))</f>
        <v>-46.69</v>
      </c>
      <c r="L10" s="113">
        <v>41.5</v>
      </c>
      <c r="M10" s="115">
        <v>257202</v>
      </c>
      <c r="N10" s="114">
        <v>10</v>
      </c>
      <c r="O10" s="115">
        <v>2469</v>
      </c>
      <c r="P10" s="232">
        <v>0.96</v>
      </c>
      <c r="Q10" s="233">
        <v>2385</v>
      </c>
      <c r="R10" s="50">
        <f aca="true" t="shared" si="5" ref="R10:R62">IF(W10=TRUE,"-",ROUND((O10-Q10)/Q10*100,2))</f>
        <v>3.52</v>
      </c>
      <c r="T10" s="45">
        <f t="shared" si="0"/>
        <v>-46.69</v>
      </c>
      <c r="U10" s="45" t="b">
        <f t="shared" si="1"/>
        <v>0</v>
      </c>
      <c r="V10" s="45">
        <f t="shared" si="2"/>
        <v>3.52</v>
      </c>
      <c r="W10" s="45" t="b">
        <f t="shared" si="3"/>
        <v>0</v>
      </c>
    </row>
    <row r="11" spans="2:23" s="45" customFormat="1" ht="12">
      <c r="B11" s="104"/>
      <c r="C11" s="48"/>
      <c r="D11" s="49" t="s">
        <v>82</v>
      </c>
      <c r="E11" s="113">
        <v>37.6</v>
      </c>
      <c r="F11" s="115">
        <v>236167</v>
      </c>
      <c r="G11" s="115" t="s">
        <v>110</v>
      </c>
      <c r="H11" s="115">
        <v>4867</v>
      </c>
      <c r="I11" s="234">
        <v>2.06</v>
      </c>
      <c r="J11" s="233">
        <v>5304</v>
      </c>
      <c r="K11" s="132">
        <f t="shared" si="4"/>
        <v>-8.24</v>
      </c>
      <c r="L11" s="113">
        <v>37.6</v>
      </c>
      <c r="M11" s="115">
        <v>236167</v>
      </c>
      <c r="N11" s="114" t="s">
        <v>110</v>
      </c>
      <c r="O11" s="115">
        <v>1700</v>
      </c>
      <c r="P11" s="232">
        <v>0.72</v>
      </c>
      <c r="Q11" s="233">
        <v>2940</v>
      </c>
      <c r="R11" s="50">
        <f t="shared" si="5"/>
        <v>-42.18</v>
      </c>
      <c r="T11" s="45">
        <f t="shared" si="0"/>
        <v>-8.24</v>
      </c>
      <c r="U11" s="45" t="b">
        <f t="shared" si="1"/>
        <v>0</v>
      </c>
      <c r="V11" s="45">
        <f t="shared" si="2"/>
        <v>-42.18</v>
      </c>
      <c r="W11" s="45" t="b">
        <f t="shared" si="3"/>
        <v>0</v>
      </c>
    </row>
    <row r="12" spans="2:23" s="45" customFormat="1" ht="12">
      <c r="B12" s="104"/>
      <c r="C12" s="48"/>
      <c r="D12" s="49" t="s">
        <v>83</v>
      </c>
      <c r="E12" s="113">
        <v>38.8</v>
      </c>
      <c r="F12" s="115">
        <v>270568</v>
      </c>
      <c r="G12" s="115">
        <v>28</v>
      </c>
      <c r="H12" s="115">
        <v>5413</v>
      </c>
      <c r="I12" s="232">
        <v>2</v>
      </c>
      <c r="J12" s="233">
        <v>5784</v>
      </c>
      <c r="K12" s="132">
        <f t="shared" si="4"/>
        <v>-6.41</v>
      </c>
      <c r="L12" s="113">
        <v>38.8</v>
      </c>
      <c r="M12" s="115">
        <v>270568</v>
      </c>
      <c r="N12" s="114">
        <v>28</v>
      </c>
      <c r="O12" s="115">
        <v>3971</v>
      </c>
      <c r="P12" s="232">
        <v>1.47</v>
      </c>
      <c r="Q12" s="233">
        <v>3922</v>
      </c>
      <c r="R12" s="50">
        <f t="shared" si="5"/>
        <v>1.25</v>
      </c>
      <c r="T12" s="45">
        <f t="shared" si="0"/>
        <v>-6.41</v>
      </c>
      <c r="U12" s="45" t="b">
        <f t="shared" si="1"/>
        <v>0</v>
      </c>
      <c r="V12" s="45">
        <f t="shared" si="2"/>
        <v>1.25</v>
      </c>
      <c r="W12" s="45" t="b">
        <f t="shared" si="3"/>
        <v>0</v>
      </c>
    </row>
    <row r="13" spans="2:23" s="45" customFormat="1" ht="12">
      <c r="B13" s="104"/>
      <c r="C13" s="48"/>
      <c r="D13" s="49" t="s">
        <v>92</v>
      </c>
      <c r="E13" s="113">
        <v>38.8</v>
      </c>
      <c r="F13" s="115">
        <v>239750</v>
      </c>
      <c r="G13" s="115">
        <v>6</v>
      </c>
      <c r="H13" s="115">
        <v>2795</v>
      </c>
      <c r="I13" s="232">
        <v>1.17</v>
      </c>
      <c r="J13" s="233">
        <v>4905</v>
      </c>
      <c r="K13" s="132">
        <f t="shared" si="4"/>
        <v>-43.02</v>
      </c>
      <c r="L13" s="113">
        <v>38.2</v>
      </c>
      <c r="M13" s="115">
        <v>240417</v>
      </c>
      <c r="N13" s="114">
        <v>5</v>
      </c>
      <c r="O13" s="115">
        <v>2422</v>
      </c>
      <c r="P13" s="232">
        <v>1.01</v>
      </c>
      <c r="Q13" s="233">
        <v>2265</v>
      </c>
      <c r="R13" s="50">
        <f t="shared" si="5"/>
        <v>6.93</v>
      </c>
      <c r="T13" s="45">
        <f t="shared" si="0"/>
        <v>-43.02</v>
      </c>
      <c r="U13" s="45" t="b">
        <f t="shared" si="1"/>
        <v>0</v>
      </c>
      <c r="V13" s="45">
        <f t="shared" si="2"/>
        <v>6.93</v>
      </c>
      <c r="W13" s="45" t="b">
        <f t="shared" si="3"/>
        <v>0</v>
      </c>
    </row>
    <row r="14" spans="2:23" s="45" customFormat="1" ht="12">
      <c r="B14" s="104"/>
      <c r="C14" s="48"/>
      <c r="D14" s="49" t="s">
        <v>1</v>
      </c>
      <c r="E14" s="113">
        <v>37.6</v>
      </c>
      <c r="F14" s="115">
        <v>296115</v>
      </c>
      <c r="G14" s="115">
        <v>25</v>
      </c>
      <c r="H14" s="115">
        <v>6780</v>
      </c>
      <c r="I14" s="232">
        <v>2.29</v>
      </c>
      <c r="J14" s="233">
        <v>6770</v>
      </c>
      <c r="K14" s="132">
        <f t="shared" si="4"/>
        <v>0.15</v>
      </c>
      <c r="L14" s="113">
        <v>37.3</v>
      </c>
      <c r="M14" s="115">
        <v>294999</v>
      </c>
      <c r="N14" s="114">
        <v>24</v>
      </c>
      <c r="O14" s="115">
        <v>5144</v>
      </c>
      <c r="P14" s="232">
        <v>1.74</v>
      </c>
      <c r="Q14" s="233">
        <v>5203</v>
      </c>
      <c r="R14" s="50">
        <f t="shared" si="5"/>
        <v>-1.13</v>
      </c>
      <c r="T14" s="45">
        <f t="shared" si="0"/>
        <v>0.15</v>
      </c>
      <c r="U14" s="45" t="b">
        <f t="shared" si="1"/>
        <v>0</v>
      </c>
      <c r="V14" s="45">
        <f t="shared" si="2"/>
        <v>-1.13</v>
      </c>
      <c r="W14" s="45" t="b">
        <f t="shared" si="3"/>
        <v>0</v>
      </c>
    </row>
    <row r="15" spans="2:23" s="45" customFormat="1" ht="12">
      <c r="B15" s="101"/>
      <c r="C15" s="48"/>
      <c r="D15" s="49" t="s">
        <v>38</v>
      </c>
      <c r="E15" s="113" t="s">
        <v>102</v>
      </c>
      <c r="F15" s="115" t="s">
        <v>102</v>
      </c>
      <c r="G15" s="115" t="s">
        <v>102</v>
      </c>
      <c r="H15" s="115" t="s">
        <v>102</v>
      </c>
      <c r="I15" s="232" t="s">
        <v>102</v>
      </c>
      <c r="J15" s="233" t="s">
        <v>102</v>
      </c>
      <c r="K15" s="132" t="str">
        <f t="shared" si="4"/>
        <v>-</v>
      </c>
      <c r="L15" s="113" t="s">
        <v>102</v>
      </c>
      <c r="M15" s="115" t="s">
        <v>102</v>
      </c>
      <c r="N15" s="114" t="s">
        <v>102</v>
      </c>
      <c r="O15" s="115" t="s">
        <v>102</v>
      </c>
      <c r="P15" s="232" t="s">
        <v>102</v>
      </c>
      <c r="Q15" s="233" t="s">
        <v>102</v>
      </c>
      <c r="R15" s="50" t="str">
        <f t="shared" si="5"/>
        <v>-</v>
      </c>
      <c r="T15" s="45" t="e">
        <f t="shared" si="0"/>
        <v>#VALUE!</v>
      </c>
      <c r="U15" s="45" t="b">
        <f t="shared" si="1"/>
        <v>1</v>
      </c>
      <c r="V15" s="45" t="e">
        <f t="shared" si="2"/>
        <v>#VALUE!</v>
      </c>
      <c r="W15" s="45" t="b">
        <f t="shared" si="3"/>
        <v>1</v>
      </c>
    </row>
    <row r="16" spans="2:23" s="45" customFormat="1" ht="12">
      <c r="B16" s="101"/>
      <c r="C16" s="48"/>
      <c r="D16" s="49" t="s">
        <v>2</v>
      </c>
      <c r="E16" s="113">
        <v>37.1</v>
      </c>
      <c r="F16" s="115">
        <v>289031</v>
      </c>
      <c r="G16" s="115">
        <v>7</v>
      </c>
      <c r="H16" s="115">
        <v>5504</v>
      </c>
      <c r="I16" s="232">
        <v>1.9</v>
      </c>
      <c r="J16" s="233">
        <v>6073</v>
      </c>
      <c r="K16" s="132">
        <f t="shared" si="4"/>
        <v>-9.37</v>
      </c>
      <c r="L16" s="113">
        <v>36.3</v>
      </c>
      <c r="M16" s="115">
        <v>274430</v>
      </c>
      <c r="N16" s="114">
        <v>6</v>
      </c>
      <c r="O16" s="115">
        <v>4798</v>
      </c>
      <c r="P16" s="232">
        <v>1.75</v>
      </c>
      <c r="Q16" s="233">
        <v>5064</v>
      </c>
      <c r="R16" s="50">
        <f t="shared" si="5"/>
        <v>-5.25</v>
      </c>
      <c r="T16" s="45">
        <f t="shared" si="0"/>
        <v>-9.37</v>
      </c>
      <c r="U16" s="45" t="b">
        <f t="shared" si="1"/>
        <v>0</v>
      </c>
      <c r="V16" s="45">
        <f t="shared" si="2"/>
        <v>-5.25</v>
      </c>
      <c r="W16" s="45" t="b">
        <f t="shared" si="3"/>
        <v>0</v>
      </c>
    </row>
    <row r="17" spans="2:23" s="45" customFormat="1" ht="12">
      <c r="B17" s="101"/>
      <c r="C17" s="48"/>
      <c r="D17" s="49" t="s">
        <v>84</v>
      </c>
      <c r="E17" s="113">
        <v>36.5</v>
      </c>
      <c r="F17" s="115">
        <v>269593</v>
      </c>
      <c r="G17" s="115">
        <v>6</v>
      </c>
      <c r="H17" s="115">
        <v>4112</v>
      </c>
      <c r="I17" s="232">
        <v>1.53</v>
      </c>
      <c r="J17" s="233">
        <v>3714</v>
      </c>
      <c r="K17" s="132">
        <f t="shared" si="4"/>
        <v>10.72</v>
      </c>
      <c r="L17" s="113">
        <v>36.5</v>
      </c>
      <c r="M17" s="115">
        <v>269593</v>
      </c>
      <c r="N17" s="114">
        <v>6</v>
      </c>
      <c r="O17" s="115">
        <v>3770</v>
      </c>
      <c r="P17" s="232">
        <v>1.4</v>
      </c>
      <c r="Q17" s="233">
        <v>2941</v>
      </c>
      <c r="R17" s="50">
        <f t="shared" si="5"/>
        <v>28.19</v>
      </c>
      <c r="T17" s="45">
        <f t="shared" si="0"/>
        <v>10.72</v>
      </c>
      <c r="U17" s="45" t="b">
        <f t="shared" si="1"/>
        <v>0</v>
      </c>
      <c r="V17" s="45">
        <f t="shared" si="2"/>
        <v>28.19</v>
      </c>
      <c r="W17" s="45" t="b">
        <f t="shared" si="3"/>
        <v>0</v>
      </c>
    </row>
    <row r="18" spans="2:23" s="45" customFormat="1" ht="12">
      <c r="B18" s="101"/>
      <c r="C18" s="48"/>
      <c r="D18" s="49" t="s">
        <v>85</v>
      </c>
      <c r="E18" s="113">
        <v>44.4</v>
      </c>
      <c r="F18" s="115">
        <v>290273</v>
      </c>
      <c r="G18" s="115">
        <v>6</v>
      </c>
      <c r="H18" s="115">
        <v>3586</v>
      </c>
      <c r="I18" s="232">
        <v>1.24</v>
      </c>
      <c r="J18" s="233">
        <v>16808</v>
      </c>
      <c r="K18" s="132">
        <f t="shared" si="4"/>
        <v>-78.66</v>
      </c>
      <c r="L18" s="113">
        <v>44.4</v>
      </c>
      <c r="M18" s="115">
        <v>290273</v>
      </c>
      <c r="N18" s="114">
        <v>6</v>
      </c>
      <c r="O18" s="115">
        <v>2627</v>
      </c>
      <c r="P18" s="232">
        <v>0.91</v>
      </c>
      <c r="Q18" s="233">
        <v>2908</v>
      </c>
      <c r="R18" s="50">
        <f t="shared" si="5"/>
        <v>-9.66</v>
      </c>
      <c r="T18" s="45">
        <f t="shared" si="0"/>
        <v>-78.66</v>
      </c>
      <c r="U18" s="45" t="b">
        <f t="shared" si="1"/>
        <v>0</v>
      </c>
      <c r="V18" s="45">
        <f t="shared" si="2"/>
        <v>-9.66</v>
      </c>
      <c r="W18" s="45" t="b">
        <f t="shared" si="3"/>
        <v>0</v>
      </c>
    </row>
    <row r="19" spans="2:23" s="45" customFormat="1" ht="12">
      <c r="B19" s="101"/>
      <c r="C19" s="48"/>
      <c r="D19" s="49" t="s">
        <v>3</v>
      </c>
      <c r="E19" s="113">
        <v>38.8</v>
      </c>
      <c r="F19" s="115">
        <v>240100</v>
      </c>
      <c r="G19" s="115" t="s">
        <v>110</v>
      </c>
      <c r="H19" s="115">
        <v>5000</v>
      </c>
      <c r="I19" s="232">
        <v>2.08</v>
      </c>
      <c r="J19" s="233">
        <v>7000</v>
      </c>
      <c r="K19" s="132">
        <f t="shared" si="4"/>
        <v>-28.57</v>
      </c>
      <c r="L19" s="113">
        <v>38.8</v>
      </c>
      <c r="M19" s="115">
        <v>240100</v>
      </c>
      <c r="N19" s="114" t="s">
        <v>110</v>
      </c>
      <c r="O19" s="115">
        <v>3900</v>
      </c>
      <c r="P19" s="232">
        <v>1.62</v>
      </c>
      <c r="Q19" s="233">
        <v>0</v>
      </c>
      <c r="R19" s="50" t="str">
        <f t="shared" si="5"/>
        <v>-</v>
      </c>
      <c r="T19" s="45">
        <f t="shared" si="0"/>
        <v>-28.57</v>
      </c>
      <c r="U19" s="45" t="b">
        <f t="shared" si="1"/>
        <v>0</v>
      </c>
      <c r="V19" s="45" t="e">
        <f t="shared" si="2"/>
        <v>#DIV/0!</v>
      </c>
      <c r="W19" s="45" t="b">
        <f t="shared" si="3"/>
        <v>1</v>
      </c>
    </row>
    <row r="20" spans="2:23" s="45" customFormat="1" ht="12">
      <c r="B20" s="101" t="s">
        <v>4</v>
      </c>
      <c r="C20" s="48"/>
      <c r="D20" s="49" t="s">
        <v>5</v>
      </c>
      <c r="E20" s="113">
        <v>38</v>
      </c>
      <c r="F20" s="115">
        <v>274611</v>
      </c>
      <c r="G20" s="115">
        <v>9</v>
      </c>
      <c r="H20" s="115">
        <v>5397</v>
      </c>
      <c r="I20" s="232">
        <v>1.97</v>
      </c>
      <c r="J20" s="233">
        <v>5338</v>
      </c>
      <c r="K20" s="132">
        <f t="shared" si="4"/>
        <v>1.11</v>
      </c>
      <c r="L20" s="113">
        <v>38</v>
      </c>
      <c r="M20" s="115">
        <v>274611</v>
      </c>
      <c r="N20" s="114">
        <v>9</v>
      </c>
      <c r="O20" s="115">
        <v>3751</v>
      </c>
      <c r="P20" s="232">
        <v>1.37</v>
      </c>
      <c r="Q20" s="233">
        <v>4136</v>
      </c>
      <c r="R20" s="50">
        <f t="shared" si="5"/>
        <v>-9.31</v>
      </c>
      <c r="T20" s="45">
        <f t="shared" si="0"/>
        <v>1.11</v>
      </c>
      <c r="U20" s="45" t="b">
        <f t="shared" si="1"/>
        <v>0</v>
      </c>
      <c r="V20" s="45">
        <f t="shared" si="2"/>
        <v>-9.31</v>
      </c>
      <c r="W20" s="45" t="b">
        <f t="shared" si="3"/>
        <v>0</v>
      </c>
    </row>
    <row r="21" spans="2:23" s="45" customFormat="1" ht="12">
      <c r="B21" s="101"/>
      <c r="C21" s="48"/>
      <c r="D21" s="49" t="s">
        <v>6</v>
      </c>
      <c r="E21" s="113">
        <v>38.5</v>
      </c>
      <c r="F21" s="115">
        <v>265137</v>
      </c>
      <c r="G21" s="115">
        <v>12</v>
      </c>
      <c r="H21" s="115">
        <v>4513</v>
      </c>
      <c r="I21" s="232">
        <v>1.7</v>
      </c>
      <c r="J21" s="233">
        <v>4931</v>
      </c>
      <c r="K21" s="132">
        <f t="shared" si="4"/>
        <v>-8.48</v>
      </c>
      <c r="L21" s="113">
        <v>38.5</v>
      </c>
      <c r="M21" s="115">
        <v>265137</v>
      </c>
      <c r="N21" s="114">
        <v>12</v>
      </c>
      <c r="O21" s="115">
        <v>3900</v>
      </c>
      <c r="P21" s="232">
        <v>1.47</v>
      </c>
      <c r="Q21" s="233">
        <v>3476</v>
      </c>
      <c r="R21" s="50">
        <f t="shared" si="5"/>
        <v>12.2</v>
      </c>
      <c r="T21" s="45">
        <f t="shared" si="0"/>
        <v>-8.48</v>
      </c>
      <c r="U21" s="45" t="b">
        <f t="shared" si="1"/>
        <v>0</v>
      </c>
      <c r="V21" s="45">
        <f t="shared" si="2"/>
        <v>12.2</v>
      </c>
      <c r="W21" s="45" t="b">
        <f t="shared" si="3"/>
        <v>0</v>
      </c>
    </row>
    <row r="22" spans="2:23" s="45" customFormat="1" ht="12">
      <c r="B22" s="101"/>
      <c r="C22" s="48"/>
      <c r="D22" s="49" t="s">
        <v>81</v>
      </c>
      <c r="E22" s="113">
        <v>39.4</v>
      </c>
      <c r="F22" s="115">
        <v>262592</v>
      </c>
      <c r="G22" s="115">
        <v>22</v>
      </c>
      <c r="H22" s="115">
        <v>5293</v>
      </c>
      <c r="I22" s="232">
        <v>2.02</v>
      </c>
      <c r="J22" s="233">
        <v>8563</v>
      </c>
      <c r="K22" s="132">
        <f t="shared" si="4"/>
        <v>-38.19</v>
      </c>
      <c r="L22" s="113">
        <v>39.6</v>
      </c>
      <c r="M22" s="115">
        <v>266499</v>
      </c>
      <c r="N22" s="114">
        <v>20</v>
      </c>
      <c r="O22" s="115">
        <v>4341</v>
      </c>
      <c r="P22" s="232">
        <v>1.63</v>
      </c>
      <c r="Q22" s="233">
        <v>3675</v>
      </c>
      <c r="R22" s="50">
        <f t="shared" si="5"/>
        <v>18.12</v>
      </c>
      <c r="T22" s="45">
        <f t="shared" si="0"/>
        <v>-38.19</v>
      </c>
      <c r="U22" s="45" t="b">
        <f t="shared" si="1"/>
        <v>0</v>
      </c>
      <c r="V22" s="45">
        <f t="shared" si="2"/>
        <v>18.12</v>
      </c>
      <c r="W22" s="45" t="b">
        <f t="shared" si="3"/>
        <v>0</v>
      </c>
    </row>
    <row r="23" spans="2:23" s="45" customFormat="1" ht="12">
      <c r="B23" s="101"/>
      <c r="C23" s="48"/>
      <c r="D23" s="49" t="s">
        <v>80</v>
      </c>
      <c r="E23" s="113">
        <v>37.9</v>
      </c>
      <c r="F23" s="115">
        <v>287256</v>
      </c>
      <c r="G23" s="115">
        <v>5</v>
      </c>
      <c r="H23" s="115">
        <v>4721</v>
      </c>
      <c r="I23" s="232">
        <v>1.64</v>
      </c>
      <c r="J23" s="233">
        <v>7880</v>
      </c>
      <c r="K23" s="132">
        <f t="shared" si="4"/>
        <v>-40.09</v>
      </c>
      <c r="L23" s="113">
        <v>37.9</v>
      </c>
      <c r="M23" s="115">
        <v>287256</v>
      </c>
      <c r="N23" s="114">
        <v>5</v>
      </c>
      <c r="O23" s="115">
        <v>4721</v>
      </c>
      <c r="P23" s="232">
        <v>1.64</v>
      </c>
      <c r="Q23" s="233">
        <v>5610</v>
      </c>
      <c r="R23" s="50">
        <f t="shared" si="5"/>
        <v>-15.85</v>
      </c>
      <c r="T23" s="45">
        <f t="shared" si="0"/>
        <v>-40.09</v>
      </c>
      <c r="U23" s="45" t="b">
        <f t="shared" si="1"/>
        <v>0</v>
      </c>
      <c r="V23" s="45">
        <f t="shared" si="2"/>
        <v>-15.85</v>
      </c>
      <c r="W23" s="45" t="b">
        <f t="shared" si="3"/>
        <v>0</v>
      </c>
    </row>
    <row r="24" spans="2:23" s="45" customFormat="1" ht="12">
      <c r="B24" s="101"/>
      <c r="C24" s="48"/>
      <c r="D24" s="49" t="s">
        <v>78</v>
      </c>
      <c r="E24" s="113">
        <v>38.3</v>
      </c>
      <c r="F24" s="115">
        <v>271206</v>
      </c>
      <c r="G24" s="115">
        <v>13</v>
      </c>
      <c r="H24" s="115">
        <v>4703</v>
      </c>
      <c r="I24" s="232">
        <v>1.73</v>
      </c>
      <c r="J24" s="233">
        <v>4767</v>
      </c>
      <c r="K24" s="132">
        <f t="shared" si="4"/>
        <v>-1.34</v>
      </c>
      <c r="L24" s="113">
        <v>38.3</v>
      </c>
      <c r="M24" s="115">
        <v>271206</v>
      </c>
      <c r="N24" s="114">
        <v>13</v>
      </c>
      <c r="O24" s="115">
        <v>3801</v>
      </c>
      <c r="P24" s="232">
        <v>1.4</v>
      </c>
      <c r="Q24" s="233">
        <v>2553</v>
      </c>
      <c r="R24" s="50">
        <f t="shared" si="5"/>
        <v>48.88</v>
      </c>
      <c r="T24" s="45">
        <f t="shared" si="0"/>
        <v>-1.34</v>
      </c>
      <c r="U24" s="45" t="b">
        <f t="shared" si="1"/>
        <v>0</v>
      </c>
      <c r="V24" s="45">
        <f t="shared" si="2"/>
        <v>48.88</v>
      </c>
      <c r="W24" s="45" t="b">
        <f t="shared" si="3"/>
        <v>0</v>
      </c>
    </row>
    <row r="25" spans="2:23" s="45" customFormat="1" ht="12">
      <c r="B25" s="101"/>
      <c r="C25" s="48"/>
      <c r="D25" s="49" t="s">
        <v>79</v>
      </c>
      <c r="E25" s="113">
        <v>38.2</v>
      </c>
      <c r="F25" s="115">
        <v>281003</v>
      </c>
      <c r="G25" s="115" t="s">
        <v>110</v>
      </c>
      <c r="H25" s="115">
        <v>5750</v>
      </c>
      <c r="I25" s="232">
        <v>2.05</v>
      </c>
      <c r="J25" s="233">
        <v>10000</v>
      </c>
      <c r="K25" s="132">
        <f t="shared" si="4"/>
        <v>-42.5</v>
      </c>
      <c r="L25" s="113">
        <v>38.2</v>
      </c>
      <c r="M25" s="115">
        <v>281003</v>
      </c>
      <c r="N25" s="114" t="s">
        <v>110</v>
      </c>
      <c r="O25" s="115">
        <v>4750</v>
      </c>
      <c r="P25" s="232">
        <v>1.69</v>
      </c>
      <c r="Q25" s="233">
        <v>5500</v>
      </c>
      <c r="R25" s="50">
        <f t="shared" si="5"/>
        <v>-13.64</v>
      </c>
      <c r="T25" s="45">
        <f t="shared" si="0"/>
        <v>-42.5</v>
      </c>
      <c r="U25" s="45" t="b">
        <f t="shared" si="1"/>
        <v>0</v>
      </c>
      <c r="V25" s="45">
        <f t="shared" si="2"/>
        <v>-13.64</v>
      </c>
      <c r="W25" s="45" t="b">
        <f t="shared" si="3"/>
        <v>0</v>
      </c>
    </row>
    <row r="26" spans="2:23" s="45" customFormat="1" ht="12">
      <c r="B26" s="101"/>
      <c r="C26" s="48"/>
      <c r="D26" s="49" t="s">
        <v>7</v>
      </c>
      <c r="E26" s="113">
        <v>37.6</v>
      </c>
      <c r="F26" s="115">
        <v>255512</v>
      </c>
      <c r="G26" s="115">
        <v>57</v>
      </c>
      <c r="H26" s="115">
        <v>4944</v>
      </c>
      <c r="I26" s="232">
        <v>1.94</v>
      </c>
      <c r="J26" s="233">
        <v>6840</v>
      </c>
      <c r="K26" s="132">
        <f t="shared" si="4"/>
        <v>-27.72</v>
      </c>
      <c r="L26" s="113">
        <v>37.6</v>
      </c>
      <c r="M26" s="115">
        <v>255512</v>
      </c>
      <c r="N26" s="114">
        <v>57</v>
      </c>
      <c r="O26" s="115">
        <v>3802</v>
      </c>
      <c r="P26" s="232">
        <v>1.49</v>
      </c>
      <c r="Q26" s="233">
        <v>3609</v>
      </c>
      <c r="R26" s="50">
        <f t="shared" si="5"/>
        <v>5.35</v>
      </c>
      <c r="T26" s="45">
        <f t="shared" si="0"/>
        <v>-27.72</v>
      </c>
      <c r="U26" s="45" t="b">
        <f t="shared" si="1"/>
        <v>0</v>
      </c>
      <c r="V26" s="45">
        <f t="shared" si="2"/>
        <v>5.35</v>
      </c>
      <c r="W26" s="45" t="b">
        <f t="shared" si="3"/>
        <v>0</v>
      </c>
    </row>
    <row r="27" spans="2:23" s="45" customFormat="1" ht="12">
      <c r="B27" s="101"/>
      <c r="C27" s="48"/>
      <c r="D27" s="49" t="s">
        <v>86</v>
      </c>
      <c r="E27" s="113">
        <v>41</v>
      </c>
      <c r="F27" s="115">
        <v>268692</v>
      </c>
      <c r="G27" s="115">
        <v>9</v>
      </c>
      <c r="H27" s="115">
        <v>6387</v>
      </c>
      <c r="I27" s="232">
        <v>2.38</v>
      </c>
      <c r="J27" s="233">
        <v>4953</v>
      </c>
      <c r="K27" s="132">
        <f t="shared" si="4"/>
        <v>28.95</v>
      </c>
      <c r="L27" s="113">
        <v>41</v>
      </c>
      <c r="M27" s="115">
        <v>268692</v>
      </c>
      <c r="N27" s="114">
        <v>9</v>
      </c>
      <c r="O27" s="115">
        <v>5458</v>
      </c>
      <c r="P27" s="232">
        <v>2.03</v>
      </c>
      <c r="Q27" s="233">
        <v>3384</v>
      </c>
      <c r="R27" s="50">
        <f t="shared" si="5"/>
        <v>61.29</v>
      </c>
      <c r="T27" s="45">
        <f t="shared" si="0"/>
        <v>28.95</v>
      </c>
      <c r="U27" s="45" t="b">
        <f t="shared" si="1"/>
        <v>0</v>
      </c>
      <c r="V27" s="45">
        <f t="shared" si="2"/>
        <v>61.29</v>
      </c>
      <c r="W27" s="45" t="b">
        <f t="shared" si="3"/>
        <v>0</v>
      </c>
    </row>
    <row r="28" spans="2:23" s="45" customFormat="1" ht="12">
      <c r="B28" s="101" t="s">
        <v>8</v>
      </c>
      <c r="C28" s="190" t="s">
        <v>9</v>
      </c>
      <c r="D28" s="191"/>
      <c r="E28" s="116" t="s">
        <v>102</v>
      </c>
      <c r="F28" s="118" t="s">
        <v>102</v>
      </c>
      <c r="G28" s="118" t="s">
        <v>102</v>
      </c>
      <c r="H28" s="118" t="s">
        <v>102</v>
      </c>
      <c r="I28" s="235" t="s">
        <v>102</v>
      </c>
      <c r="J28" s="236" t="s">
        <v>102</v>
      </c>
      <c r="K28" s="133" t="str">
        <f t="shared" si="4"/>
        <v>-</v>
      </c>
      <c r="L28" s="116" t="s">
        <v>102</v>
      </c>
      <c r="M28" s="118" t="s">
        <v>102</v>
      </c>
      <c r="N28" s="117" t="s">
        <v>102</v>
      </c>
      <c r="O28" s="118" t="s">
        <v>102</v>
      </c>
      <c r="P28" s="235" t="s">
        <v>102</v>
      </c>
      <c r="Q28" s="236" t="s">
        <v>102</v>
      </c>
      <c r="R28" s="51" t="str">
        <f t="shared" si="5"/>
        <v>-</v>
      </c>
      <c r="T28" s="45" t="e">
        <f t="shared" si="0"/>
        <v>#VALUE!</v>
      </c>
      <c r="U28" s="45" t="b">
        <f t="shared" si="1"/>
        <v>1</v>
      </c>
      <c r="V28" s="45" t="e">
        <f t="shared" si="2"/>
        <v>#VALUE!</v>
      </c>
      <c r="W28" s="45" t="b">
        <f t="shared" si="3"/>
        <v>1</v>
      </c>
    </row>
    <row r="29" spans="2:23" s="45" customFormat="1" ht="12">
      <c r="B29" s="101"/>
      <c r="C29" s="190" t="s">
        <v>88</v>
      </c>
      <c r="D29" s="191"/>
      <c r="E29" s="119">
        <v>42.6</v>
      </c>
      <c r="F29" s="121">
        <v>270410</v>
      </c>
      <c r="G29" s="121" t="s">
        <v>110</v>
      </c>
      <c r="H29" s="121">
        <v>4000</v>
      </c>
      <c r="I29" s="237">
        <v>1.48</v>
      </c>
      <c r="J29" s="238">
        <v>4000</v>
      </c>
      <c r="K29" s="133">
        <f t="shared" si="4"/>
        <v>0</v>
      </c>
      <c r="L29" s="119">
        <v>42.6</v>
      </c>
      <c r="M29" s="121">
        <v>270410</v>
      </c>
      <c r="N29" s="120" t="s">
        <v>110</v>
      </c>
      <c r="O29" s="121">
        <v>0</v>
      </c>
      <c r="P29" s="237">
        <v>0</v>
      </c>
      <c r="Q29" s="238">
        <v>1000</v>
      </c>
      <c r="R29" s="51">
        <f t="shared" si="5"/>
        <v>-100</v>
      </c>
      <c r="T29" s="45">
        <f t="shared" si="0"/>
        <v>0</v>
      </c>
      <c r="U29" s="45" t="b">
        <f t="shared" si="1"/>
        <v>0</v>
      </c>
      <c r="V29" s="45">
        <f t="shared" si="2"/>
        <v>-100</v>
      </c>
      <c r="W29" s="45" t="b">
        <f t="shared" si="3"/>
        <v>0</v>
      </c>
    </row>
    <row r="30" spans="2:23" s="45" customFormat="1" ht="12">
      <c r="B30" s="101"/>
      <c r="C30" s="190" t="s">
        <v>10</v>
      </c>
      <c r="D30" s="191"/>
      <c r="E30" s="119">
        <v>36.2</v>
      </c>
      <c r="F30" s="121">
        <v>289111</v>
      </c>
      <c r="G30" s="121">
        <v>10</v>
      </c>
      <c r="H30" s="121">
        <v>5170</v>
      </c>
      <c r="I30" s="237">
        <v>1.79</v>
      </c>
      <c r="J30" s="238">
        <v>7457</v>
      </c>
      <c r="K30" s="133">
        <f t="shared" si="4"/>
        <v>-30.67</v>
      </c>
      <c r="L30" s="119">
        <v>36.5</v>
      </c>
      <c r="M30" s="121">
        <v>295070</v>
      </c>
      <c r="N30" s="120">
        <v>9</v>
      </c>
      <c r="O30" s="121">
        <v>4746</v>
      </c>
      <c r="P30" s="237">
        <v>1.61</v>
      </c>
      <c r="Q30" s="238">
        <v>4183</v>
      </c>
      <c r="R30" s="51">
        <f t="shared" si="5"/>
        <v>13.46</v>
      </c>
      <c r="T30" s="45">
        <f t="shared" si="0"/>
        <v>-30.67</v>
      </c>
      <c r="U30" s="45" t="b">
        <f t="shared" si="1"/>
        <v>0</v>
      </c>
      <c r="V30" s="45">
        <f t="shared" si="2"/>
        <v>13.46</v>
      </c>
      <c r="W30" s="45" t="b">
        <f t="shared" si="3"/>
        <v>0</v>
      </c>
    </row>
    <row r="31" spans="2:23" s="45" customFormat="1" ht="12">
      <c r="B31" s="101"/>
      <c r="C31" s="190" t="s">
        <v>89</v>
      </c>
      <c r="D31" s="191"/>
      <c r="E31" s="119">
        <v>36.8</v>
      </c>
      <c r="F31" s="121">
        <v>316537</v>
      </c>
      <c r="G31" s="121">
        <v>6</v>
      </c>
      <c r="H31" s="121">
        <v>5383</v>
      </c>
      <c r="I31" s="237">
        <v>1.7</v>
      </c>
      <c r="J31" s="238">
        <v>5317</v>
      </c>
      <c r="K31" s="133">
        <f t="shared" si="4"/>
        <v>1.24</v>
      </c>
      <c r="L31" s="119">
        <v>36.8</v>
      </c>
      <c r="M31" s="121">
        <v>316537</v>
      </c>
      <c r="N31" s="120">
        <v>6</v>
      </c>
      <c r="O31" s="121">
        <v>5254</v>
      </c>
      <c r="P31" s="237">
        <v>1.66</v>
      </c>
      <c r="Q31" s="238">
        <v>4581</v>
      </c>
      <c r="R31" s="51">
        <f t="shared" si="5"/>
        <v>14.69</v>
      </c>
      <c r="T31" s="45">
        <f t="shared" si="0"/>
        <v>1.24</v>
      </c>
      <c r="U31" s="45" t="b">
        <f t="shared" si="1"/>
        <v>0</v>
      </c>
      <c r="V31" s="45">
        <f t="shared" si="2"/>
        <v>14.69</v>
      </c>
      <c r="W31" s="45" t="b">
        <f t="shared" si="3"/>
        <v>0</v>
      </c>
    </row>
    <row r="32" spans="2:23" s="45" customFormat="1" ht="12">
      <c r="B32" s="101"/>
      <c r="C32" s="190" t="s">
        <v>39</v>
      </c>
      <c r="D32" s="191"/>
      <c r="E32" s="119">
        <v>37.4</v>
      </c>
      <c r="F32" s="121">
        <v>336770</v>
      </c>
      <c r="G32" s="121" t="s">
        <v>110</v>
      </c>
      <c r="H32" s="121">
        <v>8002</v>
      </c>
      <c r="I32" s="237">
        <v>2.38</v>
      </c>
      <c r="J32" s="238">
        <v>9790</v>
      </c>
      <c r="K32" s="133">
        <f t="shared" si="4"/>
        <v>-18.26</v>
      </c>
      <c r="L32" s="119">
        <v>37.4</v>
      </c>
      <c r="M32" s="121">
        <v>336770</v>
      </c>
      <c r="N32" s="120" t="s">
        <v>110</v>
      </c>
      <c r="O32" s="121">
        <v>6261</v>
      </c>
      <c r="P32" s="237">
        <v>1.86</v>
      </c>
      <c r="Q32" s="238">
        <v>6748</v>
      </c>
      <c r="R32" s="51">
        <f t="shared" si="5"/>
        <v>-7.22</v>
      </c>
      <c r="T32" s="45">
        <f t="shared" si="0"/>
        <v>-18.26</v>
      </c>
      <c r="U32" s="45" t="b">
        <f t="shared" si="1"/>
        <v>0</v>
      </c>
      <c r="V32" s="45">
        <f t="shared" si="2"/>
        <v>-7.22</v>
      </c>
      <c r="W32" s="45" t="b">
        <f t="shared" si="3"/>
        <v>0</v>
      </c>
    </row>
    <row r="33" spans="2:23" s="45" customFormat="1" ht="12">
      <c r="B33" s="101"/>
      <c r="C33" s="195" t="s">
        <v>87</v>
      </c>
      <c r="D33" s="196"/>
      <c r="E33" s="116">
        <v>39.4</v>
      </c>
      <c r="F33" s="118">
        <v>246748</v>
      </c>
      <c r="G33" s="118">
        <v>36</v>
      </c>
      <c r="H33" s="118">
        <v>4249</v>
      </c>
      <c r="I33" s="235">
        <v>1.72</v>
      </c>
      <c r="J33" s="236">
        <v>7457</v>
      </c>
      <c r="K33" s="132">
        <f t="shared" si="4"/>
        <v>-43.02</v>
      </c>
      <c r="L33" s="116">
        <v>39.3</v>
      </c>
      <c r="M33" s="118">
        <v>246602</v>
      </c>
      <c r="N33" s="117">
        <v>35</v>
      </c>
      <c r="O33" s="118">
        <v>2521</v>
      </c>
      <c r="P33" s="235">
        <v>1.02</v>
      </c>
      <c r="Q33" s="236">
        <v>2186</v>
      </c>
      <c r="R33" s="50">
        <f t="shared" si="5"/>
        <v>15.32</v>
      </c>
      <c r="T33" s="45">
        <f t="shared" si="0"/>
        <v>-43.02</v>
      </c>
      <c r="U33" s="45" t="b">
        <f t="shared" si="1"/>
        <v>0</v>
      </c>
      <c r="V33" s="45">
        <f t="shared" si="2"/>
        <v>15.32</v>
      </c>
      <c r="W33" s="45" t="b">
        <f t="shared" si="3"/>
        <v>0</v>
      </c>
    </row>
    <row r="34" spans="2:23" s="45" customFormat="1" ht="12">
      <c r="B34" s="101"/>
      <c r="C34" s="48"/>
      <c r="D34" s="52" t="s">
        <v>46</v>
      </c>
      <c r="E34" s="113">
        <v>37.5</v>
      </c>
      <c r="F34" s="115">
        <v>214358</v>
      </c>
      <c r="G34" s="115">
        <v>6</v>
      </c>
      <c r="H34" s="115">
        <v>5320</v>
      </c>
      <c r="I34" s="232">
        <v>2.48</v>
      </c>
      <c r="J34" s="233">
        <v>7039</v>
      </c>
      <c r="K34" s="132">
        <f t="shared" si="4"/>
        <v>-24.42</v>
      </c>
      <c r="L34" s="113">
        <v>37.5</v>
      </c>
      <c r="M34" s="115">
        <v>214358</v>
      </c>
      <c r="N34" s="114">
        <v>6</v>
      </c>
      <c r="O34" s="115">
        <v>1741</v>
      </c>
      <c r="P34" s="232">
        <v>0.81</v>
      </c>
      <c r="Q34" s="233">
        <v>1689</v>
      </c>
      <c r="R34" s="50">
        <f t="shared" si="5"/>
        <v>3.08</v>
      </c>
      <c r="T34" s="45">
        <f t="shared" si="0"/>
        <v>-24.42</v>
      </c>
      <c r="U34" s="45" t="b">
        <f t="shared" si="1"/>
        <v>0</v>
      </c>
      <c r="V34" s="45">
        <f t="shared" si="2"/>
        <v>3.08</v>
      </c>
      <c r="W34" s="45" t="b">
        <f t="shared" si="3"/>
        <v>0</v>
      </c>
    </row>
    <row r="35" spans="2:23" s="45" customFormat="1" ht="12">
      <c r="B35" s="101"/>
      <c r="C35" s="48"/>
      <c r="D35" s="52" t="s">
        <v>11</v>
      </c>
      <c r="E35" s="113">
        <v>43.4</v>
      </c>
      <c r="F35" s="115">
        <v>245908</v>
      </c>
      <c r="G35" s="115">
        <v>4</v>
      </c>
      <c r="H35" s="115">
        <v>4245</v>
      </c>
      <c r="I35" s="232">
        <v>1.73</v>
      </c>
      <c r="J35" s="233">
        <v>7648</v>
      </c>
      <c r="K35" s="132">
        <f t="shared" si="4"/>
        <v>-44.5</v>
      </c>
      <c r="L35" s="113">
        <v>43.4</v>
      </c>
      <c r="M35" s="115">
        <v>245908</v>
      </c>
      <c r="N35" s="114">
        <v>4</v>
      </c>
      <c r="O35" s="115">
        <v>2320</v>
      </c>
      <c r="P35" s="232">
        <v>0.94</v>
      </c>
      <c r="Q35" s="233">
        <v>2773</v>
      </c>
      <c r="R35" s="50">
        <f t="shared" si="5"/>
        <v>-16.34</v>
      </c>
      <c r="T35" s="45">
        <f t="shared" si="0"/>
        <v>-44.5</v>
      </c>
      <c r="U35" s="45" t="b">
        <f t="shared" si="1"/>
        <v>0</v>
      </c>
      <c r="V35" s="45">
        <f t="shared" si="2"/>
        <v>-16.34</v>
      </c>
      <c r="W35" s="45" t="b">
        <f t="shared" si="3"/>
        <v>0</v>
      </c>
    </row>
    <row r="36" spans="2:23" s="45" customFormat="1" ht="12">
      <c r="B36" s="101" t="s">
        <v>12</v>
      </c>
      <c r="C36" s="48"/>
      <c r="D36" s="52" t="s">
        <v>13</v>
      </c>
      <c r="E36" s="113">
        <v>41.4</v>
      </c>
      <c r="F36" s="115">
        <v>259327</v>
      </c>
      <c r="G36" s="115">
        <v>17</v>
      </c>
      <c r="H36" s="115">
        <v>4133</v>
      </c>
      <c r="I36" s="232">
        <v>1.59</v>
      </c>
      <c r="J36" s="233">
        <v>9115</v>
      </c>
      <c r="K36" s="132">
        <f t="shared" si="4"/>
        <v>-54.66</v>
      </c>
      <c r="L36" s="113">
        <v>41.4</v>
      </c>
      <c r="M36" s="115">
        <v>259794</v>
      </c>
      <c r="N36" s="114">
        <v>16</v>
      </c>
      <c r="O36" s="115">
        <v>2461</v>
      </c>
      <c r="P36" s="232">
        <v>0.95</v>
      </c>
      <c r="Q36" s="233">
        <v>1839</v>
      </c>
      <c r="R36" s="50">
        <f t="shared" si="5"/>
        <v>33.82</v>
      </c>
      <c r="T36" s="45">
        <f t="shared" si="0"/>
        <v>-54.66</v>
      </c>
      <c r="U36" s="45" t="b">
        <f t="shared" si="1"/>
        <v>0</v>
      </c>
      <c r="V36" s="45">
        <f t="shared" si="2"/>
        <v>33.82</v>
      </c>
      <c r="W36" s="45" t="b">
        <f t="shared" si="3"/>
        <v>0</v>
      </c>
    </row>
    <row r="37" spans="2:23" s="45" customFormat="1" ht="12">
      <c r="B37" s="101"/>
      <c r="C37" s="48"/>
      <c r="D37" s="52" t="s">
        <v>40</v>
      </c>
      <c r="E37" s="113">
        <v>30.8</v>
      </c>
      <c r="F37" s="115">
        <v>225389</v>
      </c>
      <c r="G37" s="115" t="s">
        <v>110</v>
      </c>
      <c r="H37" s="115">
        <v>5300</v>
      </c>
      <c r="I37" s="232">
        <v>2.35</v>
      </c>
      <c r="J37" s="233">
        <v>5453</v>
      </c>
      <c r="K37" s="132">
        <f t="shared" si="4"/>
        <v>-2.81</v>
      </c>
      <c r="L37" s="113">
        <v>30.8</v>
      </c>
      <c r="M37" s="115">
        <v>225389</v>
      </c>
      <c r="N37" s="114" t="s">
        <v>109</v>
      </c>
      <c r="O37" s="115">
        <v>3800</v>
      </c>
      <c r="P37" s="232">
        <v>1.69</v>
      </c>
      <c r="Q37" s="233">
        <v>3953</v>
      </c>
      <c r="R37" s="50">
        <f t="shared" si="5"/>
        <v>-3.87</v>
      </c>
      <c r="T37" s="45">
        <f t="shared" si="0"/>
        <v>-2.81</v>
      </c>
      <c r="U37" s="45" t="b">
        <f t="shared" si="1"/>
        <v>0</v>
      </c>
      <c r="V37" s="45">
        <f t="shared" si="2"/>
        <v>-3.87</v>
      </c>
      <c r="W37" s="45" t="b">
        <f t="shared" si="3"/>
        <v>0</v>
      </c>
    </row>
    <row r="38" spans="2:23" s="45" customFormat="1" ht="12">
      <c r="B38" s="101"/>
      <c r="C38" s="48"/>
      <c r="D38" s="52" t="s">
        <v>41</v>
      </c>
      <c r="E38" s="113" t="s">
        <v>102</v>
      </c>
      <c r="F38" s="115" t="s">
        <v>102</v>
      </c>
      <c r="G38" s="115" t="s">
        <v>102</v>
      </c>
      <c r="H38" s="115" t="s">
        <v>102</v>
      </c>
      <c r="I38" s="232" t="s">
        <v>102</v>
      </c>
      <c r="J38" s="233" t="s">
        <v>102</v>
      </c>
      <c r="K38" s="132" t="str">
        <f t="shared" si="4"/>
        <v>-</v>
      </c>
      <c r="L38" s="113" t="s">
        <v>102</v>
      </c>
      <c r="M38" s="115" t="s">
        <v>102</v>
      </c>
      <c r="N38" s="114" t="s">
        <v>102</v>
      </c>
      <c r="O38" s="115" t="s">
        <v>102</v>
      </c>
      <c r="P38" s="232" t="s">
        <v>102</v>
      </c>
      <c r="Q38" s="233" t="s">
        <v>102</v>
      </c>
      <c r="R38" s="50" t="str">
        <f t="shared" si="5"/>
        <v>-</v>
      </c>
      <c r="T38" s="45" t="e">
        <f t="shared" si="0"/>
        <v>#VALUE!</v>
      </c>
      <c r="U38" s="45" t="b">
        <f t="shared" si="1"/>
        <v>1</v>
      </c>
      <c r="V38" s="45" t="e">
        <f t="shared" si="2"/>
        <v>#VALUE!</v>
      </c>
      <c r="W38" s="45" t="b">
        <f t="shared" si="3"/>
        <v>1</v>
      </c>
    </row>
    <row r="39" spans="2:23" s="45" customFormat="1" ht="12">
      <c r="B39" s="101"/>
      <c r="C39" s="48"/>
      <c r="D39" s="52" t="s">
        <v>42</v>
      </c>
      <c r="E39" s="113">
        <v>37.6</v>
      </c>
      <c r="F39" s="115">
        <v>251366</v>
      </c>
      <c r="G39" s="115" t="s">
        <v>110</v>
      </c>
      <c r="H39" s="115">
        <v>2250</v>
      </c>
      <c r="I39" s="232">
        <v>0.9</v>
      </c>
      <c r="J39" s="233">
        <v>2250</v>
      </c>
      <c r="K39" s="132">
        <f t="shared" si="4"/>
        <v>0</v>
      </c>
      <c r="L39" s="113">
        <v>37.6</v>
      </c>
      <c r="M39" s="115">
        <v>251366</v>
      </c>
      <c r="N39" s="114" t="s">
        <v>109</v>
      </c>
      <c r="O39" s="115">
        <v>1417</v>
      </c>
      <c r="P39" s="232">
        <v>0.56</v>
      </c>
      <c r="Q39" s="233">
        <v>1407</v>
      </c>
      <c r="R39" s="50">
        <f t="shared" si="5"/>
        <v>0.71</v>
      </c>
      <c r="T39" s="45">
        <f t="shared" si="0"/>
        <v>0</v>
      </c>
      <c r="U39" s="45" t="b">
        <f t="shared" si="1"/>
        <v>0</v>
      </c>
      <c r="V39" s="45">
        <f t="shared" si="2"/>
        <v>0.71</v>
      </c>
      <c r="W39" s="45" t="b">
        <f t="shared" si="3"/>
        <v>0</v>
      </c>
    </row>
    <row r="40" spans="2:23" s="45" customFormat="1" ht="12">
      <c r="B40" s="101"/>
      <c r="C40" s="48"/>
      <c r="D40" s="49" t="s">
        <v>91</v>
      </c>
      <c r="E40" s="113">
        <v>35.6</v>
      </c>
      <c r="F40" s="115">
        <v>250217</v>
      </c>
      <c r="G40" s="115">
        <v>5</v>
      </c>
      <c r="H40" s="115">
        <v>3739</v>
      </c>
      <c r="I40" s="232">
        <v>1.49</v>
      </c>
      <c r="J40" s="233">
        <v>3625</v>
      </c>
      <c r="K40" s="132">
        <f t="shared" si="4"/>
        <v>3.14</v>
      </c>
      <c r="L40" s="113">
        <v>35.6</v>
      </c>
      <c r="M40" s="115">
        <v>250217</v>
      </c>
      <c r="N40" s="114">
        <v>5</v>
      </c>
      <c r="O40" s="115">
        <v>3739</v>
      </c>
      <c r="P40" s="232">
        <v>1.49</v>
      </c>
      <c r="Q40" s="233">
        <v>3325</v>
      </c>
      <c r="R40" s="50">
        <f t="shared" si="5"/>
        <v>12.45</v>
      </c>
      <c r="T40" s="45">
        <f t="shared" si="0"/>
        <v>3.14</v>
      </c>
      <c r="U40" s="45" t="b">
        <f t="shared" si="1"/>
        <v>0</v>
      </c>
      <c r="V40" s="45">
        <f t="shared" si="2"/>
        <v>12.45</v>
      </c>
      <c r="W40" s="45" t="b">
        <f t="shared" si="3"/>
        <v>0</v>
      </c>
    </row>
    <row r="41" spans="2:23" s="45" customFormat="1" ht="12">
      <c r="B41" s="101"/>
      <c r="C41" s="48"/>
      <c r="D41" s="49" t="s">
        <v>90</v>
      </c>
      <c r="E41" s="113" t="s">
        <v>102</v>
      </c>
      <c r="F41" s="115" t="s">
        <v>102</v>
      </c>
      <c r="G41" s="115" t="s">
        <v>102</v>
      </c>
      <c r="H41" s="115" t="s">
        <v>102</v>
      </c>
      <c r="I41" s="232" t="s">
        <v>102</v>
      </c>
      <c r="J41" s="233" t="s">
        <v>102</v>
      </c>
      <c r="K41" s="132" t="str">
        <f t="shared" si="4"/>
        <v>-</v>
      </c>
      <c r="L41" s="113" t="s">
        <v>102</v>
      </c>
      <c r="M41" s="115" t="s">
        <v>102</v>
      </c>
      <c r="N41" s="114" t="s">
        <v>102</v>
      </c>
      <c r="O41" s="115" t="s">
        <v>102</v>
      </c>
      <c r="P41" s="232" t="s">
        <v>102</v>
      </c>
      <c r="Q41" s="233" t="s">
        <v>102</v>
      </c>
      <c r="R41" s="50" t="str">
        <f t="shared" si="5"/>
        <v>-</v>
      </c>
      <c r="T41" s="45" t="e">
        <f t="shared" si="0"/>
        <v>#VALUE!</v>
      </c>
      <c r="U41" s="45" t="b">
        <f t="shared" si="1"/>
        <v>1</v>
      </c>
      <c r="V41" s="45" t="e">
        <f t="shared" si="2"/>
        <v>#VALUE!</v>
      </c>
      <c r="W41" s="45" t="b">
        <f t="shared" si="3"/>
        <v>1</v>
      </c>
    </row>
    <row r="42" spans="2:23" s="45" customFormat="1" ht="12">
      <c r="B42" s="101"/>
      <c r="C42" s="190" t="s">
        <v>93</v>
      </c>
      <c r="D42" s="197"/>
      <c r="E42" s="119">
        <v>35.3</v>
      </c>
      <c r="F42" s="121">
        <v>243341</v>
      </c>
      <c r="G42" s="121">
        <v>26</v>
      </c>
      <c r="H42" s="121">
        <v>4106</v>
      </c>
      <c r="I42" s="237">
        <v>1.69</v>
      </c>
      <c r="J42" s="238">
        <v>5502</v>
      </c>
      <c r="K42" s="133">
        <f t="shared" si="4"/>
        <v>-25.37</v>
      </c>
      <c r="L42" s="119">
        <v>35.4</v>
      </c>
      <c r="M42" s="121">
        <v>245020</v>
      </c>
      <c r="N42" s="120">
        <v>25</v>
      </c>
      <c r="O42" s="121">
        <v>3529</v>
      </c>
      <c r="P42" s="237">
        <v>1.44</v>
      </c>
      <c r="Q42" s="238">
        <v>3096</v>
      </c>
      <c r="R42" s="51">
        <f t="shared" si="5"/>
        <v>13.99</v>
      </c>
      <c r="T42" s="45">
        <f t="shared" si="0"/>
        <v>-25.37</v>
      </c>
      <c r="U42" s="45" t="b">
        <f t="shared" si="1"/>
        <v>0</v>
      </c>
      <c r="V42" s="45">
        <f t="shared" si="2"/>
        <v>13.99</v>
      </c>
      <c r="W42" s="45" t="b">
        <f t="shared" si="3"/>
        <v>0</v>
      </c>
    </row>
    <row r="43" spans="2:23" s="45" customFormat="1" ht="12">
      <c r="B43" s="101"/>
      <c r="C43" s="190" t="s">
        <v>71</v>
      </c>
      <c r="D43" s="197"/>
      <c r="E43" s="119">
        <v>40.2</v>
      </c>
      <c r="F43" s="121">
        <v>322623</v>
      </c>
      <c r="G43" s="121">
        <v>5</v>
      </c>
      <c r="H43" s="121">
        <v>13605</v>
      </c>
      <c r="I43" s="237">
        <v>4.22</v>
      </c>
      <c r="J43" s="238">
        <v>7744</v>
      </c>
      <c r="K43" s="133">
        <f t="shared" si="4"/>
        <v>75.68</v>
      </c>
      <c r="L43" s="119">
        <v>36.8</v>
      </c>
      <c r="M43" s="121">
        <v>309791</v>
      </c>
      <c r="N43" s="120">
        <v>4</v>
      </c>
      <c r="O43" s="121">
        <v>6116</v>
      </c>
      <c r="P43" s="237">
        <v>1.97</v>
      </c>
      <c r="Q43" s="238">
        <v>3174</v>
      </c>
      <c r="R43" s="51">
        <f t="shared" si="5"/>
        <v>92.69</v>
      </c>
      <c r="T43" s="45">
        <f t="shared" si="0"/>
        <v>75.68</v>
      </c>
      <c r="U43" s="45" t="b">
        <f t="shared" si="1"/>
        <v>0</v>
      </c>
      <c r="V43" s="45">
        <f t="shared" si="2"/>
        <v>92.69</v>
      </c>
      <c r="W43" s="45" t="b">
        <f t="shared" si="3"/>
        <v>0</v>
      </c>
    </row>
    <row r="44" spans="2:23" s="45" customFormat="1" ht="12">
      <c r="B44" s="101"/>
      <c r="C44" s="190" t="s">
        <v>72</v>
      </c>
      <c r="D44" s="197"/>
      <c r="E44" s="119">
        <v>34.8</v>
      </c>
      <c r="F44" s="121">
        <v>235379</v>
      </c>
      <c r="G44" s="121" t="s">
        <v>110</v>
      </c>
      <c r="H44" s="121">
        <v>5500</v>
      </c>
      <c r="I44" s="237">
        <v>2.34</v>
      </c>
      <c r="J44" s="238" t="s">
        <v>102</v>
      </c>
      <c r="K44" s="133" t="str">
        <f t="shared" si="4"/>
        <v>-</v>
      </c>
      <c r="L44" s="119">
        <v>34.8</v>
      </c>
      <c r="M44" s="121">
        <v>235379</v>
      </c>
      <c r="N44" s="120" t="s">
        <v>110</v>
      </c>
      <c r="O44" s="121">
        <v>4601</v>
      </c>
      <c r="P44" s="237">
        <v>1.95</v>
      </c>
      <c r="Q44" s="238" t="s">
        <v>102</v>
      </c>
      <c r="R44" s="51" t="str">
        <f t="shared" si="5"/>
        <v>-</v>
      </c>
      <c r="T44" s="45" t="e">
        <f t="shared" si="0"/>
        <v>#VALUE!</v>
      </c>
      <c r="U44" s="45" t="b">
        <f t="shared" si="1"/>
        <v>1</v>
      </c>
      <c r="V44" s="45" t="e">
        <f t="shared" si="2"/>
        <v>#VALUE!</v>
      </c>
      <c r="W44" s="45" t="b">
        <f t="shared" si="3"/>
        <v>1</v>
      </c>
    </row>
    <row r="45" spans="2:23" s="45" customFormat="1" ht="12">
      <c r="B45" s="101"/>
      <c r="C45" s="190" t="s">
        <v>73</v>
      </c>
      <c r="D45" s="197"/>
      <c r="E45" s="119" t="s">
        <v>102</v>
      </c>
      <c r="F45" s="121" t="s">
        <v>102</v>
      </c>
      <c r="G45" s="121" t="s">
        <v>102</v>
      </c>
      <c r="H45" s="121" t="s">
        <v>102</v>
      </c>
      <c r="I45" s="237" t="s">
        <v>102</v>
      </c>
      <c r="J45" s="238" t="s">
        <v>102</v>
      </c>
      <c r="K45" s="133" t="str">
        <f t="shared" si="4"/>
        <v>-</v>
      </c>
      <c r="L45" s="119" t="s">
        <v>102</v>
      </c>
      <c r="M45" s="121" t="s">
        <v>102</v>
      </c>
      <c r="N45" s="120" t="s">
        <v>102</v>
      </c>
      <c r="O45" s="121" t="s">
        <v>102</v>
      </c>
      <c r="P45" s="237" t="s">
        <v>102</v>
      </c>
      <c r="Q45" s="238" t="s">
        <v>102</v>
      </c>
      <c r="R45" s="51" t="str">
        <f t="shared" si="5"/>
        <v>-</v>
      </c>
      <c r="T45" s="45" t="e">
        <f t="shared" si="0"/>
        <v>#VALUE!</v>
      </c>
      <c r="U45" s="45" t="b">
        <f t="shared" si="1"/>
        <v>1</v>
      </c>
      <c r="V45" s="45" t="e">
        <f t="shared" si="2"/>
        <v>#VALUE!</v>
      </c>
      <c r="W45" s="45" t="b">
        <f t="shared" si="3"/>
        <v>1</v>
      </c>
    </row>
    <row r="46" spans="2:23" s="45" customFormat="1" ht="12">
      <c r="B46" s="101"/>
      <c r="C46" s="190" t="s">
        <v>74</v>
      </c>
      <c r="D46" s="197"/>
      <c r="E46" s="119">
        <v>35.9</v>
      </c>
      <c r="F46" s="121">
        <v>228613</v>
      </c>
      <c r="G46" s="121">
        <v>4</v>
      </c>
      <c r="H46" s="121">
        <v>1545</v>
      </c>
      <c r="I46" s="237">
        <v>0.68</v>
      </c>
      <c r="J46" s="238">
        <v>912</v>
      </c>
      <c r="K46" s="133">
        <f t="shared" si="4"/>
        <v>69.41</v>
      </c>
      <c r="L46" s="119">
        <v>35.9</v>
      </c>
      <c r="M46" s="121">
        <v>228613</v>
      </c>
      <c r="N46" s="120">
        <v>4</v>
      </c>
      <c r="O46" s="121">
        <v>1497</v>
      </c>
      <c r="P46" s="237">
        <v>0.65</v>
      </c>
      <c r="Q46" s="238">
        <v>882</v>
      </c>
      <c r="R46" s="51">
        <f t="shared" si="5"/>
        <v>69.73</v>
      </c>
      <c r="T46" s="45">
        <f t="shared" si="0"/>
        <v>69.41</v>
      </c>
      <c r="U46" s="45" t="b">
        <f t="shared" si="1"/>
        <v>0</v>
      </c>
      <c r="V46" s="45">
        <f t="shared" si="2"/>
        <v>69.73</v>
      </c>
      <c r="W46" s="45" t="b">
        <f t="shared" si="3"/>
        <v>0</v>
      </c>
    </row>
    <row r="47" spans="2:23" s="45" customFormat="1" ht="12">
      <c r="B47" s="101"/>
      <c r="C47" s="190" t="s">
        <v>75</v>
      </c>
      <c r="D47" s="197"/>
      <c r="E47" s="119">
        <v>36.6</v>
      </c>
      <c r="F47" s="121">
        <v>257140</v>
      </c>
      <c r="G47" s="121">
        <v>8</v>
      </c>
      <c r="H47" s="121">
        <v>7001</v>
      </c>
      <c r="I47" s="237">
        <v>2.72</v>
      </c>
      <c r="J47" s="238">
        <v>7501</v>
      </c>
      <c r="K47" s="133">
        <f t="shared" si="4"/>
        <v>-6.67</v>
      </c>
      <c r="L47" s="119">
        <v>36.8</v>
      </c>
      <c r="M47" s="121">
        <v>255302</v>
      </c>
      <c r="N47" s="120">
        <v>7</v>
      </c>
      <c r="O47" s="121">
        <v>2358</v>
      </c>
      <c r="P47" s="237">
        <v>0.92</v>
      </c>
      <c r="Q47" s="238">
        <v>2751</v>
      </c>
      <c r="R47" s="51">
        <f t="shared" si="5"/>
        <v>-14.29</v>
      </c>
      <c r="T47" s="45">
        <f t="shared" si="0"/>
        <v>-6.67</v>
      </c>
      <c r="U47" s="45" t="b">
        <f t="shared" si="1"/>
        <v>0</v>
      </c>
      <c r="V47" s="45">
        <f t="shared" si="2"/>
        <v>-14.29</v>
      </c>
      <c r="W47" s="45" t="b">
        <f t="shared" si="3"/>
        <v>0</v>
      </c>
    </row>
    <row r="48" spans="2:23" s="45" customFormat="1" ht="12.75" thickBot="1">
      <c r="B48" s="101"/>
      <c r="C48" s="200" t="s">
        <v>76</v>
      </c>
      <c r="D48" s="201"/>
      <c r="E48" s="113">
        <v>36.5</v>
      </c>
      <c r="F48" s="115">
        <v>255887</v>
      </c>
      <c r="G48" s="115">
        <v>5</v>
      </c>
      <c r="H48" s="115">
        <v>6872</v>
      </c>
      <c r="I48" s="232">
        <v>2.69</v>
      </c>
      <c r="J48" s="233">
        <v>5370</v>
      </c>
      <c r="K48" s="132">
        <f t="shared" si="4"/>
        <v>27.97</v>
      </c>
      <c r="L48" s="113">
        <v>37.1</v>
      </c>
      <c r="M48" s="115">
        <v>253423</v>
      </c>
      <c r="N48" s="114">
        <v>4</v>
      </c>
      <c r="O48" s="115">
        <v>5019</v>
      </c>
      <c r="P48" s="232">
        <v>1.98</v>
      </c>
      <c r="Q48" s="233">
        <v>3688</v>
      </c>
      <c r="R48" s="50">
        <f t="shared" si="5"/>
        <v>36.09</v>
      </c>
      <c r="T48" s="45">
        <f t="shared" si="0"/>
        <v>27.97</v>
      </c>
      <c r="U48" s="45" t="b">
        <f t="shared" si="1"/>
        <v>0</v>
      </c>
      <c r="V48" s="45">
        <f t="shared" si="2"/>
        <v>36.09</v>
      </c>
      <c r="W48" s="45" t="b">
        <f t="shared" si="3"/>
        <v>0</v>
      </c>
    </row>
    <row r="49" spans="2:23" s="45" customFormat="1" ht="12">
      <c r="B49" s="100"/>
      <c r="C49" s="105" t="s">
        <v>14</v>
      </c>
      <c r="D49" s="53" t="s">
        <v>15</v>
      </c>
      <c r="E49" s="122">
        <v>39.2</v>
      </c>
      <c r="F49" s="124">
        <v>314952</v>
      </c>
      <c r="G49" s="124">
        <v>28</v>
      </c>
      <c r="H49" s="124">
        <v>6748</v>
      </c>
      <c r="I49" s="239">
        <v>2.14</v>
      </c>
      <c r="J49" s="240">
        <v>7737</v>
      </c>
      <c r="K49" s="134">
        <f t="shared" si="4"/>
        <v>-12.78</v>
      </c>
      <c r="L49" s="122">
        <v>39.2</v>
      </c>
      <c r="M49" s="124">
        <v>316375</v>
      </c>
      <c r="N49" s="123">
        <v>26</v>
      </c>
      <c r="O49" s="124">
        <v>5074</v>
      </c>
      <c r="P49" s="239">
        <v>1.6</v>
      </c>
      <c r="Q49" s="240">
        <v>4383</v>
      </c>
      <c r="R49" s="54">
        <f t="shared" si="5"/>
        <v>15.77</v>
      </c>
      <c r="T49" s="45">
        <f t="shared" si="0"/>
        <v>-12.78</v>
      </c>
      <c r="U49" s="45" t="b">
        <f t="shared" si="1"/>
        <v>0</v>
      </c>
      <c r="V49" s="45">
        <f t="shared" si="2"/>
        <v>15.77</v>
      </c>
      <c r="W49" s="45" t="b">
        <f t="shared" si="3"/>
        <v>0</v>
      </c>
    </row>
    <row r="50" spans="2:23" s="45" customFormat="1" ht="12">
      <c r="B50" s="101" t="s">
        <v>16</v>
      </c>
      <c r="C50" s="106"/>
      <c r="D50" s="55" t="s">
        <v>17</v>
      </c>
      <c r="E50" s="119">
        <v>37.8</v>
      </c>
      <c r="F50" s="121">
        <v>290157</v>
      </c>
      <c r="G50" s="121">
        <v>64</v>
      </c>
      <c r="H50" s="121">
        <v>5841</v>
      </c>
      <c r="I50" s="237">
        <v>2.01</v>
      </c>
      <c r="J50" s="238">
        <v>6646</v>
      </c>
      <c r="K50" s="133">
        <f t="shared" si="4"/>
        <v>-12.11</v>
      </c>
      <c r="L50" s="119">
        <v>37.5</v>
      </c>
      <c r="M50" s="121">
        <v>288827</v>
      </c>
      <c r="N50" s="120">
        <v>63</v>
      </c>
      <c r="O50" s="121">
        <v>4804</v>
      </c>
      <c r="P50" s="237">
        <v>1.66</v>
      </c>
      <c r="Q50" s="238">
        <v>4411</v>
      </c>
      <c r="R50" s="51">
        <f t="shared" si="5"/>
        <v>8.91</v>
      </c>
      <c r="T50" s="45">
        <f t="shared" si="0"/>
        <v>-12.11</v>
      </c>
      <c r="U50" s="45" t="b">
        <f t="shared" si="1"/>
        <v>0</v>
      </c>
      <c r="V50" s="45">
        <f t="shared" si="2"/>
        <v>8.91</v>
      </c>
      <c r="W50" s="45" t="b">
        <f t="shared" si="3"/>
        <v>0</v>
      </c>
    </row>
    <row r="51" spans="2:23" s="45" customFormat="1" ht="12">
      <c r="B51" s="101"/>
      <c r="C51" s="106" t="s">
        <v>18</v>
      </c>
      <c r="D51" s="55" t="s">
        <v>19</v>
      </c>
      <c r="E51" s="119">
        <v>37.4</v>
      </c>
      <c r="F51" s="121">
        <v>268513</v>
      </c>
      <c r="G51" s="121">
        <v>50</v>
      </c>
      <c r="H51" s="121">
        <v>5536</v>
      </c>
      <c r="I51" s="237">
        <v>2.06</v>
      </c>
      <c r="J51" s="238">
        <v>6892</v>
      </c>
      <c r="K51" s="133">
        <f t="shared" si="4"/>
        <v>-19.67</v>
      </c>
      <c r="L51" s="119">
        <v>37.5</v>
      </c>
      <c r="M51" s="121">
        <v>269883</v>
      </c>
      <c r="N51" s="120">
        <v>49</v>
      </c>
      <c r="O51" s="121">
        <v>4348</v>
      </c>
      <c r="P51" s="237">
        <v>1.61</v>
      </c>
      <c r="Q51" s="238">
        <v>4221</v>
      </c>
      <c r="R51" s="51">
        <f t="shared" si="5"/>
        <v>3.01</v>
      </c>
      <c r="T51" s="45">
        <f t="shared" si="0"/>
        <v>-19.67</v>
      </c>
      <c r="U51" s="45" t="b">
        <f t="shared" si="1"/>
        <v>0</v>
      </c>
      <c r="V51" s="45">
        <f t="shared" si="2"/>
        <v>3.01</v>
      </c>
      <c r="W51" s="45" t="b">
        <f t="shared" si="3"/>
        <v>0</v>
      </c>
    </row>
    <row r="52" spans="2:23" s="45" customFormat="1" ht="12">
      <c r="B52" s="101"/>
      <c r="C52" s="106"/>
      <c r="D52" s="55" t="s">
        <v>20</v>
      </c>
      <c r="E52" s="119">
        <v>36.6</v>
      </c>
      <c r="F52" s="121">
        <v>259046</v>
      </c>
      <c r="G52" s="121">
        <v>43</v>
      </c>
      <c r="H52" s="121">
        <v>4820</v>
      </c>
      <c r="I52" s="237">
        <v>1.86</v>
      </c>
      <c r="J52" s="238">
        <v>6580</v>
      </c>
      <c r="K52" s="133">
        <f t="shared" si="4"/>
        <v>-26.75</v>
      </c>
      <c r="L52" s="119">
        <v>36.7</v>
      </c>
      <c r="M52" s="121">
        <v>258886</v>
      </c>
      <c r="N52" s="120">
        <v>42</v>
      </c>
      <c r="O52" s="121">
        <v>3939</v>
      </c>
      <c r="P52" s="237">
        <v>1.52</v>
      </c>
      <c r="Q52" s="238">
        <v>3651</v>
      </c>
      <c r="R52" s="51">
        <f t="shared" si="5"/>
        <v>7.89</v>
      </c>
      <c r="T52" s="45">
        <f t="shared" si="0"/>
        <v>-26.75</v>
      </c>
      <c r="U52" s="45" t="b">
        <f t="shared" si="1"/>
        <v>0</v>
      </c>
      <c r="V52" s="45">
        <f t="shared" si="2"/>
        <v>7.89</v>
      </c>
      <c r="W52" s="45" t="b">
        <f t="shared" si="3"/>
        <v>0</v>
      </c>
    </row>
    <row r="53" spans="2:23" s="45" customFormat="1" ht="12">
      <c r="B53" s="101" t="s">
        <v>21</v>
      </c>
      <c r="C53" s="107" t="s">
        <v>4</v>
      </c>
      <c r="D53" s="55" t="s">
        <v>22</v>
      </c>
      <c r="E53" s="119">
        <v>37.6</v>
      </c>
      <c r="F53" s="121">
        <v>280829</v>
      </c>
      <c r="G53" s="121">
        <v>185</v>
      </c>
      <c r="H53" s="121">
        <v>5658</v>
      </c>
      <c r="I53" s="237">
        <v>2.01</v>
      </c>
      <c r="J53" s="238">
        <v>6881</v>
      </c>
      <c r="K53" s="133">
        <f t="shared" si="4"/>
        <v>-17.77</v>
      </c>
      <c r="L53" s="119">
        <v>37.6</v>
      </c>
      <c r="M53" s="121">
        <v>280663</v>
      </c>
      <c r="N53" s="120">
        <v>180</v>
      </c>
      <c r="O53" s="121">
        <v>4517</v>
      </c>
      <c r="P53" s="237">
        <v>1.61</v>
      </c>
      <c r="Q53" s="238">
        <v>4199</v>
      </c>
      <c r="R53" s="51">
        <f t="shared" si="5"/>
        <v>7.57</v>
      </c>
      <c r="T53" s="45">
        <f t="shared" si="0"/>
        <v>-17.77</v>
      </c>
      <c r="U53" s="45" t="b">
        <f t="shared" si="1"/>
        <v>0</v>
      </c>
      <c r="V53" s="45">
        <f t="shared" si="2"/>
        <v>7.57</v>
      </c>
      <c r="W53" s="45" t="b">
        <f t="shared" si="3"/>
        <v>0</v>
      </c>
    </row>
    <row r="54" spans="2:23" s="45" customFormat="1" ht="12">
      <c r="B54" s="101"/>
      <c r="C54" s="106" t="s">
        <v>23</v>
      </c>
      <c r="D54" s="55" t="s">
        <v>24</v>
      </c>
      <c r="E54" s="119">
        <v>37.8</v>
      </c>
      <c r="F54" s="121">
        <v>247448</v>
      </c>
      <c r="G54" s="121">
        <v>99</v>
      </c>
      <c r="H54" s="121">
        <v>4518</v>
      </c>
      <c r="I54" s="237">
        <v>1.83</v>
      </c>
      <c r="J54" s="238">
        <v>5438</v>
      </c>
      <c r="K54" s="133">
        <f t="shared" si="4"/>
        <v>-16.92</v>
      </c>
      <c r="L54" s="119">
        <v>37.8</v>
      </c>
      <c r="M54" s="121">
        <v>246284</v>
      </c>
      <c r="N54" s="120">
        <v>95</v>
      </c>
      <c r="O54" s="121">
        <v>3211</v>
      </c>
      <c r="P54" s="237">
        <v>1.3</v>
      </c>
      <c r="Q54" s="238">
        <v>3028</v>
      </c>
      <c r="R54" s="51">
        <f t="shared" si="5"/>
        <v>6.04</v>
      </c>
      <c r="T54" s="45">
        <f t="shared" si="0"/>
        <v>-16.92</v>
      </c>
      <c r="U54" s="45" t="b">
        <f t="shared" si="1"/>
        <v>0</v>
      </c>
      <c r="V54" s="45">
        <f t="shared" si="2"/>
        <v>6.04</v>
      </c>
      <c r="W54" s="45" t="b">
        <f t="shared" si="3"/>
        <v>0</v>
      </c>
    </row>
    <row r="55" spans="2:23" s="45" customFormat="1" ht="12">
      <c r="B55" s="101"/>
      <c r="C55" s="106" t="s">
        <v>25</v>
      </c>
      <c r="D55" s="55" t="s">
        <v>26</v>
      </c>
      <c r="E55" s="119">
        <v>39.3</v>
      </c>
      <c r="F55" s="121">
        <v>253714</v>
      </c>
      <c r="G55" s="121">
        <v>46</v>
      </c>
      <c r="H55" s="121">
        <v>4485</v>
      </c>
      <c r="I55" s="237">
        <v>1.77</v>
      </c>
      <c r="J55" s="238">
        <v>6802</v>
      </c>
      <c r="K55" s="133">
        <f t="shared" si="4"/>
        <v>-34.06</v>
      </c>
      <c r="L55" s="119">
        <v>39.4</v>
      </c>
      <c r="M55" s="121">
        <v>255087</v>
      </c>
      <c r="N55" s="120">
        <v>44</v>
      </c>
      <c r="O55" s="121">
        <v>2884</v>
      </c>
      <c r="P55" s="237">
        <v>1.13</v>
      </c>
      <c r="Q55" s="238">
        <v>2467</v>
      </c>
      <c r="R55" s="51">
        <f t="shared" si="5"/>
        <v>16.9</v>
      </c>
      <c r="T55" s="45">
        <f t="shared" si="0"/>
        <v>-34.06</v>
      </c>
      <c r="U55" s="45" t="b">
        <f t="shared" si="1"/>
        <v>0</v>
      </c>
      <c r="V55" s="45">
        <f t="shared" si="2"/>
        <v>16.9</v>
      </c>
      <c r="W55" s="45" t="b">
        <f t="shared" si="3"/>
        <v>0</v>
      </c>
    </row>
    <row r="56" spans="2:23" s="45" customFormat="1" ht="12">
      <c r="B56" s="101" t="s">
        <v>12</v>
      </c>
      <c r="C56" s="106" t="s">
        <v>18</v>
      </c>
      <c r="D56" s="55" t="s">
        <v>27</v>
      </c>
      <c r="E56" s="119">
        <v>46.4</v>
      </c>
      <c r="F56" s="121">
        <v>249803</v>
      </c>
      <c r="G56" s="121">
        <v>10</v>
      </c>
      <c r="H56" s="121">
        <v>6204</v>
      </c>
      <c r="I56" s="237">
        <v>2.48</v>
      </c>
      <c r="J56" s="238">
        <v>11616</v>
      </c>
      <c r="K56" s="133">
        <f t="shared" si="4"/>
        <v>-46.59</v>
      </c>
      <c r="L56" s="119">
        <v>46.4</v>
      </c>
      <c r="M56" s="121">
        <v>249803</v>
      </c>
      <c r="N56" s="120">
        <v>10</v>
      </c>
      <c r="O56" s="121">
        <v>2840</v>
      </c>
      <c r="P56" s="237">
        <v>1.14</v>
      </c>
      <c r="Q56" s="238">
        <v>1762</v>
      </c>
      <c r="R56" s="51">
        <f t="shared" si="5"/>
        <v>61.18</v>
      </c>
      <c r="T56" s="45">
        <f t="shared" si="0"/>
        <v>-46.59</v>
      </c>
      <c r="U56" s="45" t="b">
        <f t="shared" si="1"/>
        <v>0</v>
      </c>
      <c r="V56" s="45">
        <f t="shared" si="2"/>
        <v>61.18</v>
      </c>
      <c r="W56" s="45" t="b">
        <f t="shared" si="3"/>
        <v>0</v>
      </c>
    </row>
    <row r="57" spans="2:23" s="45" customFormat="1" ht="12">
      <c r="B57" s="101"/>
      <c r="C57" s="106" t="s">
        <v>4</v>
      </c>
      <c r="D57" s="55" t="s">
        <v>22</v>
      </c>
      <c r="E57" s="119">
        <v>38.8</v>
      </c>
      <c r="F57" s="121">
        <v>249460</v>
      </c>
      <c r="G57" s="121">
        <v>155</v>
      </c>
      <c r="H57" s="121">
        <v>4617</v>
      </c>
      <c r="I57" s="237">
        <v>1.85</v>
      </c>
      <c r="J57" s="238">
        <v>6232</v>
      </c>
      <c r="K57" s="133">
        <f t="shared" si="4"/>
        <v>-25.91</v>
      </c>
      <c r="L57" s="119">
        <v>38.8</v>
      </c>
      <c r="M57" s="121">
        <v>249120</v>
      </c>
      <c r="N57" s="120">
        <v>149</v>
      </c>
      <c r="O57" s="121">
        <v>3090</v>
      </c>
      <c r="P57" s="237">
        <v>1.24</v>
      </c>
      <c r="Q57" s="238">
        <v>2786</v>
      </c>
      <c r="R57" s="51">
        <f t="shared" si="5"/>
        <v>10.91</v>
      </c>
      <c r="T57" s="45">
        <f t="shared" si="0"/>
        <v>-25.91</v>
      </c>
      <c r="U57" s="45" t="b">
        <f t="shared" si="1"/>
        <v>0</v>
      </c>
      <c r="V57" s="45">
        <f t="shared" si="2"/>
        <v>10.91</v>
      </c>
      <c r="W57" s="45" t="b">
        <f t="shared" si="3"/>
        <v>0</v>
      </c>
    </row>
    <row r="58" spans="2:23" s="45" customFormat="1" ht="12.75" thickBot="1">
      <c r="B58" s="99"/>
      <c r="C58" s="198" t="s">
        <v>28</v>
      </c>
      <c r="D58" s="199"/>
      <c r="E58" s="125">
        <v>36.6</v>
      </c>
      <c r="F58" s="127">
        <v>278889</v>
      </c>
      <c r="G58" s="127">
        <v>7</v>
      </c>
      <c r="H58" s="127">
        <v>5041</v>
      </c>
      <c r="I58" s="241">
        <v>1.81</v>
      </c>
      <c r="J58" s="242">
        <v>6164</v>
      </c>
      <c r="K58" s="135">
        <f t="shared" si="4"/>
        <v>-18.22</v>
      </c>
      <c r="L58" s="125">
        <v>36.6</v>
      </c>
      <c r="M58" s="127">
        <v>278889</v>
      </c>
      <c r="N58" s="126">
        <v>7</v>
      </c>
      <c r="O58" s="127">
        <v>4469</v>
      </c>
      <c r="P58" s="241">
        <v>1.6</v>
      </c>
      <c r="Q58" s="242">
        <v>3807</v>
      </c>
      <c r="R58" s="56">
        <f t="shared" si="5"/>
        <v>17.39</v>
      </c>
      <c r="T58" s="45">
        <f t="shared" si="0"/>
        <v>-18.22</v>
      </c>
      <c r="U58" s="45" t="b">
        <f t="shared" si="1"/>
        <v>0</v>
      </c>
      <c r="V58" s="45">
        <f t="shared" si="2"/>
        <v>17.39</v>
      </c>
      <c r="W58" s="45" t="b">
        <f t="shared" si="3"/>
        <v>0</v>
      </c>
    </row>
    <row r="59" spans="2:23" s="45" customFormat="1" ht="12">
      <c r="B59" s="100" t="s">
        <v>29</v>
      </c>
      <c r="C59" s="182" t="s">
        <v>30</v>
      </c>
      <c r="D59" s="183"/>
      <c r="E59" s="122">
        <v>38.8</v>
      </c>
      <c r="F59" s="124">
        <v>274028</v>
      </c>
      <c r="G59" s="124">
        <v>123</v>
      </c>
      <c r="H59" s="124">
        <v>5455</v>
      </c>
      <c r="I59" s="239">
        <v>1.99</v>
      </c>
      <c r="J59" s="240">
        <v>7208</v>
      </c>
      <c r="K59" s="134">
        <f t="shared" si="4"/>
        <v>-24.32</v>
      </c>
      <c r="L59" s="122">
        <v>38.7</v>
      </c>
      <c r="M59" s="124">
        <v>273238</v>
      </c>
      <c r="N59" s="123">
        <v>118</v>
      </c>
      <c r="O59" s="124">
        <v>4153</v>
      </c>
      <c r="P59" s="239">
        <v>1.52</v>
      </c>
      <c r="Q59" s="240">
        <v>3878</v>
      </c>
      <c r="R59" s="54">
        <f t="shared" si="5"/>
        <v>7.09</v>
      </c>
      <c r="T59" s="45">
        <f t="shared" si="0"/>
        <v>-24.32</v>
      </c>
      <c r="U59" s="45" t="b">
        <f t="shared" si="1"/>
        <v>0</v>
      </c>
      <c r="V59" s="45">
        <f t="shared" si="2"/>
        <v>7.09</v>
      </c>
      <c r="W59" s="45" t="b">
        <f t="shared" si="3"/>
        <v>0</v>
      </c>
    </row>
    <row r="60" spans="2:23" s="45" customFormat="1" ht="12">
      <c r="B60" s="101" t="s">
        <v>31</v>
      </c>
      <c r="C60" s="184" t="s">
        <v>32</v>
      </c>
      <c r="D60" s="185"/>
      <c r="E60" s="119">
        <v>37.7</v>
      </c>
      <c r="F60" s="121">
        <v>265315</v>
      </c>
      <c r="G60" s="121">
        <v>117</v>
      </c>
      <c r="H60" s="121">
        <v>5117</v>
      </c>
      <c r="I60" s="237">
        <v>1.93</v>
      </c>
      <c r="J60" s="238">
        <v>6187</v>
      </c>
      <c r="K60" s="133">
        <f t="shared" si="4"/>
        <v>-17.29</v>
      </c>
      <c r="L60" s="119">
        <v>37.7</v>
      </c>
      <c r="M60" s="121">
        <v>266214</v>
      </c>
      <c r="N60" s="120">
        <v>113</v>
      </c>
      <c r="O60" s="121">
        <v>3776</v>
      </c>
      <c r="P60" s="237">
        <v>1.42</v>
      </c>
      <c r="Q60" s="238">
        <v>3456</v>
      </c>
      <c r="R60" s="51">
        <f t="shared" si="5"/>
        <v>9.26</v>
      </c>
      <c r="T60" s="45">
        <f t="shared" si="0"/>
        <v>-17.29</v>
      </c>
      <c r="U60" s="45" t="b">
        <f t="shared" si="1"/>
        <v>0</v>
      </c>
      <c r="V60" s="45">
        <f t="shared" si="2"/>
        <v>9.26</v>
      </c>
      <c r="W60" s="45" t="b">
        <f t="shared" si="3"/>
        <v>0</v>
      </c>
    </row>
    <row r="61" spans="2:23" s="45" customFormat="1" ht="12.75" thickBot="1">
      <c r="B61" s="99" t="s">
        <v>12</v>
      </c>
      <c r="C61" s="180" t="s">
        <v>33</v>
      </c>
      <c r="D61" s="181"/>
      <c r="E61" s="125">
        <v>37.9</v>
      </c>
      <c r="F61" s="127">
        <v>260043</v>
      </c>
      <c r="G61" s="127">
        <v>107</v>
      </c>
      <c r="H61" s="127">
        <v>4935</v>
      </c>
      <c r="I61" s="241">
        <v>1.9</v>
      </c>
      <c r="J61" s="242">
        <v>6292</v>
      </c>
      <c r="K61" s="135">
        <f t="shared" si="4"/>
        <v>-21.57</v>
      </c>
      <c r="L61" s="125">
        <v>37.9</v>
      </c>
      <c r="M61" s="127">
        <v>259678</v>
      </c>
      <c r="N61" s="126">
        <v>105</v>
      </c>
      <c r="O61" s="127">
        <v>3695</v>
      </c>
      <c r="P61" s="241">
        <v>1.42</v>
      </c>
      <c r="Q61" s="242">
        <v>3306</v>
      </c>
      <c r="R61" s="56">
        <f t="shared" si="5"/>
        <v>11.77</v>
      </c>
      <c r="T61" s="45">
        <f t="shared" si="0"/>
        <v>-21.57</v>
      </c>
      <c r="U61" s="45" t="b">
        <f t="shared" si="1"/>
        <v>0</v>
      </c>
      <c r="V61" s="45">
        <f t="shared" si="2"/>
        <v>11.77</v>
      </c>
      <c r="W61" s="45" t="b">
        <f t="shared" si="3"/>
        <v>0</v>
      </c>
    </row>
    <row r="62" spans="2:23" s="45" customFormat="1" ht="12.75" thickBot="1">
      <c r="B62" s="102" t="s">
        <v>34</v>
      </c>
      <c r="C62" s="103"/>
      <c r="D62" s="103"/>
      <c r="E62" s="128">
        <v>38.1</v>
      </c>
      <c r="F62" s="130">
        <v>266778</v>
      </c>
      <c r="G62" s="130">
        <v>347</v>
      </c>
      <c r="H62" s="130">
        <v>5181</v>
      </c>
      <c r="I62" s="243">
        <v>1.94</v>
      </c>
      <c r="J62" s="244">
        <v>6572</v>
      </c>
      <c r="K62" s="136">
        <f t="shared" si="4"/>
        <v>-21.17</v>
      </c>
      <c r="L62" s="128">
        <v>38.1</v>
      </c>
      <c r="M62" s="130">
        <v>266638</v>
      </c>
      <c r="N62" s="129">
        <v>336</v>
      </c>
      <c r="O62" s="130">
        <v>3883</v>
      </c>
      <c r="P62" s="243">
        <v>1.46</v>
      </c>
      <c r="Q62" s="244">
        <v>3553</v>
      </c>
      <c r="R62" s="57">
        <f t="shared" si="5"/>
        <v>9.29</v>
      </c>
      <c r="T62" s="45">
        <f t="shared" si="0"/>
        <v>-21.17</v>
      </c>
      <c r="U62" s="45" t="b">
        <f t="shared" si="1"/>
        <v>0</v>
      </c>
      <c r="V62" s="45">
        <f t="shared" si="2"/>
        <v>9.29</v>
      </c>
      <c r="W62" s="45" t="b">
        <f t="shared" si="3"/>
        <v>0</v>
      </c>
    </row>
    <row r="63" spans="1:18" ht="12">
      <c r="A63" s="58"/>
      <c r="B63" s="58"/>
      <c r="C63" s="58"/>
      <c r="D63" s="59"/>
      <c r="E63" s="58"/>
      <c r="F63" s="58"/>
      <c r="G63" s="58"/>
      <c r="H63" s="58"/>
      <c r="I63" s="58"/>
      <c r="J63" s="58"/>
      <c r="K63" s="60"/>
      <c r="L63" s="58"/>
      <c r="M63" s="58"/>
      <c r="N63" s="58"/>
      <c r="O63" s="60"/>
      <c r="P63" s="58"/>
      <c r="Q63" s="58"/>
      <c r="R63" s="58"/>
    </row>
    <row r="64" spans="1:18" ht="12">
      <c r="A64" s="58"/>
      <c r="B64" s="58"/>
      <c r="C64" s="58"/>
      <c r="D64" s="59"/>
      <c r="E64" s="58"/>
      <c r="F64" s="58"/>
      <c r="G64" s="58"/>
      <c r="H64" s="58"/>
      <c r="I64" s="58"/>
      <c r="J64" s="58"/>
      <c r="K64" s="60"/>
      <c r="L64" s="58"/>
      <c r="M64" s="58"/>
      <c r="N64" s="58"/>
      <c r="O64" s="60"/>
      <c r="P64" s="58"/>
      <c r="Q64" s="58"/>
      <c r="R64" s="58"/>
    </row>
    <row r="65" spans="1:18" ht="12">
      <c r="A65" s="58"/>
      <c r="B65" s="58"/>
      <c r="C65" s="58"/>
      <c r="D65" s="59"/>
      <c r="E65" s="58"/>
      <c r="F65" s="58"/>
      <c r="G65" s="58"/>
      <c r="H65" s="58"/>
      <c r="I65" s="58"/>
      <c r="J65" s="58"/>
      <c r="K65" s="60"/>
      <c r="L65" s="58"/>
      <c r="M65" s="58"/>
      <c r="N65" s="58"/>
      <c r="O65" s="60"/>
      <c r="P65" s="58"/>
      <c r="Q65" s="58"/>
      <c r="R65" s="58"/>
    </row>
  </sheetData>
  <sheetProtection/>
  <mergeCells count="24">
    <mergeCell ref="C33:D33"/>
    <mergeCell ref="C42:D42"/>
    <mergeCell ref="C58:D58"/>
    <mergeCell ref="C44:D44"/>
    <mergeCell ref="C45:D45"/>
    <mergeCell ref="C43:D43"/>
    <mergeCell ref="C46:D46"/>
    <mergeCell ref="C47:D47"/>
    <mergeCell ref="C48:D48"/>
    <mergeCell ref="Q6:R6"/>
    <mergeCell ref="B2:R2"/>
    <mergeCell ref="B3:R3"/>
    <mergeCell ref="B4:D4"/>
    <mergeCell ref="O4:R4"/>
    <mergeCell ref="C61:D61"/>
    <mergeCell ref="C59:D59"/>
    <mergeCell ref="C60:D60"/>
    <mergeCell ref="J6:K6"/>
    <mergeCell ref="C8:D8"/>
    <mergeCell ref="C28:D28"/>
    <mergeCell ref="C29:D29"/>
    <mergeCell ref="C30:D30"/>
    <mergeCell ref="C31:D31"/>
    <mergeCell ref="C32:D32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zoomScale="90" zoomScaleNormal="90" workbookViewId="0" topLeftCell="A1">
      <selection activeCell="A5" sqref="A5:O17"/>
    </sheetView>
  </sheetViews>
  <sheetFormatPr defaultColWidth="9.00390625" defaultRowHeight="13.5"/>
  <cols>
    <col min="1" max="1" width="18.00390625" style="30" customWidth="1"/>
    <col min="2" max="2" width="7.625" style="30" customWidth="1"/>
    <col min="3" max="3" width="8.625" style="30" customWidth="1"/>
    <col min="4" max="4" width="6.625" style="30" customWidth="1"/>
    <col min="5" max="8" width="8.625" style="30" customWidth="1"/>
    <col min="9" max="9" width="7.625" style="30" customWidth="1"/>
    <col min="10" max="10" width="8.625" style="30" customWidth="1"/>
    <col min="11" max="11" width="6.625" style="30" customWidth="1"/>
    <col min="12" max="15" width="8.625" style="30" customWidth="1"/>
    <col min="16" max="16384" width="9.00390625" style="30" customWidth="1"/>
  </cols>
  <sheetData>
    <row r="1" spans="1:15" ht="14.25" thickBot="1">
      <c r="A1" s="65" t="s">
        <v>106</v>
      </c>
      <c r="B1" s="65"/>
      <c r="C1" s="65"/>
      <c r="D1" s="65"/>
      <c r="E1" s="65"/>
      <c r="F1" s="65"/>
      <c r="G1" s="65"/>
      <c r="H1" s="65"/>
      <c r="I1" s="65"/>
      <c r="J1" s="66"/>
      <c r="K1" s="67"/>
      <c r="L1" s="67"/>
      <c r="M1" s="67"/>
      <c r="N1" s="67"/>
      <c r="O1" s="68" t="s">
        <v>70</v>
      </c>
    </row>
    <row r="2" spans="1:15" ht="14.25" thickBot="1">
      <c r="A2" s="219" t="s">
        <v>43</v>
      </c>
      <c r="B2" s="222" t="s">
        <v>44</v>
      </c>
      <c r="C2" s="223"/>
      <c r="D2" s="223"/>
      <c r="E2" s="223"/>
      <c r="F2" s="223"/>
      <c r="G2" s="224"/>
      <c r="H2" s="225"/>
      <c r="I2" s="223" t="s">
        <v>36</v>
      </c>
      <c r="J2" s="223"/>
      <c r="K2" s="223"/>
      <c r="L2" s="223"/>
      <c r="M2" s="223"/>
      <c r="N2" s="224"/>
      <c r="O2" s="225"/>
    </row>
    <row r="3" spans="1:15" ht="13.5">
      <c r="A3" s="220"/>
      <c r="B3" s="31"/>
      <c r="C3" s="32"/>
      <c r="D3" s="32"/>
      <c r="E3" s="32"/>
      <c r="F3" s="32"/>
      <c r="G3" s="226" t="s">
        <v>48</v>
      </c>
      <c r="H3" s="227"/>
      <c r="I3" s="32"/>
      <c r="J3" s="32"/>
      <c r="K3" s="32"/>
      <c r="L3" s="32"/>
      <c r="M3" s="32"/>
      <c r="N3" s="228" t="s">
        <v>48</v>
      </c>
      <c r="O3" s="229"/>
    </row>
    <row r="4" spans="1:15" ht="52.5" customHeight="1" thickBot="1">
      <c r="A4" s="221"/>
      <c r="B4" s="33" t="s">
        <v>68</v>
      </c>
      <c r="C4" s="34" t="s">
        <v>49</v>
      </c>
      <c r="D4" s="34" t="s">
        <v>45</v>
      </c>
      <c r="E4" s="34" t="s">
        <v>50</v>
      </c>
      <c r="F4" s="108" t="s">
        <v>107</v>
      </c>
      <c r="G4" s="35" t="s">
        <v>51</v>
      </c>
      <c r="H4" s="36" t="s">
        <v>52</v>
      </c>
      <c r="I4" s="34" t="s">
        <v>68</v>
      </c>
      <c r="J4" s="34" t="s">
        <v>49</v>
      </c>
      <c r="K4" s="34" t="s">
        <v>45</v>
      </c>
      <c r="L4" s="34" t="s">
        <v>53</v>
      </c>
      <c r="M4" s="108" t="s">
        <v>107</v>
      </c>
      <c r="N4" s="35" t="s">
        <v>54</v>
      </c>
      <c r="O4" s="37" t="s">
        <v>52</v>
      </c>
    </row>
    <row r="5" spans="1:15" ht="13.5">
      <c r="A5" s="38" t="s">
        <v>55</v>
      </c>
      <c r="B5" s="138">
        <v>38.4</v>
      </c>
      <c r="C5" s="139">
        <v>270244</v>
      </c>
      <c r="D5" s="139">
        <v>375</v>
      </c>
      <c r="E5" s="139">
        <v>9388</v>
      </c>
      <c r="F5" s="140">
        <v>3.47</v>
      </c>
      <c r="G5" s="141">
        <v>11698</v>
      </c>
      <c r="H5" s="142">
        <f aca="true" t="shared" si="0" ref="H5:H13">ROUND((E5-G5)/G5*100,2)</f>
        <v>-19.75</v>
      </c>
      <c r="I5" s="143" t="s">
        <v>102</v>
      </c>
      <c r="J5" s="144" t="s">
        <v>102</v>
      </c>
      <c r="K5" s="145">
        <v>346</v>
      </c>
      <c r="L5" s="139">
        <v>4822</v>
      </c>
      <c r="M5" s="146">
        <v>1.78</v>
      </c>
      <c r="N5" s="141">
        <v>5004</v>
      </c>
      <c r="O5" s="147">
        <f aca="true" t="shared" si="1" ref="O5:O13">ROUND((L5-N5)/N5*100,2)</f>
        <v>-3.64</v>
      </c>
    </row>
    <row r="6" spans="1:15" ht="13.5">
      <c r="A6" s="38" t="s">
        <v>56</v>
      </c>
      <c r="B6" s="138">
        <v>38.1</v>
      </c>
      <c r="C6" s="139">
        <v>268545</v>
      </c>
      <c r="D6" s="139">
        <v>366</v>
      </c>
      <c r="E6" s="139">
        <v>8386</v>
      </c>
      <c r="F6" s="140">
        <v>3.12</v>
      </c>
      <c r="G6" s="141">
        <v>9388</v>
      </c>
      <c r="H6" s="142">
        <f t="shared" si="0"/>
        <v>-10.67</v>
      </c>
      <c r="I6" s="143" t="s">
        <v>102</v>
      </c>
      <c r="J6" s="144" t="s">
        <v>102</v>
      </c>
      <c r="K6" s="145">
        <v>353</v>
      </c>
      <c r="L6" s="139">
        <v>4817</v>
      </c>
      <c r="M6" s="146">
        <v>1.79</v>
      </c>
      <c r="N6" s="141">
        <v>4822</v>
      </c>
      <c r="O6" s="147">
        <f t="shared" si="1"/>
        <v>-0.1</v>
      </c>
    </row>
    <row r="7" spans="1:15" ht="13.5">
      <c r="A7" s="38" t="s">
        <v>57</v>
      </c>
      <c r="B7" s="138">
        <v>39.4</v>
      </c>
      <c r="C7" s="139">
        <v>267664</v>
      </c>
      <c r="D7" s="139">
        <v>329</v>
      </c>
      <c r="E7" s="139">
        <v>6501</v>
      </c>
      <c r="F7" s="140">
        <v>2.43</v>
      </c>
      <c r="G7" s="141">
        <v>8386</v>
      </c>
      <c r="H7" s="142">
        <f t="shared" si="0"/>
        <v>-22.48</v>
      </c>
      <c r="I7" s="143" t="s">
        <v>102</v>
      </c>
      <c r="J7" s="144" t="s">
        <v>102</v>
      </c>
      <c r="K7" s="145">
        <v>308</v>
      </c>
      <c r="L7" s="139">
        <v>3872</v>
      </c>
      <c r="M7" s="146">
        <v>1.45</v>
      </c>
      <c r="N7" s="141">
        <v>4817</v>
      </c>
      <c r="O7" s="147">
        <f t="shared" si="1"/>
        <v>-19.62</v>
      </c>
    </row>
    <row r="8" spans="1:15" ht="13.5">
      <c r="A8" s="38" t="s">
        <v>58</v>
      </c>
      <c r="B8" s="148">
        <v>38.5</v>
      </c>
      <c r="C8" s="149">
        <v>266272</v>
      </c>
      <c r="D8" s="150">
        <v>343</v>
      </c>
      <c r="E8" s="149">
        <v>5995</v>
      </c>
      <c r="F8" s="151">
        <v>2.25</v>
      </c>
      <c r="G8" s="152">
        <v>6501</v>
      </c>
      <c r="H8" s="153">
        <f t="shared" si="0"/>
        <v>-7.78</v>
      </c>
      <c r="I8" s="154" t="s">
        <v>102</v>
      </c>
      <c r="J8" s="155" t="s">
        <v>102</v>
      </c>
      <c r="K8" s="156">
        <v>328</v>
      </c>
      <c r="L8" s="149">
        <v>3596</v>
      </c>
      <c r="M8" s="157">
        <v>1.35</v>
      </c>
      <c r="N8" s="152">
        <v>3872</v>
      </c>
      <c r="O8" s="147">
        <f t="shared" si="1"/>
        <v>-7.13</v>
      </c>
    </row>
    <row r="9" spans="1:15" ht="13.5">
      <c r="A9" s="38" t="s">
        <v>59</v>
      </c>
      <c r="B9" s="138">
        <v>38.4</v>
      </c>
      <c r="C9" s="139">
        <v>264823</v>
      </c>
      <c r="D9" s="139">
        <v>333</v>
      </c>
      <c r="E9" s="139">
        <v>6163</v>
      </c>
      <c r="F9" s="151">
        <v>2.33</v>
      </c>
      <c r="G9" s="152">
        <v>5995</v>
      </c>
      <c r="H9" s="142">
        <f t="shared" si="0"/>
        <v>2.8</v>
      </c>
      <c r="I9" s="154" t="s">
        <v>102</v>
      </c>
      <c r="J9" s="155" t="s">
        <v>102</v>
      </c>
      <c r="K9" s="156">
        <v>325</v>
      </c>
      <c r="L9" s="149">
        <v>3885</v>
      </c>
      <c r="M9" s="157">
        <v>1.47</v>
      </c>
      <c r="N9" s="152">
        <v>3596</v>
      </c>
      <c r="O9" s="147">
        <f t="shared" si="1"/>
        <v>8.04</v>
      </c>
    </row>
    <row r="10" spans="1:15" ht="13.5">
      <c r="A10" s="38" t="s">
        <v>138</v>
      </c>
      <c r="B10" s="138">
        <v>38.7</v>
      </c>
      <c r="C10" s="139">
        <v>268158</v>
      </c>
      <c r="D10" s="139">
        <v>312</v>
      </c>
      <c r="E10" s="139">
        <v>5741</v>
      </c>
      <c r="F10" s="140">
        <v>2.14</v>
      </c>
      <c r="G10" s="141">
        <v>6163</v>
      </c>
      <c r="H10" s="142">
        <f t="shared" si="0"/>
        <v>-6.85</v>
      </c>
      <c r="I10" s="143" t="s">
        <v>102</v>
      </c>
      <c r="J10" s="144" t="s">
        <v>102</v>
      </c>
      <c r="K10" s="145">
        <v>296</v>
      </c>
      <c r="L10" s="139">
        <v>4102</v>
      </c>
      <c r="M10" s="146">
        <v>1.53</v>
      </c>
      <c r="N10" s="141">
        <v>3885</v>
      </c>
      <c r="O10" s="147">
        <f t="shared" si="1"/>
        <v>5.59</v>
      </c>
    </row>
    <row r="11" spans="1:15" ht="13.5">
      <c r="A11" s="38" t="s">
        <v>139</v>
      </c>
      <c r="B11" s="158">
        <v>38.6</v>
      </c>
      <c r="C11" s="139">
        <v>267183</v>
      </c>
      <c r="D11" s="139">
        <v>323</v>
      </c>
      <c r="E11" s="139">
        <v>6740</v>
      </c>
      <c r="F11" s="140">
        <v>2.52</v>
      </c>
      <c r="G11" s="141">
        <v>5741</v>
      </c>
      <c r="H11" s="142">
        <f t="shared" si="0"/>
        <v>17.4</v>
      </c>
      <c r="I11" s="163">
        <v>38.6</v>
      </c>
      <c r="J11" s="159">
        <v>266989</v>
      </c>
      <c r="K11" s="160">
        <v>314</v>
      </c>
      <c r="L11" s="139">
        <v>4422</v>
      </c>
      <c r="M11" s="146">
        <v>1.66</v>
      </c>
      <c r="N11" s="141">
        <v>4102</v>
      </c>
      <c r="O11" s="147">
        <f t="shared" si="1"/>
        <v>7.8</v>
      </c>
    </row>
    <row r="12" spans="1:15" ht="13.5">
      <c r="A12" s="109" t="s">
        <v>140</v>
      </c>
      <c r="B12" s="164">
        <v>38.5</v>
      </c>
      <c r="C12" s="165">
        <v>266987</v>
      </c>
      <c r="D12" s="165">
        <v>348</v>
      </c>
      <c r="E12" s="165">
        <v>6862</v>
      </c>
      <c r="F12" s="166">
        <v>2.57</v>
      </c>
      <c r="G12" s="167">
        <v>6740</v>
      </c>
      <c r="H12" s="168">
        <f t="shared" si="0"/>
        <v>1.81</v>
      </c>
      <c r="I12" s="169">
        <v>38.5</v>
      </c>
      <c r="J12" s="170">
        <v>267317</v>
      </c>
      <c r="K12" s="171">
        <v>340</v>
      </c>
      <c r="L12" s="165">
        <v>4533</v>
      </c>
      <c r="M12" s="172">
        <v>1.7</v>
      </c>
      <c r="N12" s="167">
        <v>4422</v>
      </c>
      <c r="O12" s="173">
        <f t="shared" si="1"/>
        <v>2.51</v>
      </c>
    </row>
    <row r="13" spans="1:15" ht="13.5">
      <c r="A13" s="38" t="s">
        <v>103</v>
      </c>
      <c r="B13" s="158">
        <v>38.3</v>
      </c>
      <c r="C13" s="139">
        <v>265613</v>
      </c>
      <c r="D13" s="139">
        <v>355</v>
      </c>
      <c r="E13" s="139">
        <v>6597</v>
      </c>
      <c r="F13" s="140">
        <v>2.48</v>
      </c>
      <c r="G13" s="141">
        <v>6862</v>
      </c>
      <c r="H13" s="142">
        <f t="shared" si="0"/>
        <v>-3.86</v>
      </c>
      <c r="I13" s="163">
        <v>38.2</v>
      </c>
      <c r="J13" s="159">
        <v>266036</v>
      </c>
      <c r="K13" s="160">
        <v>348</v>
      </c>
      <c r="L13" s="139">
        <v>4380</v>
      </c>
      <c r="M13" s="146">
        <v>1.65</v>
      </c>
      <c r="N13" s="141">
        <v>4533</v>
      </c>
      <c r="O13" s="147">
        <f t="shared" si="1"/>
        <v>-3.38</v>
      </c>
    </row>
    <row r="14" spans="1:15" ht="14.25" thickBot="1">
      <c r="A14" s="245" t="s">
        <v>141</v>
      </c>
      <c r="B14" s="246">
        <v>38</v>
      </c>
      <c r="C14" s="247">
        <v>265781</v>
      </c>
      <c r="D14" s="247">
        <v>344</v>
      </c>
      <c r="E14" s="247">
        <v>6572</v>
      </c>
      <c r="F14" s="248">
        <v>2.47</v>
      </c>
      <c r="G14" s="249">
        <v>6597</v>
      </c>
      <c r="H14" s="174">
        <f>ROUND((E14-G14)/G14*100,2)</f>
        <v>-0.38</v>
      </c>
      <c r="I14" s="250">
        <v>37.9</v>
      </c>
      <c r="J14" s="251">
        <v>266493</v>
      </c>
      <c r="K14" s="251">
        <v>328</v>
      </c>
      <c r="L14" s="251">
        <v>3553</v>
      </c>
      <c r="M14" s="248">
        <v>1.33</v>
      </c>
      <c r="N14" s="252">
        <v>4380</v>
      </c>
      <c r="O14" s="43">
        <f>ROUND((L14-N14)/N14*100,2)</f>
        <v>-18.88</v>
      </c>
    </row>
    <row r="15" spans="1:15" ht="13.5">
      <c r="A15" s="64" t="s">
        <v>131</v>
      </c>
      <c r="B15" s="253">
        <v>38.1</v>
      </c>
      <c r="C15" s="254">
        <v>266778</v>
      </c>
      <c r="D15" s="254">
        <v>347</v>
      </c>
      <c r="E15" s="254">
        <v>5181</v>
      </c>
      <c r="F15" s="255">
        <v>1.94</v>
      </c>
      <c r="G15" s="256">
        <v>6572</v>
      </c>
      <c r="H15" s="257">
        <f>ROUND((E15-G15)/G15*100,2)</f>
        <v>-21.17</v>
      </c>
      <c r="I15" s="253">
        <v>38.1</v>
      </c>
      <c r="J15" s="254">
        <v>266638</v>
      </c>
      <c r="K15" s="254">
        <v>336</v>
      </c>
      <c r="L15" s="254">
        <v>3883</v>
      </c>
      <c r="M15" s="255">
        <v>1.46</v>
      </c>
      <c r="N15" s="258">
        <v>3553</v>
      </c>
      <c r="O15" s="178">
        <f>ROUND((L15-N15)/N15*100,2)</f>
        <v>9.29</v>
      </c>
    </row>
    <row r="16" spans="1:15" ht="14.25" thickBot="1">
      <c r="A16" s="137" t="s">
        <v>132</v>
      </c>
      <c r="B16" s="259">
        <v>38</v>
      </c>
      <c r="C16" s="260">
        <v>265781</v>
      </c>
      <c r="D16" s="260">
        <v>344</v>
      </c>
      <c r="E16" s="260">
        <v>6572</v>
      </c>
      <c r="F16" s="261">
        <v>2.47</v>
      </c>
      <c r="G16" s="262">
        <v>6597</v>
      </c>
      <c r="H16" s="179">
        <f>ROUND((E16-G16)/G16*100,2)</f>
        <v>-0.38</v>
      </c>
      <c r="I16" s="263">
        <v>37.9</v>
      </c>
      <c r="J16" s="264">
        <v>266493</v>
      </c>
      <c r="K16" s="264">
        <v>328</v>
      </c>
      <c r="L16" s="264">
        <v>3553</v>
      </c>
      <c r="M16" s="261">
        <v>1.33</v>
      </c>
      <c r="N16" s="161">
        <v>4380</v>
      </c>
      <c r="O16" s="162">
        <f>ROUND((L16-N16)/N16*100,2)</f>
        <v>-18.88</v>
      </c>
    </row>
    <row r="17" spans="1:15" ht="14.25" thickBot="1">
      <c r="A17" s="40" t="s">
        <v>60</v>
      </c>
      <c r="B17" s="41">
        <f aca="true" t="shared" si="2" ref="B17:O17">B15-B16</f>
        <v>0.10000000000000142</v>
      </c>
      <c r="C17" s="42">
        <f t="shared" si="2"/>
        <v>997</v>
      </c>
      <c r="D17" s="61">
        <f t="shared" si="2"/>
        <v>3</v>
      </c>
      <c r="E17" s="42">
        <f t="shared" si="2"/>
        <v>-1391</v>
      </c>
      <c r="F17" s="39">
        <f t="shared" si="2"/>
        <v>-0.5300000000000002</v>
      </c>
      <c r="G17" s="62">
        <f t="shared" si="2"/>
        <v>-25</v>
      </c>
      <c r="H17" s="43">
        <f t="shared" si="2"/>
        <v>-20.790000000000003</v>
      </c>
      <c r="I17" s="44">
        <f t="shared" si="2"/>
        <v>0.20000000000000284</v>
      </c>
      <c r="J17" s="63">
        <f t="shared" si="2"/>
        <v>145</v>
      </c>
      <c r="K17" s="61">
        <f t="shared" si="2"/>
        <v>8</v>
      </c>
      <c r="L17" s="42">
        <f t="shared" si="2"/>
        <v>330</v>
      </c>
      <c r="M17" s="39">
        <f t="shared" si="2"/>
        <v>0.1299999999999999</v>
      </c>
      <c r="N17" s="62">
        <f t="shared" si="2"/>
        <v>-827</v>
      </c>
      <c r="O17" s="43">
        <f t="shared" si="2"/>
        <v>28.169999999999998</v>
      </c>
    </row>
    <row r="18" spans="1:15" ht="13.5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</row>
    <row r="19" spans="1:15" ht="13.5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</row>
    <row r="20" spans="1:15" ht="13.5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</row>
    <row r="21" spans="1:15" ht="13.5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</row>
    <row r="22" spans="1:15" ht="13.5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</row>
    <row r="23" spans="1:15" ht="13.5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</row>
    <row r="24" spans="1:15" ht="13.5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</row>
    <row r="25" spans="1:15" ht="14.25" thickBot="1">
      <c r="A25" s="69"/>
      <c r="B25" s="69"/>
      <c r="C25" s="69"/>
      <c r="D25" s="69"/>
      <c r="E25" s="69"/>
      <c r="F25" s="69"/>
      <c r="G25" s="69"/>
      <c r="H25" s="69"/>
      <c r="I25" s="69"/>
      <c r="J25" s="67"/>
      <c r="K25" s="67"/>
      <c r="L25" s="67"/>
      <c r="M25" s="67"/>
      <c r="N25" s="67"/>
      <c r="O25" s="67"/>
    </row>
    <row r="26" spans="1:15" ht="13.5">
      <c r="A26" s="70"/>
      <c r="B26" s="71"/>
      <c r="C26" s="71"/>
      <c r="D26" s="71"/>
      <c r="E26" s="71"/>
      <c r="F26" s="71"/>
      <c r="G26" s="71"/>
      <c r="H26" s="71"/>
      <c r="I26" s="71"/>
      <c r="J26" s="72"/>
      <c r="K26" s="73"/>
      <c r="L26" s="73"/>
      <c r="M26" s="73"/>
      <c r="N26" s="73"/>
      <c r="O26" s="74"/>
    </row>
    <row r="27" spans="1:15" ht="13.5">
      <c r="A27" s="211" t="s">
        <v>105</v>
      </c>
      <c r="B27" s="212"/>
      <c r="C27" s="212"/>
      <c r="D27" s="212"/>
      <c r="E27" s="212"/>
      <c r="F27" s="212"/>
      <c r="G27" s="212"/>
      <c r="H27" s="212"/>
      <c r="I27" s="212"/>
      <c r="J27" s="212"/>
      <c r="K27" s="212"/>
      <c r="L27" s="212"/>
      <c r="M27" s="213"/>
      <c r="N27" s="213"/>
      <c r="O27" s="214"/>
    </row>
    <row r="28" spans="1:15" ht="13.5">
      <c r="A28" s="215"/>
      <c r="B28" s="213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4"/>
    </row>
    <row r="29" spans="1:15" ht="29.25" customHeight="1">
      <c r="A29" s="216" t="s">
        <v>133</v>
      </c>
      <c r="B29" s="204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5"/>
      <c r="N29" s="205"/>
      <c r="O29" s="206"/>
    </row>
    <row r="30" spans="1:15" ht="19.5" customHeight="1">
      <c r="A30" s="216" t="s">
        <v>94</v>
      </c>
      <c r="B30" s="204"/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5"/>
      <c r="N30" s="205"/>
      <c r="O30" s="206"/>
    </row>
    <row r="31" spans="1:15" ht="25.5" customHeight="1">
      <c r="A31" s="203" t="s">
        <v>95</v>
      </c>
      <c r="B31" s="217"/>
      <c r="C31" s="217"/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8"/>
    </row>
    <row r="32" spans="1:15" ht="39" customHeight="1">
      <c r="A32" s="75"/>
      <c r="B32" s="202" t="s">
        <v>99</v>
      </c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77"/>
      <c r="O32" s="78"/>
    </row>
    <row r="33" spans="1:15" ht="24.75" customHeight="1">
      <c r="A33" s="75"/>
      <c r="D33" s="98" t="s">
        <v>134</v>
      </c>
      <c r="E33" s="76"/>
      <c r="F33" s="76"/>
      <c r="G33" s="76"/>
      <c r="H33" s="76"/>
      <c r="I33" s="76"/>
      <c r="J33" s="76"/>
      <c r="K33" s="76"/>
      <c r="L33" s="76"/>
      <c r="M33" s="77"/>
      <c r="N33" s="77"/>
      <c r="O33" s="78"/>
    </row>
    <row r="34" spans="1:15" ht="24" customHeight="1">
      <c r="A34" s="75"/>
      <c r="D34" s="98" t="s">
        <v>135</v>
      </c>
      <c r="E34" s="76"/>
      <c r="F34" s="76"/>
      <c r="G34" s="76"/>
      <c r="H34" s="76"/>
      <c r="I34" s="76"/>
      <c r="J34" s="76"/>
      <c r="K34" s="76"/>
      <c r="L34" s="76"/>
      <c r="M34" s="77"/>
      <c r="N34" s="77"/>
      <c r="O34" s="78"/>
    </row>
    <row r="35" spans="1:15" ht="24" customHeight="1">
      <c r="A35" s="75"/>
      <c r="D35" s="98" t="s">
        <v>136</v>
      </c>
      <c r="E35" s="76"/>
      <c r="F35" s="76"/>
      <c r="G35" s="76"/>
      <c r="H35" s="76"/>
      <c r="I35" s="76"/>
      <c r="J35" s="76"/>
      <c r="K35" s="76"/>
      <c r="L35" s="76"/>
      <c r="M35" s="77"/>
      <c r="N35" s="77"/>
      <c r="O35" s="78"/>
    </row>
    <row r="36" spans="1:15" ht="19.5" customHeight="1">
      <c r="A36" s="79"/>
      <c r="D36" s="97" t="s">
        <v>100</v>
      </c>
      <c r="E36" s="80"/>
      <c r="F36" s="80"/>
      <c r="G36" s="80"/>
      <c r="H36" s="80"/>
      <c r="I36" s="80"/>
      <c r="J36" s="80"/>
      <c r="K36" s="81"/>
      <c r="L36" s="81"/>
      <c r="M36" s="81"/>
      <c r="N36" s="81"/>
      <c r="O36" s="82"/>
    </row>
    <row r="37" spans="1:15" ht="27.75" customHeight="1">
      <c r="A37" s="79"/>
      <c r="B37" s="80"/>
      <c r="C37" s="80"/>
      <c r="D37" s="80"/>
      <c r="E37" s="80"/>
      <c r="F37" s="80"/>
      <c r="G37" s="80"/>
      <c r="H37" s="80"/>
      <c r="I37" s="80"/>
      <c r="J37" s="80"/>
      <c r="K37" s="81"/>
      <c r="L37" s="81"/>
      <c r="M37" s="81"/>
      <c r="N37" s="81"/>
      <c r="O37" s="82"/>
    </row>
    <row r="38" spans="1:15" ht="23.25" customHeight="1">
      <c r="A38" s="203" t="s">
        <v>96</v>
      </c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5"/>
      <c r="N38" s="205"/>
      <c r="O38" s="206"/>
    </row>
    <row r="39" spans="1:15" ht="13.5">
      <c r="A39" s="79"/>
      <c r="B39" s="80"/>
      <c r="C39" s="80"/>
      <c r="D39" s="80"/>
      <c r="E39" s="80"/>
      <c r="F39" s="80"/>
      <c r="G39" s="80"/>
      <c r="H39" s="80"/>
      <c r="I39" s="80"/>
      <c r="J39" s="80"/>
      <c r="K39" s="81"/>
      <c r="L39" s="81"/>
      <c r="M39" s="81"/>
      <c r="N39" s="81"/>
      <c r="O39" s="82"/>
    </row>
    <row r="40" spans="1:15" ht="13.5">
      <c r="A40" s="92"/>
      <c r="B40" s="91" t="s">
        <v>104</v>
      </c>
      <c r="C40" s="84"/>
      <c r="D40" s="81"/>
      <c r="E40" s="67"/>
      <c r="F40" s="85"/>
      <c r="H40" s="85" t="s">
        <v>61</v>
      </c>
      <c r="I40" s="81"/>
      <c r="J40" s="81"/>
      <c r="K40" s="81"/>
      <c r="L40" s="81"/>
      <c r="M40" s="81"/>
      <c r="N40" s="81"/>
      <c r="O40" s="82"/>
    </row>
    <row r="41" spans="1:15" ht="13.5">
      <c r="A41" s="92"/>
      <c r="B41" s="91" t="s">
        <v>62</v>
      </c>
      <c r="C41" s="84"/>
      <c r="D41" s="81"/>
      <c r="E41" s="67"/>
      <c r="F41" s="85"/>
      <c r="H41" s="85" t="s">
        <v>63</v>
      </c>
      <c r="I41" s="81"/>
      <c r="J41" s="81"/>
      <c r="K41" s="81"/>
      <c r="L41" s="81"/>
      <c r="M41" s="81"/>
      <c r="N41" s="81"/>
      <c r="O41" s="82"/>
    </row>
    <row r="42" spans="1:15" ht="13.5">
      <c r="A42" s="92"/>
      <c r="B42" s="91" t="s">
        <v>64</v>
      </c>
      <c r="C42" s="84"/>
      <c r="D42" s="81"/>
      <c r="E42" s="67"/>
      <c r="F42" s="85"/>
      <c r="H42" s="85" t="s">
        <v>65</v>
      </c>
      <c r="I42" s="81"/>
      <c r="J42" s="81"/>
      <c r="K42" s="81"/>
      <c r="L42" s="81"/>
      <c r="M42" s="81"/>
      <c r="N42" s="81"/>
      <c r="O42" s="82"/>
    </row>
    <row r="43" spans="1:15" ht="13.5">
      <c r="A43" s="92"/>
      <c r="B43" s="91" t="s">
        <v>66</v>
      </c>
      <c r="C43" s="84"/>
      <c r="D43" s="81"/>
      <c r="E43" s="67"/>
      <c r="F43" s="85"/>
      <c r="H43" s="85" t="s">
        <v>69</v>
      </c>
      <c r="I43" s="81"/>
      <c r="J43" s="81"/>
      <c r="K43" s="81"/>
      <c r="L43" s="81"/>
      <c r="M43" s="81"/>
      <c r="N43" s="81"/>
      <c r="O43" s="82"/>
    </row>
    <row r="44" spans="1:15" ht="13.5">
      <c r="A44" s="83"/>
      <c r="B44" s="84"/>
      <c r="C44" s="84"/>
      <c r="D44" s="81"/>
      <c r="E44" s="67"/>
      <c r="F44" s="85"/>
      <c r="G44" s="85"/>
      <c r="H44" s="81"/>
      <c r="I44" s="81"/>
      <c r="J44" s="81"/>
      <c r="K44" s="81"/>
      <c r="L44" s="81"/>
      <c r="M44" s="81"/>
      <c r="N44" s="81"/>
      <c r="O44" s="82"/>
    </row>
    <row r="45" spans="1:15" ht="13.5">
      <c r="A45" s="83"/>
      <c r="B45" s="84"/>
      <c r="C45" s="84"/>
      <c r="D45" s="81"/>
      <c r="E45" s="67"/>
      <c r="F45" s="85"/>
      <c r="G45" s="85"/>
      <c r="H45" s="81"/>
      <c r="I45" s="81"/>
      <c r="J45" s="81"/>
      <c r="K45" s="81"/>
      <c r="L45" s="81"/>
      <c r="M45" s="81"/>
      <c r="N45" s="81"/>
      <c r="O45" s="82"/>
    </row>
    <row r="46" spans="1:15" ht="27" customHeight="1">
      <c r="A46" s="207" t="s">
        <v>97</v>
      </c>
      <c r="B46" s="208"/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9"/>
    </row>
    <row r="47" spans="1:15" ht="13.5">
      <c r="A47" s="86"/>
      <c r="B47" s="84"/>
      <c r="C47" s="84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2"/>
    </row>
    <row r="48" spans="1:15" ht="21.75" customHeight="1">
      <c r="A48" s="86"/>
      <c r="B48" s="84" t="s">
        <v>98</v>
      </c>
      <c r="C48" s="84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2"/>
    </row>
    <row r="49" spans="1:15" s="95" customFormat="1" ht="68.25" customHeight="1">
      <c r="A49" s="93"/>
      <c r="B49" s="96"/>
      <c r="C49" s="210" t="s">
        <v>108</v>
      </c>
      <c r="D49" s="210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94"/>
    </row>
    <row r="50" spans="1:15" ht="13.5">
      <c r="A50" s="86"/>
      <c r="B50" s="84"/>
      <c r="C50" s="84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2"/>
    </row>
    <row r="51" spans="1:15" ht="13.5">
      <c r="A51" s="86"/>
      <c r="B51" s="84"/>
      <c r="C51" s="84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2"/>
    </row>
    <row r="52" spans="1:15" ht="13.5">
      <c r="A52" s="86"/>
      <c r="B52" s="84"/>
      <c r="C52" s="84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2"/>
    </row>
    <row r="53" spans="1:15" ht="13.5">
      <c r="A53" s="86"/>
      <c r="B53" s="84"/>
      <c r="C53" s="84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2"/>
    </row>
    <row r="54" spans="1:15" ht="13.5">
      <c r="A54" s="86"/>
      <c r="B54" s="84"/>
      <c r="C54" s="84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2"/>
    </row>
    <row r="55" spans="1:15" ht="14.25" thickBot="1">
      <c r="A55" s="87"/>
      <c r="B55" s="88"/>
      <c r="C55" s="88"/>
      <c r="D55" s="88"/>
      <c r="E55" s="88"/>
      <c r="F55" s="88"/>
      <c r="G55" s="88"/>
      <c r="H55" s="88"/>
      <c r="I55" s="88"/>
      <c r="J55" s="88"/>
      <c r="K55" s="89"/>
      <c r="L55" s="89"/>
      <c r="M55" s="89"/>
      <c r="N55" s="89"/>
      <c r="O55" s="90"/>
    </row>
  </sheetData>
  <sheetProtection/>
  <mergeCells count="13">
    <mergeCell ref="A2:A4"/>
    <mergeCell ref="B2:H2"/>
    <mergeCell ref="I2:O2"/>
    <mergeCell ref="G3:H3"/>
    <mergeCell ref="N3:O3"/>
    <mergeCell ref="A27:O28"/>
    <mergeCell ref="A29:O29"/>
    <mergeCell ref="A30:O30"/>
    <mergeCell ref="A31:O31"/>
    <mergeCell ref="B32:M32"/>
    <mergeCell ref="A38:O38"/>
    <mergeCell ref="A46:O46"/>
    <mergeCell ref="C49:N49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5"/>
  <sheetViews>
    <sheetView zoomScale="95" zoomScaleNormal="95" workbookViewId="0" topLeftCell="A38">
      <selection activeCell="E8" sqref="E8:R62"/>
    </sheetView>
  </sheetViews>
  <sheetFormatPr defaultColWidth="9.00390625" defaultRowHeight="13.5"/>
  <cols>
    <col min="1" max="1" width="1.4921875" style="3" customWidth="1"/>
    <col min="2" max="3" width="3.25390625" style="3" bestFit="1" customWidth="1"/>
    <col min="4" max="4" width="19.75390625" style="4" bestFit="1" customWidth="1"/>
    <col min="5" max="5" width="5.625" style="3" customWidth="1"/>
    <col min="6" max="6" width="7.625" style="3" customWidth="1"/>
    <col min="7" max="7" width="4.625" style="3" customWidth="1"/>
    <col min="8" max="8" width="8.125" style="3" customWidth="1"/>
    <col min="9" max="9" width="7.625" style="3" customWidth="1"/>
    <col min="10" max="10" width="8.125" style="3" customWidth="1"/>
    <col min="11" max="11" width="7.625" style="5" customWidth="1"/>
    <col min="12" max="12" width="5.625" style="3" customWidth="1"/>
    <col min="13" max="13" width="7.625" style="3" customWidth="1"/>
    <col min="14" max="14" width="4.625" style="3" customWidth="1"/>
    <col min="15" max="15" width="8.125" style="5" customWidth="1"/>
    <col min="16" max="16" width="7.75390625" style="3" customWidth="1"/>
    <col min="17" max="17" width="8.125" style="3" customWidth="1"/>
    <col min="18" max="18" width="7.625" style="3" customWidth="1"/>
    <col min="19" max="19" width="9.00390625" style="3" customWidth="1"/>
    <col min="20" max="23" width="0" style="3" hidden="1" customWidth="1"/>
    <col min="24" max="16384" width="9.00390625" style="3" customWidth="1"/>
  </cols>
  <sheetData>
    <row r="1" spans="1:18" s="2" customFormat="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8.75">
      <c r="B2" s="192" t="s">
        <v>129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</row>
    <row r="3" spans="2:18" ht="18.75">
      <c r="B3" s="192" t="s">
        <v>101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</row>
    <row r="4" spans="2:18" ht="12.75" thickBot="1">
      <c r="B4" s="193" t="s">
        <v>113</v>
      </c>
      <c r="C4" s="193"/>
      <c r="D4" s="193"/>
      <c r="E4" s="58"/>
      <c r="F4" s="58"/>
      <c r="G4" s="58"/>
      <c r="H4" s="58"/>
      <c r="I4" s="58"/>
      <c r="J4" s="58"/>
      <c r="K4" s="60"/>
      <c r="L4" s="58"/>
      <c r="M4" s="58"/>
      <c r="N4" s="58"/>
      <c r="O4" s="194" t="s">
        <v>111</v>
      </c>
      <c r="P4" s="194"/>
      <c r="Q4" s="194"/>
      <c r="R4" s="194"/>
    </row>
    <row r="5" spans="2:18" s="6" customFormat="1" ht="12.75" thickBot="1">
      <c r="B5" s="7"/>
      <c r="C5" s="8"/>
      <c r="D5" s="9"/>
      <c r="E5" s="10" t="s">
        <v>35</v>
      </c>
      <c r="F5" s="11"/>
      <c r="G5" s="10"/>
      <c r="H5" s="12"/>
      <c r="I5" s="13"/>
      <c r="J5" s="13"/>
      <c r="K5" s="14"/>
      <c r="L5" s="12" t="s">
        <v>36</v>
      </c>
      <c r="M5" s="13"/>
      <c r="N5" s="13"/>
      <c r="O5" s="13"/>
      <c r="P5" s="13"/>
      <c r="Q5" s="13"/>
      <c r="R5" s="15"/>
    </row>
    <row r="6" spans="2:18" s="6" customFormat="1" ht="12">
      <c r="B6" s="16"/>
      <c r="C6" s="17"/>
      <c r="D6" s="18"/>
      <c r="E6" s="28"/>
      <c r="F6" s="22"/>
      <c r="G6" s="22"/>
      <c r="H6" s="22"/>
      <c r="I6" s="22"/>
      <c r="J6" s="186" t="s">
        <v>48</v>
      </c>
      <c r="K6" s="187"/>
      <c r="L6" s="22"/>
      <c r="M6" s="22"/>
      <c r="N6" s="22"/>
      <c r="O6" s="22"/>
      <c r="P6" s="22"/>
      <c r="Q6" s="186" t="s">
        <v>48</v>
      </c>
      <c r="R6" s="187"/>
    </row>
    <row r="7" spans="2:18" s="6" customFormat="1" ht="42" customHeight="1" thickBot="1">
      <c r="B7" s="19"/>
      <c r="C7" s="20"/>
      <c r="D7" s="21"/>
      <c r="E7" s="29" t="s">
        <v>68</v>
      </c>
      <c r="F7" s="23" t="s">
        <v>49</v>
      </c>
      <c r="G7" s="23" t="s">
        <v>45</v>
      </c>
      <c r="H7" s="23" t="s">
        <v>50</v>
      </c>
      <c r="I7" s="24" t="s">
        <v>107</v>
      </c>
      <c r="J7" s="25" t="s">
        <v>67</v>
      </c>
      <c r="K7" s="26" t="s">
        <v>52</v>
      </c>
      <c r="L7" s="23" t="s">
        <v>68</v>
      </c>
      <c r="M7" s="23" t="s">
        <v>49</v>
      </c>
      <c r="N7" s="23" t="s">
        <v>45</v>
      </c>
      <c r="O7" s="23" t="s">
        <v>53</v>
      </c>
      <c r="P7" s="24" t="s">
        <v>107</v>
      </c>
      <c r="Q7" s="25" t="s">
        <v>54</v>
      </c>
      <c r="R7" s="27" t="s">
        <v>52</v>
      </c>
    </row>
    <row r="8" spans="2:23" s="45" customFormat="1" ht="12">
      <c r="B8" s="46"/>
      <c r="C8" s="188" t="s">
        <v>0</v>
      </c>
      <c r="D8" s="189"/>
      <c r="E8" s="110">
        <v>39.1</v>
      </c>
      <c r="F8" s="112">
        <v>274741</v>
      </c>
      <c r="G8" s="112">
        <v>90</v>
      </c>
      <c r="H8" s="112">
        <v>5174</v>
      </c>
      <c r="I8" s="230">
        <v>1.88</v>
      </c>
      <c r="J8" s="231">
        <v>7040</v>
      </c>
      <c r="K8" s="131">
        <f>IF(U8=TRUE,"-",ROUND((H8-J8)/J8*100,2))</f>
        <v>-26.51</v>
      </c>
      <c r="L8" s="110">
        <v>39.1</v>
      </c>
      <c r="M8" s="112">
        <v>274747</v>
      </c>
      <c r="N8" s="111">
        <v>87</v>
      </c>
      <c r="O8" s="112">
        <v>4222</v>
      </c>
      <c r="P8" s="230">
        <v>1.54</v>
      </c>
      <c r="Q8" s="231">
        <v>4114</v>
      </c>
      <c r="R8" s="47">
        <f>IF(W8=TRUE,"-",ROUND((O8-Q8)/Q8*100,2))</f>
        <v>2.63</v>
      </c>
      <c r="T8" s="45">
        <f aca="true" t="shared" si="0" ref="T8:T39">ROUND((H8-J8)/J8*100,2)</f>
        <v>-26.51</v>
      </c>
      <c r="U8" s="45" t="b">
        <f aca="true" t="shared" si="1" ref="U8:U39">ISERROR(T8)</f>
        <v>0</v>
      </c>
      <c r="V8" s="45">
        <f aca="true" t="shared" si="2" ref="V8:V39">ROUND((O8-Q8)/Q8*100,2)</f>
        <v>2.63</v>
      </c>
      <c r="W8" s="45" t="b">
        <f aca="true" t="shared" si="3" ref="W8:W39">ISERROR(V8)</f>
        <v>0</v>
      </c>
    </row>
    <row r="9" spans="2:23" s="45" customFormat="1" ht="12">
      <c r="B9" s="104"/>
      <c r="C9" s="48"/>
      <c r="D9" s="49" t="s">
        <v>114</v>
      </c>
      <c r="E9" s="113">
        <v>39.3</v>
      </c>
      <c r="F9" s="115">
        <v>271291</v>
      </c>
      <c r="G9" s="115">
        <v>8</v>
      </c>
      <c r="H9" s="115">
        <v>3971</v>
      </c>
      <c r="I9" s="232">
        <v>1.46</v>
      </c>
      <c r="J9" s="233">
        <v>4424</v>
      </c>
      <c r="K9" s="132">
        <f>IF(U9=TRUE,"-",ROUND((H9-J9)/J9*100,2))</f>
        <v>-10.24</v>
      </c>
      <c r="L9" s="113">
        <v>39.3</v>
      </c>
      <c r="M9" s="115">
        <v>271291</v>
      </c>
      <c r="N9" s="114">
        <v>8</v>
      </c>
      <c r="O9" s="115">
        <v>3891</v>
      </c>
      <c r="P9" s="232">
        <v>1.43</v>
      </c>
      <c r="Q9" s="233">
        <v>3183</v>
      </c>
      <c r="R9" s="50">
        <f>IF(W9=TRUE,"-",ROUND((O9-Q9)/Q9*100,2))</f>
        <v>22.24</v>
      </c>
      <c r="T9" s="45">
        <f t="shared" si="0"/>
        <v>-10.24</v>
      </c>
      <c r="U9" s="45" t="b">
        <f t="shared" si="1"/>
        <v>0</v>
      </c>
      <c r="V9" s="45">
        <f t="shared" si="2"/>
        <v>22.24</v>
      </c>
      <c r="W9" s="45" t="b">
        <f t="shared" si="3"/>
        <v>0</v>
      </c>
    </row>
    <row r="10" spans="2:23" s="45" customFormat="1" ht="12">
      <c r="B10" s="104"/>
      <c r="C10" s="48"/>
      <c r="D10" s="49" t="s">
        <v>77</v>
      </c>
      <c r="E10" s="113">
        <v>42.7</v>
      </c>
      <c r="F10" s="115">
        <v>236495</v>
      </c>
      <c r="G10" s="115" t="s">
        <v>110</v>
      </c>
      <c r="H10" s="115">
        <v>4701</v>
      </c>
      <c r="I10" s="234">
        <v>1.99</v>
      </c>
      <c r="J10" s="233">
        <v>8448</v>
      </c>
      <c r="K10" s="132">
        <f aca="true" t="shared" si="4" ref="K10:K62">IF(U10=TRUE,"-",ROUND((H10-J10)/J10*100,2))</f>
        <v>-44.35</v>
      </c>
      <c r="L10" s="113">
        <v>42.7</v>
      </c>
      <c r="M10" s="115">
        <v>236495</v>
      </c>
      <c r="N10" s="114" t="s">
        <v>110</v>
      </c>
      <c r="O10" s="115">
        <v>3035</v>
      </c>
      <c r="P10" s="232">
        <v>1.28</v>
      </c>
      <c r="Q10" s="233">
        <v>2711</v>
      </c>
      <c r="R10" s="50">
        <f aca="true" t="shared" si="5" ref="R10:R62">IF(W10=TRUE,"-",ROUND((O10-Q10)/Q10*100,2))</f>
        <v>11.95</v>
      </c>
      <c r="T10" s="45">
        <f t="shared" si="0"/>
        <v>-44.35</v>
      </c>
      <c r="U10" s="45" t="b">
        <f t="shared" si="1"/>
        <v>0</v>
      </c>
      <c r="V10" s="45">
        <f t="shared" si="2"/>
        <v>11.95</v>
      </c>
      <c r="W10" s="45" t="b">
        <f t="shared" si="3"/>
        <v>0</v>
      </c>
    </row>
    <row r="11" spans="2:23" s="45" customFormat="1" ht="12">
      <c r="B11" s="104"/>
      <c r="C11" s="48"/>
      <c r="D11" s="49" t="s">
        <v>115</v>
      </c>
      <c r="E11" s="113" t="s">
        <v>102</v>
      </c>
      <c r="F11" s="115" t="s">
        <v>102</v>
      </c>
      <c r="G11" s="115" t="s">
        <v>102</v>
      </c>
      <c r="H11" s="115" t="s">
        <v>102</v>
      </c>
      <c r="I11" s="234" t="s">
        <v>102</v>
      </c>
      <c r="J11" s="233" t="s">
        <v>102</v>
      </c>
      <c r="K11" s="132" t="str">
        <f t="shared" si="4"/>
        <v>-</v>
      </c>
      <c r="L11" s="113" t="s">
        <v>102</v>
      </c>
      <c r="M11" s="115" t="s">
        <v>102</v>
      </c>
      <c r="N11" s="114" t="s">
        <v>102</v>
      </c>
      <c r="O11" s="115" t="s">
        <v>102</v>
      </c>
      <c r="P11" s="232" t="s">
        <v>102</v>
      </c>
      <c r="Q11" s="233" t="s">
        <v>102</v>
      </c>
      <c r="R11" s="50" t="str">
        <f t="shared" si="5"/>
        <v>-</v>
      </c>
      <c r="T11" s="45" t="e">
        <f t="shared" si="0"/>
        <v>#VALUE!</v>
      </c>
      <c r="U11" s="45" t="b">
        <f t="shared" si="1"/>
        <v>1</v>
      </c>
      <c r="V11" s="45" t="e">
        <f t="shared" si="2"/>
        <v>#VALUE!</v>
      </c>
      <c r="W11" s="45" t="b">
        <f t="shared" si="3"/>
        <v>1</v>
      </c>
    </row>
    <row r="12" spans="2:23" s="45" customFormat="1" ht="12">
      <c r="B12" s="104"/>
      <c r="C12" s="48"/>
      <c r="D12" s="49" t="s">
        <v>83</v>
      </c>
      <c r="E12" s="113">
        <v>39.1</v>
      </c>
      <c r="F12" s="115">
        <v>273012</v>
      </c>
      <c r="G12" s="115">
        <v>19</v>
      </c>
      <c r="H12" s="115">
        <v>5779</v>
      </c>
      <c r="I12" s="232">
        <v>2.12</v>
      </c>
      <c r="J12" s="233">
        <v>6442</v>
      </c>
      <c r="K12" s="132">
        <f t="shared" si="4"/>
        <v>-10.29</v>
      </c>
      <c r="L12" s="113">
        <v>39.1</v>
      </c>
      <c r="M12" s="115">
        <v>273012</v>
      </c>
      <c r="N12" s="114">
        <v>19</v>
      </c>
      <c r="O12" s="115">
        <v>4000</v>
      </c>
      <c r="P12" s="232">
        <v>1.47</v>
      </c>
      <c r="Q12" s="233">
        <v>3902</v>
      </c>
      <c r="R12" s="50">
        <f t="shared" si="5"/>
        <v>2.51</v>
      </c>
      <c r="T12" s="45">
        <f t="shared" si="0"/>
        <v>-10.29</v>
      </c>
      <c r="U12" s="45" t="b">
        <f t="shared" si="1"/>
        <v>0</v>
      </c>
      <c r="V12" s="45">
        <f t="shared" si="2"/>
        <v>2.51</v>
      </c>
      <c r="W12" s="45" t="b">
        <f t="shared" si="3"/>
        <v>0</v>
      </c>
    </row>
    <row r="13" spans="2:23" s="45" customFormat="1" ht="12">
      <c r="B13" s="104"/>
      <c r="C13" s="48"/>
      <c r="D13" s="49" t="s">
        <v>92</v>
      </c>
      <c r="E13" s="113">
        <v>37.8</v>
      </c>
      <c r="F13" s="115">
        <v>242021</v>
      </c>
      <c r="G13" s="115" t="s">
        <v>110</v>
      </c>
      <c r="H13" s="115">
        <v>3278</v>
      </c>
      <c r="I13" s="232">
        <v>1.35</v>
      </c>
      <c r="J13" s="233">
        <v>3978</v>
      </c>
      <c r="K13" s="132">
        <f t="shared" si="4"/>
        <v>-17.6</v>
      </c>
      <c r="L13" s="113">
        <v>37.8</v>
      </c>
      <c r="M13" s="115">
        <v>242021</v>
      </c>
      <c r="N13" s="114" t="s">
        <v>110</v>
      </c>
      <c r="O13" s="115">
        <v>2778</v>
      </c>
      <c r="P13" s="232">
        <v>1.15</v>
      </c>
      <c r="Q13" s="233">
        <v>3015</v>
      </c>
      <c r="R13" s="50">
        <f t="shared" si="5"/>
        <v>-7.86</v>
      </c>
      <c r="T13" s="45">
        <f t="shared" si="0"/>
        <v>-17.6</v>
      </c>
      <c r="U13" s="45" t="b">
        <f t="shared" si="1"/>
        <v>0</v>
      </c>
      <c r="V13" s="45">
        <f t="shared" si="2"/>
        <v>-7.86</v>
      </c>
      <c r="W13" s="45" t="b">
        <f t="shared" si="3"/>
        <v>0</v>
      </c>
    </row>
    <row r="14" spans="2:23" s="45" customFormat="1" ht="12">
      <c r="B14" s="104"/>
      <c r="C14" s="48"/>
      <c r="D14" s="49" t="s">
        <v>1</v>
      </c>
      <c r="E14" s="113">
        <v>38</v>
      </c>
      <c r="F14" s="115">
        <v>306915</v>
      </c>
      <c r="G14" s="115">
        <v>10</v>
      </c>
      <c r="H14" s="115">
        <v>5773</v>
      </c>
      <c r="I14" s="232">
        <v>1.88</v>
      </c>
      <c r="J14" s="233">
        <v>6961</v>
      </c>
      <c r="K14" s="132">
        <f t="shared" si="4"/>
        <v>-17.07</v>
      </c>
      <c r="L14" s="113">
        <v>38</v>
      </c>
      <c r="M14" s="115">
        <v>306915</v>
      </c>
      <c r="N14" s="114">
        <v>10</v>
      </c>
      <c r="O14" s="115">
        <v>5531</v>
      </c>
      <c r="P14" s="232">
        <v>1.8</v>
      </c>
      <c r="Q14" s="233">
        <v>5747</v>
      </c>
      <c r="R14" s="50">
        <f t="shared" si="5"/>
        <v>-3.76</v>
      </c>
      <c r="T14" s="45">
        <f t="shared" si="0"/>
        <v>-17.07</v>
      </c>
      <c r="U14" s="45" t="b">
        <f t="shared" si="1"/>
        <v>0</v>
      </c>
      <c r="V14" s="45">
        <f t="shared" si="2"/>
        <v>-3.76</v>
      </c>
      <c r="W14" s="45" t="b">
        <f t="shared" si="3"/>
        <v>0</v>
      </c>
    </row>
    <row r="15" spans="2:23" s="45" customFormat="1" ht="12">
      <c r="B15" s="101"/>
      <c r="C15" s="48"/>
      <c r="D15" s="49" t="s">
        <v>116</v>
      </c>
      <c r="E15" s="113" t="s">
        <v>102</v>
      </c>
      <c r="F15" s="115" t="s">
        <v>102</v>
      </c>
      <c r="G15" s="115" t="s">
        <v>102</v>
      </c>
      <c r="H15" s="115" t="s">
        <v>102</v>
      </c>
      <c r="I15" s="232" t="s">
        <v>102</v>
      </c>
      <c r="J15" s="233" t="s">
        <v>102</v>
      </c>
      <c r="K15" s="132" t="str">
        <f t="shared" si="4"/>
        <v>-</v>
      </c>
      <c r="L15" s="113" t="s">
        <v>102</v>
      </c>
      <c r="M15" s="115" t="s">
        <v>102</v>
      </c>
      <c r="N15" s="114" t="s">
        <v>102</v>
      </c>
      <c r="O15" s="115" t="s">
        <v>102</v>
      </c>
      <c r="P15" s="232" t="s">
        <v>102</v>
      </c>
      <c r="Q15" s="233" t="s">
        <v>102</v>
      </c>
      <c r="R15" s="50" t="str">
        <f t="shared" si="5"/>
        <v>-</v>
      </c>
      <c r="T15" s="45" t="e">
        <f t="shared" si="0"/>
        <v>#VALUE!</v>
      </c>
      <c r="U15" s="45" t="b">
        <f t="shared" si="1"/>
        <v>1</v>
      </c>
      <c r="V15" s="45" t="e">
        <f t="shared" si="2"/>
        <v>#VALUE!</v>
      </c>
      <c r="W15" s="45" t="b">
        <f t="shared" si="3"/>
        <v>1</v>
      </c>
    </row>
    <row r="16" spans="2:23" s="45" customFormat="1" ht="12">
      <c r="B16" s="101"/>
      <c r="C16" s="48"/>
      <c r="D16" s="49" t="s">
        <v>2</v>
      </c>
      <c r="E16" s="113">
        <v>37.6</v>
      </c>
      <c r="F16" s="115">
        <v>305408</v>
      </c>
      <c r="G16" s="115">
        <v>4</v>
      </c>
      <c r="H16" s="115">
        <v>5766</v>
      </c>
      <c r="I16" s="232">
        <v>1.89</v>
      </c>
      <c r="J16" s="233">
        <v>6010</v>
      </c>
      <c r="K16" s="132">
        <f t="shared" si="4"/>
        <v>-4.06</v>
      </c>
      <c r="L16" s="113">
        <v>36.3</v>
      </c>
      <c r="M16" s="115">
        <v>281663</v>
      </c>
      <c r="N16" s="114" t="s">
        <v>110</v>
      </c>
      <c r="O16" s="115">
        <v>4440</v>
      </c>
      <c r="P16" s="232">
        <v>1.58</v>
      </c>
      <c r="Q16" s="233">
        <v>4330</v>
      </c>
      <c r="R16" s="50">
        <f t="shared" si="5"/>
        <v>2.54</v>
      </c>
      <c r="T16" s="45">
        <f t="shared" si="0"/>
        <v>-4.06</v>
      </c>
      <c r="U16" s="45" t="b">
        <f t="shared" si="1"/>
        <v>0</v>
      </c>
      <c r="V16" s="45">
        <f t="shared" si="2"/>
        <v>2.54</v>
      </c>
      <c r="W16" s="45" t="b">
        <f t="shared" si="3"/>
        <v>0</v>
      </c>
    </row>
    <row r="17" spans="2:23" s="45" customFormat="1" ht="12">
      <c r="B17" s="101"/>
      <c r="C17" s="48"/>
      <c r="D17" s="49" t="s">
        <v>84</v>
      </c>
      <c r="E17" s="113">
        <v>35</v>
      </c>
      <c r="F17" s="115">
        <v>279600</v>
      </c>
      <c r="G17" s="115" t="s">
        <v>110</v>
      </c>
      <c r="H17" s="115">
        <v>5000</v>
      </c>
      <c r="I17" s="232">
        <v>1.79</v>
      </c>
      <c r="J17" s="233">
        <v>5100</v>
      </c>
      <c r="K17" s="132">
        <f t="shared" si="4"/>
        <v>-1.96</v>
      </c>
      <c r="L17" s="113">
        <v>35</v>
      </c>
      <c r="M17" s="115">
        <v>279600</v>
      </c>
      <c r="N17" s="114" t="s">
        <v>110</v>
      </c>
      <c r="O17" s="115">
        <v>5000</v>
      </c>
      <c r="P17" s="232">
        <v>1.79</v>
      </c>
      <c r="Q17" s="233">
        <v>5100</v>
      </c>
      <c r="R17" s="50">
        <f t="shared" si="5"/>
        <v>-1.96</v>
      </c>
      <c r="T17" s="45">
        <f t="shared" si="0"/>
        <v>-1.96</v>
      </c>
      <c r="U17" s="45" t="b">
        <f t="shared" si="1"/>
        <v>0</v>
      </c>
      <c r="V17" s="45">
        <f t="shared" si="2"/>
        <v>-1.96</v>
      </c>
      <c r="W17" s="45" t="b">
        <f t="shared" si="3"/>
        <v>0</v>
      </c>
    </row>
    <row r="18" spans="2:23" s="45" customFormat="1" ht="12">
      <c r="B18" s="101"/>
      <c r="C18" s="48"/>
      <c r="D18" s="49" t="s">
        <v>85</v>
      </c>
      <c r="E18" s="113">
        <v>48.3</v>
      </c>
      <c r="F18" s="115">
        <v>302550</v>
      </c>
      <c r="G18" s="115" t="s">
        <v>110</v>
      </c>
      <c r="H18" s="115">
        <v>4000</v>
      </c>
      <c r="I18" s="232">
        <v>1.32</v>
      </c>
      <c r="J18" s="233">
        <v>35000</v>
      </c>
      <c r="K18" s="132">
        <f t="shared" si="4"/>
        <v>-88.57</v>
      </c>
      <c r="L18" s="113">
        <v>48.3</v>
      </c>
      <c r="M18" s="115">
        <v>302550</v>
      </c>
      <c r="N18" s="114" t="s">
        <v>110</v>
      </c>
      <c r="O18" s="115">
        <v>2625</v>
      </c>
      <c r="P18" s="232">
        <v>0.87</v>
      </c>
      <c r="Q18" s="233">
        <v>2500</v>
      </c>
      <c r="R18" s="50">
        <f t="shared" si="5"/>
        <v>5</v>
      </c>
      <c r="T18" s="45">
        <f t="shared" si="0"/>
        <v>-88.57</v>
      </c>
      <c r="U18" s="45" t="b">
        <f t="shared" si="1"/>
        <v>0</v>
      </c>
      <c r="V18" s="45">
        <f t="shared" si="2"/>
        <v>5</v>
      </c>
      <c r="W18" s="45" t="b">
        <f t="shared" si="3"/>
        <v>0</v>
      </c>
    </row>
    <row r="19" spans="2:23" s="45" customFormat="1" ht="12">
      <c r="B19" s="101"/>
      <c r="C19" s="48"/>
      <c r="D19" s="49" t="s">
        <v>3</v>
      </c>
      <c r="E19" s="113" t="s">
        <v>102</v>
      </c>
      <c r="F19" s="115" t="s">
        <v>102</v>
      </c>
      <c r="G19" s="115" t="s">
        <v>102</v>
      </c>
      <c r="H19" s="115" t="s">
        <v>102</v>
      </c>
      <c r="I19" s="232" t="s">
        <v>102</v>
      </c>
      <c r="J19" s="233" t="s">
        <v>102</v>
      </c>
      <c r="K19" s="132" t="str">
        <f t="shared" si="4"/>
        <v>-</v>
      </c>
      <c r="L19" s="113" t="s">
        <v>102</v>
      </c>
      <c r="M19" s="115" t="s">
        <v>102</v>
      </c>
      <c r="N19" s="114" t="s">
        <v>102</v>
      </c>
      <c r="O19" s="115" t="s">
        <v>102</v>
      </c>
      <c r="P19" s="232" t="s">
        <v>102</v>
      </c>
      <c r="Q19" s="233" t="s">
        <v>102</v>
      </c>
      <c r="R19" s="50" t="str">
        <f t="shared" si="5"/>
        <v>-</v>
      </c>
      <c r="T19" s="45" t="e">
        <f t="shared" si="0"/>
        <v>#VALUE!</v>
      </c>
      <c r="U19" s="45" t="b">
        <f t="shared" si="1"/>
        <v>1</v>
      </c>
      <c r="V19" s="45" t="e">
        <f t="shared" si="2"/>
        <v>#VALUE!</v>
      </c>
      <c r="W19" s="45" t="b">
        <f t="shared" si="3"/>
        <v>1</v>
      </c>
    </row>
    <row r="20" spans="2:23" s="45" customFormat="1" ht="12">
      <c r="B20" s="101" t="s">
        <v>4</v>
      </c>
      <c r="C20" s="48"/>
      <c r="D20" s="49" t="s">
        <v>5</v>
      </c>
      <c r="E20" s="113">
        <v>40.1</v>
      </c>
      <c r="F20" s="115">
        <v>301004</v>
      </c>
      <c r="G20" s="115">
        <v>4</v>
      </c>
      <c r="H20" s="115">
        <v>5192</v>
      </c>
      <c r="I20" s="232">
        <v>1.72</v>
      </c>
      <c r="J20" s="233">
        <v>5049</v>
      </c>
      <c r="K20" s="132">
        <f t="shared" si="4"/>
        <v>2.83</v>
      </c>
      <c r="L20" s="113">
        <v>40.1</v>
      </c>
      <c r="M20" s="115">
        <v>301004</v>
      </c>
      <c r="N20" s="114">
        <v>4</v>
      </c>
      <c r="O20" s="115">
        <v>4942</v>
      </c>
      <c r="P20" s="232">
        <v>1.64</v>
      </c>
      <c r="Q20" s="233">
        <v>4799</v>
      </c>
      <c r="R20" s="50">
        <f t="shared" si="5"/>
        <v>2.98</v>
      </c>
      <c r="T20" s="45">
        <f t="shared" si="0"/>
        <v>2.83</v>
      </c>
      <c r="U20" s="45" t="b">
        <f t="shared" si="1"/>
        <v>0</v>
      </c>
      <c r="V20" s="45">
        <f t="shared" si="2"/>
        <v>2.98</v>
      </c>
      <c r="W20" s="45" t="b">
        <f t="shared" si="3"/>
        <v>0</v>
      </c>
    </row>
    <row r="21" spans="2:23" s="45" customFormat="1" ht="12">
      <c r="B21" s="101"/>
      <c r="C21" s="48"/>
      <c r="D21" s="49" t="s">
        <v>6</v>
      </c>
      <c r="E21" s="113">
        <v>37.9</v>
      </c>
      <c r="F21" s="115">
        <v>243165</v>
      </c>
      <c r="G21" s="115" t="s">
        <v>110</v>
      </c>
      <c r="H21" s="115">
        <v>3892</v>
      </c>
      <c r="I21" s="232">
        <v>1.6</v>
      </c>
      <c r="J21" s="233">
        <v>4539</v>
      </c>
      <c r="K21" s="132">
        <f t="shared" si="4"/>
        <v>-14.25</v>
      </c>
      <c r="L21" s="113">
        <v>37.9</v>
      </c>
      <c r="M21" s="115">
        <v>243165</v>
      </c>
      <c r="N21" s="114" t="s">
        <v>110</v>
      </c>
      <c r="O21" s="115">
        <v>3161</v>
      </c>
      <c r="P21" s="232">
        <v>1.3</v>
      </c>
      <c r="Q21" s="233">
        <v>4246</v>
      </c>
      <c r="R21" s="50">
        <f t="shared" si="5"/>
        <v>-25.55</v>
      </c>
      <c r="T21" s="45">
        <f t="shared" si="0"/>
        <v>-14.25</v>
      </c>
      <c r="U21" s="45" t="b">
        <f t="shared" si="1"/>
        <v>0</v>
      </c>
      <c r="V21" s="45">
        <f t="shared" si="2"/>
        <v>-25.55</v>
      </c>
      <c r="W21" s="45" t="b">
        <f t="shared" si="3"/>
        <v>0</v>
      </c>
    </row>
    <row r="22" spans="2:23" s="45" customFormat="1" ht="12">
      <c r="B22" s="101"/>
      <c r="C22" s="48"/>
      <c r="D22" s="49" t="s">
        <v>117</v>
      </c>
      <c r="E22" s="113">
        <v>37.4</v>
      </c>
      <c r="F22" s="115">
        <v>255440</v>
      </c>
      <c r="G22" s="115">
        <v>9</v>
      </c>
      <c r="H22" s="115">
        <v>5257</v>
      </c>
      <c r="I22" s="232">
        <v>2.06</v>
      </c>
      <c r="J22" s="233">
        <v>5794</v>
      </c>
      <c r="K22" s="132">
        <f t="shared" si="4"/>
        <v>-9.27</v>
      </c>
      <c r="L22" s="113">
        <v>37.4</v>
      </c>
      <c r="M22" s="115">
        <v>264558</v>
      </c>
      <c r="N22" s="114">
        <v>7</v>
      </c>
      <c r="O22" s="115">
        <v>4517</v>
      </c>
      <c r="P22" s="232">
        <v>1.71</v>
      </c>
      <c r="Q22" s="233">
        <v>3883</v>
      </c>
      <c r="R22" s="50">
        <f t="shared" si="5"/>
        <v>16.33</v>
      </c>
      <c r="T22" s="45">
        <f t="shared" si="0"/>
        <v>-9.27</v>
      </c>
      <c r="U22" s="45" t="b">
        <f t="shared" si="1"/>
        <v>0</v>
      </c>
      <c r="V22" s="45">
        <f t="shared" si="2"/>
        <v>16.33</v>
      </c>
      <c r="W22" s="45" t="b">
        <f t="shared" si="3"/>
        <v>0</v>
      </c>
    </row>
    <row r="23" spans="2:23" s="45" customFormat="1" ht="12">
      <c r="B23" s="101"/>
      <c r="C23" s="48"/>
      <c r="D23" s="49" t="s">
        <v>80</v>
      </c>
      <c r="E23" s="113">
        <v>40.2</v>
      </c>
      <c r="F23" s="115">
        <v>296184</v>
      </c>
      <c r="G23" s="115" t="s">
        <v>110</v>
      </c>
      <c r="H23" s="115">
        <v>4544</v>
      </c>
      <c r="I23" s="232">
        <v>1.53</v>
      </c>
      <c r="J23" s="233">
        <v>9243</v>
      </c>
      <c r="K23" s="132">
        <f t="shared" si="4"/>
        <v>-50.84</v>
      </c>
      <c r="L23" s="113">
        <v>40.2</v>
      </c>
      <c r="M23" s="115">
        <v>296184</v>
      </c>
      <c r="N23" s="114" t="s">
        <v>110</v>
      </c>
      <c r="O23" s="115">
        <v>4544</v>
      </c>
      <c r="P23" s="232">
        <v>1.53</v>
      </c>
      <c r="Q23" s="233">
        <v>6243</v>
      </c>
      <c r="R23" s="50">
        <f t="shared" si="5"/>
        <v>-27.21</v>
      </c>
      <c r="T23" s="45">
        <f t="shared" si="0"/>
        <v>-50.84</v>
      </c>
      <c r="U23" s="45" t="b">
        <f t="shared" si="1"/>
        <v>0</v>
      </c>
      <c r="V23" s="45">
        <f t="shared" si="2"/>
        <v>-27.21</v>
      </c>
      <c r="W23" s="45" t="b">
        <f t="shared" si="3"/>
        <v>0</v>
      </c>
    </row>
    <row r="24" spans="2:23" s="45" customFormat="1" ht="12">
      <c r="B24" s="101"/>
      <c r="C24" s="48"/>
      <c r="D24" s="49" t="s">
        <v>78</v>
      </c>
      <c r="E24" s="113">
        <v>39.5</v>
      </c>
      <c r="F24" s="115">
        <v>272007</v>
      </c>
      <c r="G24" s="115">
        <v>8</v>
      </c>
      <c r="H24" s="115">
        <v>5567</v>
      </c>
      <c r="I24" s="232">
        <v>2.05</v>
      </c>
      <c r="J24" s="233">
        <v>5328</v>
      </c>
      <c r="K24" s="132">
        <f t="shared" si="4"/>
        <v>4.49</v>
      </c>
      <c r="L24" s="113">
        <v>39.5</v>
      </c>
      <c r="M24" s="115">
        <v>272007</v>
      </c>
      <c r="N24" s="114">
        <v>8</v>
      </c>
      <c r="O24" s="115">
        <v>4251</v>
      </c>
      <c r="P24" s="232">
        <v>1.56</v>
      </c>
      <c r="Q24" s="233">
        <v>3228</v>
      </c>
      <c r="R24" s="50">
        <f t="shared" si="5"/>
        <v>31.69</v>
      </c>
      <c r="T24" s="45">
        <f t="shared" si="0"/>
        <v>4.49</v>
      </c>
      <c r="U24" s="45" t="b">
        <f t="shared" si="1"/>
        <v>0</v>
      </c>
      <c r="V24" s="45">
        <f t="shared" si="2"/>
        <v>31.69</v>
      </c>
      <c r="W24" s="45" t="b">
        <f t="shared" si="3"/>
        <v>0</v>
      </c>
    </row>
    <row r="25" spans="2:23" s="45" customFormat="1" ht="12">
      <c r="B25" s="101"/>
      <c r="C25" s="48"/>
      <c r="D25" s="49" t="s">
        <v>79</v>
      </c>
      <c r="E25" s="113">
        <v>38.4</v>
      </c>
      <c r="F25" s="115">
        <v>304180</v>
      </c>
      <c r="G25" s="115" t="s">
        <v>110</v>
      </c>
      <c r="H25" s="115">
        <v>5500</v>
      </c>
      <c r="I25" s="232">
        <v>1.81</v>
      </c>
      <c r="J25" s="233">
        <v>10000</v>
      </c>
      <c r="K25" s="132">
        <f t="shared" si="4"/>
        <v>-45</v>
      </c>
      <c r="L25" s="113">
        <v>38.4</v>
      </c>
      <c r="M25" s="115">
        <v>304180</v>
      </c>
      <c r="N25" s="114" t="s">
        <v>110</v>
      </c>
      <c r="O25" s="115">
        <v>5500</v>
      </c>
      <c r="P25" s="232">
        <v>1.81</v>
      </c>
      <c r="Q25" s="233">
        <v>5500</v>
      </c>
      <c r="R25" s="50">
        <f t="shared" si="5"/>
        <v>0</v>
      </c>
      <c r="T25" s="45">
        <f t="shared" si="0"/>
        <v>-45</v>
      </c>
      <c r="U25" s="45" t="b">
        <f t="shared" si="1"/>
        <v>0</v>
      </c>
      <c r="V25" s="45">
        <f t="shared" si="2"/>
        <v>0</v>
      </c>
      <c r="W25" s="45" t="b">
        <f t="shared" si="3"/>
        <v>0</v>
      </c>
    </row>
    <row r="26" spans="2:23" s="45" customFormat="1" ht="12">
      <c r="B26" s="101"/>
      <c r="C26" s="48"/>
      <c r="D26" s="49" t="s">
        <v>7</v>
      </c>
      <c r="E26" s="113">
        <v>39.4</v>
      </c>
      <c r="F26" s="115">
        <v>263934</v>
      </c>
      <c r="G26" s="115">
        <v>14</v>
      </c>
      <c r="H26" s="115">
        <v>5056</v>
      </c>
      <c r="I26" s="232">
        <v>1.92</v>
      </c>
      <c r="J26" s="233">
        <v>8222</v>
      </c>
      <c r="K26" s="132">
        <f t="shared" si="4"/>
        <v>-38.51</v>
      </c>
      <c r="L26" s="113">
        <v>39.4</v>
      </c>
      <c r="M26" s="115">
        <v>263934</v>
      </c>
      <c r="N26" s="114">
        <v>14</v>
      </c>
      <c r="O26" s="115">
        <v>4085</v>
      </c>
      <c r="P26" s="232">
        <v>1.55</v>
      </c>
      <c r="Q26" s="233">
        <v>3815</v>
      </c>
      <c r="R26" s="50">
        <f t="shared" si="5"/>
        <v>7.08</v>
      </c>
      <c r="T26" s="45">
        <f t="shared" si="0"/>
        <v>-38.51</v>
      </c>
      <c r="U26" s="45" t="b">
        <f t="shared" si="1"/>
        <v>0</v>
      </c>
      <c r="V26" s="45">
        <f t="shared" si="2"/>
        <v>7.08</v>
      </c>
      <c r="W26" s="45" t="b">
        <f t="shared" si="3"/>
        <v>0</v>
      </c>
    </row>
    <row r="27" spans="2:23" s="45" customFormat="1" ht="12">
      <c r="B27" s="101"/>
      <c r="C27" s="48"/>
      <c r="D27" s="49" t="s">
        <v>118</v>
      </c>
      <c r="E27" s="113" t="s">
        <v>102</v>
      </c>
      <c r="F27" s="115" t="s">
        <v>102</v>
      </c>
      <c r="G27" s="115" t="s">
        <v>102</v>
      </c>
      <c r="H27" s="115" t="s">
        <v>102</v>
      </c>
      <c r="I27" s="232" t="s">
        <v>102</v>
      </c>
      <c r="J27" s="233" t="s">
        <v>102</v>
      </c>
      <c r="K27" s="132" t="str">
        <f t="shared" si="4"/>
        <v>-</v>
      </c>
      <c r="L27" s="113" t="s">
        <v>102</v>
      </c>
      <c r="M27" s="115" t="s">
        <v>102</v>
      </c>
      <c r="N27" s="114" t="s">
        <v>102</v>
      </c>
      <c r="O27" s="115" t="s">
        <v>102</v>
      </c>
      <c r="P27" s="232" t="s">
        <v>102</v>
      </c>
      <c r="Q27" s="233" t="s">
        <v>102</v>
      </c>
      <c r="R27" s="50" t="str">
        <f t="shared" si="5"/>
        <v>-</v>
      </c>
      <c r="T27" s="45" t="e">
        <f t="shared" si="0"/>
        <v>#VALUE!</v>
      </c>
      <c r="U27" s="45" t="b">
        <f t="shared" si="1"/>
        <v>1</v>
      </c>
      <c r="V27" s="45" t="e">
        <f t="shared" si="2"/>
        <v>#VALUE!</v>
      </c>
      <c r="W27" s="45" t="b">
        <f t="shared" si="3"/>
        <v>1</v>
      </c>
    </row>
    <row r="28" spans="2:23" s="45" customFormat="1" ht="12">
      <c r="B28" s="101" t="s">
        <v>8</v>
      </c>
      <c r="C28" s="190" t="s">
        <v>9</v>
      </c>
      <c r="D28" s="191"/>
      <c r="E28" s="116" t="s">
        <v>102</v>
      </c>
      <c r="F28" s="118" t="s">
        <v>102</v>
      </c>
      <c r="G28" s="118" t="s">
        <v>102</v>
      </c>
      <c r="H28" s="118" t="s">
        <v>102</v>
      </c>
      <c r="I28" s="235" t="s">
        <v>102</v>
      </c>
      <c r="J28" s="236" t="s">
        <v>102</v>
      </c>
      <c r="K28" s="133" t="str">
        <f t="shared" si="4"/>
        <v>-</v>
      </c>
      <c r="L28" s="116" t="s">
        <v>102</v>
      </c>
      <c r="M28" s="118" t="s">
        <v>102</v>
      </c>
      <c r="N28" s="117" t="s">
        <v>102</v>
      </c>
      <c r="O28" s="118" t="s">
        <v>102</v>
      </c>
      <c r="P28" s="235" t="s">
        <v>102</v>
      </c>
      <c r="Q28" s="236" t="s">
        <v>102</v>
      </c>
      <c r="R28" s="51" t="str">
        <f t="shared" si="5"/>
        <v>-</v>
      </c>
      <c r="T28" s="45" t="e">
        <f t="shared" si="0"/>
        <v>#VALUE!</v>
      </c>
      <c r="U28" s="45" t="b">
        <f t="shared" si="1"/>
        <v>1</v>
      </c>
      <c r="V28" s="45" t="e">
        <f t="shared" si="2"/>
        <v>#VALUE!</v>
      </c>
      <c r="W28" s="45" t="b">
        <f t="shared" si="3"/>
        <v>1</v>
      </c>
    </row>
    <row r="29" spans="2:23" s="45" customFormat="1" ht="12">
      <c r="B29" s="101"/>
      <c r="C29" s="190" t="s">
        <v>88</v>
      </c>
      <c r="D29" s="191"/>
      <c r="E29" s="119" t="s">
        <v>102</v>
      </c>
      <c r="F29" s="121" t="s">
        <v>102</v>
      </c>
      <c r="G29" s="121" t="s">
        <v>102</v>
      </c>
      <c r="H29" s="121" t="s">
        <v>102</v>
      </c>
      <c r="I29" s="237" t="s">
        <v>102</v>
      </c>
      <c r="J29" s="238" t="s">
        <v>102</v>
      </c>
      <c r="K29" s="133" t="str">
        <f t="shared" si="4"/>
        <v>-</v>
      </c>
      <c r="L29" s="119" t="s">
        <v>102</v>
      </c>
      <c r="M29" s="121" t="s">
        <v>102</v>
      </c>
      <c r="N29" s="120" t="s">
        <v>102</v>
      </c>
      <c r="O29" s="121" t="s">
        <v>102</v>
      </c>
      <c r="P29" s="237" t="s">
        <v>102</v>
      </c>
      <c r="Q29" s="238" t="s">
        <v>102</v>
      </c>
      <c r="R29" s="51" t="str">
        <f t="shared" si="5"/>
        <v>-</v>
      </c>
      <c r="T29" s="45" t="e">
        <f t="shared" si="0"/>
        <v>#VALUE!</v>
      </c>
      <c r="U29" s="45" t="b">
        <f t="shared" si="1"/>
        <v>1</v>
      </c>
      <c r="V29" s="45" t="e">
        <f t="shared" si="2"/>
        <v>#VALUE!</v>
      </c>
      <c r="W29" s="45" t="b">
        <f t="shared" si="3"/>
        <v>1</v>
      </c>
    </row>
    <row r="30" spans="2:23" s="45" customFormat="1" ht="12">
      <c r="B30" s="101"/>
      <c r="C30" s="190" t="s">
        <v>10</v>
      </c>
      <c r="D30" s="191"/>
      <c r="E30" s="119">
        <v>35.9</v>
      </c>
      <c r="F30" s="121">
        <v>309539</v>
      </c>
      <c r="G30" s="121" t="s">
        <v>110</v>
      </c>
      <c r="H30" s="121">
        <v>5800</v>
      </c>
      <c r="I30" s="237">
        <v>1.87</v>
      </c>
      <c r="J30" s="238">
        <v>9600</v>
      </c>
      <c r="K30" s="133">
        <f t="shared" si="4"/>
        <v>-39.58</v>
      </c>
      <c r="L30" s="119">
        <v>35.9</v>
      </c>
      <c r="M30" s="121">
        <v>309539</v>
      </c>
      <c r="N30" s="120" t="s">
        <v>110</v>
      </c>
      <c r="O30" s="121">
        <v>5100</v>
      </c>
      <c r="P30" s="237">
        <v>1.65</v>
      </c>
      <c r="Q30" s="238">
        <v>5100</v>
      </c>
      <c r="R30" s="51">
        <f t="shared" si="5"/>
        <v>0</v>
      </c>
      <c r="T30" s="45">
        <f t="shared" si="0"/>
        <v>-39.58</v>
      </c>
      <c r="U30" s="45" t="b">
        <f t="shared" si="1"/>
        <v>0</v>
      </c>
      <c r="V30" s="45">
        <f t="shared" si="2"/>
        <v>0</v>
      </c>
      <c r="W30" s="45" t="b">
        <f t="shared" si="3"/>
        <v>0</v>
      </c>
    </row>
    <row r="31" spans="2:23" s="45" customFormat="1" ht="12">
      <c r="B31" s="101"/>
      <c r="C31" s="190" t="s">
        <v>89</v>
      </c>
      <c r="D31" s="191"/>
      <c r="E31" s="119">
        <v>37.4</v>
      </c>
      <c r="F31" s="121">
        <v>321043</v>
      </c>
      <c r="G31" s="121">
        <v>4</v>
      </c>
      <c r="H31" s="121">
        <v>5311</v>
      </c>
      <c r="I31" s="237">
        <v>1.65</v>
      </c>
      <c r="J31" s="238">
        <v>5609</v>
      </c>
      <c r="K31" s="133">
        <f t="shared" si="4"/>
        <v>-5.31</v>
      </c>
      <c r="L31" s="119">
        <v>37.4</v>
      </c>
      <c r="M31" s="121">
        <v>321043</v>
      </c>
      <c r="N31" s="120">
        <v>4</v>
      </c>
      <c r="O31" s="121">
        <v>5117</v>
      </c>
      <c r="P31" s="237">
        <v>1.59</v>
      </c>
      <c r="Q31" s="238">
        <v>5470</v>
      </c>
      <c r="R31" s="51">
        <f t="shared" si="5"/>
        <v>-6.45</v>
      </c>
      <c r="T31" s="45">
        <f t="shared" si="0"/>
        <v>-5.31</v>
      </c>
      <c r="U31" s="45" t="b">
        <f t="shared" si="1"/>
        <v>0</v>
      </c>
      <c r="V31" s="45">
        <f t="shared" si="2"/>
        <v>-6.45</v>
      </c>
      <c r="W31" s="45" t="b">
        <f t="shared" si="3"/>
        <v>0</v>
      </c>
    </row>
    <row r="32" spans="2:23" s="45" customFormat="1" ht="12">
      <c r="B32" s="101"/>
      <c r="C32" s="190" t="s">
        <v>39</v>
      </c>
      <c r="D32" s="191"/>
      <c r="E32" s="119">
        <v>36.5</v>
      </c>
      <c r="F32" s="121">
        <v>354190</v>
      </c>
      <c r="G32" s="121" t="s">
        <v>110</v>
      </c>
      <c r="H32" s="121">
        <v>8003</v>
      </c>
      <c r="I32" s="237">
        <v>2.26</v>
      </c>
      <c r="J32" s="238">
        <v>9790</v>
      </c>
      <c r="K32" s="133">
        <f t="shared" si="4"/>
        <v>-18.25</v>
      </c>
      <c r="L32" s="119">
        <v>36.5</v>
      </c>
      <c r="M32" s="121">
        <v>354190</v>
      </c>
      <c r="N32" s="120" t="s">
        <v>110</v>
      </c>
      <c r="O32" s="121">
        <v>7392</v>
      </c>
      <c r="P32" s="237">
        <v>2.09</v>
      </c>
      <c r="Q32" s="238">
        <v>6748</v>
      </c>
      <c r="R32" s="51">
        <f t="shared" si="5"/>
        <v>9.54</v>
      </c>
      <c r="T32" s="45">
        <f t="shared" si="0"/>
        <v>-18.25</v>
      </c>
      <c r="U32" s="45" t="b">
        <f t="shared" si="1"/>
        <v>0</v>
      </c>
      <c r="V32" s="45">
        <f t="shared" si="2"/>
        <v>9.54</v>
      </c>
      <c r="W32" s="45" t="b">
        <f t="shared" si="3"/>
        <v>0</v>
      </c>
    </row>
    <row r="33" spans="2:23" s="45" customFormat="1" ht="12">
      <c r="B33" s="101"/>
      <c r="C33" s="195" t="s">
        <v>87</v>
      </c>
      <c r="D33" s="196"/>
      <c r="E33" s="116">
        <v>40.7</v>
      </c>
      <c r="F33" s="118">
        <v>233694</v>
      </c>
      <c r="G33" s="118">
        <v>8</v>
      </c>
      <c r="H33" s="118">
        <v>4385</v>
      </c>
      <c r="I33" s="235">
        <v>1.88</v>
      </c>
      <c r="J33" s="236">
        <v>10864</v>
      </c>
      <c r="K33" s="132">
        <f t="shared" si="4"/>
        <v>-59.64</v>
      </c>
      <c r="L33" s="116">
        <v>40.7</v>
      </c>
      <c r="M33" s="118">
        <v>233694</v>
      </c>
      <c r="N33" s="117">
        <v>8</v>
      </c>
      <c r="O33" s="118">
        <v>1849</v>
      </c>
      <c r="P33" s="235">
        <v>0.79</v>
      </c>
      <c r="Q33" s="236">
        <v>1044</v>
      </c>
      <c r="R33" s="50">
        <f t="shared" si="5"/>
        <v>77.11</v>
      </c>
      <c r="T33" s="45">
        <f t="shared" si="0"/>
        <v>-59.64</v>
      </c>
      <c r="U33" s="45" t="b">
        <f t="shared" si="1"/>
        <v>0</v>
      </c>
      <c r="V33" s="45">
        <f t="shared" si="2"/>
        <v>77.11</v>
      </c>
      <c r="W33" s="45" t="b">
        <f t="shared" si="3"/>
        <v>0</v>
      </c>
    </row>
    <row r="34" spans="2:23" s="45" customFormat="1" ht="12">
      <c r="B34" s="101"/>
      <c r="C34" s="48"/>
      <c r="D34" s="52" t="s">
        <v>119</v>
      </c>
      <c r="E34" s="113">
        <v>40.3</v>
      </c>
      <c r="F34" s="115">
        <v>237883</v>
      </c>
      <c r="G34" s="115" t="s">
        <v>110</v>
      </c>
      <c r="H34" s="115">
        <v>4361</v>
      </c>
      <c r="I34" s="232">
        <v>1.83</v>
      </c>
      <c r="J34" s="233">
        <v>6845</v>
      </c>
      <c r="K34" s="132">
        <f t="shared" si="4"/>
        <v>-36.29</v>
      </c>
      <c r="L34" s="113">
        <v>40.3</v>
      </c>
      <c r="M34" s="115">
        <v>237883</v>
      </c>
      <c r="N34" s="114" t="s">
        <v>109</v>
      </c>
      <c r="O34" s="115">
        <v>2114</v>
      </c>
      <c r="P34" s="232">
        <v>0.89</v>
      </c>
      <c r="Q34" s="233">
        <v>1345</v>
      </c>
      <c r="R34" s="50">
        <f t="shared" si="5"/>
        <v>57.17</v>
      </c>
      <c r="T34" s="45">
        <f t="shared" si="0"/>
        <v>-36.29</v>
      </c>
      <c r="U34" s="45" t="b">
        <f t="shared" si="1"/>
        <v>0</v>
      </c>
      <c r="V34" s="45">
        <f t="shared" si="2"/>
        <v>57.17</v>
      </c>
      <c r="W34" s="45" t="b">
        <f t="shared" si="3"/>
        <v>0</v>
      </c>
    </row>
    <row r="35" spans="2:23" s="45" customFormat="1" ht="12">
      <c r="B35" s="101"/>
      <c r="C35" s="48"/>
      <c r="D35" s="52" t="s">
        <v>11</v>
      </c>
      <c r="E35" s="113">
        <v>41.4</v>
      </c>
      <c r="F35" s="115">
        <v>183442</v>
      </c>
      <c r="G35" s="115" t="s">
        <v>110</v>
      </c>
      <c r="H35" s="115">
        <v>4300</v>
      </c>
      <c r="I35" s="232">
        <v>2.34</v>
      </c>
      <c r="J35" s="233">
        <v>8800</v>
      </c>
      <c r="K35" s="132">
        <f t="shared" si="4"/>
        <v>-51.14</v>
      </c>
      <c r="L35" s="113">
        <v>41.4</v>
      </c>
      <c r="M35" s="115">
        <v>183442</v>
      </c>
      <c r="N35" s="114" t="s">
        <v>109</v>
      </c>
      <c r="O35" s="115">
        <v>1800</v>
      </c>
      <c r="P35" s="232">
        <v>0.98</v>
      </c>
      <c r="Q35" s="233">
        <v>1800</v>
      </c>
      <c r="R35" s="50">
        <f t="shared" si="5"/>
        <v>0</v>
      </c>
      <c r="T35" s="45">
        <f t="shared" si="0"/>
        <v>-51.14</v>
      </c>
      <c r="U35" s="45" t="b">
        <f t="shared" si="1"/>
        <v>0</v>
      </c>
      <c r="V35" s="45">
        <f t="shared" si="2"/>
        <v>0</v>
      </c>
      <c r="W35" s="45" t="b">
        <f t="shared" si="3"/>
        <v>0</v>
      </c>
    </row>
    <row r="36" spans="2:23" s="45" customFormat="1" ht="12">
      <c r="B36" s="101" t="s">
        <v>12</v>
      </c>
      <c r="C36" s="48"/>
      <c r="D36" s="52" t="s">
        <v>13</v>
      </c>
      <c r="E36" s="113">
        <v>40.8</v>
      </c>
      <c r="F36" s="115">
        <v>243116</v>
      </c>
      <c r="G36" s="115">
        <v>4</v>
      </c>
      <c r="H36" s="115">
        <v>4425</v>
      </c>
      <c r="I36" s="232">
        <v>1.82</v>
      </c>
      <c r="J36" s="233">
        <v>13217</v>
      </c>
      <c r="K36" s="132">
        <f t="shared" si="4"/>
        <v>-66.52</v>
      </c>
      <c r="L36" s="113">
        <v>40.8</v>
      </c>
      <c r="M36" s="115">
        <v>243116</v>
      </c>
      <c r="N36" s="114">
        <v>4</v>
      </c>
      <c r="O36" s="115">
        <v>1663</v>
      </c>
      <c r="P36" s="232">
        <v>0.68</v>
      </c>
      <c r="Q36" s="233">
        <v>767</v>
      </c>
      <c r="R36" s="50">
        <f t="shared" si="5"/>
        <v>116.82</v>
      </c>
      <c r="T36" s="45">
        <f t="shared" si="0"/>
        <v>-66.52</v>
      </c>
      <c r="U36" s="45" t="b">
        <f t="shared" si="1"/>
        <v>0</v>
      </c>
      <c r="V36" s="45">
        <f t="shared" si="2"/>
        <v>116.82</v>
      </c>
      <c r="W36" s="45" t="b">
        <f t="shared" si="3"/>
        <v>0</v>
      </c>
    </row>
    <row r="37" spans="2:23" s="45" customFormat="1" ht="12">
      <c r="B37" s="101"/>
      <c r="C37" s="48"/>
      <c r="D37" s="52" t="s">
        <v>40</v>
      </c>
      <c r="E37" s="113" t="s">
        <v>102</v>
      </c>
      <c r="F37" s="115" t="s">
        <v>102</v>
      </c>
      <c r="G37" s="115" t="s">
        <v>102</v>
      </c>
      <c r="H37" s="115" t="s">
        <v>102</v>
      </c>
      <c r="I37" s="232" t="s">
        <v>102</v>
      </c>
      <c r="J37" s="233" t="s">
        <v>102</v>
      </c>
      <c r="K37" s="132" t="str">
        <f t="shared" si="4"/>
        <v>-</v>
      </c>
      <c r="L37" s="113" t="s">
        <v>102</v>
      </c>
      <c r="M37" s="115" t="s">
        <v>102</v>
      </c>
      <c r="N37" s="114" t="s">
        <v>102</v>
      </c>
      <c r="O37" s="115" t="s">
        <v>102</v>
      </c>
      <c r="P37" s="232" t="s">
        <v>102</v>
      </c>
      <c r="Q37" s="233" t="s">
        <v>102</v>
      </c>
      <c r="R37" s="50" t="str">
        <f t="shared" si="5"/>
        <v>-</v>
      </c>
      <c r="T37" s="45" t="e">
        <f t="shared" si="0"/>
        <v>#VALUE!</v>
      </c>
      <c r="U37" s="45" t="b">
        <f t="shared" si="1"/>
        <v>1</v>
      </c>
      <c r="V37" s="45" t="e">
        <f t="shared" si="2"/>
        <v>#VALUE!</v>
      </c>
      <c r="W37" s="45" t="b">
        <f t="shared" si="3"/>
        <v>1</v>
      </c>
    </row>
    <row r="38" spans="2:23" s="45" customFormat="1" ht="12">
      <c r="B38" s="101"/>
      <c r="C38" s="48"/>
      <c r="D38" s="52" t="s">
        <v>41</v>
      </c>
      <c r="E38" s="113" t="s">
        <v>102</v>
      </c>
      <c r="F38" s="115" t="s">
        <v>102</v>
      </c>
      <c r="G38" s="115" t="s">
        <v>102</v>
      </c>
      <c r="H38" s="115" t="s">
        <v>102</v>
      </c>
      <c r="I38" s="232" t="s">
        <v>102</v>
      </c>
      <c r="J38" s="233" t="s">
        <v>102</v>
      </c>
      <c r="K38" s="132" t="str">
        <f t="shared" si="4"/>
        <v>-</v>
      </c>
      <c r="L38" s="113" t="s">
        <v>102</v>
      </c>
      <c r="M38" s="115" t="s">
        <v>102</v>
      </c>
      <c r="N38" s="114" t="s">
        <v>102</v>
      </c>
      <c r="O38" s="115" t="s">
        <v>102</v>
      </c>
      <c r="P38" s="232" t="s">
        <v>102</v>
      </c>
      <c r="Q38" s="233" t="s">
        <v>102</v>
      </c>
      <c r="R38" s="50" t="str">
        <f t="shared" si="5"/>
        <v>-</v>
      </c>
      <c r="T38" s="45" t="e">
        <f t="shared" si="0"/>
        <v>#VALUE!</v>
      </c>
      <c r="U38" s="45" t="b">
        <f t="shared" si="1"/>
        <v>1</v>
      </c>
      <c r="V38" s="45" t="e">
        <f t="shared" si="2"/>
        <v>#VALUE!</v>
      </c>
      <c r="W38" s="45" t="b">
        <f t="shared" si="3"/>
        <v>1</v>
      </c>
    </row>
    <row r="39" spans="2:23" s="45" customFormat="1" ht="12">
      <c r="B39" s="101"/>
      <c r="C39" s="48"/>
      <c r="D39" s="52" t="s">
        <v>42</v>
      </c>
      <c r="E39" s="113" t="s">
        <v>102</v>
      </c>
      <c r="F39" s="115" t="s">
        <v>102</v>
      </c>
      <c r="G39" s="115" t="s">
        <v>102</v>
      </c>
      <c r="H39" s="115" t="s">
        <v>102</v>
      </c>
      <c r="I39" s="232" t="s">
        <v>102</v>
      </c>
      <c r="J39" s="233" t="s">
        <v>102</v>
      </c>
      <c r="K39" s="132" t="str">
        <f t="shared" si="4"/>
        <v>-</v>
      </c>
      <c r="L39" s="113" t="s">
        <v>102</v>
      </c>
      <c r="M39" s="115" t="s">
        <v>102</v>
      </c>
      <c r="N39" s="114" t="s">
        <v>102</v>
      </c>
      <c r="O39" s="115" t="s">
        <v>102</v>
      </c>
      <c r="P39" s="232" t="s">
        <v>102</v>
      </c>
      <c r="Q39" s="233" t="s">
        <v>102</v>
      </c>
      <c r="R39" s="50" t="str">
        <f t="shared" si="5"/>
        <v>-</v>
      </c>
      <c r="T39" s="45" t="e">
        <f t="shared" si="0"/>
        <v>#VALUE!</v>
      </c>
      <c r="U39" s="45" t="b">
        <f t="shared" si="1"/>
        <v>1</v>
      </c>
      <c r="V39" s="45" t="e">
        <f t="shared" si="2"/>
        <v>#VALUE!</v>
      </c>
      <c r="W39" s="45" t="b">
        <f t="shared" si="3"/>
        <v>1</v>
      </c>
    </row>
    <row r="40" spans="2:23" s="45" customFormat="1" ht="12">
      <c r="B40" s="101"/>
      <c r="C40" s="48"/>
      <c r="D40" s="49" t="s">
        <v>91</v>
      </c>
      <c r="E40" s="113" t="s">
        <v>102</v>
      </c>
      <c r="F40" s="115" t="s">
        <v>102</v>
      </c>
      <c r="G40" s="115" t="s">
        <v>102</v>
      </c>
      <c r="H40" s="115" t="s">
        <v>102</v>
      </c>
      <c r="I40" s="232" t="s">
        <v>102</v>
      </c>
      <c r="J40" s="233" t="s">
        <v>102</v>
      </c>
      <c r="K40" s="132" t="str">
        <f t="shared" si="4"/>
        <v>-</v>
      </c>
      <c r="L40" s="113" t="s">
        <v>102</v>
      </c>
      <c r="M40" s="115" t="s">
        <v>102</v>
      </c>
      <c r="N40" s="114" t="s">
        <v>102</v>
      </c>
      <c r="O40" s="115" t="s">
        <v>102</v>
      </c>
      <c r="P40" s="232" t="s">
        <v>102</v>
      </c>
      <c r="Q40" s="233" t="s">
        <v>102</v>
      </c>
      <c r="R40" s="50" t="str">
        <f t="shared" si="5"/>
        <v>-</v>
      </c>
      <c r="T40" s="45" t="e">
        <f aca="true" t="shared" si="6" ref="T40:T62">ROUND((H40-J40)/J40*100,2)</f>
        <v>#VALUE!</v>
      </c>
      <c r="U40" s="45" t="b">
        <f aca="true" t="shared" si="7" ref="U40:U62">ISERROR(T40)</f>
        <v>1</v>
      </c>
      <c r="V40" s="45" t="e">
        <f aca="true" t="shared" si="8" ref="V40:V62">ROUND((O40-Q40)/Q40*100,2)</f>
        <v>#VALUE!</v>
      </c>
      <c r="W40" s="45" t="b">
        <f aca="true" t="shared" si="9" ref="W40:W62">ISERROR(V40)</f>
        <v>1</v>
      </c>
    </row>
    <row r="41" spans="2:23" s="45" customFormat="1" ht="12">
      <c r="B41" s="101"/>
      <c r="C41" s="48"/>
      <c r="D41" s="49" t="s">
        <v>90</v>
      </c>
      <c r="E41" s="113" t="s">
        <v>102</v>
      </c>
      <c r="F41" s="115" t="s">
        <v>102</v>
      </c>
      <c r="G41" s="115" t="s">
        <v>102</v>
      </c>
      <c r="H41" s="115" t="s">
        <v>102</v>
      </c>
      <c r="I41" s="232" t="s">
        <v>102</v>
      </c>
      <c r="J41" s="233" t="s">
        <v>102</v>
      </c>
      <c r="K41" s="132" t="str">
        <f t="shared" si="4"/>
        <v>-</v>
      </c>
      <c r="L41" s="113" t="s">
        <v>102</v>
      </c>
      <c r="M41" s="115" t="s">
        <v>102</v>
      </c>
      <c r="N41" s="114" t="s">
        <v>102</v>
      </c>
      <c r="O41" s="115" t="s">
        <v>102</v>
      </c>
      <c r="P41" s="232" t="s">
        <v>102</v>
      </c>
      <c r="Q41" s="233" t="s">
        <v>102</v>
      </c>
      <c r="R41" s="50" t="str">
        <f t="shared" si="5"/>
        <v>-</v>
      </c>
      <c r="T41" s="45" t="e">
        <f t="shared" si="6"/>
        <v>#VALUE!</v>
      </c>
      <c r="U41" s="45" t="b">
        <f t="shared" si="7"/>
        <v>1</v>
      </c>
      <c r="V41" s="45" t="e">
        <f t="shared" si="8"/>
        <v>#VALUE!</v>
      </c>
      <c r="W41" s="45" t="b">
        <f t="shared" si="9"/>
        <v>1</v>
      </c>
    </row>
    <row r="42" spans="2:23" s="45" customFormat="1" ht="12">
      <c r="B42" s="101"/>
      <c r="C42" s="190" t="s">
        <v>93</v>
      </c>
      <c r="D42" s="197"/>
      <c r="E42" s="119">
        <v>35.9</v>
      </c>
      <c r="F42" s="121">
        <v>251594</v>
      </c>
      <c r="G42" s="121">
        <v>8</v>
      </c>
      <c r="H42" s="121">
        <v>3824</v>
      </c>
      <c r="I42" s="237">
        <v>1.52</v>
      </c>
      <c r="J42" s="238">
        <v>5351</v>
      </c>
      <c r="K42" s="133">
        <f t="shared" si="4"/>
        <v>-28.54</v>
      </c>
      <c r="L42" s="119">
        <v>35.9</v>
      </c>
      <c r="M42" s="121">
        <v>251594</v>
      </c>
      <c r="N42" s="120">
        <v>8</v>
      </c>
      <c r="O42" s="121">
        <v>3510</v>
      </c>
      <c r="P42" s="237">
        <v>1.39</v>
      </c>
      <c r="Q42" s="238">
        <v>3624</v>
      </c>
      <c r="R42" s="51">
        <f t="shared" si="5"/>
        <v>-3.15</v>
      </c>
      <c r="T42" s="45">
        <f t="shared" si="6"/>
        <v>-28.54</v>
      </c>
      <c r="U42" s="45" t="b">
        <f t="shared" si="7"/>
        <v>0</v>
      </c>
      <c r="V42" s="45">
        <f t="shared" si="8"/>
        <v>-3.15</v>
      </c>
      <c r="W42" s="45" t="b">
        <f t="shared" si="9"/>
        <v>0</v>
      </c>
    </row>
    <row r="43" spans="2:23" s="45" customFormat="1" ht="12">
      <c r="B43" s="101"/>
      <c r="C43" s="190" t="s">
        <v>71</v>
      </c>
      <c r="D43" s="197"/>
      <c r="E43" s="119">
        <v>40.2</v>
      </c>
      <c r="F43" s="121">
        <v>322623</v>
      </c>
      <c r="G43" s="121">
        <v>5</v>
      </c>
      <c r="H43" s="121">
        <v>13605</v>
      </c>
      <c r="I43" s="237">
        <v>4.22</v>
      </c>
      <c r="J43" s="238">
        <v>10117</v>
      </c>
      <c r="K43" s="133">
        <f t="shared" si="4"/>
        <v>34.48</v>
      </c>
      <c r="L43" s="119">
        <v>36.8</v>
      </c>
      <c r="M43" s="121">
        <v>309791</v>
      </c>
      <c r="N43" s="120">
        <v>4</v>
      </c>
      <c r="O43" s="121">
        <v>6116</v>
      </c>
      <c r="P43" s="237">
        <v>1.97</v>
      </c>
      <c r="Q43" s="238">
        <v>4762</v>
      </c>
      <c r="R43" s="51">
        <f t="shared" si="5"/>
        <v>28.43</v>
      </c>
      <c r="T43" s="45">
        <f t="shared" si="6"/>
        <v>34.48</v>
      </c>
      <c r="U43" s="45" t="b">
        <f t="shared" si="7"/>
        <v>0</v>
      </c>
      <c r="V43" s="45">
        <f t="shared" si="8"/>
        <v>28.43</v>
      </c>
      <c r="W43" s="45" t="b">
        <f t="shared" si="9"/>
        <v>0</v>
      </c>
    </row>
    <row r="44" spans="2:23" s="45" customFormat="1" ht="12">
      <c r="B44" s="101"/>
      <c r="C44" s="190" t="s">
        <v>72</v>
      </c>
      <c r="D44" s="197"/>
      <c r="E44" s="119" t="s">
        <v>102</v>
      </c>
      <c r="F44" s="121" t="s">
        <v>102</v>
      </c>
      <c r="G44" s="121" t="s">
        <v>102</v>
      </c>
      <c r="H44" s="121" t="s">
        <v>102</v>
      </c>
      <c r="I44" s="237" t="s">
        <v>102</v>
      </c>
      <c r="J44" s="238" t="s">
        <v>102</v>
      </c>
      <c r="K44" s="133" t="str">
        <f t="shared" si="4"/>
        <v>-</v>
      </c>
      <c r="L44" s="119" t="s">
        <v>102</v>
      </c>
      <c r="M44" s="121" t="s">
        <v>102</v>
      </c>
      <c r="N44" s="120" t="s">
        <v>102</v>
      </c>
      <c r="O44" s="121" t="s">
        <v>102</v>
      </c>
      <c r="P44" s="237" t="s">
        <v>102</v>
      </c>
      <c r="Q44" s="238" t="s">
        <v>102</v>
      </c>
      <c r="R44" s="51" t="str">
        <f t="shared" si="5"/>
        <v>-</v>
      </c>
      <c r="T44" s="45" t="e">
        <f t="shared" si="6"/>
        <v>#VALUE!</v>
      </c>
      <c r="U44" s="45" t="b">
        <f t="shared" si="7"/>
        <v>1</v>
      </c>
      <c r="V44" s="45" t="e">
        <f t="shared" si="8"/>
        <v>#VALUE!</v>
      </c>
      <c r="W44" s="45" t="b">
        <f t="shared" si="9"/>
        <v>1</v>
      </c>
    </row>
    <row r="45" spans="2:23" s="45" customFormat="1" ht="12">
      <c r="B45" s="101"/>
      <c r="C45" s="190" t="s">
        <v>73</v>
      </c>
      <c r="D45" s="197"/>
      <c r="E45" s="119" t="s">
        <v>102</v>
      </c>
      <c r="F45" s="121" t="s">
        <v>102</v>
      </c>
      <c r="G45" s="121" t="s">
        <v>102</v>
      </c>
      <c r="H45" s="121" t="s">
        <v>102</v>
      </c>
      <c r="I45" s="237" t="s">
        <v>102</v>
      </c>
      <c r="J45" s="238" t="s">
        <v>102</v>
      </c>
      <c r="K45" s="133" t="str">
        <f t="shared" si="4"/>
        <v>-</v>
      </c>
      <c r="L45" s="119" t="s">
        <v>102</v>
      </c>
      <c r="M45" s="121" t="s">
        <v>102</v>
      </c>
      <c r="N45" s="120" t="s">
        <v>102</v>
      </c>
      <c r="O45" s="121" t="s">
        <v>102</v>
      </c>
      <c r="P45" s="237" t="s">
        <v>102</v>
      </c>
      <c r="Q45" s="238" t="s">
        <v>102</v>
      </c>
      <c r="R45" s="51" t="str">
        <f t="shared" si="5"/>
        <v>-</v>
      </c>
      <c r="T45" s="45" t="e">
        <f t="shared" si="6"/>
        <v>#VALUE!</v>
      </c>
      <c r="U45" s="45" t="b">
        <f t="shared" si="7"/>
        <v>1</v>
      </c>
      <c r="V45" s="45" t="e">
        <f t="shared" si="8"/>
        <v>#VALUE!</v>
      </c>
      <c r="W45" s="45" t="b">
        <f t="shared" si="9"/>
        <v>1</v>
      </c>
    </row>
    <row r="46" spans="2:23" s="45" customFormat="1" ht="12">
      <c r="B46" s="101"/>
      <c r="C46" s="190" t="s">
        <v>74</v>
      </c>
      <c r="D46" s="197"/>
      <c r="E46" s="119">
        <v>31</v>
      </c>
      <c r="F46" s="121">
        <v>194477</v>
      </c>
      <c r="G46" s="121" t="s">
        <v>110</v>
      </c>
      <c r="H46" s="121">
        <v>1000</v>
      </c>
      <c r="I46" s="237">
        <v>0.51</v>
      </c>
      <c r="J46" s="238">
        <v>900</v>
      </c>
      <c r="K46" s="133">
        <f t="shared" si="4"/>
        <v>11.11</v>
      </c>
      <c r="L46" s="119">
        <v>31</v>
      </c>
      <c r="M46" s="121">
        <v>194477</v>
      </c>
      <c r="N46" s="120" t="s">
        <v>110</v>
      </c>
      <c r="O46" s="121">
        <v>810</v>
      </c>
      <c r="P46" s="237">
        <v>0.42</v>
      </c>
      <c r="Q46" s="238">
        <v>810</v>
      </c>
      <c r="R46" s="51">
        <f t="shared" si="5"/>
        <v>0</v>
      </c>
      <c r="T46" s="45">
        <f t="shared" si="6"/>
        <v>11.11</v>
      </c>
      <c r="U46" s="45" t="b">
        <f t="shared" si="7"/>
        <v>0</v>
      </c>
      <c r="V46" s="45">
        <f t="shared" si="8"/>
        <v>0</v>
      </c>
      <c r="W46" s="45" t="b">
        <f t="shared" si="9"/>
        <v>0</v>
      </c>
    </row>
    <row r="47" spans="2:23" s="45" customFormat="1" ht="12">
      <c r="B47" s="101"/>
      <c r="C47" s="190" t="s">
        <v>75</v>
      </c>
      <c r="D47" s="197"/>
      <c r="E47" s="119">
        <v>37.9</v>
      </c>
      <c r="F47" s="121">
        <v>221558</v>
      </c>
      <c r="G47" s="121" t="s">
        <v>110</v>
      </c>
      <c r="H47" s="121">
        <v>3753</v>
      </c>
      <c r="I47" s="237">
        <v>1.69</v>
      </c>
      <c r="J47" s="238">
        <v>3753</v>
      </c>
      <c r="K47" s="133">
        <f t="shared" si="4"/>
        <v>0</v>
      </c>
      <c r="L47" s="119">
        <v>37.9</v>
      </c>
      <c r="M47" s="121">
        <v>221558</v>
      </c>
      <c r="N47" s="120" t="s">
        <v>110</v>
      </c>
      <c r="O47" s="121">
        <v>3753</v>
      </c>
      <c r="P47" s="237">
        <v>1.69</v>
      </c>
      <c r="Q47" s="238">
        <v>3753</v>
      </c>
      <c r="R47" s="51">
        <f t="shared" si="5"/>
        <v>0</v>
      </c>
      <c r="T47" s="45">
        <f t="shared" si="6"/>
        <v>0</v>
      </c>
      <c r="U47" s="45" t="b">
        <f t="shared" si="7"/>
        <v>0</v>
      </c>
      <c r="V47" s="45">
        <f t="shared" si="8"/>
        <v>0</v>
      </c>
      <c r="W47" s="45" t="b">
        <f t="shared" si="9"/>
        <v>0</v>
      </c>
    </row>
    <row r="48" spans="2:23" s="45" customFormat="1" ht="12.75" thickBot="1">
      <c r="B48" s="101"/>
      <c r="C48" s="200" t="s">
        <v>76</v>
      </c>
      <c r="D48" s="201"/>
      <c r="E48" s="113">
        <v>35.9</v>
      </c>
      <c r="F48" s="115">
        <v>271797</v>
      </c>
      <c r="G48" s="115" t="s">
        <v>110</v>
      </c>
      <c r="H48" s="115">
        <v>10006</v>
      </c>
      <c r="I48" s="232">
        <v>3.68</v>
      </c>
      <c r="J48" s="233">
        <v>6900</v>
      </c>
      <c r="K48" s="132">
        <f t="shared" si="4"/>
        <v>45.01</v>
      </c>
      <c r="L48" s="113">
        <v>37.4</v>
      </c>
      <c r="M48" s="115">
        <v>277849</v>
      </c>
      <c r="N48" s="114" t="s">
        <v>110</v>
      </c>
      <c r="O48" s="115">
        <v>6724</v>
      </c>
      <c r="P48" s="232">
        <v>2.42</v>
      </c>
      <c r="Q48" s="233">
        <v>4200</v>
      </c>
      <c r="R48" s="50">
        <f t="shared" si="5"/>
        <v>60.1</v>
      </c>
      <c r="T48" s="45">
        <f t="shared" si="6"/>
        <v>45.01</v>
      </c>
      <c r="U48" s="45" t="b">
        <f t="shared" si="7"/>
        <v>0</v>
      </c>
      <c r="V48" s="45">
        <f t="shared" si="8"/>
        <v>60.1</v>
      </c>
      <c r="W48" s="45" t="b">
        <f t="shared" si="9"/>
        <v>0</v>
      </c>
    </row>
    <row r="49" spans="2:23" s="45" customFormat="1" ht="12">
      <c r="B49" s="100"/>
      <c r="C49" s="105" t="s">
        <v>14</v>
      </c>
      <c r="D49" s="53" t="s">
        <v>15</v>
      </c>
      <c r="E49" s="122">
        <v>38.7</v>
      </c>
      <c r="F49" s="124">
        <v>313789</v>
      </c>
      <c r="G49" s="124">
        <v>13</v>
      </c>
      <c r="H49" s="124">
        <v>5160</v>
      </c>
      <c r="I49" s="239">
        <v>1.64</v>
      </c>
      <c r="J49" s="240">
        <v>7411</v>
      </c>
      <c r="K49" s="134">
        <f t="shared" si="4"/>
        <v>-30.37</v>
      </c>
      <c r="L49" s="122">
        <v>38.7</v>
      </c>
      <c r="M49" s="124">
        <v>313789</v>
      </c>
      <c r="N49" s="123">
        <v>13</v>
      </c>
      <c r="O49" s="124">
        <v>4755</v>
      </c>
      <c r="P49" s="239">
        <v>1.52</v>
      </c>
      <c r="Q49" s="240">
        <v>4934</v>
      </c>
      <c r="R49" s="54">
        <f t="shared" si="5"/>
        <v>-3.63</v>
      </c>
      <c r="T49" s="45">
        <f t="shared" si="6"/>
        <v>-30.37</v>
      </c>
      <c r="U49" s="45" t="b">
        <f t="shared" si="7"/>
        <v>0</v>
      </c>
      <c r="V49" s="45">
        <f t="shared" si="8"/>
        <v>-3.63</v>
      </c>
      <c r="W49" s="45" t="b">
        <f t="shared" si="9"/>
        <v>0</v>
      </c>
    </row>
    <row r="50" spans="2:23" s="45" customFormat="1" ht="12">
      <c r="B50" s="101" t="s">
        <v>16</v>
      </c>
      <c r="C50" s="106"/>
      <c r="D50" s="55" t="s">
        <v>17</v>
      </c>
      <c r="E50" s="119">
        <v>38.8</v>
      </c>
      <c r="F50" s="121">
        <v>296014</v>
      </c>
      <c r="G50" s="121">
        <v>21</v>
      </c>
      <c r="H50" s="121">
        <v>6907</v>
      </c>
      <c r="I50" s="237">
        <v>2.33</v>
      </c>
      <c r="J50" s="238">
        <v>7939</v>
      </c>
      <c r="K50" s="133">
        <f t="shared" si="4"/>
        <v>-13</v>
      </c>
      <c r="L50" s="119">
        <v>38</v>
      </c>
      <c r="M50" s="121">
        <v>292117</v>
      </c>
      <c r="N50" s="120">
        <v>20</v>
      </c>
      <c r="O50" s="121">
        <v>5013</v>
      </c>
      <c r="P50" s="237">
        <v>1.72</v>
      </c>
      <c r="Q50" s="238">
        <v>5251</v>
      </c>
      <c r="R50" s="51">
        <f t="shared" si="5"/>
        <v>-4.53</v>
      </c>
      <c r="T50" s="45">
        <f t="shared" si="6"/>
        <v>-13</v>
      </c>
      <c r="U50" s="45" t="b">
        <f t="shared" si="7"/>
        <v>0</v>
      </c>
      <c r="V50" s="45">
        <f t="shared" si="8"/>
        <v>-4.53</v>
      </c>
      <c r="W50" s="45" t="b">
        <f t="shared" si="9"/>
        <v>0</v>
      </c>
    </row>
    <row r="51" spans="2:23" s="45" customFormat="1" ht="12">
      <c r="B51" s="101"/>
      <c r="C51" s="106" t="s">
        <v>18</v>
      </c>
      <c r="D51" s="55" t="s">
        <v>19</v>
      </c>
      <c r="E51" s="119">
        <v>38.4</v>
      </c>
      <c r="F51" s="121">
        <v>275838</v>
      </c>
      <c r="G51" s="121">
        <v>18</v>
      </c>
      <c r="H51" s="121">
        <v>5807</v>
      </c>
      <c r="I51" s="237">
        <v>2.11</v>
      </c>
      <c r="J51" s="238">
        <v>7628</v>
      </c>
      <c r="K51" s="133">
        <f t="shared" si="4"/>
        <v>-23.87</v>
      </c>
      <c r="L51" s="119">
        <v>38.4</v>
      </c>
      <c r="M51" s="121">
        <v>275838</v>
      </c>
      <c r="N51" s="120">
        <v>18</v>
      </c>
      <c r="O51" s="121">
        <v>4660</v>
      </c>
      <c r="P51" s="237">
        <v>1.69</v>
      </c>
      <c r="Q51" s="238">
        <v>4475</v>
      </c>
      <c r="R51" s="51">
        <f t="shared" si="5"/>
        <v>4.13</v>
      </c>
      <c r="T51" s="45">
        <f t="shared" si="6"/>
        <v>-23.87</v>
      </c>
      <c r="U51" s="45" t="b">
        <f t="shared" si="7"/>
        <v>0</v>
      </c>
      <c r="V51" s="45">
        <f t="shared" si="8"/>
        <v>4.13</v>
      </c>
      <c r="W51" s="45" t="b">
        <f t="shared" si="9"/>
        <v>0</v>
      </c>
    </row>
    <row r="52" spans="2:23" s="45" customFormat="1" ht="12">
      <c r="B52" s="101"/>
      <c r="C52" s="106"/>
      <c r="D52" s="55" t="s">
        <v>20</v>
      </c>
      <c r="E52" s="119">
        <v>37.3</v>
      </c>
      <c r="F52" s="121">
        <v>267444</v>
      </c>
      <c r="G52" s="121">
        <v>14</v>
      </c>
      <c r="H52" s="121">
        <v>5776</v>
      </c>
      <c r="I52" s="237">
        <v>2.16</v>
      </c>
      <c r="J52" s="238">
        <v>7323</v>
      </c>
      <c r="K52" s="133">
        <f t="shared" si="4"/>
        <v>-21.13</v>
      </c>
      <c r="L52" s="119">
        <v>37.5</v>
      </c>
      <c r="M52" s="121">
        <v>267575</v>
      </c>
      <c r="N52" s="120">
        <v>13</v>
      </c>
      <c r="O52" s="121">
        <v>4613</v>
      </c>
      <c r="P52" s="237">
        <v>1.72</v>
      </c>
      <c r="Q52" s="238">
        <v>4327</v>
      </c>
      <c r="R52" s="51">
        <f t="shared" si="5"/>
        <v>6.61</v>
      </c>
      <c r="T52" s="45">
        <f t="shared" si="6"/>
        <v>-21.13</v>
      </c>
      <c r="U52" s="45" t="b">
        <f t="shared" si="7"/>
        <v>0</v>
      </c>
      <c r="V52" s="45">
        <f t="shared" si="8"/>
        <v>6.61</v>
      </c>
      <c r="W52" s="45" t="b">
        <f t="shared" si="9"/>
        <v>0</v>
      </c>
    </row>
    <row r="53" spans="2:23" s="45" customFormat="1" ht="12">
      <c r="B53" s="101" t="s">
        <v>21</v>
      </c>
      <c r="C53" s="107" t="s">
        <v>4</v>
      </c>
      <c r="D53" s="55" t="s">
        <v>22</v>
      </c>
      <c r="E53" s="119">
        <v>38.3</v>
      </c>
      <c r="F53" s="121">
        <v>287952</v>
      </c>
      <c r="G53" s="121">
        <v>66</v>
      </c>
      <c r="H53" s="121">
        <v>6023</v>
      </c>
      <c r="I53" s="237">
        <v>2.09</v>
      </c>
      <c r="J53" s="238">
        <v>7632</v>
      </c>
      <c r="K53" s="133">
        <f t="shared" si="4"/>
        <v>-21.08</v>
      </c>
      <c r="L53" s="119">
        <v>38.1</v>
      </c>
      <c r="M53" s="121">
        <v>286955</v>
      </c>
      <c r="N53" s="120">
        <v>64</v>
      </c>
      <c r="O53" s="121">
        <v>4780</v>
      </c>
      <c r="P53" s="237">
        <v>1.67</v>
      </c>
      <c r="Q53" s="238">
        <v>4801</v>
      </c>
      <c r="R53" s="51">
        <f t="shared" si="5"/>
        <v>-0.44</v>
      </c>
      <c r="T53" s="45">
        <f t="shared" si="6"/>
        <v>-21.08</v>
      </c>
      <c r="U53" s="45" t="b">
        <f t="shared" si="7"/>
        <v>0</v>
      </c>
      <c r="V53" s="45">
        <f t="shared" si="8"/>
        <v>-0.44</v>
      </c>
      <c r="W53" s="45" t="b">
        <f t="shared" si="9"/>
        <v>0</v>
      </c>
    </row>
    <row r="54" spans="2:23" s="45" customFormat="1" ht="12">
      <c r="B54" s="101"/>
      <c r="C54" s="106" t="s">
        <v>23</v>
      </c>
      <c r="D54" s="55" t="s">
        <v>24</v>
      </c>
      <c r="E54" s="119">
        <v>38.5</v>
      </c>
      <c r="F54" s="121">
        <v>256944</v>
      </c>
      <c r="G54" s="121">
        <v>35</v>
      </c>
      <c r="H54" s="121">
        <v>4969</v>
      </c>
      <c r="I54" s="237">
        <v>1.93</v>
      </c>
      <c r="J54" s="238">
        <v>4774</v>
      </c>
      <c r="K54" s="133">
        <f t="shared" si="4"/>
        <v>4.08</v>
      </c>
      <c r="L54" s="119">
        <v>38.4</v>
      </c>
      <c r="M54" s="121">
        <v>253423</v>
      </c>
      <c r="N54" s="120">
        <v>34</v>
      </c>
      <c r="O54" s="121">
        <v>3455</v>
      </c>
      <c r="P54" s="237">
        <v>1.36</v>
      </c>
      <c r="Q54" s="238">
        <v>3173</v>
      </c>
      <c r="R54" s="51">
        <f t="shared" si="5"/>
        <v>8.89</v>
      </c>
      <c r="T54" s="45">
        <f t="shared" si="6"/>
        <v>4.08</v>
      </c>
      <c r="U54" s="45" t="b">
        <f t="shared" si="7"/>
        <v>0</v>
      </c>
      <c r="V54" s="45">
        <f t="shared" si="8"/>
        <v>8.89</v>
      </c>
      <c r="W54" s="45" t="b">
        <f t="shared" si="9"/>
        <v>0</v>
      </c>
    </row>
    <row r="55" spans="2:23" s="45" customFormat="1" ht="12">
      <c r="B55" s="101"/>
      <c r="C55" s="106" t="s">
        <v>25</v>
      </c>
      <c r="D55" s="55" t="s">
        <v>26</v>
      </c>
      <c r="E55" s="119">
        <v>39.8</v>
      </c>
      <c r="F55" s="121">
        <v>254439</v>
      </c>
      <c r="G55" s="121">
        <v>16</v>
      </c>
      <c r="H55" s="121">
        <v>4060</v>
      </c>
      <c r="I55" s="237">
        <v>1.6</v>
      </c>
      <c r="J55" s="238">
        <v>7859</v>
      </c>
      <c r="K55" s="133">
        <f t="shared" si="4"/>
        <v>-48.34</v>
      </c>
      <c r="L55" s="119">
        <v>40.1</v>
      </c>
      <c r="M55" s="121">
        <v>258855</v>
      </c>
      <c r="N55" s="120">
        <v>14</v>
      </c>
      <c r="O55" s="121">
        <v>2830</v>
      </c>
      <c r="P55" s="237">
        <v>1.09</v>
      </c>
      <c r="Q55" s="238">
        <v>2032</v>
      </c>
      <c r="R55" s="51">
        <f t="shared" si="5"/>
        <v>39.27</v>
      </c>
      <c r="T55" s="45">
        <f t="shared" si="6"/>
        <v>-48.34</v>
      </c>
      <c r="U55" s="45" t="b">
        <f t="shared" si="7"/>
        <v>0</v>
      </c>
      <c r="V55" s="45">
        <f t="shared" si="8"/>
        <v>39.27</v>
      </c>
      <c r="W55" s="45" t="b">
        <f t="shared" si="9"/>
        <v>0</v>
      </c>
    </row>
    <row r="56" spans="2:23" s="45" customFormat="1" ht="12">
      <c r="B56" s="101" t="s">
        <v>12</v>
      </c>
      <c r="C56" s="106" t="s">
        <v>18</v>
      </c>
      <c r="D56" s="55" t="s">
        <v>27</v>
      </c>
      <c r="E56" s="119">
        <v>47</v>
      </c>
      <c r="F56" s="121">
        <v>248809</v>
      </c>
      <c r="G56" s="121" t="s">
        <v>110</v>
      </c>
      <c r="H56" s="121">
        <v>5347</v>
      </c>
      <c r="I56" s="237">
        <v>2.15</v>
      </c>
      <c r="J56" s="238">
        <v>16536</v>
      </c>
      <c r="K56" s="133">
        <f t="shared" si="4"/>
        <v>-67.66</v>
      </c>
      <c r="L56" s="119">
        <v>47</v>
      </c>
      <c r="M56" s="121">
        <v>248809</v>
      </c>
      <c r="N56" s="120" t="s">
        <v>109</v>
      </c>
      <c r="O56" s="121">
        <v>3680</v>
      </c>
      <c r="P56" s="237">
        <v>1.48</v>
      </c>
      <c r="Q56" s="238">
        <v>2596</v>
      </c>
      <c r="R56" s="51">
        <f t="shared" si="5"/>
        <v>41.76</v>
      </c>
      <c r="T56" s="45">
        <f t="shared" si="6"/>
        <v>-67.66</v>
      </c>
      <c r="U56" s="45" t="b">
        <f t="shared" si="7"/>
        <v>0</v>
      </c>
      <c r="V56" s="45">
        <f t="shared" si="8"/>
        <v>41.76</v>
      </c>
      <c r="W56" s="45" t="b">
        <f t="shared" si="9"/>
        <v>0</v>
      </c>
    </row>
    <row r="57" spans="2:23" s="45" customFormat="1" ht="12">
      <c r="B57" s="101"/>
      <c r="C57" s="106" t="s">
        <v>4</v>
      </c>
      <c r="D57" s="55" t="s">
        <v>22</v>
      </c>
      <c r="E57" s="119">
        <v>39.4</v>
      </c>
      <c r="F57" s="121">
        <v>255750</v>
      </c>
      <c r="G57" s="121">
        <v>54</v>
      </c>
      <c r="H57" s="121">
        <v>4721</v>
      </c>
      <c r="I57" s="237">
        <v>1.85</v>
      </c>
      <c r="J57" s="238">
        <v>6834</v>
      </c>
      <c r="K57" s="133">
        <f t="shared" si="4"/>
        <v>-30.92</v>
      </c>
      <c r="L57" s="119">
        <v>39.4</v>
      </c>
      <c r="M57" s="121">
        <v>254643</v>
      </c>
      <c r="N57" s="120">
        <v>51</v>
      </c>
      <c r="O57" s="121">
        <v>3297</v>
      </c>
      <c r="P57" s="237">
        <v>1.29</v>
      </c>
      <c r="Q57" s="238">
        <v>2758</v>
      </c>
      <c r="R57" s="51">
        <f t="shared" si="5"/>
        <v>19.54</v>
      </c>
      <c r="T57" s="45">
        <f t="shared" si="6"/>
        <v>-30.92</v>
      </c>
      <c r="U57" s="45" t="b">
        <f t="shared" si="7"/>
        <v>0</v>
      </c>
      <c r="V57" s="45">
        <f t="shared" si="8"/>
        <v>19.54</v>
      </c>
      <c r="W57" s="45" t="b">
        <f t="shared" si="9"/>
        <v>0</v>
      </c>
    </row>
    <row r="58" spans="2:23" s="45" customFormat="1" ht="12.75" thickBot="1">
      <c r="B58" s="99"/>
      <c r="C58" s="198" t="s">
        <v>28</v>
      </c>
      <c r="D58" s="199"/>
      <c r="E58" s="125">
        <v>38.9</v>
      </c>
      <c r="F58" s="127">
        <v>296698</v>
      </c>
      <c r="G58" s="127" t="s">
        <v>110</v>
      </c>
      <c r="H58" s="127">
        <v>6167</v>
      </c>
      <c r="I58" s="241">
        <v>2.08</v>
      </c>
      <c r="J58" s="242">
        <v>5299</v>
      </c>
      <c r="K58" s="135">
        <f t="shared" si="4"/>
        <v>16.38</v>
      </c>
      <c r="L58" s="125">
        <v>38.9</v>
      </c>
      <c r="M58" s="127">
        <v>296698</v>
      </c>
      <c r="N58" s="126" t="s">
        <v>109</v>
      </c>
      <c r="O58" s="127">
        <v>5333</v>
      </c>
      <c r="P58" s="241">
        <v>1.8</v>
      </c>
      <c r="Q58" s="242">
        <v>4466</v>
      </c>
      <c r="R58" s="56">
        <f t="shared" si="5"/>
        <v>19.41</v>
      </c>
      <c r="T58" s="45">
        <f t="shared" si="6"/>
        <v>16.38</v>
      </c>
      <c r="U58" s="45" t="b">
        <f t="shared" si="7"/>
        <v>0</v>
      </c>
      <c r="V58" s="45">
        <f t="shared" si="8"/>
        <v>19.41</v>
      </c>
      <c r="W58" s="45" t="b">
        <f t="shared" si="9"/>
        <v>0</v>
      </c>
    </row>
    <row r="59" spans="2:23" s="45" customFormat="1" ht="12">
      <c r="B59" s="100" t="s">
        <v>29</v>
      </c>
      <c r="C59" s="182" t="s">
        <v>30</v>
      </c>
      <c r="D59" s="183"/>
      <c r="E59" s="122" t="s">
        <v>102</v>
      </c>
      <c r="F59" s="124" t="s">
        <v>102</v>
      </c>
      <c r="G59" s="124" t="s">
        <v>102</v>
      </c>
      <c r="H59" s="124" t="s">
        <v>102</v>
      </c>
      <c r="I59" s="239" t="s">
        <v>102</v>
      </c>
      <c r="J59" s="240" t="s">
        <v>102</v>
      </c>
      <c r="K59" s="134" t="str">
        <f t="shared" si="4"/>
        <v>-</v>
      </c>
      <c r="L59" s="122" t="s">
        <v>102</v>
      </c>
      <c r="M59" s="124" t="s">
        <v>102</v>
      </c>
      <c r="N59" s="123" t="s">
        <v>102</v>
      </c>
      <c r="O59" s="124" t="s">
        <v>102</v>
      </c>
      <c r="P59" s="239" t="s">
        <v>102</v>
      </c>
      <c r="Q59" s="240" t="s">
        <v>102</v>
      </c>
      <c r="R59" s="54" t="str">
        <f t="shared" si="5"/>
        <v>-</v>
      </c>
      <c r="T59" s="45" t="e">
        <f t="shared" si="6"/>
        <v>#VALUE!</v>
      </c>
      <c r="U59" s="45" t="b">
        <f t="shared" si="7"/>
        <v>1</v>
      </c>
      <c r="V59" s="45" t="e">
        <f t="shared" si="8"/>
        <v>#VALUE!</v>
      </c>
      <c r="W59" s="45" t="b">
        <f t="shared" si="9"/>
        <v>1</v>
      </c>
    </row>
    <row r="60" spans="2:23" s="45" customFormat="1" ht="12">
      <c r="B60" s="101" t="s">
        <v>31</v>
      </c>
      <c r="C60" s="184" t="s">
        <v>32</v>
      </c>
      <c r="D60" s="185"/>
      <c r="E60" s="119" t="s">
        <v>102</v>
      </c>
      <c r="F60" s="121" t="s">
        <v>102</v>
      </c>
      <c r="G60" s="121" t="s">
        <v>102</v>
      </c>
      <c r="H60" s="121" t="s">
        <v>102</v>
      </c>
      <c r="I60" s="237" t="s">
        <v>102</v>
      </c>
      <c r="J60" s="238" t="s">
        <v>102</v>
      </c>
      <c r="K60" s="133" t="str">
        <f t="shared" si="4"/>
        <v>-</v>
      </c>
      <c r="L60" s="119" t="s">
        <v>102</v>
      </c>
      <c r="M60" s="121" t="s">
        <v>102</v>
      </c>
      <c r="N60" s="120" t="s">
        <v>102</v>
      </c>
      <c r="O60" s="121" t="s">
        <v>102</v>
      </c>
      <c r="P60" s="237" t="s">
        <v>102</v>
      </c>
      <c r="Q60" s="238" t="s">
        <v>102</v>
      </c>
      <c r="R60" s="51" t="str">
        <f t="shared" si="5"/>
        <v>-</v>
      </c>
      <c r="T60" s="45" t="e">
        <f t="shared" si="6"/>
        <v>#VALUE!</v>
      </c>
      <c r="U60" s="45" t="b">
        <f t="shared" si="7"/>
        <v>1</v>
      </c>
      <c r="V60" s="45" t="e">
        <f t="shared" si="8"/>
        <v>#VALUE!</v>
      </c>
      <c r="W60" s="45" t="b">
        <f t="shared" si="9"/>
        <v>1</v>
      </c>
    </row>
    <row r="61" spans="2:23" s="45" customFormat="1" ht="12.75" thickBot="1">
      <c r="B61" s="99" t="s">
        <v>12</v>
      </c>
      <c r="C61" s="180" t="s">
        <v>33</v>
      </c>
      <c r="D61" s="181"/>
      <c r="E61" s="125" t="s">
        <v>102</v>
      </c>
      <c r="F61" s="127" t="s">
        <v>102</v>
      </c>
      <c r="G61" s="127" t="s">
        <v>102</v>
      </c>
      <c r="H61" s="127" t="s">
        <v>102</v>
      </c>
      <c r="I61" s="241" t="s">
        <v>102</v>
      </c>
      <c r="J61" s="242" t="s">
        <v>102</v>
      </c>
      <c r="K61" s="135" t="str">
        <f t="shared" si="4"/>
        <v>-</v>
      </c>
      <c r="L61" s="125" t="s">
        <v>102</v>
      </c>
      <c r="M61" s="127" t="s">
        <v>102</v>
      </c>
      <c r="N61" s="126" t="s">
        <v>102</v>
      </c>
      <c r="O61" s="127" t="s">
        <v>102</v>
      </c>
      <c r="P61" s="241" t="s">
        <v>102</v>
      </c>
      <c r="Q61" s="242" t="s">
        <v>102</v>
      </c>
      <c r="R61" s="56" t="str">
        <f t="shared" si="5"/>
        <v>-</v>
      </c>
      <c r="T61" s="45" t="e">
        <f t="shared" si="6"/>
        <v>#VALUE!</v>
      </c>
      <c r="U61" s="45" t="b">
        <f t="shared" si="7"/>
        <v>1</v>
      </c>
      <c r="V61" s="45" t="e">
        <f t="shared" si="8"/>
        <v>#VALUE!</v>
      </c>
      <c r="W61" s="45" t="b">
        <f t="shared" si="9"/>
        <v>1</v>
      </c>
    </row>
    <row r="62" spans="2:23" s="45" customFormat="1" ht="12.75" thickBot="1">
      <c r="B62" s="102" t="s">
        <v>34</v>
      </c>
      <c r="C62" s="103"/>
      <c r="D62" s="103"/>
      <c r="E62" s="128">
        <v>38.8</v>
      </c>
      <c r="F62" s="130">
        <v>274028</v>
      </c>
      <c r="G62" s="130">
        <v>123</v>
      </c>
      <c r="H62" s="130">
        <v>5455</v>
      </c>
      <c r="I62" s="243">
        <v>1.99</v>
      </c>
      <c r="J62" s="244">
        <v>7208</v>
      </c>
      <c r="K62" s="136">
        <f t="shared" si="4"/>
        <v>-24.32</v>
      </c>
      <c r="L62" s="128">
        <v>38.7</v>
      </c>
      <c r="M62" s="130">
        <v>273238</v>
      </c>
      <c r="N62" s="129">
        <v>118</v>
      </c>
      <c r="O62" s="130">
        <v>4153</v>
      </c>
      <c r="P62" s="243">
        <v>1.52</v>
      </c>
      <c r="Q62" s="244">
        <v>3878</v>
      </c>
      <c r="R62" s="57">
        <f t="shared" si="5"/>
        <v>7.09</v>
      </c>
      <c r="T62" s="45">
        <f t="shared" si="6"/>
        <v>-24.32</v>
      </c>
      <c r="U62" s="45" t="b">
        <f t="shared" si="7"/>
        <v>0</v>
      </c>
      <c r="V62" s="45">
        <f t="shared" si="8"/>
        <v>7.09</v>
      </c>
      <c r="W62" s="45" t="b">
        <f t="shared" si="9"/>
        <v>0</v>
      </c>
    </row>
    <row r="63" spans="1:18" ht="12">
      <c r="A63" s="58"/>
      <c r="B63" s="58"/>
      <c r="C63" s="58"/>
      <c r="D63" s="59"/>
      <c r="E63" s="58"/>
      <c r="F63" s="58"/>
      <c r="G63" s="58"/>
      <c r="H63" s="58"/>
      <c r="I63" s="58"/>
      <c r="J63" s="58"/>
      <c r="K63" s="60"/>
      <c r="L63" s="58"/>
      <c r="M63" s="58"/>
      <c r="N63" s="58"/>
      <c r="O63" s="60"/>
      <c r="P63" s="58"/>
      <c r="Q63" s="58"/>
      <c r="R63" s="58"/>
    </row>
    <row r="64" spans="1:18" ht="12">
      <c r="A64" s="58"/>
      <c r="B64" s="58"/>
      <c r="C64" s="58"/>
      <c r="D64" s="59"/>
      <c r="E64" s="58"/>
      <c r="F64" s="58"/>
      <c r="G64" s="58"/>
      <c r="H64" s="58"/>
      <c r="I64" s="58"/>
      <c r="J64" s="58"/>
      <c r="K64" s="60"/>
      <c r="L64" s="58"/>
      <c r="M64" s="58"/>
      <c r="N64" s="58"/>
      <c r="O64" s="60"/>
      <c r="P64" s="58"/>
      <c r="Q64" s="58"/>
      <c r="R64" s="58"/>
    </row>
    <row r="65" spans="1:18" ht="12">
      <c r="A65" s="58"/>
      <c r="B65" s="58"/>
      <c r="C65" s="58"/>
      <c r="D65" s="59"/>
      <c r="E65" s="58"/>
      <c r="F65" s="58"/>
      <c r="G65" s="58"/>
      <c r="H65" s="58"/>
      <c r="I65" s="58"/>
      <c r="J65" s="58"/>
      <c r="K65" s="60"/>
      <c r="L65" s="58"/>
      <c r="M65" s="58"/>
      <c r="N65" s="58"/>
      <c r="O65" s="60"/>
      <c r="P65" s="58"/>
      <c r="Q65" s="58"/>
      <c r="R65" s="58"/>
    </row>
  </sheetData>
  <sheetProtection/>
  <mergeCells count="24">
    <mergeCell ref="C61:D61"/>
    <mergeCell ref="C59:D59"/>
    <mergeCell ref="C60:D60"/>
    <mergeCell ref="J6:K6"/>
    <mergeCell ref="C8:D8"/>
    <mergeCell ref="C28:D28"/>
    <mergeCell ref="C29:D29"/>
    <mergeCell ref="C30:D30"/>
    <mergeCell ref="C31:D31"/>
    <mergeCell ref="C32:D32"/>
    <mergeCell ref="Q6:R6"/>
    <mergeCell ref="B2:R2"/>
    <mergeCell ref="B3:R3"/>
    <mergeCell ref="B4:D4"/>
    <mergeCell ref="O4:R4"/>
    <mergeCell ref="C33:D33"/>
    <mergeCell ref="C42:D42"/>
    <mergeCell ref="C58:D58"/>
    <mergeCell ref="C44:D44"/>
    <mergeCell ref="C45:D45"/>
    <mergeCell ref="C43:D43"/>
    <mergeCell ref="C46:D46"/>
    <mergeCell ref="C47:D47"/>
    <mergeCell ref="C48:D48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zoomScale="90" zoomScaleNormal="90" workbookViewId="0" topLeftCell="A1">
      <selection activeCell="A5" sqref="A5:O17"/>
    </sheetView>
  </sheetViews>
  <sheetFormatPr defaultColWidth="9.00390625" defaultRowHeight="13.5"/>
  <cols>
    <col min="1" max="1" width="18.00390625" style="30" customWidth="1"/>
    <col min="2" max="2" width="7.625" style="30" customWidth="1"/>
    <col min="3" max="3" width="8.625" style="30" customWidth="1"/>
    <col min="4" max="4" width="6.625" style="30" customWidth="1"/>
    <col min="5" max="8" width="8.625" style="30" customWidth="1"/>
    <col min="9" max="9" width="7.625" style="30" customWidth="1"/>
    <col min="10" max="10" width="8.625" style="30" customWidth="1"/>
    <col min="11" max="11" width="6.625" style="30" customWidth="1"/>
    <col min="12" max="15" width="8.625" style="30" customWidth="1"/>
    <col min="16" max="16384" width="9.00390625" style="30" customWidth="1"/>
  </cols>
  <sheetData>
    <row r="1" spans="1:15" ht="14.25" thickBot="1">
      <c r="A1" s="65" t="s">
        <v>106</v>
      </c>
      <c r="B1" s="65"/>
      <c r="C1" s="65"/>
      <c r="D1" s="65"/>
      <c r="E1" s="65"/>
      <c r="F1" s="65"/>
      <c r="G1" s="65"/>
      <c r="H1" s="65"/>
      <c r="I1" s="65"/>
      <c r="J1" s="66"/>
      <c r="K1" s="67"/>
      <c r="L1" s="67"/>
      <c r="M1" s="67"/>
      <c r="N1" s="67"/>
      <c r="O1" s="68" t="s">
        <v>112</v>
      </c>
    </row>
    <row r="2" spans="1:15" ht="14.25" thickBot="1">
      <c r="A2" s="219" t="s">
        <v>43</v>
      </c>
      <c r="B2" s="222" t="s">
        <v>44</v>
      </c>
      <c r="C2" s="223"/>
      <c r="D2" s="223"/>
      <c r="E2" s="223"/>
      <c r="F2" s="223"/>
      <c r="G2" s="224"/>
      <c r="H2" s="225"/>
      <c r="I2" s="223" t="s">
        <v>36</v>
      </c>
      <c r="J2" s="223"/>
      <c r="K2" s="223"/>
      <c r="L2" s="223"/>
      <c r="M2" s="223"/>
      <c r="N2" s="224"/>
      <c r="O2" s="225"/>
    </row>
    <row r="3" spans="1:15" ht="13.5">
      <c r="A3" s="220"/>
      <c r="B3" s="31"/>
      <c r="C3" s="32"/>
      <c r="D3" s="32"/>
      <c r="E3" s="32"/>
      <c r="F3" s="32"/>
      <c r="G3" s="226" t="s">
        <v>48</v>
      </c>
      <c r="H3" s="227"/>
      <c r="I3" s="32"/>
      <c r="J3" s="32"/>
      <c r="K3" s="32"/>
      <c r="L3" s="32"/>
      <c r="M3" s="32"/>
      <c r="N3" s="228" t="s">
        <v>48</v>
      </c>
      <c r="O3" s="229"/>
    </row>
    <row r="4" spans="1:15" ht="52.5" customHeight="1" thickBot="1">
      <c r="A4" s="221"/>
      <c r="B4" s="33" t="s">
        <v>68</v>
      </c>
      <c r="C4" s="34" t="s">
        <v>49</v>
      </c>
      <c r="D4" s="34" t="s">
        <v>45</v>
      </c>
      <c r="E4" s="34" t="s">
        <v>50</v>
      </c>
      <c r="F4" s="108" t="s">
        <v>107</v>
      </c>
      <c r="G4" s="35" t="s">
        <v>51</v>
      </c>
      <c r="H4" s="36" t="s">
        <v>52</v>
      </c>
      <c r="I4" s="34" t="s">
        <v>68</v>
      </c>
      <c r="J4" s="34" t="s">
        <v>49</v>
      </c>
      <c r="K4" s="34" t="s">
        <v>45</v>
      </c>
      <c r="L4" s="34" t="s">
        <v>53</v>
      </c>
      <c r="M4" s="108" t="s">
        <v>107</v>
      </c>
      <c r="N4" s="35" t="s">
        <v>54</v>
      </c>
      <c r="O4" s="37" t="s">
        <v>52</v>
      </c>
    </row>
    <row r="5" spans="1:15" ht="13.5">
      <c r="A5" s="38" t="s">
        <v>55</v>
      </c>
      <c r="B5" s="138">
        <v>38.4</v>
      </c>
      <c r="C5" s="139">
        <v>273884</v>
      </c>
      <c r="D5" s="139">
        <v>98</v>
      </c>
      <c r="E5" s="139">
        <v>10713</v>
      </c>
      <c r="F5" s="140">
        <v>3.91</v>
      </c>
      <c r="G5" s="141">
        <v>10931</v>
      </c>
      <c r="H5" s="142">
        <f aca="true" t="shared" si="0" ref="H5:H13">ROUND((E5-G5)/G5*100,2)</f>
        <v>-1.99</v>
      </c>
      <c r="I5" s="143" t="s">
        <v>102</v>
      </c>
      <c r="J5" s="144" t="s">
        <v>102</v>
      </c>
      <c r="K5" s="145">
        <v>83</v>
      </c>
      <c r="L5" s="139">
        <v>4926</v>
      </c>
      <c r="M5" s="146">
        <v>1.8</v>
      </c>
      <c r="N5" s="141">
        <v>4764</v>
      </c>
      <c r="O5" s="147">
        <f aca="true" t="shared" si="1" ref="O5:O13">ROUND((L5-N5)/N5*100,2)</f>
        <v>3.4</v>
      </c>
    </row>
    <row r="6" spans="1:15" ht="13.5">
      <c r="A6" s="38" t="s">
        <v>56</v>
      </c>
      <c r="B6" s="138">
        <v>37.8</v>
      </c>
      <c r="C6" s="139">
        <v>268269</v>
      </c>
      <c r="D6" s="139">
        <v>94</v>
      </c>
      <c r="E6" s="139">
        <v>8708</v>
      </c>
      <c r="F6" s="140">
        <v>3.25</v>
      </c>
      <c r="G6" s="141">
        <v>10713</v>
      </c>
      <c r="H6" s="142">
        <f t="shared" si="0"/>
        <v>-18.72</v>
      </c>
      <c r="I6" s="143" t="s">
        <v>102</v>
      </c>
      <c r="J6" s="144" t="s">
        <v>102</v>
      </c>
      <c r="K6" s="145">
        <v>90</v>
      </c>
      <c r="L6" s="139">
        <v>4936</v>
      </c>
      <c r="M6" s="146">
        <v>1.84</v>
      </c>
      <c r="N6" s="141">
        <v>4926</v>
      </c>
      <c r="O6" s="147">
        <f t="shared" si="1"/>
        <v>0.2</v>
      </c>
    </row>
    <row r="7" spans="1:15" ht="13.5">
      <c r="A7" s="38" t="s">
        <v>57</v>
      </c>
      <c r="B7" s="138">
        <v>42.2</v>
      </c>
      <c r="C7" s="139">
        <v>270458</v>
      </c>
      <c r="D7" s="139">
        <v>86</v>
      </c>
      <c r="E7" s="139">
        <v>6797</v>
      </c>
      <c r="F7" s="140">
        <v>2.51</v>
      </c>
      <c r="G7" s="141">
        <v>8708</v>
      </c>
      <c r="H7" s="142">
        <f t="shared" si="0"/>
        <v>-21.95</v>
      </c>
      <c r="I7" s="143" t="s">
        <v>102</v>
      </c>
      <c r="J7" s="144" t="s">
        <v>102</v>
      </c>
      <c r="K7" s="145">
        <v>83</v>
      </c>
      <c r="L7" s="139">
        <v>3964</v>
      </c>
      <c r="M7" s="146">
        <v>1.47</v>
      </c>
      <c r="N7" s="141">
        <v>4936</v>
      </c>
      <c r="O7" s="147">
        <f t="shared" si="1"/>
        <v>-19.69</v>
      </c>
    </row>
    <row r="8" spans="1:15" ht="13.5">
      <c r="A8" s="38" t="s">
        <v>58</v>
      </c>
      <c r="B8" s="148">
        <v>38.6</v>
      </c>
      <c r="C8" s="149">
        <v>265687</v>
      </c>
      <c r="D8" s="150">
        <v>97</v>
      </c>
      <c r="E8" s="149">
        <v>6160</v>
      </c>
      <c r="F8" s="151">
        <v>2.32</v>
      </c>
      <c r="G8" s="152">
        <v>6797</v>
      </c>
      <c r="H8" s="153">
        <f t="shared" si="0"/>
        <v>-9.37</v>
      </c>
      <c r="I8" s="154" t="s">
        <v>102</v>
      </c>
      <c r="J8" s="155" t="s">
        <v>102</v>
      </c>
      <c r="K8" s="156">
        <v>95</v>
      </c>
      <c r="L8" s="149">
        <v>3625</v>
      </c>
      <c r="M8" s="157">
        <v>1.36</v>
      </c>
      <c r="N8" s="152">
        <v>3964</v>
      </c>
      <c r="O8" s="147">
        <f t="shared" si="1"/>
        <v>-8.55</v>
      </c>
    </row>
    <row r="9" spans="1:15" ht="13.5">
      <c r="A9" s="38" t="s">
        <v>59</v>
      </c>
      <c r="B9" s="138">
        <v>38</v>
      </c>
      <c r="C9" s="139">
        <v>264655</v>
      </c>
      <c r="D9" s="139">
        <v>108</v>
      </c>
      <c r="E9" s="139">
        <v>5459</v>
      </c>
      <c r="F9" s="151">
        <v>2.06</v>
      </c>
      <c r="G9" s="152">
        <v>6160</v>
      </c>
      <c r="H9" s="142">
        <f t="shared" si="0"/>
        <v>-11.38</v>
      </c>
      <c r="I9" s="154" t="s">
        <v>102</v>
      </c>
      <c r="J9" s="155" t="s">
        <v>102</v>
      </c>
      <c r="K9" s="156">
        <v>106</v>
      </c>
      <c r="L9" s="149">
        <v>4039</v>
      </c>
      <c r="M9" s="157">
        <v>1.53</v>
      </c>
      <c r="N9" s="152">
        <v>3625</v>
      </c>
      <c r="O9" s="147">
        <f t="shared" si="1"/>
        <v>11.42</v>
      </c>
    </row>
    <row r="10" spans="1:15" ht="13.5">
      <c r="A10" s="38" t="s">
        <v>138</v>
      </c>
      <c r="B10" s="138">
        <v>39.1</v>
      </c>
      <c r="C10" s="139">
        <v>274608</v>
      </c>
      <c r="D10" s="139">
        <v>116</v>
      </c>
      <c r="E10" s="139">
        <v>5723</v>
      </c>
      <c r="F10" s="140">
        <v>2.08</v>
      </c>
      <c r="G10" s="141">
        <v>5459</v>
      </c>
      <c r="H10" s="142">
        <f t="shared" si="0"/>
        <v>4.84</v>
      </c>
      <c r="I10" s="143" t="s">
        <v>102</v>
      </c>
      <c r="J10" s="144" t="s">
        <v>102</v>
      </c>
      <c r="K10" s="145">
        <v>111</v>
      </c>
      <c r="L10" s="139">
        <v>4089</v>
      </c>
      <c r="M10" s="146">
        <v>1.49</v>
      </c>
      <c r="N10" s="141">
        <v>4039</v>
      </c>
      <c r="O10" s="147">
        <f t="shared" si="1"/>
        <v>1.24</v>
      </c>
    </row>
    <row r="11" spans="1:15" ht="13.5">
      <c r="A11" s="38" t="s">
        <v>139</v>
      </c>
      <c r="B11" s="158">
        <v>39</v>
      </c>
      <c r="C11" s="139">
        <v>272558</v>
      </c>
      <c r="D11" s="139">
        <v>106</v>
      </c>
      <c r="E11" s="139">
        <v>6715</v>
      </c>
      <c r="F11" s="140">
        <v>2.46</v>
      </c>
      <c r="G11" s="141">
        <v>5723</v>
      </c>
      <c r="H11" s="142">
        <f t="shared" si="0"/>
        <v>17.33</v>
      </c>
      <c r="I11" s="175">
        <v>38.8</v>
      </c>
      <c r="J11" s="159">
        <v>270630</v>
      </c>
      <c r="K11" s="160">
        <v>105</v>
      </c>
      <c r="L11" s="139">
        <v>4455</v>
      </c>
      <c r="M11" s="146">
        <v>1.65</v>
      </c>
      <c r="N11" s="141">
        <v>4089</v>
      </c>
      <c r="O11" s="147">
        <f t="shared" si="1"/>
        <v>8.95</v>
      </c>
    </row>
    <row r="12" spans="1:15" ht="13.5">
      <c r="A12" s="109" t="s">
        <v>140</v>
      </c>
      <c r="B12" s="164">
        <v>39</v>
      </c>
      <c r="C12" s="165">
        <v>273258</v>
      </c>
      <c r="D12" s="165">
        <v>113</v>
      </c>
      <c r="E12" s="165">
        <v>7017</v>
      </c>
      <c r="F12" s="166">
        <v>2.57</v>
      </c>
      <c r="G12" s="167">
        <v>6715</v>
      </c>
      <c r="H12" s="168">
        <f t="shared" si="0"/>
        <v>4.5</v>
      </c>
      <c r="I12" s="176">
        <v>39</v>
      </c>
      <c r="J12" s="170">
        <v>273388</v>
      </c>
      <c r="K12" s="171">
        <v>112</v>
      </c>
      <c r="L12" s="165">
        <v>4404</v>
      </c>
      <c r="M12" s="172">
        <v>1.61</v>
      </c>
      <c r="N12" s="167">
        <v>4455</v>
      </c>
      <c r="O12" s="265">
        <f t="shared" si="1"/>
        <v>-1.14</v>
      </c>
    </row>
    <row r="13" spans="1:15" ht="13.5">
      <c r="A13" s="109" t="s">
        <v>103</v>
      </c>
      <c r="B13" s="158">
        <v>38.4</v>
      </c>
      <c r="C13" s="139">
        <v>271836</v>
      </c>
      <c r="D13" s="139">
        <v>112</v>
      </c>
      <c r="E13" s="139">
        <v>6265</v>
      </c>
      <c r="F13" s="140">
        <v>2.3</v>
      </c>
      <c r="G13" s="141">
        <v>7017</v>
      </c>
      <c r="H13" s="142">
        <f t="shared" si="0"/>
        <v>-10.72</v>
      </c>
      <c r="I13" s="175">
        <v>38.5</v>
      </c>
      <c r="J13" s="159">
        <v>271811</v>
      </c>
      <c r="K13" s="160">
        <v>109</v>
      </c>
      <c r="L13" s="139">
        <v>4378</v>
      </c>
      <c r="M13" s="146">
        <v>1.61</v>
      </c>
      <c r="N13" s="141">
        <v>4404</v>
      </c>
      <c r="O13" s="147">
        <f t="shared" si="1"/>
        <v>-0.59</v>
      </c>
    </row>
    <row r="14" spans="1:15" ht="14.25" thickBot="1">
      <c r="A14" s="109" t="s">
        <v>141</v>
      </c>
      <c r="B14" s="246">
        <v>38.1</v>
      </c>
      <c r="C14" s="247">
        <v>270838</v>
      </c>
      <c r="D14" s="247">
        <v>118</v>
      </c>
      <c r="E14" s="247">
        <v>7208</v>
      </c>
      <c r="F14" s="248">
        <v>2.66</v>
      </c>
      <c r="G14" s="249">
        <v>6265</v>
      </c>
      <c r="H14" s="174">
        <f>ROUND((E14-G14)/G14*100,2)</f>
        <v>15.05</v>
      </c>
      <c r="I14" s="250">
        <v>38.2</v>
      </c>
      <c r="J14" s="251">
        <v>271669</v>
      </c>
      <c r="K14" s="251">
        <v>114</v>
      </c>
      <c r="L14" s="251">
        <v>3878</v>
      </c>
      <c r="M14" s="248">
        <v>1.43</v>
      </c>
      <c r="N14" s="249">
        <v>4378</v>
      </c>
      <c r="O14" s="162">
        <f>ROUND((L14-N14)/N14*100,2)</f>
        <v>-11.42</v>
      </c>
    </row>
    <row r="15" spans="1:15" ht="13.5">
      <c r="A15" s="64" t="s">
        <v>131</v>
      </c>
      <c r="B15" s="253">
        <v>38.8</v>
      </c>
      <c r="C15" s="254">
        <v>274028</v>
      </c>
      <c r="D15" s="254">
        <v>123</v>
      </c>
      <c r="E15" s="254">
        <v>5455</v>
      </c>
      <c r="F15" s="255">
        <v>1.99</v>
      </c>
      <c r="G15" s="256">
        <v>7208</v>
      </c>
      <c r="H15" s="257">
        <f>ROUND((E15-G15)/G15*100,2)</f>
        <v>-24.32</v>
      </c>
      <c r="I15" s="253">
        <v>38.7</v>
      </c>
      <c r="J15" s="254">
        <v>273238</v>
      </c>
      <c r="K15" s="254">
        <v>118</v>
      </c>
      <c r="L15" s="254">
        <v>4153</v>
      </c>
      <c r="M15" s="255">
        <v>1.52</v>
      </c>
      <c r="N15" s="266">
        <v>3878</v>
      </c>
      <c r="O15" s="267">
        <f>ROUND((L15-N15)/N15*100,2)</f>
        <v>7.09</v>
      </c>
    </row>
    <row r="16" spans="1:15" ht="14.25" thickBot="1">
      <c r="A16" s="177" t="s">
        <v>132</v>
      </c>
      <c r="B16" s="259">
        <v>38.1</v>
      </c>
      <c r="C16" s="260">
        <v>270838</v>
      </c>
      <c r="D16" s="260">
        <v>118</v>
      </c>
      <c r="E16" s="260">
        <v>7208</v>
      </c>
      <c r="F16" s="261">
        <v>2.66</v>
      </c>
      <c r="G16" s="268">
        <v>6265</v>
      </c>
      <c r="H16" s="179">
        <f>ROUND((E16-G16)/G16*100,2)</f>
        <v>15.05</v>
      </c>
      <c r="I16" s="263">
        <v>38.2</v>
      </c>
      <c r="J16" s="264">
        <v>271669</v>
      </c>
      <c r="K16" s="264">
        <v>114</v>
      </c>
      <c r="L16" s="264">
        <v>3878</v>
      </c>
      <c r="M16" s="261">
        <v>1.43</v>
      </c>
      <c r="N16" s="262">
        <v>4378</v>
      </c>
      <c r="O16" s="43">
        <f>ROUND((L16-N16)/N16*100,2)</f>
        <v>-11.42</v>
      </c>
    </row>
    <row r="17" spans="1:15" ht="14.25" thickBot="1">
      <c r="A17" s="40" t="s">
        <v>60</v>
      </c>
      <c r="B17" s="41">
        <f aca="true" t="shared" si="2" ref="B17:O17">B15-B16</f>
        <v>0.6999999999999957</v>
      </c>
      <c r="C17" s="42">
        <f t="shared" si="2"/>
        <v>3190</v>
      </c>
      <c r="D17" s="61">
        <f t="shared" si="2"/>
        <v>5</v>
      </c>
      <c r="E17" s="42">
        <f t="shared" si="2"/>
        <v>-1753</v>
      </c>
      <c r="F17" s="39">
        <f t="shared" si="2"/>
        <v>-0.6700000000000002</v>
      </c>
      <c r="G17" s="62">
        <f t="shared" si="2"/>
        <v>943</v>
      </c>
      <c r="H17" s="43">
        <f t="shared" si="2"/>
        <v>-39.370000000000005</v>
      </c>
      <c r="I17" s="44">
        <f t="shared" si="2"/>
        <v>0.5</v>
      </c>
      <c r="J17" s="63">
        <f t="shared" si="2"/>
        <v>1569</v>
      </c>
      <c r="K17" s="61">
        <f t="shared" si="2"/>
        <v>4</v>
      </c>
      <c r="L17" s="42">
        <f t="shared" si="2"/>
        <v>275</v>
      </c>
      <c r="M17" s="39">
        <f t="shared" si="2"/>
        <v>0.09000000000000008</v>
      </c>
      <c r="N17" s="62">
        <f t="shared" si="2"/>
        <v>-500</v>
      </c>
      <c r="O17" s="43">
        <f t="shared" si="2"/>
        <v>18.509999999999998</v>
      </c>
    </row>
    <row r="18" spans="1:15" ht="13.5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</row>
    <row r="19" spans="1:15" ht="13.5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</row>
    <row r="20" spans="1:15" ht="13.5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</row>
    <row r="21" spans="1:15" ht="13.5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</row>
    <row r="22" spans="1:15" ht="13.5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</row>
    <row r="23" spans="1:15" ht="13.5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</row>
    <row r="24" spans="1:15" ht="13.5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</row>
    <row r="25" spans="1:15" ht="14.25" thickBot="1">
      <c r="A25" s="69"/>
      <c r="B25" s="69"/>
      <c r="C25" s="69"/>
      <c r="D25" s="69"/>
      <c r="E25" s="69"/>
      <c r="F25" s="69"/>
      <c r="G25" s="69"/>
      <c r="H25" s="69"/>
      <c r="I25" s="69"/>
      <c r="J25" s="67"/>
      <c r="K25" s="67"/>
      <c r="L25" s="67"/>
      <c r="M25" s="67"/>
      <c r="N25" s="67"/>
      <c r="O25" s="67"/>
    </row>
    <row r="26" spans="1:15" ht="13.5">
      <c r="A26" s="70"/>
      <c r="B26" s="71"/>
      <c r="C26" s="71"/>
      <c r="D26" s="71"/>
      <c r="E26" s="71"/>
      <c r="F26" s="71"/>
      <c r="G26" s="71"/>
      <c r="H26" s="71"/>
      <c r="I26" s="71"/>
      <c r="J26" s="72"/>
      <c r="K26" s="73"/>
      <c r="L26" s="73"/>
      <c r="M26" s="73"/>
      <c r="N26" s="73"/>
      <c r="O26" s="74"/>
    </row>
    <row r="27" spans="1:15" ht="13.5">
      <c r="A27" s="211" t="s">
        <v>105</v>
      </c>
      <c r="B27" s="212"/>
      <c r="C27" s="212"/>
      <c r="D27" s="212"/>
      <c r="E27" s="212"/>
      <c r="F27" s="212"/>
      <c r="G27" s="212"/>
      <c r="H27" s="212"/>
      <c r="I27" s="212"/>
      <c r="J27" s="212"/>
      <c r="K27" s="212"/>
      <c r="L27" s="212"/>
      <c r="M27" s="213"/>
      <c r="N27" s="213"/>
      <c r="O27" s="214"/>
    </row>
    <row r="28" spans="1:15" ht="13.5">
      <c r="A28" s="215"/>
      <c r="B28" s="213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4"/>
    </row>
    <row r="29" spans="1:15" ht="29.25" customHeight="1">
      <c r="A29" s="216" t="s">
        <v>133</v>
      </c>
      <c r="B29" s="204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5"/>
      <c r="N29" s="205"/>
      <c r="O29" s="206"/>
    </row>
    <row r="30" spans="1:15" ht="19.5" customHeight="1">
      <c r="A30" s="216" t="s">
        <v>94</v>
      </c>
      <c r="B30" s="204"/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5"/>
      <c r="N30" s="205"/>
      <c r="O30" s="206"/>
    </row>
    <row r="31" spans="1:15" ht="25.5" customHeight="1">
      <c r="A31" s="203" t="s">
        <v>120</v>
      </c>
      <c r="B31" s="217"/>
      <c r="C31" s="217"/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8"/>
    </row>
    <row r="32" spans="1:15" ht="39" customHeight="1">
      <c r="A32" s="75"/>
      <c r="B32" s="202" t="s">
        <v>99</v>
      </c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77"/>
      <c r="O32" s="78"/>
    </row>
    <row r="33" spans="1:15" ht="24.75" customHeight="1">
      <c r="A33" s="75"/>
      <c r="D33" s="98" t="s">
        <v>134</v>
      </c>
      <c r="E33" s="76"/>
      <c r="F33" s="76"/>
      <c r="G33" s="76"/>
      <c r="H33" s="76"/>
      <c r="I33" s="76"/>
      <c r="J33" s="76"/>
      <c r="K33" s="76"/>
      <c r="L33" s="76"/>
      <c r="M33" s="77"/>
      <c r="N33" s="77"/>
      <c r="O33" s="78"/>
    </row>
    <row r="34" spans="1:15" ht="24" customHeight="1">
      <c r="A34" s="75"/>
      <c r="D34" s="98" t="s">
        <v>137</v>
      </c>
      <c r="E34" s="76"/>
      <c r="F34" s="76"/>
      <c r="G34" s="76"/>
      <c r="H34" s="76"/>
      <c r="I34" s="76"/>
      <c r="J34" s="76"/>
      <c r="K34" s="76"/>
      <c r="L34" s="76"/>
      <c r="M34" s="77"/>
      <c r="N34" s="77"/>
      <c r="O34" s="78"/>
    </row>
    <row r="35" spans="1:15" ht="24" customHeight="1">
      <c r="A35" s="75"/>
      <c r="D35" s="98" t="s">
        <v>136</v>
      </c>
      <c r="E35" s="76"/>
      <c r="F35" s="76"/>
      <c r="G35" s="76"/>
      <c r="H35" s="76"/>
      <c r="I35" s="76"/>
      <c r="J35" s="76"/>
      <c r="K35" s="76"/>
      <c r="L35" s="76"/>
      <c r="M35" s="77"/>
      <c r="N35" s="77"/>
      <c r="O35" s="78"/>
    </row>
    <row r="36" spans="1:15" ht="19.5" customHeight="1">
      <c r="A36" s="79"/>
      <c r="D36" s="97" t="s">
        <v>121</v>
      </c>
      <c r="E36" s="80"/>
      <c r="F36" s="80"/>
      <c r="G36" s="80"/>
      <c r="H36" s="80"/>
      <c r="I36" s="80"/>
      <c r="J36" s="80"/>
      <c r="K36" s="81"/>
      <c r="L36" s="81"/>
      <c r="M36" s="81"/>
      <c r="N36" s="81"/>
      <c r="O36" s="82"/>
    </row>
    <row r="37" spans="1:15" ht="27.75" customHeight="1">
      <c r="A37" s="79"/>
      <c r="B37" s="80"/>
      <c r="C37" s="80"/>
      <c r="D37" s="80"/>
      <c r="E37" s="80"/>
      <c r="F37" s="80"/>
      <c r="G37" s="80"/>
      <c r="H37" s="80"/>
      <c r="I37" s="80"/>
      <c r="J37" s="80"/>
      <c r="K37" s="81"/>
      <c r="L37" s="81"/>
      <c r="M37" s="81"/>
      <c r="N37" s="81"/>
      <c r="O37" s="82"/>
    </row>
    <row r="38" spans="1:15" ht="23.25" customHeight="1">
      <c r="A38" s="203" t="s">
        <v>96</v>
      </c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5"/>
      <c r="N38" s="205"/>
      <c r="O38" s="206"/>
    </row>
    <row r="39" spans="1:15" ht="13.5">
      <c r="A39" s="79"/>
      <c r="B39" s="80"/>
      <c r="C39" s="80"/>
      <c r="D39" s="80"/>
      <c r="E39" s="80"/>
      <c r="F39" s="80"/>
      <c r="G39" s="80"/>
      <c r="H39" s="80"/>
      <c r="I39" s="80"/>
      <c r="J39" s="80"/>
      <c r="K39" s="81"/>
      <c r="L39" s="81"/>
      <c r="M39" s="81"/>
      <c r="N39" s="81"/>
      <c r="O39" s="82"/>
    </row>
    <row r="40" spans="1:15" ht="13.5">
      <c r="A40" s="92"/>
      <c r="B40" s="91" t="s">
        <v>104</v>
      </c>
      <c r="C40" s="84"/>
      <c r="D40" s="81"/>
      <c r="E40" s="67"/>
      <c r="F40" s="85"/>
      <c r="H40" s="85" t="s">
        <v>61</v>
      </c>
      <c r="I40" s="81"/>
      <c r="J40" s="81"/>
      <c r="K40" s="81"/>
      <c r="L40" s="81"/>
      <c r="M40" s="81"/>
      <c r="N40" s="81"/>
      <c r="O40" s="82"/>
    </row>
    <row r="41" spans="1:15" ht="13.5">
      <c r="A41" s="92"/>
      <c r="B41" s="91" t="s">
        <v>62</v>
      </c>
      <c r="C41" s="84"/>
      <c r="D41" s="81"/>
      <c r="E41" s="67"/>
      <c r="F41" s="85"/>
      <c r="H41" s="85" t="s">
        <v>63</v>
      </c>
      <c r="I41" s="81"/>
      <c r="J41" s="81"/>
      <c r="K41" s="81"/>
      <c r="L41" s="81"/>
      <c r="M41" s="81"/>
      <c r="N41" s="81"/>
      <c r="O41" s="82"/>
    </row>
    <row r="42" spans="1:15" ht="13.5">
      <c r="A42" s="92"/>
      <c r="B42" s="91" t="s">
        <v>64</v>
      </c>
      <c r="C42" s="84"/>
      <c r="D42" s="81"/>
      <c r="E42" s="67"/>
      <c r="F42" s="85"/>
      <c r="H42" s="85" t="s">
        <v>65</v>
      </c>
      <c r="I42" s="81"/>
      <c r="J42" s="81"/>
      <c r="K42" s="81"/>
      <c r="L42" s="81"/>
      <c r="M42" s="81"/>
      <c r="N42" s="81"/>
      <c r="O42" s="82"/>
    </row>
    <row r="43" spans="1:15" ht="13.5">
      <c r="A43" s="92"/>
      <c r="B43" s="91" t="s">
        <v>66</v>
      </c>
      <c r="C43" s="84"/>
      <c r="D43" s="81"/>
      <c r="E43" s="67"/>
      <c r="F43" s="85"/>
      <c r="H43" s="85" t="s">
        <v>69</v>
      </c>
      <c r="I43" s="81"/>
      <c r="J43" s="81"/>
      <c r="K43" s="81"/>
      <c r="L43" s="81"/>
      <c r="M43" s="81"/>
      <c r="N43" s="81"/>
      <c r="O43" s="82"/>
    </row>
    <row r="44" spans="1:15" ht="13.5">
      <c r="A44" s="83"/>
      <c r="B44" s="84"/>
      <c r="C44" s="84"/>
      <c r="D44" s="81"/>
      <c r="E44" s="67"/>
      <c r="F44" s="85"/>
      <c r="G44" s="85"/>
      <c r="H44" s="81"/>
      <c r="I44" s="81"/>
      <c r="J44" s="81"/>
      <c r="K44" s="81"/>
      <c r="L44" s="81"/>
      <c r="M44" s="81"/>
      <c r="N44" s="81"/>
      <c r="O44" s="82"/>
    </row>
    <row r="45" spans="1:15" ht="13.5">
      <c r="A45" s="83"/>
      <c r="B45" s="84"/>
      <c r="C45" s="84"/>
      <c r="D45" s="81"/>
      <c r="E45" s="67"/>
      <c r="F45" s="85"/>
      <c r="G45" s="85"/>
      <c r="H45" s="81"/>
      <c r="I45" s="81"/>
      <c r="J45" s="81"/>
      <c r="K45" s="81"/>
      <c r="L45" s="81"/>
      <c r="M45" s="81"/>
      <c r="N45" s="81"/>
      <c r="O45" s="82"/>
    </row>
    <row r="46" spans="1:15" ht="27" customHeight="1">
      <c r="A46" s="207" t="s">
        <v>122</v>
      </c>
      <c r="B46" s="208"/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9"/>
    </row>
    <row r="47" spans="1:15" ht="13.5">
      <c r="A47" s="86"/>
      <c r="B47" s="84"/>
      <c r="C47" s="84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2"/>
    </row>
    <row r="48" spans="1:15" ht="21.75" customHeight="1">
      <c r="A48" s="86"/>
      <c r="B48" s="84" t="s">
        <v>123</v>
      </c>
      <c r="C48" s="84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2"/>
    </row>
    <row r="49" spans="1:15" s="95" customFormat="1" ht="68.25" customHeight="1">
      <c r="A49" s="93"/>
      <c r="B49" s="96"/>
      <c r="C49" s="210" t="s">
        <v>108</v>
      </c>
      <c r="D49" s="210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94"/>
    </row>
    <row r="50" spans="1:15" ht="13.5">
      <c r="A50" s="86"/>
      <c r="B50" s="84"/>
      <c r="C50" s="84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2"/>
    </row>
    <row r="51" spans="1:15" ht="13.5">
      <c r="A51" s="86"/>
      <c r="B51" s="84"/>
      <c r="C51" s="84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2"/>
    </row>
    <row r="52" spans="1:15" ht="13.5">
      <c r="A52" s="86"/>
      <c r="B52" s="84"/>
      <c r="C52" s="84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2"/>
    </row>
    <row r="53" spans="1:15" ht="13.5">
      <c r="A53" s="86"/>
      <c r="B53" s="84"/>
      <c r="C53" s="84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2"/>
    </row>
    <row r="54" spans="1:15" ht="13.5">
      <c r="A54" s="86"/>
      <c r="B54" s="84"/>
      <c r="C54" s="84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2"/>
    </row>
    <row r="55" spans="1:15" ht="14.25" thickBot="1">
      <c r="A55" s="87"/>
      <c r="B55" s="88"/>
      <c r="C55" s="88"/>
      <c r="D55" s="88"/>
      <c r="E55" s="88"/>
      <c r="F55" s="88"/>
      <c r="G55" s="88"/>
      <c r="H55" s="88"/>
      <c r="I55" s="88"/>
      <c r="J55" s="88"/>
      <c r="K55" s="89"/>
      <c r="L55" s="89"/>
      <c r="M55" s="89"/>
      <c r="N55" s="89"/>
      <c r="O55" s="90"/>
    </row>
  </sheetData>
  <sheetProtection/>
  <mergeCells count="13">
    <mergeCell ref="B32:M32"/>
    <mergeCell ref="A38:O38"/>
    <mergeCell ref="A46:O46"/>
    <mergeCell ref="C49:N49"/>
    <mergeCell ref="A27:O28"/>
    <mergeCell ref="A29:O29"/>
    <mergeCell ref="A30:O30"/>
    <mergeCell ref="A31:O31"/>
    <mergeCell ref="A2:A4"/>
    <mergeCell ref="B2:H2"/>
    <mergeCell ref="I2:O2"/>
    <mergeCell ref="G3:H3"/>
    <mergeCell ref="N3:O3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7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5"/>
  <sheetViews>
    <sheetView zoomScale="95" zoomScaleNormal="95" workbookViewId="0" topLeftCell="A1">
      <selection activeCell="E8" sqref="E8:R62"/>
    </sheetView>
  </sheetViews>
  <sheetFormatPr defaultColWidth="9.00390625" defaultRowHeight="13.5"/>
  <cols>
    <col min="1" max="1" width="1.4921875" style="3" customWidth="1"/>
    <col min="2" max="3" width="3.25390625" style="3" bestFit="1" customWidth="1"/>
    <col min="4" max="4" width="19.75390625" style="4" bestFit="1" customWidth="1"/>
    <col min="5" max="5" width="5.625" style="3" customWidth="1"/>
    <col min="6" max="6" width="7.625" style="3" customWidth="1"/>
    <col min="7" max="7" width="4.625" style="3" customWidth="1"/>
    <col min="8" max="8" width="8.125" style="3" customWidth="1"/>
    <col min="9" max="9" width="7.625" style="3" customWidth="1"/>
    <col min="10" max="10" width="8.125" style="3" customWidth="1"/>
    <col min="11" max="11" width="7.625" style="5" customWidth="1"/>
    <col min="12" max="12" width="5.625" style="3" customWidth="1"/>
    <col min="13" max="13" width="7.625" style="3" customWidth="1"/>
    <col min="14" max="14" width="4.625" style="3" customWidth="1"/>
    <col min="15" max="15" width="8.125" style="5" customWidth="1"/>
    <col min="16" max="16" width="7.75390625" style="3" customWidth="1"/>
    <col min="17" max="17" width="8.125" style="3" customWidth="1"/>
    <col min="18" max="18" width="7.625" style="3" customWidth="1"/>
    <col min="19" max="19" width="9.00390625" style="3" customWidth="1"/>
    <col min="20" max="23" width="0" style="3" hidden="1" customWidth="1"/>
    <col min="24" max="16384" width="9.00390625" style="3" customWidth="1"/>
  </cols>
  <sheetData>
    <row r="1" spans="1:18" s="2" customFormat="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8.75">
      <c r="B2" s="192" t="s">
        <v>129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</row>
    <row r="3" spans="2:18" ht="18.75">
      <c r="B3" s="192" t="s">
        <v>101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</row>
    <row r="4" spans="2:18" ht="12.75" thickBot="1">
      <c r="B4" s="193" t="s">
        <v>113</v>
      </c>
      <c r="C4" s="193"/>
      <c r="D4" s="193"/>
      <c r="E4" s="58"/>
      <c r="F4" s="58"/>
      <c r="G4" s="58"/>
      <c r="H4" s="58"/>
      <c r="I4" s="58"/>
      <c r="J4" s="58"/>
      <c r="K4" s="60"/>
      <c r="L4" s="58"/>
      <c r="M4" s="58"/>
      <c r="N4" s="58"/>
      <c r="O4" s="194" t="s">
        <v>124</v>
      </c>
      <c r="P4" s="194"/>
      <c r="Q4" s="194"/>
      <c r="R4" s="194"/>
    </row>
    <row r="5" spans="2:18" s="6" customFormat="1" ht="12.75" thickBot="1">
      <c r="B5" s="7"/>
      <c r="C5" s="8"/>
      <c r="D5" s="9"/>
      <c r="E5" s="10" t="s">
        <v>35</v>
      </c>
      <c r="F5" s="11"/>
      <c r="G5" s="10"/>
      <c r="H5" s="12"/>
      <c r="I5" s="13"/>
      <c r="J5" s="13"/>
      <c r="K5" s="14"/>
      <c r="L5" s="12" t="s">
        <v>36</v>
      </c>
      <c r="M5" s="13"/>
      <c r="N5" s="13"/>
      <c r="O5" s="13"/>
      <c r="P5" s="13"/>
      <c r="Q5" s="13"/>
      <c r="R5" s="15"/>
    </row>
    <row r="6" spans="2:18" s="6" customFormat="1" ht="12">
      <c r="B6" s="16"/>
      <c r="C6" s="17"/>
      <c r="D6" s="18"/>
      <c r="E6" s="28"/>
      <c r="F6" s="22"/>
      <c r="G6" s="22"/>
      <c r="H6" s="22"/>
      <c r="I6" s="22"/>
      <c r="J6" s="186" t="s">
        <v>48</v>
      </c>
      <c r="K6" s="187"/>
      <c r="L6" s="22"/>
      <c r="M6" s="22"/>
      <c r="N6" s="22"/>
      <c r="O6" s="22"/>
      <c r="P6" s="22"/>
      <c r="Q6" s="186" t="s">
        <v>48</v>
      </c>
      <c r="R6" s="187"/>
    </row>
    <row r="7" spans="2:18" s="6" customFormat="1" ht="42" customHeight="1" thickBot="1">
      <c r="B7" s="19"/>
      <c r="C7" s="20"/>
      <c r="D7" s="21"/>
      <c r="E7" s="29" t="s">
        <v>68</v>
      </c>
      <c r="F7" s="23" t="s">
        <v>49</v>
      </c>
      <c r="G7" s="23" t="s">
        <v>45</v>
      </c>
      <c r="H7" s="23" t="s">
        <v>50</v>
      </c>
      <c r="I7" s="24" t="s">
        <v>107</v>
      </c>
      <c r="J7" s="25" t="s">
        <v>67</v>
      </c>
      <c r="K7" s="26" t="s">
        <v>52</v>
      </c>
      <c r="L7" s="23" t="s">
        <v>68</v>
      </c>
      <c r="M7" s="23" t="s">
        <v>49</v>
      </c>
      <c r="N7" s="23" t="s">
        <v>45</v>
      </c>
      <c r="O7" s="23" t="s">
        <v>53</v>
      </c>
      <c r="P7" s="24" t="s">
        <v>107</v>
      </c>
      <c r="Q7" s="25" t="s">
        <v>54</v>
      </c>
      <c r="R7" s="27" t="s">
        <v>52</v>
      </c>
    </row>
    <row r="8" spans="2:23" s="45" customFormat="1" ht="12">
      <c r="B8" s="46"/>
      <c r="C8" s="188" t="s">
        <v>0</v>
      </c>
      <c r="D8" s="189"/>
      <c r="E8" s="110">
        <v>38.1</v>
      </c>
      <c r="F8" s="112">
        <v>275518</v>
      </c>
      <c r="G8" s="112">
        <v>61</v>
      </c>
      <c r="H8" s="112">
        <v>5409</v>
      </c>
      <c r="I8" s="230">
        <v>1.96</v>
      </c>
      <c r="J8" s="231">
        <v>6838</v>
      </c>
      <c r="K8" s="131">
        <f>IF(U8=TRUE,"-",ROUND((H8-J8)/J8*100,2))</f>
        <v>-20.9</v>
      </c>
      <c r="L8" s="110">
        <v>38</v>
      </c>
      <c r="M8" s="112">
        <v>276170</v>
      </c>
      <c r="N8" s="111">
        <v>60</v>
      </c>
      <c r="O8" s="112">
        <v>4236</v>
      </c>
      <c r="P8" s="230">
        <v>1.53</v>
      </c>
      <c r="Q8" s="231">
        <v>4073</v>
      </c>
      <c r="R8" s="47">
        <f>IF(W8=TRUE,"-",ROUND((O8-Q8)/Q8*100,2))</f>
        <v>4</v>
      </c>
      <c r="T8" s="45">
        <f aca="true" t="shared" si="0" ref="T8:T39">ROUND((H8-J8)/J8*100,2)</f>
        <v>-20.9</v>
      </c>
      <c r="U8" s="45" t="b">
        <f aca="true" t="shared" si="1" ref="U8:U39">ISERROR(T8)</f>
        <v>0</v>
      </c>
      <c r="V8" s="45">
        <f aca="true" t="shared" si="2" ref="V8:V39">ROUND((O8-Q8)/Q8*100,2)</f>
        <v>4</v>
      </c>
      <c r="W8" s="45" t="b">
        <f aca="true" t="shared" si="3" ref="W8:W39">ISERROR(V8)</f>
        <v>0</v>
      </c>
    </row>
    <row r="9" spans="2:23" s="45" customFormat="1" ht="12">
      <c r="B9" s="104"/>
      <c r="C9" s="48"/>
      <c r="D9" s="49" t="s">
        <v>114</v>
      </c>
      <c r="E9" s="113">
        <v>37.4</v>
      </c>
      <c r="F9" s="115">
        <v>303943</v>
      </c>
      <c r="G9" s="115">
        <v>10</v>
      </c>
      <c r="H9" s="115">
        <v>6570</v>
      </c>
      <c r="I9" s="232">
        <v>2.16</v>
      </c>
      <c r="J9" s="233">
        <v>7707</v>
      </c>
      <c r="K9" s="132">
        <f>IF(U9=TRUE,"-",ROUND((H9-J9)/J9*100,2))</f>
        <v>-14.75</v>
      </c>
      <c r="L9" s="113">
        <v>37.4</v>
      </c>
      <c r="M9" s="115">
        <v>303943</v>
      </c>
      <c r="N9" s="114">
        <v>10</v>
      </c>
      <c r="O9" s="115">
        <v>5743</v>
      </c>
      <c r="P9" s="232">
        <v>1.89</v>
      </c>
      <c r="Q9" s="233">
        <v>6203</v>
      </c>
      <c r="R9" s="50">
        <f>IF(W9=TRUE,"-",ROUND((O9-Q9)/Q9*100,2))</f>
        <v>-7.42</v>
      </c>
      <c r="T9" s="45">
        <f t="shared" si="0"/>
        <v>-14.75</v>
      </c>
      <c r="U9" s="45" t="b">
        <f t="shared" si="1"/>
        <v>0</v>
      </c>
      <c r="V9" s="45">
        <f t="shared" si="2"/>
        <v>-7.42</v>
      </c>
      <c r="W9" s="45" t="b">
        <f t="shared" si="3"/>
        <v>0</v>
      </c>
    </row>
    <row r="10" spans="2:23" s="45" customFormat="1" ht="12">
      <c r="B10" s="104"/>
      <c r="C10" s="48"/>
      <c r="D10" s="49" t="s">
        <v>77</v>
      </c>
      <c r="E10" s="113">
        <v>38.3</v>
      </c>
      <c r="F10" s="115">
        <v>275422</v>
      </c>
      <c r="G10" s="115" t="s">
        <v>110</v>
      </c>
      <c r="H10" s="115">
        <v>4945</v>
      </c>
      <c r="I10" s="234">
        <v>1.8</v>
      </c>
      <c r="J10" s="233">
        <v>7641</v>
      </c>
      <c r="K10" s="132">
        <f aca="true" t="shared" si="4" ref="K10:K62">IF(U10=TRUE,"-",ROUND((H10-J10)/J10*100,2))</f>
        <v>-35.28</v>
      </c>
      <c r="L10" s="113">
        <v>38.3</v>
      </c>
      <c r="M10" s="115">
        <v>275422</v>
      </c>
      <c r="N10" s="114" t="s">
        <v>110</v>
      </c>
      <c r="O10" s="115">
        <v>3756</v>
      </c>
      <c r="P10" s="232">
        <v>1.36</v>
      </c>
      <c r="Q10" s="233">
        <v>3887</v>
      </c>
      <c r="R10" s="50">
        <f aca="true" t="shared" si="5" ref="R10:R62">IF(W10=TRUE,"-",ROUND((O10-Q10)/Q10*100,2))</f>
        <v>-3.37</v>
      </c>
      <c r="T10" s="45">
        <f t="shared" si="0"/>
        <v>-35.28</v>
      </c>
      <c r="U10" s="45" t="b">
        <f t="shared" si="1"/>
        <v>0</v>
      </c>
      <c r="V10" s="45">
        <f t="shared" si="2"/>
        <v>-3.37</v>
      </c>
      <c r="W10" s="45" t="b">
        <f t="shared" si="3"/>
        <v>0</v>
      </c>
    </row>
    <row r="11" spans="2:23" s="45" customFormat="1" ht="12">
      <c r="B11" s="104"/>
      <c r="C11" s="48"/>
      <c r="D11" s="49" t="s">
        <v>115</v>
      </c>
      <c r="E11" s="113">
        <v>34.8</v>
      </c>
      <c r="F11" s="115">
        <v>241605</v>
      </c>
      <c r="G11" s="115" t="s">
        <v>110</v>
      </c>
      <c r="H11" s="115">
        <v>4800</v>
      </c>
      <c r="I11" s="234">
        <v>1.99</v>
      </c>
      <c r="J11" s="233">
        <v>4550</v>
      </c>
      <c r="K11" s="132">
        <f t="shared" si="4"/>
        <v>5.49</v>
      </c>
      <c r="L11" s="113">
        <v>34.8</v>
      </c>
      <c r="M11" s="115">
        <v>241605</v>
      </c>
      <c r="N11" s="114" t="s">
        <v>110</v>
      </c>
      <c r="O11" s="115">
        <v>1900</v>
      </c>
      <c r="P11" s="232">
        <v>0.79</v>
      </c>
      <c r="Q11" s="233">
        <v>1900</v>
      </c>
      <c r="R11" s="50">
        <f t="shared" si="5"/>
        <v>0</v>
      </c>
      <c r="T11" s="45">
        <f t="shared" si="0"/>
        <v>5.49</v>
      </c>
      <c r="U11" s="45" t="b">
        <f t="shared" si="1"/>
        <v>0</v>
      </c>
      <c r="V11" s="45">
        <f t="shared" si="2"/>
        <v>0</v>
      </c>
      <c r="W11" s="45" t="b">
        <f t="shared" si="3"/>
        <v>0</v>
      </c>
    </row>
    <row r="12" spans="2:23" s="45" customFormat="1" ht="12">
      <c r="B12" s="104"/>
      <c r="C12" s="48"/>
      <c r="D12" s="49" t="s">
        <v>83</v>
      </c>
      <c r="E12" s="113">
        <v>38.4</v>
      </c>
      <c r="F12" s="115">
        <v>270117</v>
      </c>
      <c r="G12" s="115">
        <v>7</v>
      </c>
      <c r="H12" s="115">
        <v>4536</v>
      </c>
      <c r="I12" s="232">
        <v>1.68</v>
      </c>
      <c r="J12" s="233">
        <v>4139</v>
      </c>
      <c r="K12" s="132">
        <f t="shared" si="4"/>
        <v>9.59</v>
      </c>
      <c r="L12" s="113">
        <v>38.4</v>
      </c>
      <c r="M12" s="115">
        <v>270117</v>
      </c>
      <c r="N12" s="114">
        <v>7</v>
      </c>
      <c r="O12" s="115">
        <v>3856</v>
      </c>
      <c r="P12" s="232">
        <v>1.43</v>
      </c>
      <c r="Q12" s="233">
        <v>3567</v>
      </c>
      <c r="R12" s="50">
        <f t="shared" si="5"/>
        <v>8.1</v>
      </c>
      <c r="T12" s="45">
        <f t="shared" si="0"/>
        <v>9.59</v>
      </c>
      <c r="U12" s="45" t="b">
        <f t="shared" si="1"/>
        <v>0</v>
      </c>
      <c r="V12" s="45">
        <f t="shared" si="2"/>
        <v>8.1</v>
      </c>
      <c r="W12" s="45" t="b">
        <f t="shared" si="3"/>
        <v>0</v>
      </c>
    </row>
    <row r="13" spans="2:23" s="45" customFormat="1" ht="12">
      <c r="B13" s="104"/>
      <c r="C13" s="48"/>
      <c r="D13" s="49" t="s">
        <v>92</v>
      </c>
      <c r="E13" s="113">
        <v>43.5</v>
      </c>
      <c r="F13" s="115">
        <v>250708</v>
      </c>
      <c r="G13" s="115" t="s">
        <v>110</v>
      </c>
      <c r="H13" s="115">
        <v>2600</v>
      </c>
      <c r="I13" s="232">
        <v>1.04</v>
      </c>
      <c r="J13" s="233">
        <v>5870</v>
      </c>
      <c r="K13" s="132">
        <f t="shared" si="4"/>
        <v>-55.71</v>
      </c>
      <c r="L13" s="113">
        <v>45</v>
      </c>
      <c r="M13" s="115">
        <v>265000</v>
      </c>
      <c r="N13" s="114" t="s">
        <v>110</v>
      </c>
      <c r="O13" s="115">
        <v>2303</v>
      </c>
      <c r="P13" s="232">
        <v>0.87</v>
      </c>
      <c r="Q13" s="233">
        <v>1250</v>
      </c>
      <c r="R13" s="50">
        <f t="shared" si="5"/>
        <v>84.24</v>
      </c>
      <c r="T13" s="45">
        <f t="shared" si="0"/>
        <v>-55.71</v>
      </c>
      <c r="U13" s="45" t="b">
        <f t="shared" si="1"/>
        <v>0</v>
      </c>
      <c r="V13" s="45">
        <f t="shared" si="2"/>
        <v>84.24</v>
      </c>
      <c r="W13" s="45" t="b">
        <f t="shared" si="3"/>
        <v>0</v>
      </c>
    </row>
    <row r="14" spans="2:23" s="45" customFormat="1" ht="12">
      <c r="B14" s="104"/>
      <c r="C14" s="48"/>
      <c r="D14" s="49" t="s">
        <v>1</v>
      </c>
      <c r="E14" s="113">
        <v>36.1</v>
      </c>
      <c r="F14" s="115">
        <v>277635</v>
      </c>
      <c r="G14" s="115">
        <v>9</v>
      </c>
      <c r="H14" s="115">
        <v>6331</v>
      </c>
      <c r="I14" s="232">
        <v>2.28</v>
      </c>
      <c r="J14" s="233">
        <v>6332</v>
      </c>
      <c r="K14" s="132">
        <f t="shared" si="4"/>
        <v>-0.02</v>
      </c>
      <c r="L14" s="113">
        <v>36.1</v>
      </c>
      <c r="M14" s="115">
        <v>277635</v>
      </c>
      <c r="N14" s="114">
        <v>9</v>
      </c>
      <c r="O14" s="115">
        <v>4720</v>
      </c>
      <c r="P14" s="232">
        <v>1.7</v>
      </c>
      <c r="Q14" s="233">
        <v>5038</v>
      </c>
      <c r="R14" s="50">
        <f t="shared" si="5"/>
        <v>-6.31</v>
      </c>
      <c r="T14" s="45">
        <f t="shared" si="0"/>
        <v>-0.02</v>
      </c>
      <c r="U14" s="45" t="b">
        <f t="shared" si="1"/>
        <v>0</v>
      </c>
      <c r="V14" s="45">
        <f t="shared" si="2"/>
        <v>-6.31</v>
      </c>
      <c r="W14" s="45" t="b">
        <f t="shared" si="3"/>
        <v>0</v>
      </c>
    </row>
    <row r="15" spans="2:23" s="45" customFormat="1" ht="12">
      <c r="B15" s="101"/>
      <c r="C15" s="48"/>
      <c r="D15" s="49" t="s">
        <v>116</v>
      </c>
      <c r="E15" s="113" t="s">
        <v>102</v>
      </c>
      <c r="F15" s="115" t="s">
        <v>102</v>
      </c>
      <c r="G15" s="115" t="s">
        <v>102</v>
      </c>
      <c r="H15" s="115" t="s">
        <v>102</v>
      </c>
      <c r="I15" s="232" t="s">
        <v>102</v>
      </c>
      <c r="J15" s="233" t="s">
        <v>102</v>
      </c>
      <c r="K15" s="132" t="str">
        <f t="shared" si="4"/>
        <v>-</v>
      </c>
      <c r="L15" s="113" t="s">
        <v>102</v>
      </c>
      <c r="M15" s="115" t="s">
        <v>102</v>
      </c>
      <c r="N15" s="114" t="s">
        <v>102</v>
      </c>
      <c r="O15" s="115" t="s">
        <v>102</v>
      </c>
      <c r="P15" s="232" t="s">
        <v>102</v>
      </c>
      <c r="Q15" s="233" t="s">
        <v>102</v>
      </c>
      <c r="R15" s="50" t="str">
        <f t="shared" si="5"/>
        <v>-</v>
      </c>
      <c r="T15" s="45" t="e">
        <f t="shared" si="0"/>
        <v>#VALUE!</v>
      </c>
      <c r="U15" s="45" t="b">
        <f t="shared" si="1"/>
        <v>1</v>
      </c>
      <c r="V15" s="45" t="e">
        <f t="shared" si="2"/>
        <v>#VALUE!</v>
      </c>
      <c r="W15" s="45" t="b">
        <f t="shared" si="3"/>
        <v>1</v>
      </c>
    </row>
    <row r="16" spans="2:23" s="45" customFormat="1" ht="12">
      <c r="B16" s="101"/>
      <c r="C16" s="48"/>
      <c r="D16" s="49" t="s">
        <v>2</v>
      </c>
      <c r="E16" s="113">
        <v>38</v>
      </c>
      <c r="F16" s="115">
        <v>301231</v>
      </c>
      <c r="G16" s="115" t="s">
        <v>110</v>
      </c>
      <c r="H16" s="115">
        <v>6996</v>
      </c>
      <c r="I16" s="232">
        <v>2.32</v>
      </c>
      <c r="J16" s="233">
        <v>6933</v>
      </c>
      <c r="K16" s="132">
        <f t="shared" si="4"/>
        <v>0.91</v>
      </c>
      <c r="L16" s="113">
        <v>38</v>
      </c>
      <c r="M16" s="115">
        <v>301231</v>
      </c>
      <c r="N16" s="114" t="s">
        <v>110</v>
      </c>
      <c r="O16" s="115">
        <v>6996</v>
      </c>
      <c r="P16" s="232">
        <v>2.32</v>
      </c>
      <c r="Q16" s="233">
        <v>6933</v>
      </c>
      <c r="R16" s="50">
        <f t="shared" si="5"/>
        <v>0.91</v>
      </c>
      <c r="T16" s="45">
        <f t="shared" si="0"/>
        <v>0.91</v>
      </c>
      <c r="U16" s="45" t="b">
        <f t="shared" si="1"/>
        <v>0</v>
      </c>
      <c r="V16" s="45">
        <f t="shared" si="2"/>
        <v>0.91</v>
      </c>
      <c r="W16" s="45" t="b">
        <f t="shared" si="3"/>
        <v>0</v>
      </c>
    </row>
    <row r="17" spans="2:23" s="45" customFormat="1" ht="12">
      <c r="B17" s="101"/>
      <c r="C17" s="48"/>
      <c r="D17" s="49" t="s">
        <v>84</v>
      </c>
      <c r="E17" s="113">
        <v>35.5</v>
      </c>
      <c r="F17" s="115">
        <v>268270</v>
      </c>
      <c r="G17" s="115" t="s">
        <v>110</v>
      </c>
      <c r="H17" s="115">
        <v>5075</v>
      </c>
      <c r="I17" s="232">
        <v>1.89</v>
      </c>
      <c r="J17" s="233">
        <v>2825</v>
      </c>
      <c r="K17" s="132">
        <f t="shared" si="4"/>
        <v>79.65</v>
      </c>
      <c r="L17" s="113">
        <v>35.5</v>
      </c>
      <c r="M17" s="115">
        <v>268270</v>
      </c>
      <c r="N17" s="114" t="s">
        <v>110</v>
      </c>
      <c r="O17" s="115">
        <v>4530</v>
      </c>
      <c r="P17" s="232">
        <v>1.69</v>
      </c>
      <c r="Q17" s="233">
        <v>2255</v>
      </c>
      <c r="R17" s="50">
        <f t="shared" si="5"/>
        <v>100.89</v>
      </c>
      <c r="T17" s="45">
        <f t="shared" si="0"/>
        <v>79.65</v>
      </c>
      <c r="U17" s="45" t="b">
        <f t="shared" si="1"/>
        <v>0</v>
      </c>
      <c r="V17" s="45">
        <f t="shared" si="2"/>
        <v>100.89</v>
      </c>
      <c r="W17" s="45" t="b">
        <f t="shared" si="3"/>
        <v>0</v>
      </c>
    </row>
    <row r="18" spans="2:23" s="45" customFormat="1" ht="12">
      <c r="B18" s="101"/>
      <c r="C18" s="48"/>
      <c r="D18" s="49" t="s">
        <v>85</v>
      </c>
      <c r="E18" s="113">
        <v>41.8</v>
      </c>
      <c r="F18" s="115">
        <v>278179</v>
      </c>
      <c r="G18" s="115" t="s">
        <v>110</v>
      </c>
      <c r="H18" s="115">
        <v>4071</v>
      </c>
      <c r="I18" s="232">
        <v>1.46</v>
      </c>
      <c r="J18" s="233">
        <v>4771</v>
      </c>
      <c r="K18" s="132">
        <f t="shared" si="4"/>
        <v>-14.67</v>
      </c>
      <c r="L18" s="113">
        <v>41.8</v>
      </c>
      <c r="M18" s="115">
        <v>278179</v>
      </c>
      <c r="N18" s="114" t="s">
        <v>110</v>
      </c>
      <c r="O18" s="115">
        <v>3071</v>
      </c>
      <c r="P18" s="232">
        <v>1.1</v>
      </c>
      <c r="Q18" s="233">
        <v>4771</v>
      </c>
      <c r="R18" s="50">
        <f t="shared" si="5"/>
        <v>-35.63</v>
      </c>
      <c r="T18" s="45">
        <f t="shared" si="0"/>
        <v>-14.67</v>
      </c>
      <c r="U18" s="45" t="b">
        <f t="shared" si="1"/>
        <v>0</v>
      </c>
      <c r="V18" s="45">
        <f t="shared" si="2"/>
        <v>-35.63</v>
      </c>
      <c r="W18" s="45" t="b">
        <f t="shared" si="3"/>
        <v>0</v>
      </c>
    </row>
    <row r="19" spans="2:23" s="45" customFormat="1" ht="12">
      <c r="B19" s="101"/>
      <c r="C19" s="48"/>
      <c r="D19" s="49" t="s">
        <v>3</v>
      </c>
      <c r="E19" s="113">
        <v>38.8</v>
      </c>
      <c r="F19" s="115">
        <v>240100</v>
      </c>
      <c r="G19" s="115" t="s">
        <v>110</v>
      </c>
      <c r="H19" s="115">
        <v>5000</v>
      </c>
      <c r="I19" s="232">
        <v>2.08</v>
      </c>
      <c r="J19" s="233">
        <v>7000</v>
      </c>
      <c r="K19" s="132">
        <f t="shared" si="4"/>
        <v>-28.57</v>
      </c>
      <c r="L19" s="113">
        <v>38.8</v>
      </c>
      <c r="M19" s="115">
        <v>240100</v>
      </c>
      <c r="N19" s="114" t="s">
        <v>110</v>
      </c>
      <c r="O19" s="115">
        <v>3900</v>
      </c>
      <c r="P19" s="232">
        <v>1.62</v>
      </c>
      <c r="Q19" s="233">
        <v>0</v>
      </c>
      <c r="R19" s="50" t="str">
        <f t="shared" si="5"/>
        <v>-</v>
      </c>
      <c r="T19" s="45">
        <f t="shared" si="0"/>
        <v>-28.57</v>
      </c>
      <c r="U19" s="45" t="b">
        <f t="shared" si="1"/>
        <v>0</v>
      </c>
      <c r="V19" s="45" t="e">
        <f t="shared" si="2"/>
        <v>#DIV/0!</v>
      </c>
      <c r="W19" s="45" t="b">
        <f t="shared" si="3"/>
        <v>1</v>
      </c>
    </row>
    <row r="20" spans="2:23" s="45" customFormat="1" ht="12">
      <c r="B20" s="101" t="s">
        <v>4</v>
      </c>
      <c r="C20" s="48"/>
      <c r="D20" s="49" t="s">
        <v>5</v>
      </c>
      <c r="E20" s="113">
        <v>38</v>
      </c>
      <c r="F20" s="115">
        <v>262329</v>
      </c>
      <c r="G20" s="115" t="s">
        <v>110</v>
      </c>
      <c r="H20" s="115">
        <v>5729</v>
      </c>
      <c r="I20" s="232">
        <v>2.18</v>
      </c>
      <c r="J20" s="233">
        <v>5211</v>
      </c>
      <c r="K20" s="132">
        <f t="shared" si="4"/>
        <v>9.94</v>
      </c>
      <c r="L20" s="113">
        <v>38</v>
      </c>
      <c r="M20" s="115">
        <v>262329</v>
      </c>
      <c r="N20" s="114" t="s">
        <v>110</v>
      </c>
      <c r="O20" s="115">
        <v>2729</v>
      </c>
      <c r="P20" s="232">
        <v>1.04</v>
      </c>
      <c r="Q20" s="233">
        <v>2711</v>
      </c>
      <c r="R20" s="50">
        <f t="shared" si="5"/>
        <v>0.66</v>
      </c>
      <c r="T20" s="45">
        <f t="shared" si="0"/>
        <v>9.94</v>
      </c>
      <c r="U20" s="45" t="b">
        <f t="shared" si="1"/>
        <v>0</v>
      </c>
      <c r="V20" s="45">
        <f t="shared" si="2"/>
        <v>0.66</v>
      </c>
      <c r="W20" s="45" t="b">
        <f t="shared" si="3"/>
        <v>0</v>
      </c>
    </row>
    <row r="21" spans="2:23" s="45" customFormat="1" ht="12">
      <c r="B21" s="101"/>
      <c r="C21" s="48"/>
      <c r="D21" s="49" t="s">
        <v>6</v>
      </c>
      <c r="E21" s="113">
        <v>43.2</v>
      </c>
      <c r="F21" s="115">
        <v>315210</v>
      </c>
      <c r="G21" s="115" t="s">
        <v>110</v>
      </c>
      <c r="H21" s="115">
        <v>4898</v>
      </c>
      <c r="I21" s="232">
        <v>1.55</v>
      </c>
      <c r="J21" s="233">
        <v>4833</v>
      </c>
      <c r="K21" s="132">
        <f t="shared" si="4"/>
        <v>1.34</v>
      </c>
      <c r="L21" s="113">
        <v>43.2</v>
      </c>
      <c r="M21" s="115">
        <v>315210</v>
      </c>
      <c r="N21" s="114" t="s">
        <v>110</v>
      </c>
      <c r="O21" s="115">
        <v>4898</v>
      </c>
      <c r="P21" s="232">
        <v>1.55</v>
      </c>
      <c r="Q21" s="233">
        <v>3333</v>
      </c>
      <c r="R21" s="50">
        <f t="shared" si="5"/>
        <v>46.95</v>
      </c>
      <c r="T21" s="45">
        <f t="shared" si="0"/>
        <v>1.34</v>
      </c>
      <c r="U21" s="45" t="b">
        <f t="shared" si="1"/>
        <v>0</v>
      </c>
      <c r="V21" s="45">
        <f t="shared" si="2"/>
        <v>46.95</v>
      </c>
      <c r="W21" s="45" t="b">
        <f t="shared" si="3"/>
        <v>0</v>
      </c>
    </row>
    <row r="22" spans="2:23" s="45" customFormat="1" ht="12">
      <c r="B22" s="101"/>
      <c r="C22" s="48"/>
      <c r="D22" s="49" t="s">
        <v>117</v>
      </c>
      <c r="E22" s="113">
        <v>37.7</v>
      </c>
      <c r="F22" s="115">
        <v>266977</v>
      </c>
      <c r="G22" s="115">
        <v>5</v>
      </c>
      <c r="H22" s="115">
        <v>3663</v>
      </c>
      <c r="I22" s="232">
        <v>1.37</v>
      </c>
      <c r="J22" s="233">
        <v>14270</v>
      </c>
      <c r="K22" s="132">
        <f t="shared" si="4"/>
        <v>-74.33</v>
      </c>
      <c r="L22" s="113">
        <v>37.7</v>
      </c>
      <c r="M22" s="115">
        <v>266977</v>
      </c>
      <c r="N22" s="114">
        <v>5</v>
      </c>
      <c r="O22" s="115">
        <v>3625</v>
      </c>
      <c r="P22" s="232">
        <v>1.36</v>
      </c>
      <c r="Q22" s="233">
        <v>2854</v>
      </c>
      <c r="R22" s="50">
        <f t="shared" si="5"/>
        <v>27.01</v>
      </c>
      <c r="T22" s="45">
        <f t="shared" si="0"/>
        <v>-74.33</v>
      </c>
      <c r="U22" s="45" t="b">
        <f t="shared" si="1"/>
        <v>0</v>
      </c>
      <c r="V22" s="45">
        <f t="shared" si="2"/>
        <v>27.01</v>
      </c>
      <c r="W22" s="45" t="b">
        <f t="shared" si="3"/>
        <v>0</v>
      </c>
    </row>
    <row r="23" spans="2:23" s="45" customFormat="1" ht="12">
      <c r="B23" s="101"/>
      <c r="C23" s="48"/>
      <c r="D23" s="49" t="s">
        <v>80</v>
      </c>
      <c r="E23" s="113">
        <v>39</v>
      </c>
      <c r="F23" s="115">
        <v>340808</v>
      </c>
      <c r="G23" s="115" t="s">
        <v>110</v>
      </c>
      <c r="H23" s="115">
        <v>5964</v>
      </c>
      <c r="I23" s="232">
        <v>1.75</v>
      </c>
      <c r="J23" s="233">
        <v>5968</v>
      </c>
      <c r="K23" s="132">
        <f t="shared" si="4"/>
        <v>-0.07</v>
      </c>
      <c r="L23" s="113">
        <v>39</v>
      </c>
      <c r="M23" s="115">
        <v>340808</v>
      </c>
      <c r="N23" s="114" t="s">
        <v>110</v>
      </c>
      <c r="O23" s="115">
        <v>5964</v>
      </c>
      <c r="P23" s="232">
        <v>1.75</v>
      </c>
      <c r="Q23" s="233">
        <v>5968</v>
      </c>
      <c r="R23" s="50">
        <f t="shared" si="5"/>
        <v>-0.07</v>
      </c>
      <c r="T23" s="45">
        <f t="shared" si="0"/>
        <v>-0.07</v>
      </c>
      <c r="U23" s="45" t="b">
        <f t="shared" si="1"/>
        <v>0</v>
      </c>
      <c r="V23" s="45">
        <f t="shared" si="2"/>
        <v>-0.07</v>
      </c>
      <c r="W23" s="45" t="b">
        <f t="shared" si="3"/>
        <v>0</v>
      </c>
    </row>
    <row r="24" spans="2:23" s="45" customFormat="1" ht="12">
      <c r="B24" s="101"/>
      <c r="C24" s="48"/>
      <c r="D24" s="49" t="s">
        <v>78</v>
      </c>
      <c r="E24" s="113" t="s">
        <v>102</v>
      </c>
      <c r="F24" s="115" t="s">
        <v>102</v>
      </c>
      <c r="G24" s="115" t="s">
        <v>102</v>
      </c>
      <c r="H24" s="115" t="s">
        <v>102</v>
      </c>
      <c r="I24" s="232" t="s">
        <v>102</v>
      </c>
      <c r="J24" s="233">
        <v>4500</v>
      </c>
      <c r="K24" s="132" t="str">
        <f t="shared" si="4"/>
        <v>-</v>
      </c>
      <c r="L24" s="113" t="s">
        <v>102</v>
      </c>
      <c r="M24" s="115" t="s">
        <v>102</v>
      </c>
      <c r="N24" s="114" t="s">
        <v>102</v>
      </c>
      <c r="O24" s="115" t="s">
        <v>102</v>
      </c>
      <c r="P24" s="232" t="s">
        <v>102</v>
      </c>
      <c r="Q24" s="233">
        <v>0</v>
      </c>
      <c r="R24" s="50" t="str">
        <f t="shared" si="5"/>
        <v>-</v>
      </c>
      <c r="T24" s="45" t="e">
        <f t="shared" si="0"/>
        <v>#VALUE!</v>
      </c>
      <c r="U24" s="45" t="b">
        <f t="shared" si="1"/>
        <v>1</v>
      </c>
      <c r="V24" s="45" t="e">
        <f t="shared" si="2"/>
        <v>#VALUE!</v>
      </c>
      <c r="W24" s="45" t="b">
        <f t="shared" si="3"/>
        <v>1</v>
      </c>
    </row>
    <row r="25" spans="2:23" s="45" customFormat="1" ht="12">
      <c r="B25" s="101"/>
      <c r="C25" s="48"/>
      <c r="D25" s="49" t="s">
        <v>79</v>
      </c>
      <c r="E25" s="113">
        <v>38</v>
      </c>
      <c r="F25" s="115">
        <v>257825</v>
      </c>
      <c r="G25" s="115" t="s">
        <v>110</v>
      </c>
      <c r="H25" s="115">
        <v>6000</v>
      </c>
      <c r="I25" s="232">
        <v>2.33</v>
      </c>
      <c r="J25" s="233" t="s">
        <v>102</v>
      </c>
      <c r="K25" s="132" t="str">
        <f t="shared" si="4"/>
        <v>-</v>
      </c>
      <c r="L25" s="113">
        <v>38</v>
      </c>
      <c r="M25" s="115">
        <v>257825</v>
      </c>
      <c r="N25" s="114" t="s">
        <v>110</v>
      </c>
      <c r="O25" s="115">
        <v>4000</v>
      </c>
      <c r="P25" s="232">
        <v>1.55</v>
      </c>
      <c r="Q25" s="233" t="s">
        <v>102</v>
      </c>
      <c r="R25" s="50" t="str">
        <f t="shared" si="5"/>
        <v>-</v>
      </c>
      <c r="T25" s="45" t="e">
        <f t="shared" si="0"/>
        <v>#VALUE!</v>
      </c>
      <c r="U25" s="45" t="b">
        <f t="shared" si="1"/>
        <v>1</v>
      </c>
      <c r="V25" s="45" t="e">
        <f t="shared" si="2"/>
        <v>#VALUE!</v>
      </c>
      <c r="W25" s="45" t="b">
        <f t="shared" si="3"/>
        <v>1</v>
      </c>
    </row>
    <row r="26" spans="2:23" s="45" customFormat="1" ht="12">
      <c r="B26" s="101"/>
      <c r="C26" s="48"/>
      <c r="D26" s="49" t="s">
        <v>7</v>
      </c>
      <c r="E26" s="113">
        <v>37.7</v>
      </c>
      <c r="F26" s="115">
        <v>252594</v>
      </c>
      <c r="G26" s="115">
        <v>10</v>
      </c>
      <c r="H26" s="115">
        <v>6003</v>
      </c>
      <c r="I26" s="232">
        <v>2.38</v>
      </c>
      <c r="J26" s="233">
        <v>7268</v>
      </c>
      <c r="K26" s="132">
        <f t="shared" si="4"/>
        <v>-17.41</v>
      </c>
      <c r="L26" s="113">
        <v>37.7</v>
      </c>
      <c r="M26" s="115">
        <v>252594</v>
      </c>
      <c r="N26" s="114">
        <v>10</v>
      </c>
      <c r="O26" s="115">
        <v>3621</v>
      </c>
      <c r="P26" s="232">
        <v>1.43</v>
      </c>
      <c r="Q26" s="233">
        <v>4316</v>
      </c>
      <c r="R26" s="50">
        <f t="shared" si="5"/>
        <v>-16.1</v>
      </c>
      <c r="T26" s="45">
        <f t="shared" si="0"/>
        <v>-17.41</v>
      </c>
      <c r="U26" s="45" t="b">
        <f t="shared" si="1"/>
        <v>0</v>
      </c>
      <c r="V26" s="45">
        <f t="shared" si="2"/>
        <v>-16.1</v>
      </c>
      <c r="W26" s="45" t="b">
        <f t="shared" si="3"/>
        <v>0</v>
      </c>
    </row>
    <row r="27" spans="2:23" s="45" customFormat="1" ht="12">
      <c r="B27" s="101"/>
      <c r="C27" s="48"/>
      <c r="D27" s="49" t="s">
        <v>118</v>
      </c>
      <c r="E27" s="113" t="s">
        <v>102</v>
      </c>
      <c r="F27" s="115" t="s">
        <v>102</v>
      </c>
      <c r="G27" s="115" t="s">
        <v>102</v>
      </c>
      <c r="H27" s="115" t="s">
        <v>102</v>
      </c>
      <c r="I27" s="232" t="s">
        <v>102</v>
      </c>
      <c r="J27" s="233">
        <v>3800</v>
      </c>
      <c r="K27" s="132" t="str">
        <f t="shared" si="4"/>
        <v>-</v>
      </c>
      <c r="L27" s="113" t="s">
        <v>102</v>
      </c>
      <c r="M27" s="115" t="s">
        <v>102</v>
      </c>
      <c r="N27" s="114" t="s">
        <v>102</v>
      </c>
      <c r="O27" s="115" t="s">
        <v>102</v>
      </c>
      <c r="P27" s="232" t="s">
        <v>102</v>
      </c>
      <c r="Q27" s="233">
        <v>3400</v>
      </c>
      <c r="R27" s="50" t="str">
        <f t="shared" si="5"/>
        <v>-</v>
      </c>
      <c r="T27" s="45" t="e">
        <f t="shared" si="0"/>
        <v>#VALUE!</v>
      </c>
      <c r="U27" s="45" t="b">
        <f t="shared" si="1"/>
        <v>1</v>
      </c>
      <c r="V27" s="45" t="e">
        <f t="shared" si="2"/>
        <v>#VALUE!</v>
      </c>
      <c r="W27" s="45" t="b">
        <f t="shared" si="3"/>
        <v>1</v>
      </c>
    </row>
    <row r="28" spans="2:23" s="45" customFormat="1" ht="12">
      <c r="B28" s="101" t="s">
        <v>8</v>
      </c>
      <c r="C28" s="190" t="s">
        <v>9</v>
      </c>
      <c r="D28" s="191"/>
      <c r="E28" s="116" t="s">
        <v>102</v>
      </c>
      <c r="F28" s="118" t="s">
        <v>102</v>
      </c>
      <c r="G28" s="118" t="s">
        <v>102</v>
      </c>
      <c r="H28" s="118" t="s">
        <v>102</v>
      </c>
      <c r="I28" s="235" t="s">
        <v>102</v>
      </c>
      <c r="J28" s="236" t="s">
        <v>102</v>
      </c>
      <c r="K28" s="133" t="str">
        <f t="shared" si="4"/>
        <v>-</v>
      </c>
      <c r="L28" s="116" t="s">
        <v>102</v>
      </c>
      <c r="M28" s="118" t="s">
        <v>102</v>
      </c>
      <c r="N28" s="117" t="s">
        <v>102</v>
      </c>
      <c r="O28" s="118" t="s">
        <v>102</v>
      </c>
      <c r="P28" s="235" t="s">
        <v>102</v>
      </c>
      <c r="Q28" s="236" t="s">
        <v>102</v>
      </c>
      <c r="R28" s="51" t="str">
        <f t="shared" si="5"/>
        <v>-</v>
      </c>
      <c r="T28" s="45" t="e">
        <f t="shared" si="0"/>
        <v>#VALUE!</v>
      </c>
      <c r="U28" s="45" t="b">
        <f t="shared" si="1"/>
        <v>1</v>
      </c>
      <c r="V28" s="45" t="e">
        <f t="shared" si="2"/>
        <v>#VALUE!</v>
      </c>
      <c r="W28" s="45" t="b">
        <f t="shared" si="3"/>
        <v>1</v>
      </c>
    </row>
    <row r="29" spans="2:23" s="45" customFormat="1" ht="12">
      <c r="B29" s="101"/>
      <c r="C29" s="190" t="s">
        <v>88</v>
      </c>
      <c r="D29" s="191"/>
      <c r="E29" s="119">
        <v>42.6</v>
      </c>
      <c r="F29" s="121">
        <v>270410</v>
      </c>
      <c r="G29" s="121" t="s">
        <v>110</v>
      </c>
      <c r="H29" s="121">
        <v>4000</v>
      </c>
      <c r="I29" s="237">
        <v>1.48</v>
      </c>
      <c r="J29" s="238" t="s">
        <v>102</v>
      </c>
      <c r="K29" s="133" t="str">
        <f t="shared" si="4"/>
        <v>-</v>
      </c>
      <c r="L29" s="119">
        <v>42.6</v>
      </c>
      <c r="M29" s="121">
        <v>270410</v>
      </c>
      <c r="N29" s="120" t="s">
        <v>110</v>
      </c>
      <c r="O29" s="121">
        <v>0</v>
      </c>
      <c r="P29" s="237">
        <v>0</v>
      </c>
      <c r="Q29" s="238" t="s">
        <v>102</v>
      </c>
      <c r="R29" s="51" t="str">
        <f t="shared" si="5"/>
        <v>-</v>
      </c>
      <c r="T29" s="45" t="e">
        <f t="shared" si="0"/>
        <v>#VALUE!</v>
      </c>
      <c r="U29" s="45" t="b">
        <f t="shared" si="1"/>
        <v>1</v>
      </c>
      <c r="V29" s="45" t="e">
        <f t="shared" si="2"/>
        <v>#VALUE!</v>
      </c>
      <c r="W29" s="45" t="b">
        <f t="shared" si="3"/>
        <v>1</v>
      </c>
    </row>
    <row r="30" spans="2:23" s="45" customFormat="1" ht="12">
      <c r="B30" s="101"/>
      <c r="C30" s="190" t="s">
        <v>10</v>
      </c>
      <c r="D30" s="191"/>
      <c r="E30" s="119">
        <v>36.2</v>
      </c>
      <c r="F30" s="121">
        <v>287974</v>
      </c>
      <c r="G30" s="121">
        <v>6</v>
      </c>
      <c r="H30" s="121">
        <v>5667</v>
      </c>
      <c r="I30" s="237">
        <v>1.97</v>
      </c>
      <c r="J30" s="238">
        <v>7167</v>
      </c>
      <c r="K30" s="133">
        <f t="shared" si="4"/>
        <v>-20.93</v>
      </c>
      <c r="L30" s="119">
        <v>36.2</v>
      </c>
      <c r="M30" s="121">
        <v>287974</v>
      </c>
      <c r="N30" s="120">
        <v>6</v>
      </c>
      <c r="O30" s="121">
        <v>5119</v>
      </c>
      <c r="P30" s="237">
        <v>1.78</v>
      </c>
      <c r="Q30" s="238">
        <v>2450</v>
      </c>
      <c r="R30" s="51">
        <f t="shared" si="5"/>
        <v>108.94</v>
      </c>
      <c r="T30" s="45">
        <f t="shared" si="0"/>
        <v>-20.93</v>
      </c>
      <c r="U30" s="45" t="b">
        <f t="shared" si="1"/>
        <v>0</v>
      </c>
      <c r="V30" s="45">
        <f t="shared" si="2"/>
        <v>108.94</v>
      </c>
      <c r="W30" s="45" t="b">
        <f t="shared" si="3"/>
        <v>0</v>
      </c>
    </row>
    <row r="31" spans="2:23" s="45" customFormat="1" ht="12">
      <c r="B31" s="101"/>
      <c r="C31" s="190" t="s">
        <v>89</v>
      </c>
      <c r="D31" s="191"/>
      <c r="E31" s="119">
        <v>35.5</v>
      </c>
      <c r="F31" s="121">
        <v>307525</v>
      </c>
      <c r="G31" s="121" t="s">
        <v>110</v>
      </c>
      <c r="H31" s="121">
        <v>5528</v>
      </c>
      <c r="I31" s="237">
        <v>1.8</v>
      </c>
      <c r="J31" s="238">
        <v>5538</v>
      </c>
      <c r="K31" s="133">
        <f t="shared" si="4"/>
        <v>-0.18</v>
      </c>
      <c r="L31" s="119">
        <v>35.5</v>
      </c>
      <c r="M31" s="121">
        <v>307525</v>
      </c>
      <c r="N31" s="120" t="s">
        <v>110</v>
      </c>
      <c r="O31" s="121">
        <v>5528</v>
      </c>
      <c r="P31" s="237">
        <v>1.8</v>
      </c>
      <c r="Q31" s="238">
        <v>5538</v>
      </c>
      <c r="R31" s="51">
        <f t="shared" si="5"/>
        <v>-0.18</v>
      </c>
      <c r="T31" s="45">
        <f t="shared" si="0"/>
        <v>-0.18</v>
      </c>
      <c r="U31" s="45" t="b">
        <f t="shared" si="1"/>
        <v>0</v>
      </c>
      <c r="V31" s="45">
        <f t="shared" si="2"/>
        <v>-0.18</v>
      </c>
      <c r="W31" s="45" t="b">
        <f t="shared" si="3"/>
        <v>0</v>
      </c>
    </row>
    <row r="32" spans="2:23" s="45" customFormat="1" ht="12">
      <c r="B32" s="101"/>
      <c r="C32" s="190" t="s">
        <v>39</v>
      </c>
      <c r="D32" s="191"/>
      <c r="E32" s="119">
        <v>39.3</v>
      </c>
      <c r="F32" s="121">
        <v>301929</v>
      </c>
      <c r="G32" s="121" t="s">
        <v>110</v>
      </c>
      <c r="H32" s="121">
        <v>8000</v>
      </c>
      <c r="I32" s="237">
        <v>2.65</v>
      </c>
      <c r="J32" s="238" t="s">
        <v>102</v>
      </c>
      <c r="K32" s="133" t="str">
        <f t="shared" si="4"/>
        <v>-</v>
      </c>
      <c r="L32" s="119">
        <v>39.3</v>
      </c>
      <c r="M32" s="121">
        <v>301929</v>
      </c>
      <c r="N32" s="120" t="s">
        <v>110</v>
      </c>
      <c r="O32" s="121">
        <v>4000</v>
      </c>
      <c r="P32" s="237">
        <v>1.32</v>
      </c>
      <c r="Q32" s="238" t="s">
        <v>102</v>
      </c>
      <c r="R32" s="51" t="str">
        <f t="shared" si="5"/>
        <v>-</v>
      </c>
      <c r="T32" s="45" t="e">
        <f t="shared" si="0"/>
        <v>#VALUE!</v>
      </c>
      <c r="U32" s="45" t="b">
        <f t="shared" si="1"/>
        <v>1</v>
      </c>
      <c r="V32" s="45" t="e">
        <f t="shared" si="2"/>
        <v>#VALUE!</v>
      </c>
      <c r="W32" s="45" t="b">
        <f t="shared" si="3"/>
        <v>1</v>
      </c>
    </row>
    <row r="33" spans="2:23" s="45" customFormat="1" ht="12">
      <c r="B33" s="101"/>
      <c r="C33" s="195" t="s">
        <v>87</v>
      </c>
      <c r="D33" s="196"/>
      <c r="E33" s="116">
        <v>38.4</v>
      </c>
      <c r="F33" s="118">
        <v>244622</v>
      </c>
      <c r="G33" s="118">
        <v>22</v>
      </c>
      <c r="H33" s="118">
        <v>4073</v>
      </c>
      <c r="I33" s="235">
        <v>1.66</v>
      </c>
      <c r="J33" s="236">
        <v>4780</v>
      </c>
      <c r="K33" s="132">
        <f t="shared" si="4"/>
        <v>-14.79</v>
      </c>
      <c r="L33" s="116">
        <v>38.3</v>
      </c>
      <c r="M33" s="118">
        <v>244278</v>
      </c>
      <c r="N33" s="117">
        <v>21</v>
      </c>
      <c r="O33" s="118">
        <v>2754</v>
      </c>
      <c r="P33" s="235">
        <v>1.13</v>
      </c>
      <c r="Q33" s="236">
        <v>2677</v>
      </c>
      <c r="R33" s="50">
        <f t="shared" si="5"/>
        <v>2.88</v>
      </c>
      <c r="T33" s="45">
        <f t="shared" si="0"/>
        <v>-14.79</v>
      </c>
      <c r="U33" s="45" t="b">
        <f t="shared" si="1"/>
        <v>0</v>
      </c>
      <c r="V33" s="45">
        <f t="shared" si="2"/>
        <v>2.88</v>
      </c>
      <c r="W33" s="45" t="b">
        <f t="shared" si="3"/>
        <v>0</v>
      </c>
    </row>
    <row r="34" spans="2:23" s="45" customFormat="1" ht="12">
      <c r="B34" s="101"/>
      <c r="C34" s="48"/>
      <c r="D34" s="52" t="s">
        <v>119</v>
      </c>
      <c r="E34" s="113">
        <v>34.7</v>
      </c>
      <c r="F34" s="115">
        <v>190833</v>
      </c>
      <c r="G34" s="115" t="s">
        <v>110</v>
      </c>
      <c r="H34" s="115">
        <v>6280</v>
      </c>
      <c r="I34" s="232">
        <v>3.29</v>
      </c>
      <c r="J34" s="233">
        <v>7233</v>
      </c>
      <c r="K34" s="132">
        <f t="shared" si="4"/>
        <v>-13.18</v>
      </c>
      <c r="L34" s="113">
        <v>34.7</v>
      </c>
      <c r="M34" s="115">
        <v>190833</v>
      </c>
      <c r="N34" s="114" t="s">
        <v>109</v>
      </c>
      <c r="O34" s="115">
        <v>1367</v>
      </c>
      <c r="P34" s="232">
        <v>0.72</v>
      </c>
      <c r="Q34" s="233">
        <v>2033</v>
      </c>
      <c r="R34" s="50">
        <f t="shared" si="5"/>
        <v>-32.76</v>
      </c>
      <c r="T34" s="45">
        <f t="shared" si="0"/>
        <v>-13.18</v>
      </c>
      <c r="U34" s="45" t="b">
        <f t="shared" si="1"/>
        <v>0</v>
      </c>
      <c r="V34" s="45">
        <f t="shared" si="2"/>
        <v>-32.76</v>
      </c>
      <c r="W34" s="45" t="b">
        <f t="shared" si="3"/>
        <v>0</v>
      </c>
    </row>
    <row r="35" spans="2:23" s="45" customFormat="1" ht="12">
      <c r="B35" s="101"/>
      <c r="C35" s="48"/>
      <c r="D35" s="52" t="s">
        <v>11</v>
      </c>
      <c r="E35" s="113">
        <v>45.5</v>
      </c>
      <c r="F35" s="115">
        <v>212000</v>
      </c>
      <c r="G35" s="115" t="s">
        <v>110</v>
      </c>
      <c r="H35" s="115">
        <v>3900</v>
      </c>
      <c r="I35" s="232">
        <v>1.84</v>
      </c>
      <c r="J35" s="233">
        <v>10500</v>
      </c>
      <c r="K35" s="132">
        <f t="shared" si="4"/>
        <v>-62.86</v>
      </c>
      <c r="L35" s="113">
        <v>45.5</v>
      </c>
      <c r="M35" s="115">
        <v>212000</v>
      </c>
      <c r="N35" s="114" t="s">
        <v>109</v>
      </c>
      <c r="O35" s="115">
        <v>1400</v>
      </c>
      <c r="P35" s="232">
        <v>0.66</v>
      </c>
      <c r="Q35" s="233">
        <v>3500</v>
      </c>
      <c r="R35" s="50">
        <f t="shared" si="5"/>
        <v>-60</v>
      </c>
      <c r="T35" s="45">
        <f t="shared" si="0"/>
        <v>-62.86</v>
      </c>
      <c r="U35" s="45" t="b">
        <f t="shared" si="1"/>
        <v>0</v>
      </c>
      <c r="V35" s="45">
        <f t="shared" si="2"/>
        <v>-60</v>
      </c>
      <c r="W35" s="45" t="b">
        <f t="shared" si="3"/>
        <v>0</v>
      </c>
    </row>
    <row r="36" spans="2:23" s="45" customFormat="1" ht="12">
      <c r="B36" s="101" t="s">
        <v>12</v>
      </c>
      <c r="C36" s="48"/>
      <c r="D36" s="52" t="s">
        <v>13</v>
      </c>
      <c r="E36" s="113">
        <v>42.4</v>
      </c>
      <c r="F36" s="115">
        <v>265844</v>
      </c>
      <c r="G36" s="115">
        <v>9</v>
      </c>
      <c r="H36" s="115">
        <v>3674</v>
      </c>
      <c r="I36" s="232">
        <v>1.38</v>
      </c>
      <c r="J36" s="233">
        <v>4254</v>
      </c>
      <c r="K36" s="132">
        <f t="shared" si="4"/>
        <v>-13.63</v>
      </c>
      <c r="L36" s="113">
        <v>42.4</v>
      </c>
      <c r="M36" s="115">
        <v>267592</v>
      </c>
      <c r="N36" s="114">
        <v>8</v>
      </c>
      <c r="O36" s="115">
        <v>2901</v>
      </c>
      <c r="P36" s="232">
        <v>1.08</v>
      </c>
      <c r="Q36" s="233">
        <v>2491</v>
      </c>
      <c r="R36" s="50">
        <f t="shared" si="5"/>
        <v>16.46</v>
      </c>
      <c r="T36" s="45">
        <f t="shared" si="0"/>
        <v>-13.63</v>
      </c>
      <c r="U36" s="45" t="b">
        <f t="shared" si="1"/>
        <v>0</v>
      </c>
      <c r="V36" s="45">
        <f t="shared" si="2"/>
        <v>16.46</v>
      </c>
      <c r="W36" s="45" t="b">
        <f t="shared" si="3"/>
        <v>0</v>
      </c>
    </row>
    <row r="37" spans="2:23" s="45" customFormat="1" ht="12">
      <c r="B37" s="101"/>
      <c r="C37" s="48"/>
      <c r="D37" s="52" t="s">
        <v>40</v>
      </c>
      <c r="E37" s="113">
        <v>30.8</v>
      </c>
      <c r="F37" s="115">
        <v>225389</v>
      </c>
      <c r="G37" s="115" t="s">
        <v>110</v>
      </c>
      <c r="H37" s="115">
        <v>5300</v>
      </c>
      <c r="I37" s="232">
        <v>2.35</v>
      </c>
      <c r="J37" s="233">
        <v>5453</v>
      </c>
      <c r="K37" s="132">
        <f t="shared" si="4"/>
        <v>-2.81</v>
      </c>
      <c r="L37" s="113">
        <v>30.8</v>
      </c>
      <c r="M37" s="115">
        <v>225389</v>
      </c>
      <c r="N37" s="114" t="s">
        <v>109</v>
      </c>
      <c r="O37" s="115">
        <v>3800</v>
      </c>
      <c r="P37" s="232">
        <v>1.69</v>
      </c>
      <c r="Q37" s="233">
        <v>3953</v>
      </c>
      <c r="R37" s="50">
        <f t="shared" si="5"/>
        <v>-3.87</v>
      </c>
      <c r="T37" s="45">
        <f t="shared" si="0"/>
        <v>-2.81</v>
      </c>
      <c r="U37" s="45" t="b">
        <f t="shared" si="1"/>
        <v>0</v>
      </c>
      <c r="V37" s="45">
        <f t="shared" si="2"/>
        <v>-3.87</v>
      </c>
      <c r="W37" s="45" t="b">
        <f t="shared" si="3"/>
        <v>0</v>
      </c>
    </row>
    <row r="38" spans="2:23" s="45" customFormat="1" ht="12">
      <c r="B38" s="101"/>
      <c r="C38" s="48"/>
      <c r="D38" s="52" t="s">
        <v>41</v>
      </c>
      <c r="E38" s="113" t="s">
        <v>102</v>
      </c>
      <c r="F38" s="115" t="s">
        <v>102</v>
      </c>
      <c r="G38" s="115" t="s">
        <v>102</v>
      </c>
      <c r="H38" s="115" t="s">
        <v>102</v>
      </c>
      <c r="I38" s="232" t="s">
        <v>102</v>
      </c>
      <c r="J38" s="233" t="s">
        <v>102</v>
      </c>
      <c r="K38" s="132" t="str">
        <f t="shared" si="4"/>
        <v>-</v>
      </c>
      <c r="L38" s="113" t="s">
        <v>102</v>
      </c>
      <c r="M38" s="115" t="s">
        <v>102</v>
      </c>
      <c r="N38" s="114" t="s">
        <v>102</v>
      </c>
      <c r="O38" s="115" t="s">
        <v>102</v>
      </c>
      <c r="P38" s="232" t="s">
        <v>102</v>
      </c>
      <c r="Q38" s="233" t="s">
        <v>102</v>
      </c>
      <c r="R38" s="50" t="str">
        <f t="shared" si="5"/>
        <v>-</v>
      </c>
      <c r="T38" s="45" t="e">
        <f t="shared" si="0"/>
        <v>#VALUE!</v>
      </c>
      <c r="U38" s="45" t="b">
        <f t="shared" si="1"/>
        <v>1</v>
      </c>
      <c r="V38" s="45" t="e">
        <f t="shared" si="2"/>
        <v>#VALUE!</v>
      </c>
      <c r="W38" s="45" t="b">
        <f t="shared" si="3"/>
        <v>1</v>
      </c>
    </row>
    <row r="39" spans="2:23" s="45" customFormat="1" ht="12">
      <c r="B39" s="101"/>
      <c r="C39" s="48"/>
      <c r="D39" s="52" t="s">
        <v>42</v>
      </c>
      <c r="E39" s="113">
        <v>37.6</v>
      </c>
      <c r="F39" s="115">
        <v>251366</v>
      </c>
      <c r="G39" s="115" t="s">
        <v>110</v>
      </c>
      <c r="H39" s="115">
        <v>2250</v>
      </c>
      <c r="I39" s="232">
        <v>0.9</v>
      </c>
      <c r="J39" s="233">
        <v>2250</v>
      </c>
      <c r="K39" s="132">
        <f t="shared" si="4"/>
        <v>0</v>
      </c>
      <c r="L39" s="113">
        <v>37.6</v>
      </c>
      <c r="M39" s="115">
        <v>251366</v>
      </c>
      <c r="N39" s="114" t="s">
        <v>109</v>
      </c>
      <c r="O39" s="115">
        <v>1417</v>
      </c>
      <c r="P39" s="232">
        <v>0.56</v>
      </c>
      <c r="Q39" s="233">
        <v>1407</v>
      </c>
      <c r="R39" s="50">
        <f t="shared" si="5"/>
        <v>0.71</v>
      </c>
      <c r="T39" s="45">
        <f t="shared" si="0"/>
        <v>0</v>
      </c>
      <c r="U39" s="45" t="b">
        <f t="shared" si="1"/>
        <v>0</v>
      </c>
      <c r="V39" s="45">
        <f t="shared" si="2"/>
        <v>0.71</v>
      </c>
      <c r="W39" s="45" t="b">
        <f t="shared" si="3"/>
        <v>0</v>
      </c>
    </row>
    <row r="40" spans="2:23" s="45" customFormat="1" ht="12">
      <c r="B40" s="101"/>
      <c r="C40" s="48"/>
      <c r="D40" s="49" t="s">
        <v>91</v>
      </c>
      <c r="E40" s="113">
        <v>35.6</v>
      </c>
      <c r="F40" s="115">
        <v>250217</v>
      </c>
      <c r="G40" s="115">
        <v>5</v>
      </c>
      <c r="H40" s="115">
        <v>3739</v>
      </c>
      <c r="I40" s="232">
        <v>1.49</v>
      </c>
      <c r="J40" s="233">
        <v>3625</v>
      </c>
      <c r="K40" s="132">
        <f t="shared" si="4"/>
        <v>3.14</v>
      </c>
      <c r="L40" s="113">
        <v>35.6</v>
      </c>
      <c r="M40" s="115">
        <v>250217</v>
      </c>
      <c r="N40" s="114">
        <v>5</v>
      </c>
      <c r="O40" s="115">
        <v>3739</v>
      </c>
      <c r="P40" s="232">
        <v>1.49</v>
      </c>
      <c r="Q40" s="233">
        <v>3325</v>
      </c>
      <c r="R40" s="50">
        <f t="shared" si="5"/>
        <v>12.45</v>
      </c>
      <c r="T40" s="45">
        <f aca="true" t="shared" si="6" ref="T40:T62">ROUND((H40-J40)/J40*100,2)</f>
        <v>3.14</v>
      </c>
      <c r="U40" s="45" t="b">
        <f aca="true" t="shared" si="7" ref="U40:U62">ISERROR(T40)</f>
        <v>0</v>
      </c>
      <c r="V40" s="45">
        <f aca="true" t="shared" si="8" ref="V40:V62">ROUND((O40-Q40)/Q40*100,2)</f>
        <v>12.45</v>
      </c>
      <c r="W40" s="45" t="b">
        <f aca="true" t="shared" si="9" ref="W40:W62">ISERROR(V40)</f>
        <v>0</v>
      </c>
    </row>
    <row r="41" spans="2:23" s="45" customFormat="1" ht="12">
      <c r="B41" s="101"/>
      <c r="C41" s="48"/>
      <c r="D41" s="49" t="s">
        <v>90</v>
      </c>
      <c r="E41" s="113" t="s">
        <v>102</v>
      </c>
      <c r="F41" s="115" t="s">
        <v>102</v>
      </c>
      <c r="G41" s="115" t="s">
        <v>102</v>
      </c>
      <c r="H41" s="115" t="s">
        <v>102</v>
      </c>
      <c r="I41" s="232" t="s">
        <v>102</v>
      </c>
      <c r="J41" s="233" t="s">
        <v>102</v>
      </c>
      <c r="K41" s="132" t="str">
        <f t="shared" si="4"/>
        <v>-</v>
      </c>
      <c r="L41" s="113" t="s">
        <v>102</v>
      </c>
      <c r="M41" s="115" t="s">
        <v>102</v>
      </c>
      <c r="N41" s="114" t="s">
        <v>102</v>
      </c>
      <c r="O41" s="115" t="s">
        <v>102</v>
      </c>
      <c r="P41" s="232" t="s">
        <v>102</v>
      </c>
      <c r="Q41" s="233" t="s">
        <v>102</v>
      </c>
      <c r="R41" s="50" t="str">
        <f t="shared" si="5"/>
        <v>-</v>
      </c>
      <c r="T41" s="45" t="e">
        <f t="shared" si="6"/>
        <v>#VALUE!</v>
      </c>
      <c r="U41" s="45" t="b">
        <f t="shared" si="7"/>
        <v>1</v>
      </c>
      <c r="V41" s="45" t="e">
        <f t="shared" si="8"/>
        <v>#VALUE!</v>
      </c>
      <c r="W41" s="45" t="b">
        <f t="shared" si="9"/>
        <v>1</v>
      </c>
    </row>
    <row r="42" spans="2:23" s="45" customFormat="1" ht="12">
      <c r="B42" s="101"/>
      <c r="C42" s="190" t="s">
        <v>93</v>
      </c>
      <c r="D42" s="197"/>
      <c r="E42" s="119">
        <v>35.1</v>
      </c>
      <c r="F42" s="121">
        <v>233810</v>
      </c>
      <c r="G42" s="121">
        <v>14</v>
      </c>
      <c r="H42" s="121">
        <v>4342</v>
      </c>
      <c r="I42" s="237">
        <v>1.86</v>
      </c>
      <c r="J42" s="238">
        <v>5262</v>
      </c>
      <c r="K42" s="133">
        <f t="shared" si="4"/>
        <v>-17.48</v>
      </c>
      <c r="L42" s="119">
        <v>35.4</v>
      </c>
      <c r="M42" s="121">
        <v>236304</v>
      </c>
      <c r="N42" s="120">
        <v>13</v>
      </c>
      <c r="O42" s="121">
        <v>3627</v>
      </c>
      <c r="P42" s="237">
        <v>1.53</v>
      </c>
      <c r="Q42" s="238">
        <v>2633</v>
      </c>
      <c r="R42" s="51">
        <f t="shared" si="5"/>
        <v>37.75</v>
      </c>
      <c r="T42" s="45">
        <f t="shared" si="6"/>
        <v>-17.48</v>
      </c>
      <c r="U42" s="45" t="b">
        <f t="shared" si="7"/>
        <v>0</v>
      </c>
      <c r="V42" s="45">
        <f t="shared" si="8"/>
        <v>37.75</v>
      </c>
      <c r="W42" s="45" t="b">
        <f t="shared" si="9"/>
        <v>0</v>
      </c>
    </row>
    <row r="43" spans="2:23" s="45" customFormat="1" ht="12">
      <c r="B43" s="101"/>
      <c r="C43" s="190" t="s">
        <v>71</v>
      </c>
      <c r="D43" s="197"/>
      <c r="E43" s="119" t="s">
        <v>102</v>
      </c>
      <c r="F43" s="121" t="s">
        <v>102</v>
      </c>
      <c r="G43" s="121" t="s">
        <v>102</v>
      </c>
      <c r="H43" s="121" t="s">
        <v>102</v>
      </c>
      <c r="I43" s="237" t="s">
        <v>102</v>
      </c>
      <c r="J43" s="238">
        <v>3000</v>
      </c>
      <c r="K43" s="133" t="str">
        <f t="shared" si="4"/>
        <v>-</v>
      </c>
      <c r="L43" s="119" t="s">
        <v>102</v>
      </c>
      <c r="M43" s="121" t="s">
        <v>102</v>
      </c>
      <c r="N43" s="120" t="s">
        <v>102</v>
      </c>
      <c r="O43" s="121" t="s">
        <v>102</v>
      </c>
      <c r="P43" s="237" t="s">
        <v>102</v>
      </c>
      <c r="Q43" s="238">
        <v>0</v>
      </c>
      <c r="R43" s="51" t="str">
        <f t="shared" si="5"/>
        <v>-</v>
      </c>
      <c r="T43" s="45" t="e">
        <f t="shared" si="6"/>
        <v>#VALUE!</v>
      </c>
      <c r="U43" s="45" t="b">
        <f t="shared" si="7"/>
        <v>1</v>
      </c>
      <c r="V43" s="45" t="e">
        <f t="shared" si="8"/>
        <v>#VALUE!</v>
      </c>
      <c r="W43" s="45" t="b">
        <f t="shared" si="9"/>
        <v>1</v>
      </c>
    </row>
    <row r="44" spans="2:23" s="45" customFormat="1" ht="12">
      <c r="B44" s="101"/>
      <c r="C44" s="190" t="s">
        <v>72</v>
      </c>
      <c r="D44" s="197"/>
      <c r="E44" s="119">
        <v>42</v>
      </c>
      <c r="F44" s="121">
        <v>260000</v>
      </c>
      <c r="G44" s="121" t="s">
        <v>110</v>
      </c>
      <c r="H44" s="121">
        <v>4000</v>
      </c>
      <c r="I44" s="237">
        <v>1.54</v>
      </c>
      <c r="J44" s="238" t="s">
        <v>102</v>
      </c>
      <c r="K44" s="133" t="str">
        <f t="shared" si="4"/>
        <v>-</v>
      </c>
      <c r="L44" s="119">
        <v>42</v>
      </c>
      <c r="M44" s="121">
        <v>260000</v>
      </c>
      <c r="N44" s="120" t="s">
        <v>110</v>
      </c>
      <c r="O44" s="121">
        <v>4000</v>
      </c>
      <c r="P44" s="237">
        <v>1.54</v>
      </c>
      <c r="Q44" s="238" t="s">
        <v>102</v>
      </c>
      <c r="R44" s="51" t="str">
        <f t="shared" si="5"/>
        <v>-</v>
      </c>
      <c r="T44" s="45" t="e">
        <f t="shared" si="6"/>
        <v>#VALUE!</v>
      </c>
      <c r="U44" s="45" t="b">
        <f t="shared" si="7"/>
        <v>1</v>
      </c>
      <c r="V44" s="45" t="e">
        <f t="shared" si="8"/>
        <v>#VALUE!</v>
      </c>
      <c r="W44" s="45" t="b">
        <f t="shared" si="9"/>
        <v>1</v>
      </c>
    </row>
    <row r="45" spans="2:23" s="45" customFormat="1" ht="12">
      <c r="B45" s="101"/>
      <c r="C45" s="190" t="s">
        <v>73</v>
      </c>
      <c r="D45" s="197"/>
      <c r="E45" s="119" t="s">
        <v>102</v>
      </c>
      <c r="F45" s="121" t="s">
        <v>102</v>
      </c>
      <c r="G45" s="121" t="s">
        <v>102</v>
      </c>
      <c r="H45" s="121" t="s">
        <v>102</v>
      </c>
      <c r="I45" s="237" t="s">
        <v>102</v>
      </c>
      <c r="J45" s="238" t="s">
        <v>102</v>
      </c>
      <c r="K45" s="133" t="str">
        <f t="shared" si="4"/>
        <v>-</v>
      </c>
      <c r="L45" s="119" t="s">
        <v>102</v>
      </c>
      <c r="M45" s="121" t="s">
        <v>102</v>
      </c>
      <c r="N45" s="120" t="s">
        <v>102</v>
      </c>
      <c r="O45" s="121" t="s">
        <v>102</v>
      </c>
      <c r="P45" s="237" t="s">
        <v>102</v>
      </c>
      <c r="Q45" s="238" t="s">
        <v>102</v>
      </c>
      <c r="R45" s="51" t="str">
        <f t="shared" si="5"/>
        <v>-</v>
      </c>
      <c r="T45" s="45" t="e">
        <f t="shared" si="6"/>
        <v>#VALUE!</v>
      </c>
      <c r="U45" s="45" t="b">
        <f t="shared" si="7"/>
        <v>1</v>
      </c>
      <c r="V45" s="45" t="e">
        <f t="shared" si="8"/>
        <v>#VALUE!</v>
      </c>
      <c r="W45" s="45" t="b">
        <f t="shared" si="9"/>
        <v>1</v>
      </c>
    </row>
    <row r="46" spans="2:23" s="45" customFormat="1" ht="12">
      <c r="B46" s="101"/>
      <c r="C46" s="190" t="s">
        <v>74</v>
      </c>
      <c r="D46" s="197"/>
      <c r="E46" s="119">
        <v>41</v>
      </c>
      <c r="F46" s="121">
        <v>299885</v>
      </c>
      <c r="G46" s="121" t="s">
        <v>110</v>
      </c>
      <c r="H46" s="121">
        <v>958</v>
      </c>
      <c r="I46" s="237">
        <v>0.32</v>
      </c>
      <c r="J46" s="238">
        <v>1115</v>
      </c>
      <c r="K46" s="133">
        <f t="shared" si="4"/>
        <v>-14.08</v>
      </c>
      <c r="L46" s="119">
        <v>41</v>
      </c>
      <c r="M46" s="121">
        <v>299885</v>
      </c>
      <c r="N46" s="120" t="s">
        <v>110</v>
      </c>
      <c r="O46" s="121">
        <v>958</v>
      </c>
      <c r="P46" s="237">
        <v>0.32</v>
      </c>
      <c r="Q46" s="238">
        <v>1115</v>
      </c>
      <c r="R46" s="51">
        <f t="shared" si="5"/>
        <v>-14.08</v>
      </c>
      <c r="T46" s="45">
        <f t="shared" si="6"/>
        <v>-14.08</v>
      </c>
      <c r="U46" s="45" t="b">
        <f t="shared" si="7"/>
        <v>0</v>
      </c>
      <c r="V46" s="45">
        <f t="shared" si="8"/>
        <v>-14.08</v>
      </c>
      <c r="W46" s="45" t="b">
        <f t="shared" si="9"/>
        <v>0</v>
      </c>
    </row>
    <row r="47" spans="2:23" s="45" customFormat="1" ht="12">
      <c r="B47" s="101"/>
      <c r="C47" s="190" t="s">
        <v>75</v>
      </c>
      <c r="D47" s="197"/>
      <c r="E47" s="119">
        <v>36.2</v>
      </c>
      <c r="F47" s="121">
        <v>269000</v>
      </c>
      <c r="G47" s="121">
        <v>6</v>
      </c>
      <c r="H47" s="121">
        <v>8083</v>
      </c>
      <c r="I47" s="237">
        <v>3</v>
      </c>
      <c r="J47" s="238">
        <v>9000</v>
      </c>
      <c r="K47" s="133">
        <f t="shared" si="4"/>
        <v>-10.19</v>
      </c>
      <c r="L47" s="119">
        <v>36.4</v>
      </c>
      <c r="M47" s="121">
        <v>268800</v>
      </c>
      <c r="N47" s="120">
        <v>5</v>
      </c>
      <c r="O47" s="121">
        <v>1800</v>
      </c>
      <c r="P47" s="237">
        <v>0.67</v>
      </c>
      <c r="Q47" s="238">
        <v>2250</v>
      </c>
      <c r="R47" s="51">
        <f t="shared" si="5"/>
        <v>-20</v>
      </c>
      <c r="T47" s="45">
        <f t="shared" si="6"/>
        <v>-10.19</v>
      </c>
      <c r="U47" s="45" t="b">
        <f t="shared" si="7"/>
        <v>0</v>
      </c>
      <c r="V47" s="45">
        <f t="shared" si="8"/>
        <v>-20</v>
      </c>
      <c r="W47" s="45" t="b">
        <f t="shared" si="9"/>
        <v>0</v>
      </c>
    </row>
    <row r="48" spans="2:23" s="45" customFormat="1" ht="12.75" thickBot="1">
      <c r="B48" s="101"/>
      <c r="C48" s="200" t="s">
        <v>76</v>
      </c>
      <c r="D48" s="201"/>
      <c r="E48" s="113">
        <v>38.4</v>
      </c>
      <c r="F48" s="115">
        <v>245536</v>
      </c>
      <c r="G48" s="115" t="s">
        <v>110</v>
      </c>
      <c r="H48" s="115">
        <v>3909</v>
      </c>
      <c r="I48" s="232">
        <v>1.59</v>
      </c>
      <c r="J48" s="233">
        <v>2800</v>
      </c>
      <c r="K48" s="132">
        <f t="shared" si="4"/>
        <v>39.61</v>
      </c>
      <c r="L48" s="113">
        <v>38.4</v>
      </c>
      <c r="M48" s="115">
        <v>245536</v>
      </c>
      <c r="N48" s="114" t="s">
        <v>110</v>
      </c>
      <c r="O48" s="115">
        <v>3909</v>
      </c>
      <c r="P48" s="232">
        <v>1.59</v>
      </c>
      <c r="Q48" s="233">
        <v>2800</v>
      </c>
      <c r="R48" s="50">
        <f t="shared" si="5"/>
        <v>39.61</v>
      </c>
      <c r="T48" s="45">
        <f t="shared" si="6"/>
        <v>39.61</v>
      </c>
      <c r="U48" s="45" t="b">
        <f t="shared" si="7"/>
        <v>0</v>
      </c>
      <c r="V48" s="45">
        <f t="shared" si="8"/>
        <v>39.61</v>
      </c>
      <c r="W48" s="45" t="b">
        <f t="shared" si="9"/>
        <v>0</v>
      </c>
    </row>
    <row r="49" spans="2:23" s="45" customFormat="1" ht="12">
      <c r="B49" s="100"/>
      <c r="C49" s="105" t="s">
        <v>14</v>
      </c>
      <c r="D49" s="53" t="s">
        <v>15</v>
      </c>
      <c r="E49" s="122">
        <v>39.4</v>
      </c>
      <c r="F49" s="124">
        <v>315280</v>
      </c>
      <c r="G49" s="124">
        <v>8</v>
      </c>
      <c r="H49" s="124">
        <v>7495</v>
      </c>
      <c r="I49" s="239">
        <v>2.38</v>
      </c>
      <c r="J49" s="240">
        <v>7524</v>
      </c>
      <c r="K49" s="134">
        <f t="shared" si="4"/>
        <v>-0.39</v>
      </c>
      <c r="L49" s="122">
        <v>40.1</v>
      </c>
      <c r="M49" s="124">
        <v>321748</v>
      </c>
      <c r="N49" s="123">
        <v>7</v>
      </c>
      <c r="O49" s="124">
        <v>5057</v>
      </c>
      <c r="P49" s="239">
        <v>1.57</v>
      </c>
      <c r="Q49" s="240">
        <v>3896</v>
      </c>
      <c r="R49" s="54">
        <f t="shared" si="5"/>
        <v>29.8</v>
      </c>
      <c r="T49" s="45">
        <f t="shared" si="6"/>
        <v>-0.39</v>
      </c>
      <c r="U49" s="45" t="b">
        <f t="shared" si="7"/>
        <v>0</v>
      </c>
      <c r="V49" s="45">
        <f t="shared" si="8"/>
        <v>29.8</v>
      </c>
      <c r="W49" s="45" t="b">
        <f t="shared" si="9"/>
        <v>0</v>
      </c>
    </row>
    <row r="50" spans="2:23" s="45" customFormat="1" ht="12">
      <c r="B50" s="101" t="s">
        <v>16</v>
      </c>
      <c r="C50" s="106"/>
      <c r="D50" s="55" t="s">
        <v>17</v>
      </c>
      <c r="E50" s="119">
        <v>37.4</v>
      </c>
      <c r="F50" s="121">
        <v>294152</v>
      </c>
      <c r="G50" s="121">
        <v>23</v>
      </c>
      <c r="H50" s="121">
        <v>5479</v>
      </c>
      <c r="I50" s="237">
        <v>1.86</v>
      </c>
      <c r="J50" s="238">
        <v>5516</v>
      </c>
      <c r="K50" s="133">
        <f t="shared" si="4"/>
        <v>-0.67</v>
      </c>
      <c r="L50" s="119">
        <v>37.4</v>
      </c>
      <c r="M50" s="121">
        <v>294152</v>
      </c>
      <c r="N50" s="120">
        <v>23</v>
      </c>
      <c r="O50" s="121">
        <v>4739</v>
      </c>
      <c r="P50" s="237">
        <v>1.61</v>
      </c>
      <c r="Q50" s="238">
        <v>4296</v>
      </c>
      <c r="R50" s="51">
        <f t="shared" si="5"/>
        <v>10.31</v>
      </c>
      <c r="T50" s="45">
        <f t="shared" si="6"/>
        <v>-0.67</v>
      </c>
      <c r="U50" s="45" t="b">
        <f t="shared" si="7"/>
        <v>0</v>
      </c>
      <c r="V50" s="45">
        <f t="shared" si="8"/>
        <v>10.31</v>
      </c>
      <c r="W50" s="45" t="b">
        <f t="shared" si="9"/>
        <v>0</v>
      </c>
    </row>
    <row r="51" spans="2:23" s="45" customFormat="1" ht="12">
      <c r="B51" s="101"/>
      <c r="C51" s="106" t="s">
        <v>18</v>
      </c>
      <c r="D51" s="55" t="s">
        <v>19</v>
      </c>
      <c r="E51" s="119">
        <v>36.9</v>
      </c>
      <c r="F51" s="121">
        <v>258361</v>
      </c>
      <c r="G51" s="121">
        <v>17</v>
      </c>
      <c r="H51" s="121">
        <v>5824</v>
      </c>
      <c r="I51" s="237">
        <v>2.25</v>
      </c>
      <c r="J51" s="238">
        <v>6292</v>
      </c>
      <c r="K51" s="133">
        <f t="shared" si="4"/>
        <v>-7.44</v>
      </c>
      <c r="L51" s="119">
        <v>37.2</v>
      </c>
      <c r="M51" s="121">
        <v>261922</v>
      </c>
      <c r="N51" s="120">
        <v>16</v>
      </c>
      <c r="O51" s="121">
        <v>4480</v>
      </c>
      <c r="P51" s="237">
        <v>1.71</v>
      </c>
      <c r="Q51" s="238">
        <v>3723</v>
      </c>
      <c r="R51" s="51">
        <f t="shared" si="5"/>
        <v>20.33</v>
      </c>
      <c r="T51" s="45">
        <f t="shared" si="6"/>
        <v>-7.44</v>
      </c>
      <c r="U51" s="45" t="b">
        <f t="shared" si="7"/>
        <v>0</v>
      </c>
      <c r="V51" s="45">
        <f t="shared" si="8"/>
        <v>20.33</v>
      </c>
      <c r="W51" s="45" t="b">
        <f t="shared" si="9"/>
        <v>0</v>
      </c>
    </row>
    <row r="52" spans="2:23" s="45" customFormat="1" ht="12">
      <c r="B52" s="101"/>
      <c r="C52" s="106"/>
      <c r="D52" s="55" t="s">
        <v>20</v>
      </c>
      <c r="E52" s="119">
        <v>36.9</v>
      </c>
      <c r="F52" s="121">
        <v>260822</v>
      </c>
      <c r="G52" s="121">
        <v>12</v>
      </c>
      <c r="H52" s="121">
        <v>4209</v>
      </c>
      <c r="I52" s="237">
        <v>1.61</v>
      </c>
      <c r="J52" s="238">
        <v>4676</v>
      </c>
      <c r="K52" s="133">
        <f t="shared" si="4"/>
        <v>-9.99</v>
      </c>
      <c r="L52" s="119">
        <v>36.9</v>
      </c>
      <c r="M52" s="121">
        <v>260822</v>
      </c>
      <c r="N52" s="120">
        <v>12</v>
      </c>
      <c r="O52" s="121">
        <v>3475</v>
      </c>
      <c r="P52" s="237">
        <v>1.33</v>
      </c>
      <c r="Q52" s="238">
        <v>3418</v>
      </c>
      <c r="R52" s="51">
        <f t="shared" si="5"/>
        <v>1.67</v>
      </c>
      <c r="T52" s="45">
        <f t="shared" si="6"/>
        <v>-9.99</v>
      </c>
      <c r="U52" s="45" t="b">
        <f t="shared" si="7"/>
        <v>0</v>
      </c>
      <c r="V52" s="45">
        <f t="shared" si="8"/>
        <v>1.67</v>
      </c>
      <c r="W52" s="45" t="b">
        <f t="shared" si="9"/>
        <v>0</v>
      </c>
    </row>
    <row r="53" spans="2:23" s="45" customFormat="1" ht="12">
      <c r="B53" s="101" t="s">
        <v>21</v>
      </c>
      <c r="C53" s="107" t="s">
        <v>4</v>
      </c>
      <c r="D53" s="55" t="s">
        <v>22</v>
      </c>
      <c r="E53" s="119">
        <v>37.4</v>
      </c>
      <c r="F53" s="121">
        <v>280162</v>
      </c>
      <c r="G53" s="121">
        <v>60</v>
      </c>
      <c r="H53" s="121">
        <v>5592</v>
      </c>
      <c r="I53" s="237">
        <v>2</v>
      </c>
      <c r="J53" s="238">
        <v>5867</v>
      </c>
      <c r="K53" s="133">
        <f t="shared" si="4"/>
        <v>-4.69</v>
      </c>
      <c r="L53" s="119">
        <v>37.5</v>
      </c>
      <c r="M53" s="121">
        <v>281696</v>
      </c>
      <c r="N53" s="120">
        <v>58</v>
      </c>
      <c r="O53" s="121">
        <v>4444</v>
      </c>
      <c r="P53" s="237">
        <v>1.58</v>
      </c>
      <c r="Q53" s="238">
        <v>3864</v>
      </c>
      <c r="R53" s="51">
        <f t="shared" si="5"/>
        <v>15.01</v>
      </c>
      <c r="T53" s="45">
        <f t="shared" si="6"/>
        <v>-4.69</v>
      </c>
      <c r="U53" s="45" t="b">
        <f t="shared" si="7"/>
        <v>0</v>
      </c>
      <c r="V53" s="45">
        <f t="shared" si="8"/>
        <v>15.01</v>
      </c>
      <c r="W53" s="45" t="b">
        <f t="shared" si="9"/>
        <v>0</v>
      </c>
    </row>
    <row r="54" spans="2:23" s="45" customFormat="1" ht="12">
      <c r="B54" s="101"/>
      <c r="C54" s="106" t="s">
        <v>23</v>
      </c>
      <c r="D54" s="55" t="s">
        <v>24</v>
      </c>
      <c r="E54" s="119">
        <v>38.4</v>
      </c>
      <c r="F54" s="121">
        <v>246491</v>
      </c>
      <c r="G54" s="121">
        <v>30</v>
      </c>
      <c r="H54" s="121">
        <v>4382</v>
      </c>
      <c r="I54" s="237">
        <v>1.78</v>
      </c>
      <c r="J54" s="238">
        <v>6183</v>
      </c>
      <c r="K54" s="133">
        <f t="shared" si="4"/>
        <v>-29.13</v>
      </c>
      <c r="L54" s="119">
        <v>38.1</v>
      </c>
      <c r="M54" s="121">
        <v>246659</v>
      </c>
      <c r="N54" s="120">
        <v>28</v>
      </c>
      <c r="O54" s="121">
        <v>3185</v>
      </c>
      <c r="P54" s="237">
        <v>1.29</v>
      </c>
      <c r="Q54" s="238">
        <v>3066</v>
      </c>
      <c r="R54" s="51">
        <f t="shared" si="5"/>
        <v>3.88</v>
      </c>
      <c r="T54" s="45">
        <f t="shared" si="6"/>
        <v>-29.13</v>
      </c>
      <c r="U54" s="45" t="b">
        <f t="shared" si="7"/>
        <v>0</v>
      </c>
      <c r="V54" s="45">
        <f t="shared" si="8"/>
        <v>3.88</v>
      </c>
      <c r="W54" s="45" t="b">
        <f t="shared" si="9"/>
        <v>0</v>
      </c>
    </row>
    <row r="55" spans="2:23" s="45" customFormat="1" ht="12">
      <c r="B55" s="101"/>
      <c r="C55" s="106" t="s">
        <v>25</v>
      </c>
      <c r="D55" s="55" t="s">
        <v>26</v>
      </c>
      <c r="E55" s="119">
        <v>37.9</v>
      </c>
      <c r="F55" s="121">
        <v>256289</v>
      </c>
      <c r="G55" s="121">
        <v>21</v>
      </c>
      <c r="H55" s="121">
        <v>4967</v>
      </c>
      <c r="I55" s="237">
        <v>1.94</v>
      </c>
      <c r="J55" s="238">
        <v>7115</v>
      </c>
      <c r="K55" s="133">
        <f t="shared" si="4"/>
        <v>-30.19</v>
      </c>
      <c r="L55" s="119">
        <v>37.9</v>
      </c>
      <c r="M55" s="121">
        <v>256289</v>
      </c>
      <c r="N55" s="120">
        <v>21</v>
      </c>
      <c r="O55" s="121">
        <v>2901</v>
      </c>
      <c r="P55" s="237">
        <v>1.13</v>
      </c>
      <c r="Q55" s="238">
        <v>3293</v>
      </c>
      <c r="R55" s="51">
        <f t="shared" si="5"/>
        <v>-11.9</v>
      </c>
      <c r="T55" s="45">
        <f t="shared" si="6"/>
        <v>-30.19</v>
      </c>
      <c r="U55" s="45" t="b">
        <f t="shared" si="7"/>
        <v>0</v>
      </c>
      <c r="V55" s="45">
        <f t="shared" si="8"/>
        <v>-11.9</v>
      </c>
      <c r="W55" s="45" t="b">
        <f t="shared" si="9"/>
        <v>0</v>
      </c>
    </row>
    <row r="56" spans="2:23" s="45" customFormat="1" ht="12">
      <c r="B56" s="101" t="s">
        <v>12</v>
      </c>
      <c r="C56" s="106" t="s">
        <v>18</v>
      </c>
      <c r="D56" s="55" t="s">
        <v>27</v>
      </c>
      <c r="E56" s="119">
        <v>36.9</v>
      </c>
      <c r="F56" s="121">
        <v>222760</v>
      </c>
      <c r="G56" s="121" t="s">
        <v>110</v>
      </c>
      <c r="H56" s="121">
        <v>4333</v>
      </c>
      <c r="I56" s="237">
        <v>1.95</v>
      </c>
      <c r="J56" s="238">
        <v>7000</v>
      </c>
      <c r="K56" s="133">
        <f t="shared" si="4"/>
        <v>-38.1</v>
      </c>
      <c r="L56" s="119">
        <v>36.9</v>
      </c>
      <c r="M56" s="121">
        <v>222760</v>
      </c>
      <c r="N56" s="120" t="s">
        <v>109</v>
      </c>
      <c r="O56" s="121">
        <v>1967</v>
      </c>
      <c r="P56" s="237">
        <v>0.88</v>
      </c>
      <c r="Q56" s="238">
        <v>500</v>
      </c>
      <c r="R56" s="51">
        <f t="shared" si="5"/>
        <v>293.4</v>
      </c>
      <c r="T56" s="45">
        <f t="shared" si="6"/>
        <v>-38.1</v>
      </c>
      <c r="U56" s="45" t="b">
        <f t="shared" si="7"/>
        <v>0</v>
      </c>
      <c r="V56" s="45">
        <f t="shared" si="8"/>
        <v>293.4</v>
      </c>
      <c r="W56" s="45" t="b">
        <f t="shared" si="9"/>
        <v>0</v>
      </c>
    </row>
    <row r="57" spans="2:23" s="45" customFormat="1" ht="12">
      <c r="B57" s="101"/>
      <c r="C57" s="106" t="s">
        <v>4</v>
      </c>
      <c r="D57" s="55" t="s">
        <v>22</v>
      </c>
      <c r="E57" s="119">
        <v>38.1</v>
      </c>
      <c r="F57" s="121">
        <v>248983</v>
      </c>
      <c r="G57" s="121">
        <v>54</v>
      </c>
      <c r="H57" s="121">
        <v>4607</v>
      </c>
      <c r="I57" s="237">
        <v>1.85</v>
      </c>
      <c r="J57" s="238">
        <v>6558</v>
      </c>
      <c r="K57" s="133">
        <f t="shared" si="4"/>
        <v>-29.75</v>
      </c>
      <c r="L57" s="119">
        <v>38</v>
      </c>
      <c r="M57" s="121">
        <v>249169</v>
      </c>
      <c r="N57" s="120">
        <v>52</v>
      </c>
      <c r="O57" s="121">
        <v>3000</v>
      </c>
      <c r="P57" s="237">
        <v>1.2</v>
      </c>
      <c r="Q57" s="238">
        <v>2928</v>
      </c>
      <c r="R57" s="51">
        <f t="shared" si="5"/>
        <v>2.46</v>
      </c>
      <c r="T57" s="45">
        <f t="shared" si="6"/>
        <v>-29.75</v>
      </c>
      <c r="U57" s="45" t="b">
        <f t="shared" si="7"/>
        <v>0</v>
      </c>
      <c r="V57" s="45">
        <f t="shared" si="8"/>
        <v>2.46</v>
      </c>
      <c r="W57" s="45" t="b">
        <f t="shared" si="9"/>
        <v>0</v>
      </c>
    </row>
    <row r="58" spans="2:23" s="45" customFormat="1" ht="12.75" thickBot="1">
      <c r="B58" s="99"/>
      <c r="C58" s="198" t="s">
        <v>28</v>
      </c>
      <c r="D58" s="199"/>
      <c r="E58" s="125">
        <v>34.6</v>
      </c>
      <c r="F58" s="127">
        <v>262339</v>
      </c>
      <c r="G58" s="127" t="s">
        <v>110</v>
      </c>
      <c r="H58" s="127">
        <v>4799</v>
      </c>
      <c r="I58" s="241">
        <v>1.83</v>
      </c>
      <c r="J58" s="242">
        <v>6084</v>
      </c>
      <c r="K58" s="135">
        <f t="shared" si="4"/>
        <v>-21.12</v>
      </c>
      <c r="L58" s="125">
        <v>34.6</v>
      </c>
      <c r="M58" s="127">
        <v>262339</v>
      </c>
      <c r="N58" s="126" t="s">
        <v>109</v>
      </c>
      <c r="O58" s="127">
        <v>4299</v>
      </c>
      <c r="P58" s="241">
        <v>1.64</v>
      </c>
      <c r="Q58" s="242">
        <v>4417</v>
      </c>
      <c r="R58" s="56">
        <f t="shared" si="5"/>
        <v>-2.67</v>
      </c>
      <c r="T58" s="45">
        <f t="shared" si="6"/>
        <v>-21.12</v>
      </c>
      <c r="U58" s="45" t="b">
        <f t="shared" si="7"/>
        <v>0</v>
      </c>
      <c r="V58" s="45">
        <f t="shared" si="8"/>
        <v>-2.67</v>
      </c>
      <c r="W58" s="45" t="b">
        <f t="shared" si="9"/>
        <v>0</v>
      </c>
    </row>
    <row r="59" spans="2:23" s="45" customFormat="1" ht="12">
      <c r="B59" s="100" t="s">
        <v>29</v>
      </c>
      <c r="C59" s="182" t="s">
        <v>30</v>
      </c>
      <c r="D59" s="183"/>
      <c r="E59" s="122" t="s">
        <v>102</v>
      </c>
      <c r="F59" s="124" t="s">
        <v>102</v>
      </c>
      <c r="G59" s="124" t="s">
        <v>102</v>
      </c>
      <c r="H59" s="124" t="s">
        <v>102</v>
      </c>
      <c r="I59" s="239" t="s">
        <v>102</v>
      </c>
      <c r="J59" s="240" t="s">
        <v>102</v>
      </c>
      <c r="K59" s="134" t="str">
        <f t="shared" si="4"/>
        <v>-</v>
      </c>
      <c r="L59" s="122" t="s">
        <v>102</v>
      </c>
      <c r="M59" s="124" t="s">
        <v>102</v>
      </c>
      <c r="N59" s="123" t="s">
        <v>102</v>
      </c>
      <c r="O59" s="124" t="s">
        <v>102</v>
      </c>
      <c r="P59" s="239" t="s">
        <v>102</v>
      </c>
      <c r="Q59" s="240" t="s">
        <v>102</v>
      </c>
      <c r="R59" s="54" t="str">
        <f t="shared" si="5"/>
        <v>-</v>
      </c>
      <c r="T59" s="45" t="e">
        <f t="shared" si="6"/>
        <v>#VALUE!</v>
      </c>
      <c r="U59" s="45" t="b">
        <f t="shared" si="7"/>
        <v>1</v>
      </c>
      <c r="V59" s="45" t="e">
        <f t="shared" si="8"/>
        <v>#VALUE!</v>
      </c>
      <c r="W59" s="45" t="b">
        <f t="shared" si="9"/>
        <v>1</v>
      </c>
    </row>
    <row r="60" spans="2:23" s="45" customFormat="1" ht="12">
      <c r="B60" s="101" t="s">
        <v>31</v>
      </c>
      <c r="C60" s="184" t="s">
        <v>32</v>
      </c>
      <c r="D60" s="185"/>
      <c r="E60" s="119" t="s">
        <v>102</v>
      </c>
      <c r="F60" s="121" t="s">
        <v>102</v>
      </c>
      <c r="G60" s="121" t="s">
        <v>102</v>
      </c>
      <c r="H60" s="121" t="s">
        <v>102</v>
      </c>
      <c r="I60" s="237" t="s">
        <v>102</v>
      </c>
      <c r="J60" s="238" t="s">
        <v>102</v>
      </c>
      <c r="K60" s="133" t="str">
        <f t="shared" si="4"/>
        <v>-</v>
      </c>
      <c r="L60" s="119" t="s">
        <v>102</v>
      </c>
      <c r="M60" s="121" t="s">
        <v>102</v>
      </c>
      <c r="N60" s="120" t="s">
        <v>102</v>
      </c>
      <c r="O60" s="121" t="s">
        <v>102</v>
      </c>
      <c r="P60" s="237" t="s">
        <v>102</v>
      </c>
      <c r="Q60" s="238" t="s">
        <v>102</v>
      </c>
      <c r="R60" s="51" t="str">
        <f t="shared" si="5"/>
        <v>-</v>
      </c>
      <c r="T60" s="45" t="e">
        <f t="shared" si="6"/>
        <v>#VALUE!</v>
      </c>
      <c r="U60" s="45" t="b">
        <f t="shared" si="7"/>
        <v>1</v>
      </c>
      <c r="V60" s="45" t="e">
        <f t="shared" si="8"/>
        <v>#VALUE!</v>
      </c>
      <c r="W60" s="45" t="b">
        <f t="shared" si="9"/>
        <v>1</v>
      </c>
    </row>
    <row r="61" spans="2:23" s="45" customFormat="1" ht="12.75" thickBot="1">
      <c r="B61" s="99" t="s">
        <v>12</v>
      </c>
      <c r="C61" s="180" t="s">
        <v>33</v>
      </c>
      <c r="D61" s="181"/>
      <c r="E61" s="125" t="s">
        <v>102</v>
      </c>
      <c r="F61" s="127" t="s">
        <v>102</v>
      </c>
      <c r="G61" s="127" t="s">
        <v>102</v>
      </c>
      <c r="H61" s="127" t="s">
        <v>102</v>
      </c>
      <c r="I61" s="241" t="s">
        <v>102</v>
      </c>
      <c r="J61" s="242" t="s">
        <v>102</v>
      </c>
      <c r="K61" s="135" t="str">
        <f t="shared" si="4"/>
        <v>-</v>
      </c>
      <c r="L61" s="125" t="s">
        <v>102</v>
      </c>
      <c r="M61" s="127" t="s">
        <v>102</v>
      </c>
      <c r="N61" s="126" t="s">
        <v>102</v>
      </c>
      <c r="O61" s="127" t="s">
        <v>102</v>
      </c>
      <c r="P61" s="241" t="s">
        <v>102</v>
      </c>
      <c r="Q61" s="242" t="s">
        <v>102</v>
      </c>
      <c r="R61" s="56" t="str">
        <f t="shared" si="5"/>
        <v>-</v>
      </c>
      <c r="T61" s="45" t="e">
        <f t="shared" si="6"/>
        <v>#VALUE!</v>
      </c>
      <c r="U61" s="45" t="b">
        <f t="shared" si="7"/>
        <v>1</v>
      </c>
      <c r="V61" s="45" t="e">
        <f t="shared" si="8"/>
        <v>#VALUE!</v>
      </c>
      <c r="W61" s="45" t="b">
        <f t="shared" si="9"/>
        <v>1</v>
      </c>
    </row>
    <row r="62" spans="2:23" s="45" customFormat="1" ht="12.75" thickBot="1">
      <c r="B62" s="102" t="s">
        <v>34</v>
      </c>
      <c r="C62" s="103"/>
      <c r="D62" s="103"/>
      <c r="E62" s="128">
        <v>37.7</v>
      </c>
      <c r="F62" s="130">
        <v>265315</v>
      </c>
      <c r="G62" s="130">
        <v>117</v>
      </c>
      <c r="H62" s="130">
        <v>5117</v>
      </c>
      <c r="I62" s="243">
        <v>1.93</v>
      </c>
      <c r="J62" s="244">
        <v>6187</v>
      </c>
      <c r="K62" s="136">
        <f t="shared" si="4"/>
        <v>-17.29</v>
      </c>
      <c r="L62" s="128">
        <v>37.7</v>
      </c>
      <c r="M62" s="130">
        <v>266214</v>
      </c>
      <c r="N62" s="129">
        <v>113</v>
      </c>
      <c r="O62" s="130">
        <v>3776</v>
      </c>
      <c r="P62" s="243">
        <v>1.42</v>
      </c>
      <c r="Q62" s="244">
        <v>3456</v>
      </c>
      <c r="R62" s="57">
        <f t="shared" si="5"/>
        <v>9.26</v>
      </c>
      <c r="T62" s="45">
        <f t="shared" si="6"/>
        <v>-17.29</v>
      </c>
      <c r="U62" s="45" t="b">
        <f t="shared" si="7"/>
        <v>0</v>
      </c>
      <c r="V62" s="45">
        <f t="shared" si="8"/>
        <v>9.26</v>
      </c>
      <c r="W62" s="45" t="b">
        <f t="shared" si="9"/>
        <v>0</v>
      </c>
    </row>
    <row r="63" spans="1:18" ht="12">
      <c r="A63" s="58"/>
      <c r="B63" s="58"/>
      <c r="C63" s="58"/>
      <c r="D63" s="59"/>
      <c r="E63" s="58"/>
      <c r="F63" s="58"/>
      <c r="G63" s="58"/>
      <c r="H63" s="58"/>
      <c r="I63" s="58"/>
      <c r="J63" s="58"/>
      <c r="K63" s="60"/>
      <c r="L63" s="58"/>
      <c r="M63" s="58"/>
      <c r="N63" s="58"/>
      <c r="O63" s="60"/>
      <c r="P63" s="58"/>
      <c r="Q63" s="58"/>
      <c r="R63" s="58"/>
    </row>
    <row r="64" spans="1:18" ht="12">
      <c r="A64" s="58"/>
      <c r="B64" s="58"/>
      <c r="C64" s="58"/>
      <c r="D64" s="59"/>
      <c r="E64" s="58"/>
      <c r="F64" s="58"/>
      <c r="G64" s="58"/>
      <c r="H64" s="58"/>
      <c r="I64" s="58"/>
      <c r="J64" s="58"/>
      <c r="K64" s="60"/>
      <c r="L64" s="58"/>
      <c r="M64" s="58"/>
      <c r="N64" s="58"/>
      <c r="O64" s="60"/>
      <c r="P64" s="58"/>
      <c r="Q64" s="58"/>
      <c r="R64" s="58"/>
    </row>
    <row r="65" spans="1:18" ht="12">
      <c r="A65" s="58"/>
      <c r="B65" s="58"/>
      <c r="C65" s="58"/>
      <c r="D65" s="59"/>
      <c r="E65" s="58"/>
      <c r="F65" s="58"/>
      <c r="G65" s="58"/>
      <c r="H65" s="58"/>
      <c r="I65" s="58"/>
      <c r="J65" s="58"/>
      <c r="K65" s="60"/>
      <c r="L65" s="58"/>
      <c r="M65" s="58"/>
      <c r="N65" s="58"/>
      <c r="O65" s="60"/>
      <c r="P65" s="58"/>
      <c r="Q65" s="58"/>
      <c r="R65" s="58"/>
    </row>
  </sheetData>
  <sheetProtection/>
  <mergeCells count="24">
    <mergeCell ref="C33:D33"/>
    <mergeCell ref="C42:D42"/>
    <mergeCell ref="C58:D58"/>
    <mergeCell ref="C44:D44"/>
    <mergeCell ref="C45:D45"/>
    <mergeCell ref="C43:D43"/>
    <mergeCell ref="C46:D46"/>
    <mergeCell ref="C47:D47"/>
    <mergeCell ref="C48:D48"/>
    <mergeCell ref="Q6:R6"/>
    <mergeCell ref="B2:R2"/>
    <mergeCell ref="B3:R3"/>
    <mergeCell ref="B4:D4"/>
    <mergeCell ref="O4:R4"/>
    <mergeCell ref="C61:D61"/>
    <mergeCell ref="C59:D59"/>
    <mergeCell ref="C60:D60"/>
    <mergeCell ref="J6:K6"/>
    <mergeCell ref="C8:D8"/>
    <mergeCell ref="C28:D28"/>
    <mergeCell ref="C29:D29"/>
    <mergeCell ref="C30:D30"/>
    <mergeCell ref="C31:D31"/>
    <mergeCell ref="C32:D32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8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zoomScale="90" zoomScaleNormal="90" workbookViewId="0" topLeftCell="A1">
      <selection activeCell="A5" sqref="A5:O17"/>
    </sheetView>
  </sheetViews>
  <sheetFormatPr defaultColWidth="9.00390625" defaultRowHeight="13.5"/>
  <cols>
    <col min="1" max="1" width="18.00390625" style="30" customWidth="1"/>
    <col min="2" max="2" width="7.625" style="30" customWidth="1"/>
    <col min="3" max="3" width="8.625" style="30" customWidth="1"/>
    <col min="4" max="4" width="6.625" style="30" customWidth="1"/>
    <col min="5" max="8" width="8.625" style="30" customWidth="1"/>
    <col min="9" max="9" width="7.625" style="30" customWidth="1"/>
    <col min="10" max="10" width="8.625" style="30" customWidth="1"/>
    <col min="11" max="11" width="6.625" style="30" customWidth="1"/>
    <col min="12" max="15" width="8.625" style="30" customWidth="1"/>
    <col min="16" max="16384" width="9.00390625" style="30" customWidth="1"/>
  </cols>
  <sheetData>
    <row r="1" spans="1:15" ht="14.25" thickBot="1">
      <c r="A1" s="65" t="s">
        <v>106</v>
      </c>
      <c r="B1" s="65"/>
      <c r="C1" s="65"/>
      <c r="D1" s="65"/>
      <c r="E1" s="65"/>
      <c r="F1" s="65"/>
      <c r="G1" s="65"/>
      <c r="H1" s="65"/>
      <c r="I1" s="65"/>
      <c r="J1" s="66"/>
      <c r="K1" s="67"/>
      <c r="L1" s="67"/>
      <c r="M1" s="67"/>
      <c r="N1" s="67"/>
      <c r="O1" s="68" t="s">
        <v>125</v>
      </c>
    </row>
    <row r="2" spans="1:15" ht="14.25" thickBot="1">
      <c r="A2" s="219" t="s">
        <v>43</v>
      </c>
      <c r="B2" s="222" t="s">
        <v>126</v>
      </c>
      <c r="C2" s="223"/>
      <c r="D2" s="223"/>
      <c r="E2" s="223"/>
      <c r="F2" s="223"/>
      <c r="G2" s="224"/>
      <c r="H2" s="225"/>
      <c r="I2" s="223" t="s">
        <v>36</v>
      </c>
      <c r="J2" s="223"/>
      <c r="K2" s="223"/>
      <c r="L2" s="223"/>
      <c r="M2" s="223"/>
      <c r="N2" s="224"/>
      <c r="O2" s="225"/>
    </row>
    <row r="3" spans="1:15" ht="13.5">
      <c r="A3" s="220"/>
      <c r="B3" s="31"/>
      <c r="C3" s="32"/>
      <c r="D3" s="32"/>
      <c r="E3" s="32"/>
      <c r="F3" s="32"/>
      <c r="G3" s="226" t="s">
        <v>48</v>
      </c>
      <c r="H3" s="227"/>
      <c r="I3" s="32"/>
      <c r="J3" s="32"/>
      <c r="K3" s="32"/>
      <c r="L3" s="32"/>
      <c r="M3" s="32"/>
      <c r="N3" s="228" t="s">
        <v>48</v>
      </c>
      <c r="O3" s="229"/>
    </row>
    <row r="4" spans="1:15" ht="52.5" customHeight="1" thickBot="1">
      <c r="A4" s="221"/>
      <c r="B4" s="33" t="s">
        <v>68</v>
      </c>
      <c r="C4" s="34" t="s">
        <v>49</v>
      </c>
      <c r="D4" s="34" t="s">
        <v>45</v>
      </c>
      <c r="E4" s="34" t="s">
        <v>50</v>
      </c>
      <c r="F4" s="108" t="s">
        <v>107</v>
      </c>
      <c r="G4" s="35" t="s">
        <v>51</v>
      </c>
      <c r="H4" s="36" t="s">
        <v>52</v>
      </c>
      <c r="I4" s="34" t="s">
        <v>68</v>
      </c>
      <c r="J4" s="34" t="s">
        <v>49</v>
      </c>
      <c r="K4" s="34" t="s">
        <v>45</v>
      </c>
      <c r="L4" s="34" t="s">
        <v>53</v>
      </c>
      <c r="M4" s="108" t="s">
        <v>107</v>
      </c>
      <c r="N4" s="35" t="s">
        <v>54</v>
      </c>
      <c r="O4" s="37" t="s">
        <v>52</v>
      </c>
    </row>
    <row r="5" spans="1:15" ht="13.5">
      <c r="A5" s="38" t="s">
        <v>55</v>
      </c>
      <c r="B5" s="138">
        <v>38.7</v>
      </c>
      <c r="C5" s="139">
        <v>273677</v>
      </c>
      <c r="D5" s="139">
        <v>144</v>
      </c>
      <c r="E5" s="139">
        <v>9247</v>
      </c>
      <c r="F5" s="140">
        <v>3.3788005568608246</v>
      </c>
      <c r="G5" s="141">
        <v>10826</v>
      </c>
      <c r="H5" s="142">
        <f aca="true" t="shared" si="0" ref="H5:H13">ROUND((E5-G5)/G5*100,2)</f>
        <v>-14.59</v>
      </c>
      <c r="I5" s="143" t="s">
        <v>102</v>
      </c>
      <c r="J5" s="144" t="s">
        <v>102</v>
      </c>
      <c r="K5" s="145">
        <v>137</v>
      </c>
      <c r="L5" s="139">
        <v>4265</v>
      </c>
      <c r="M5" s="146">
        <v>1.558406442631277</v>
      </c>
      <c r="N5" s="141">
        <v>4872</v>
      </c>
      <c r="O5" s="147">
        <f aca="true" t="shared" si="1" ref="O5:O13">ROUND((L5-N5)/N5*100,2)</f>
        <v>-12.46</v>
      </c>
    </row>
    <row r="6" spans="1:15" ht="13.5">
      <c r="A6" s="38" t="s">
        <v>56</v>
      </c>
      <c r="B6" s="138">
        <v>38.7</v>
      </c>
      <c r="C6" s="139">
        <v>275310</v>
      </c>
      <c r="D6" s="139">
        <v>137</v>
      </c>
      <c r="E6" s="139">
        <v>8465</v>
      </c>
      <c r="F6" s="140">
        <v>3.07</v>
      </c>
      <c r="G6" s="141">
        <v>9247</v>
      </c>
      <c r="H6" s="142">
        <f t="shared" si="0"/>
        <v>-8.46</v>
      </c>
      <c r="I6" s="143" t="s">
        <v>102</v>
      </c>
      <c r="J6" s="144" t="s">
        <v>102</v>
      </c>
      <c r="K6" s="145">
        <v>132</v>
      </c>
      <c r="L6" s="139">
        <v>4554</v>
      </c>
      <c r="M6" s="146">
        <v>1.65</v>
      </c>
      <c r="N6" s="141">
        <v>4265</v>
      </c>
      <c r="O6" s="147">
        <f t="shared" si="1"/>
        <v>6.78</v>
      </c>
    </row>
    <row r="7" spans="1:15" ht="13.5">
      <c r="A7" s="38" t="s">
        <v>57</v>
      </c>
      <c r="B7" s="138">
        <v>38.7</v>
      </c>
      <c r="C7" s="139">
        <v>271188</v>
      </c>
      <c r="D7" s="139">
        <v>112</v>
      </c>
      <c r="E7" s="139">
        <v>6926</v>
      </c>
      <c r="F7" s="140">
        <v>2.55</v>
      </c>
      <c r="G7" s="141">
        <v>8465</v>
      </c>
      <c r="H7" s="142">
        <f t="shared" si="0"/>
        <v>-18.18</v>
      </c>
      <c r="I7" s="143" t="s">
        <v>102</v>
      </c>
      <c r="J7" s="144" t="s">
        <v>102</v>
      </c>
      <c r="K7" s="145">
        <v>101</v>
      </c>
      <c r="L7" s="139">
        <v>3993</v>
      </c>
      <c r="M7" s="146">
        <v>1.47</v>
      </c>
      <c r="N7" s="141">
        <v>4554</v>
      </c>
      <c r="O7" s="147">
        <f t="shared" si="1"/>
        <v>-12.32</v>
      </c>
    </row>
    <row r="8" spans="1:15" ht="13.5">
      <c r="A8" s="38" t="s">
        <v>58</v>
      </c>
      <c r="B8" s="148">
        <v>39</v>
      </c>
      <c r="C8" s="149">
        <v>271015</v>
      </c>
      <c r="D8" s="150">
        <v>114</v>
      </c>
      <c r="E8" s="149">
        <v>6993</v>
      </c>
      <c r="F8" s="151">
        <v>2.58</v>
      </c>
      <c r="G8" s="152">
        <v>6926</v>
      </c>
      <c r="H8" s="153">
        <f t="shared" si="0"/>
        <v>0.97</v>
      </c>
      <c r="I8" s="154" t="s">
        <v>102</v>
      </c>
      <c r="J8" s="155" t="s">
        <v>102</v>
      </c>
      <c r="K8" s="156">
        <v>105</v>
      </c>
      <c r="L8" s="149">
        <v>3631</v>
      </c>
      <c r="M8" s="157">
        <v>1.34</v>
      </c>
      <c r="N8" s="152">
        <v>3993</v>
      </c>
      <c r="O8" s="147">
        <f t="shared" si="1"/>
        <v>-9.07</v>
      </c>
    </row>
    <row r="9" spans="1:15" ht="13.5">
      <c r="A9" s="38" t="s">
        <v>59</v>
      </c>
      <c r="B9" s="138">
        <v>38.7</v>
      </c>
      <c r="C9" s="139">
        <v>269289</v>
      </c>
      <c r="D9" s="139">
        <v>101</v>
      </c>
      <c r="E9" s="139">
        <v>6998</v>
      </c>
      <c r="F9" s="151">
        <v>2.6</v>
      </c>
      <c r="G9" s="152">
        <v>6993</v>
      </c>
      <c r="H9" s="142">
        <f t="shared" si="0"/>
        <v>0.07</v>
      </c>
      <c r="I9" s="154" t="s">
        <v>102</v>
      </c>
      <c r="J9" s="155" t="s">
        <v>102</v>
      </c>
      <c r="K9" s="156">
        <v>97</v>
      </c>
      <c r="L9" s="149">
        <v>3849</v>
      </c>
      <c r="M9" s="157">
        <v>1.43</v>
      </c>
      <c r="N9" s="152">
        <v>3631</v>
      </c>
      <c r="O9" s="147">
        <f t="shared" si="1"/>
        <v>6</v>
      </c>
    </row>
    <row r="10" spans="1:15" ht="13.5">
      <c r="A10" s="38" t="s">
        <v>138</v>
      </c>
      <c r="B10" s="138">
        <v>38.8</v>
      </c>
      <c r="C10" s="139">
        <v>272458</v>
      </c>
      <c r="D10" s="139">
        <v>80</v>
      </c>
      <c r="E10" s="139">
        <v>5967</v>
      </c>
      <c r="F10" s="140">
        <v>2.19</v>
      </c>
      <c r="G10" s="141">
        <v>6998</v>
      </c>
      <c r="H10" s="142">
        <f t="shared" si="0"/>
        <v>-14.73</v>
      </c>
      <c r="I10" s="143" t="s">
        <v>102</v>
      </c>
      <c r="J10" s="144" t="s">
        <v>102</v>
      </c>
      <c r="K10" s="145">
        <v>72</v>
      </c>
      <c r="L10" s="139">
        <v>4141</v>
      </c>
      <c r="M10" s="146">
        <v>1.52</v>
      </c>
      <c r="N10" s="141">
        <v>3849</v>
      </c>
      <c r="O10" s="147">
        <f t="shared" si="1"/>
        <v>7.59</v>
      </c>
    </row>
    <row r="11" spans="1:15" ht="13.5">
      <c r="A11" s="38" t="s">
        <v>139</v>
      </c>
      <c r="B11" s="158">
        <v>38.6</v>
      </c>
      <c r="C11" s="139">
        <v>265972</v>
      </c>
      <c r="D11" s="139">
        <v>102</v>
      </c>
      <c r="E11" s="139">
        <v>7421</v>
      </c>
      <c r="F11" s="140">
        <v>2.79</v>
      </c>
      <c r="G11" s="141">
        <v>5967</v>
      </c>
      <c r="H11" s="142">
        <f t="shared" si="0"/>
        <v>24.37</v>
      </c>
      <c r="I11" s="175">
        <v>38.7</v>
      </c>
      <c r="J11" s="159">
        <v>266534</v>
      </c>
      <c r="K11" s="160">
        <v>97</v>
      </c>
      <c r="L11" s="139">
        <v>4092</v>
      </c>
      <c r="M11" s="146">
        <v>1.54</v>
      </c>
      <c r="N11" s="141">
        <v>4141</v>
      </c>
      <c r="O11" s="147">
        <f t="shared" si="1"/>
        <v>-1.18</v>
      </c>
    </row>
    <row r="12" spans="1:15" ht="13.5">
      <c r="A12" s="109" t="s">
        <v>140</v>
      </c>
      <c r="B12" s="164">
        <v>38.2</v>
      </c>
      <c r="C12" s="165">
        <v>264856</v>
      </c>
      <c r="D12" s="165">
        <v>125</v>
      </c>
      <c r="E12" s="165">
        <v>7041</v>
      </c>
      <c r="F12" s="166">
        <v>2.66</v>
      </c>
      <c r="G12" s="167">
        <v>7421</v>
      </c>
      <c r="H12" s="168">
        <f t="shared" si="0"/>
        <v>-5.12</v>
      </c>
      <c r="I12" s="176">
        <v>38.2</v>
      </c>
      <c r="J12" s="170">
        <v>265976</v>
      </c>
      <c r="K12" s="171">
        <v>120</v>
      </c>
      <c r="L12" s="165">
        <v>4462</v>
      </c>
      <c r="M12" s="172">
        <v>1.68</v>
      </c>
      <c r="N12" s="167">
        <v>4092</v>
      </c>
      <c r="O12" s="173">
        <f t="shared" si="1"/>
        <v>9.04</v>
      </c>
    </row>
    <row r="13" spans="1:15" ht="13.5">
      <c r="A13" s="109" t="s">
        <v>103</v>
      </c>
      <c r="B13" s="158">
        <v>38.4</v>
      </c>
      <c r="C13" s="139">
        <v>264066</v>
      </c>
      <c r="D13" s="139">
        <v>124</v>
      </c>
      <c r="E13" s="139">
        <v>6879</v>
      </c>
      <c r="F13" s="140">
        <v>2.61</v>
      </c>
      <c r="G13" s="141">
        <v>7041</v>
      </c>
      <c r="H13" s="142">
        <f t="shared" si="0"/>
        <v>-2.3</v>
      </c>
      <c r="I13" s="175">
        <v>38.3</v>
      </c>
      <c r="J13" s="159">
        <v>264046</v>
      </c>
      <c r="K13" s="160">
        <v>122</v>
      </c>
      <c r="L13" s="139">
        <v>4225</v>
      </c>
      <c r="M13" s="146">
        <v>1.6</v>
      </c>
      <c r="N13" s="141">
        <v>4462</v>
      </c>
      <c r="O13" s="147">
        <f t="shared" si="1"/>
        <v>-5.31</v>
      </c>
    </row>
    <row r="14" spans="1:15" ht="14.25" thickBot="1">
      <c r="A14" s="269" t="s">
        <v>141</v>
      </c>
      <c r="B14" s="246">
        <v>37.6</v>
      </c>
      <c r="C14" s="247">
        <v>265750</v>
      </c>
      <c r="D14" s="247">
        <v>112</v>
      </c>
      <c r="E14" s="247">
        <v>6187</v>
      </c>
      <c r="F14" s="248">
        <v>2.33</v>
      </c>
      <c r="G14" s="161">
        <v>6879</v>
      </c>
      <c r="H14" s="174">
        <f>ROUND((E14-G14)/G14*100,2)</f>
        <v>-10.06</v>
      </c>
      <c r="I14" s="250">
        <v>37.6</v>
      </c>
      <c r="J14" s="251">
        <v>266525</v>
      </c>
      <c r="K14" s="251">
        <v>106</v>
      </c>
      <c r="L14" s="251">
        <v>3456</v>
      </c>
      <c r="M14" s="248">
        <v>1.3</v>
      </c>
      <c r="N14" s="249">
        <v>4225</v>
      </c>
      <c r="O14" s="162">
        <f>ROUND((L14-N14)/N14*100,2)</f>
        <v>-18.2</v>
      </c>
    </row>
    <row r="15" spans="1:15" ht="13.5">
      <c r="A15" s="270" t="s">
        <v>131</v>
      </c>
      <c r="B15" s="253">
        <v>37.7</v>
      </c>
      <c r="C15" s="254">
        <v>265315</v>
      </c>
      <c r="D15" s="254">
        <v>117</v>
      </c>
      <c r="E15" s="254">
        <v>5117</v>
      </c>
      <c r="F15" s="255">
        <v>1.93</v>
      </c>
      <c r="G15" s="256">
        <v>6187</v>
      </c>
      <c r="H15" s="257">
        <f>ROUND((E15-G15)/G15*100,2)</f>
        <v>-17.29</v>
      </c>
      <c r="I15" s="253">
        <v>37.7</v>
      </c>
      <c r="J15" s="254">
        <v>266214</v>
      </c>
      <c r="K15" s="254">
        <v>113</v>
      </c>
      <c r="L15" s="254">
        <v>3776</v>
      </c>
      <c r="M15" s="255">
        <v>1.42</v>
      </c>
      <c r="N15" s="266">
        <v>3456</v>
      </c>
      <c r="O15" s="267">
        <f>ROUND((L15-N15)/N15*100,2)</f>
        <v>9.26</v>
      </c>
    </row>
    <row r="16" spans="1:15" ht="14.25" thickBot="1">
      <c r="A16" s="177" t="s">
        <v>132</v>
      </c>
      <c r="B16" s="259">
        <v>37.6</v>
      </c>
      <c r="C16" s="260">
        <v>265750</v>
      </c>
      <c r="D16" s="260">
        <v>112</v>
      </c>
      <c r="E16" s="260">
        <v>6187</v>
      </c>
      <c r="F16" s="261">
        <v>2.33</v>
      </c>
      <c r="G16" s="268">
        <v>6879</v>
      </c>
      <c r="H16" s="179">
        <f>ROUND((E16-G16)/G16*100,2)</f>
        <v>-10.06</v>
      </c>
      <c r="I16" s="263">
        <v>37.6</v>
      </c>
      <c r="J16" s="264">
        <v>266525</v>
      </c>
      <c r="K16" s="264">
        <v>106</v>
      </c>
      <c r="L16" s="264">
        <v>3456</v>
      </c>
      <c r="M16" s="261">
        <v>1.3</v>
      </c>
      <c r="N16" s="268">
        <v>4225</v>
      </c>
      <c r="O16" s="43">
        <f>ROUND((L16-N16)/N16*100,2)</f>
        <v>-18.2</v>
      </c>
    </row>
    <row r="17" spans="1:15" ht="14.25" thickBot="1">
      <c r="A17" s="40" t="s">
        <v>60</v>
      </c>
      <c r="B17" s="41">
        <f aca="true" t="shared" si="2" ref="B17:O17">B15-B16</f>
        <v>0.10000000000000142</v>
      </c>
      <c r="C17" s="42">
        <f t="shared" si="2"/>
        <v>-435</v>
      </c>
      <c r="D17" s="61">
        <f t="shared" si="2"/>
        <v>5</v>
      </c>
      <c r="E17" s="42">
        <f t="shared" si="2"/>
        <v>-1070</v>
      </c>
      <c r="F17" s="39">
        <f t="shared" si="2"/>
        <v>-0.40000000000000013</v>
      </c>
      <c r="G17" s="62">
        <f t="shared" si="2"/>
        <v>-692</v>
      </c>
      <c r="H17" s="43">
        <f t="shared" si="2"/>
        <v>-7.229999999999999</v>
      </c>
      <c r="I17" s="44">
        <f t="shared" si="2"/>
        <v>0.10000000000000142</v>
      </c>
      <c r="J17" s="63">
        <f t="shared" si="2"/>
        <v>-311</v>
      </c>
      <c r="K17" s="61">
        <f t="shared" si="2"/>
        <v>7</v>
      </c>
      <c r="L17" s="42">
        <f t="shared" si="2"/>
        <v>320</v>
      </c>
      <c r="M17" s="39">
        <f t="shared" si="2"/>
        <v>0.11999999999999988</v>
      </c>
      <c r="N17" s="62">
        <f t="shared" si="2"/>
        <v>-769</v>
      </c>
      <c r="O17" s="43">
        <f t="shared" si="2"/>
        <v>27.46</v>
      </c>
    </row>
    <row r="18" spans="1:15" ht="13.5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</row>
    <row r="19" spans="1:15" ht="13.5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</row>
    <row r="20" spans="1:15" ht="13.5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</row>
    <row r="21" spans="1:15" ht="13.5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</row>
    <row r="22" spans="1:15" ht="13.5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</row>
    <row r="23" spans="1:15" ht="13.5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</row>
    <row r="24" spans="1:15" ht="13.5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</row>
    <row r="25" spans="1:15" ht="14.25" thickBot="1">
      <c r="A25" s="69"/>
      <c r="B25" s="69"/>
      <c r="C25" s="69"/>
      <c r="D25" s="69"/>
      <c r="E25" s="69"/>
      <c r="F25" s="69"/>
      <c r="G25" s="69"/>
      <c r="H25" s="69"/>
      <c r="I25" s="69"/>
      <c r="J25" s="67"/>
      <c r="K25" s="67"/>
      <c r="L25" s="67"/>
      <c r="M25" s="67"/>
      <c r="N25" s="67"/>
      <c r="O25" s="67"/>
    </row>
    <row r="26" spans="1:15" ht="13.5">
      <c r="A26" s="70"/>
      <c r="B26" s="71"/>
      <c r="C26" s="71"/>
      <c r="D26" s="71"/>
      <c r="E26" s="71"/>
      <c r="F26" s="71"/>
      <c r="G26" s="71"/>
      <c r="H26" s="71"/>
      <c r="I26" s="71"/>
      <c r="J26" s="72"/>
      <c r="K26" s="73"/>
      <c r="L26" s="73"/>
      <c r="M26" s="73"/>
      <c r="N26" s="73"/>
      <c r="O26" s="74"/>
    </row>
    <row r="27" spans="1:15" ht="13.5">
      <c r="A27" s="211" t="s">
        <v>105</v>
      </c>
      <c r="B27" s="212"/>
      <c r="C27" s="212"/>
      <c r="D27" s="212"/>
      <c r="E27" s="212"/>
      <c r="F27" s="212"/>
      <c r="G27" s="212"/>
      <c r="H27" s="212"/>
      <c r="I27" s="212"/>
      <c r="J27" s="212"/>
      <c r="K27" s="212"/>
      <c r="L27" s="212"/>
      <c r="M27" s="213"/>
      <c r="N27" s="213"/>
      <c r="O27" s="214"/>
    </row>
    <row r="28" spans="1:15" ht="13.5">
      <c r="A28" s="215"/>
      <c r="B28" s="213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4"/>
    </row>
    <row r="29" spans="1:15" ht="29.25" customHeight="1">
      <c r="A29" s="216" t="s">
        <v>133</v>
      </c>
      <c r="B29" s="204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5"/>
      <c r="N29" s="205"/>
      <c r="O29" s="206"/>
    </row>
    <row r="30" spans="1:15" ht="19.5" customHeight="1">
      <c r="A30" s="216" t="s">
        <v>94</v>
      </c>
      <c r="B30" s="204"/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5"/>
      <c r="N30" s="205"/>
      <c r="O30" s="206"/>
    </row>
    <row r="31" spans="1:15" ht="25.5" customHeight="1">
      <c r="A31" s="203" t="s">
        <v>120</v>
      </c>
      <c r="B31" s="217"/>
      <c r="C31" s="217"/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8"/>
    </row>
    <row r="32" spans="1:15" ht="39" customHeight="1">
      <c r="A32" s="75"/>
      <c r="B32" s="202" t="s">
        <v>99</v>
      </c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77"/>
      <c r="O32" s="78"/>
    </row>
    <row r="33" spans="1:15" ht="24.75" customHeight="1">
      <c r="A33" s="75"/>
      <c r="D33" s="98" t="s">
        <v>134</v>
      </c>
      <c r="E33" s="76"/>
      <c r="F33" s="76"/>
      <c r="G33" s="76"/>
      <c r="H33" s="76"/>
      <c r="I33" s="76"/>
      <c r="J33" s="76"/>
      <c r="K33" s="76"/>
      <c r="L33" s="76"/>
      <c r="M33" s="77"/>
      <c r="N33" s="77"/>
      <c r="O33" s="78"/>
    </row>
    <row r="34" spans="1:15" ht="24" customHeight="1">
      <c r="A34" s="75"/>
      <c r="D34" s="98" t="s">
        <v>137</v>
      </c>
      <c r="E34" s="76"/>
      <c r="F34" s="76"/>
      <c r="G34" s="76"/>
      <c r="H34" s="76"/>
      <c r="I34" s="76"/>
      <c r="J34" s="76"/>
      <c r="K34" s="76"/>
      <c r="L34" s="76"/>
      <c r="M34" s="77"/>
      <c r="N34" s="77"/>
      <c r="O34" s="78"/>
    </row>
    <row r="35" spans="1:15" ht="24" customHeight="1">
      <c r="A35" s="75"/>
      <c r="D35" s="98" t="s">
        <v>136</v>
      </c>
      <c r="E35" s="76"/>
      <c r="F35" s="76"/>
      <c r="G35" s="76"/>
      <c r="H35" s="76"/>
      <c r="I35" s="76"/>
      <c r="J35" s="76"/>
      <c r="K35" s="76"/>
      <c r="L35" s="76"/>
      <c r="M35" s="77"/>
      <c r="N35" s="77"/>
      <c r="O35" s="78"/>
    </row>
    <row r="36" spans="1:15" ht="19.5" customHeight="1">
      <c r="A36" s="79"/>
      <c r="D36" s="97" t="s">
        <v>121</v>
      </c>
      <c r="E36" s="80"/>
      <c r="F36" s="80"/>
      <c r="G36" s="80"/>
      <c r="H36" s="80"/>
      <c r="I36" s="80"/>
      <c r="J36" s="80"/>
      <c r="K36" s="81"/>
      <c r="L36" s="81"/>
      <c r="M36" s="81"/>
      <c r="N36" s="81"/>
      <c r="O36" s="82"/>
    </row>
    <row r="37" spans="1:15" ht="27.75" customHeight="1">
      <c r="A37" s="79"/>
      <c r="B37" s="80"/>
      <c r="C37" s="80"/>
      <c r="D37" s="80"/>
      <c r="E37" s="80"/>
      <c r="F37" s="80"/>
      <c r="G37" s="80"/>
      <c r="H37" s="80"/>
      <c r="I37" s="80"/>
      <c r="J37" s="80"/>
      <c r="K37" s="81"/>
      <c r="L37" s="81"/>
      <c r="M37" s="81"/>
      <c r="N37" s="81"/>
      <c r="O37" s="82"/>
    </row>
    <row r="38" spans="1:15" ht="23.25" customHeight="1">
      <c r="A38" s="203" t="s">
        <v>96</v>
      </c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5"/>
      <c r="N38" s="205"/>
      <c r="O38" s="206"/>
    </row>
    <row r="39" spans="1:15" ht="13.5">
      <c r="A39" s="79"/>
      <c r="B39" s="80"/>
      <c r="C39" s="80"/>
      <c r="D39" s="80"/>
      <c r="E39" s="80"/>
      <c r="F39" s="80"/>
      <c r="G39" s="80"/>
      <c r="H39" s="80"/>
      <c r="I39" s="80"/>
      <c r="J39" s="80"/>
      <c r="K39" s="81"/>
      <c r="L39" s="81"/>
      <c r="M39" s="81"/>
      <c r="N39" s="81"/>
      <c r="O39" s="82"/>
    </row>
    <row r="40" spans="1:15" ht="13.5">
      <c r="A40" s="92"/>
      <c r="B40" s="91" t="s">
        <v>104</v>
      </c>
      <c r="C40" s="84"/>
      <c r="D40" s="81"/>
      <c r="E40" s="67"/>
      <c r="F40" s="85"/>
      <c r="H40" s="85" t="s">
        <v>61</v>
      </c>
      <c r="I40" s="81"/>
      <c r="J40" s="81"/>
      <c r="K40" s="81"/>
      <c r="L40" s="81"/>
      <c r="M40" s="81"/>
      <c r="N40" s="81"/>
      <c r="O40" s="82"/>
    </row>
    <row r="41" spans="1:15" ht="13.5">
      <c r="A41" s="92"/>
      <c r="B41" s="91" t="s">
        <v>62</v>
      </c>
      <c r="C41" s="84"/>
      <c r="D41" s="81"/>
      <c r="E41" s="67"/>
      <c r="F41" s="85"/>
      <c r="H41" s="85" t="s">
        <v>63</v>
      </c>
      <c r="I41" s="81"/>
      <c r="J41" s="81"/>
      <c r="K41" s="81"/>
      <c r="L41" s="81"/>
      <c r="M41" s="81"/>
      <c r="N41" s="81"/>
      <c r="O41" s="82"/>
    </row>
    <row r="42" spans="1:15" ht="13.5">
      <c r="A42" s="92"/>
      <c r="B42" s="91" t="s">
        <v>64</v>
      </c>
      <c r="C42" s="84"/>
      <c r="D42" s="81"/>
      <c r="E42" s="67"/>
      <c r="F42" s="85"/>
      <c r="H42" s="85" t="s">
        <v>65</v>
      </c>
      <c r="I42" s="81"/>
      <c r="J42" s="81"/>
      <c r="K42" s="81"/>
      <c r="L42" s="81"/>
      <c r="M42" s="81"/>
      <c r="N42" s="81"/>
      <c r="O42" s="82"/>
    </row>
    <row r="43" spans="1:15" ht="13.5">
      <c r="A43" s="92"/>
      <c r="B43" s="91" t="s">
        <v>66</v>
      </c>
      <c r="C43" s="84"/>
      <c r="D43" s="81"/>
      <c r="E43" s="67"/>
      <c r="F43" s="85"/>
      <c r="H43" s="85" t="s">
        <v>69</v>
      </c>
      <c r="I43" s="81"/>
      <c r="J43" s="81"/>
      <c r="K43" s="81"/>
      <c r="L43" s="81"/>
      <c r="M43" s="81"/>
      <c r="N43" s="81"/>
      <c r="O43" s="82"/>
    </row>
    <row r="44" spans="1:15" ht="13.5">
      <c r="A44" s="83"/>
      <c r="B44" s="84"/>
      <c r="C44" s="84"/>
      <c r="D44" s="81"/>
      <c r="E44" s="67"/>
      <c r="F44" s="85"/>
      <c r="G44" s="85"/>
      <c r="H44" s="81"/>
      <c r="I44" s="81"/>
      <c r="J44" s="81"/>
      <c r="K44" s="81"/>
      <c r="L44" s="81"/>
      <c r="M44" s="81"/>
      <c r="N44" s="81"/>
      <c r="O44" s="82"/>
    </row>
    <row r="45" spans="1:15" ht="13.5">
      <c r="A45" s="83"/>
      <c r="B45" s="84"/>
      <c r="C45" s="84"/>
      <c r="D45" s="81"/>
      <c r="E45" s="67"/>
      <c r="F45" s="85"/>
      <c r="G45" s="85"/>
      <c r="H45" s="81"/>
      <c r="I45" s="81"/>
      <c r="J45" s="81"/>
      <c r="K45" s="81"/>
      <c r="L45" s="81"/>
      <c r="M45" s="81"/>
      <c r="N45" s="81"/>
      <c r="O45" s="82"/>
    </row>
    <row r="46" spans="1:15" ht="27" customHeight="1">
      <c r="A46" s="207" t="s">
        <v>122</v>
      </c>
      <c r="B46" s="208"/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9"/>
    </row>
    <row r="47" spans="1:15" ht="13.5">
      <c r="A47" s="86"/>
      <c r="B47" s="84"/>
      <c r="C47" s="84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2"/>
    </row>
    <row r="48" spans="1:15" ht="21.75" customHeight="1">
      <c r="A48" s="86"/>
      <c r="B48" s="84" t="s">
        <v>123</v>
      </c>
      <c r="C48" s="84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2"/>
    </row>
    <row r="49" spans="1:15" s="95" customFormat="1" ht="68.25" customHeight="1">
      <c r="A49" s="93"/>
      <c r="B49" s="96"/>
      <c r="C49" s="210" t="s">
        <v>108</v>
      </c>
      <c r="D49" s="210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94"/>
    </row>
    <row r="50" spans="1:15" ht="13.5">
      <c r="A50" s="86"/>
      <c r="B50" s="84"/>
      <c r="C50" s="84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2"/>
    </row>
    <row r="51" spans="1:15" ht="13.5">
      <c r="A51" s="86"/>
      <c r="B51" s="84"/>
      <c r="C51" s="84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2"/>
    </row>
    <row r="52" spans="1:15" ht="13.5">
      <c r="A52" s="86"/>
      <c r="B52" s="84"/>
      <c r="C52" s="84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2"/>
    </row>
    <row r="53" spans="1:15" ht="13.5">
      <c r="A53" s="86"/>
      <c r="B53" s="84"/>
      <c r="C53" s="84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2"/>
    </row>
    <row r="54" spans="1:15" ht="13.5">
      <c r="A54" s="86"/>
      <c r="B54" s="84"/>
      <c r="C54" s="84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2"/>
    </row>
    <row r="55" spans="1:15" ht="14.25" thickBot="1">
      <c r="A55" s="87"/>
      <c r="B55" s="88"/>
      <c r="C55" s="88"/>
      <c r="D55" s="88"/>
      <c r="E55" s="88"/>
      <c r="F55" s="88"/>
      <c r="G55" s="88"/>
      <c r="H55" s="88"/>
      <c r="I55" s="88"/>
      <c r="J55" s="88"/>
      <c r="K55" s="89"/>
      <c r="L55" s="89"/>
      <c r="M55" s="89"/>
      <c r="N55" s="89"/>
      <c r="O55" s="90"/>
    </row>
  </sheetData>
  <sheetProtection/>
  <mergeCells count="13">
    <mergeCell ref="A2:A4"/>
    <mergeCell ref="B2:H2"/>
    <mergeCell ref="I2:O2"/>
    <mergeCell ref="G3:H3"/>
    <mergeCell ref="N3:O3"/>
    <mergeCell ref="A27:O28"/>
    <mergeCell ref="A29:O29"/>
    <mergeCell ref="A30:O30"/>
    <mergeCell ref="A31:O31"/>
    <mergeCell ref="B32:M32"/>
    <mergeCell ref="A38:O38"/>
    <mergeCell ref="A46:O46"/>
    <mergeCell ref="C49:N49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7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5"/>
  <sheetViews>
    <sheetView zoomScale="95" zoomScaleNormal="95" workbookViewId="0" topLeftCell="A1">
      <selection activeCell="E8" sqref="E8:R62"/>
    </sheetView>
  </sheetViews>
  <sheetFormatPr defaultColWidth="9.00390625" defaultRowHeight="13.5"/>
  <cols>
    <col min="1" max="1" width="1.4921875" style="3" customWidth="1"/>
    <col min="2" max="3" width="3.25390625" style="3" bestFit="1" customWidth="1"/>
    <col min="4" max="4" width="19.75390625" style="4" bestFit="1" customWidth="1"/>
    <col min="5" max="5" width="5.625" style="3" customWidth="1"/>
    <col min="6" max="6" width="7.625" style="3" customWidth="1"/>
    <col min="7" max="7" width="4.625" style="3" customWidth="1"/>
    <col min="8" max="8" width="8.125" style="3" customWidth="1"/>
    <col min="9" max="9" width="7.625" style="3" customWidth="1"/>
    <col min="10" max="10" width="8.125" style="3" customWidth="1"/>
    <col min="11" max="11" width="7.625" style="5" customWidth="1"/>
    <col min="12" max="12" width="5.625" style="3" customWidth="1"/>
    <col min="13" max="13" width="7.625" style="3" customWidth="1"/>
    <col min="14" max="14" width="4.625" style="3" customWidth="1"/>
    <col min="15" max="15" width="8.125" style="5" customWidth="1"/>
    <col min="16" max="16" width="7.75390625" style="3" customWidth="1"/>
    <col min="17" max="17" width="8.125" style="3" customWidth="1"/>
    <col min="18" max="18" width="7.625" style="3" customWidth="1"/>
    <col min="19" max="19" width="9.00390625" style="3" customWidth="1"/>
    <col min="20" max="23" width="0" style="3" hidden="1" customWidth="1"/>
    <col min="24" max="16384" width="9.00390625" style="3" customWidth="1"/>
  </cols>
  <sheetData>
    <row r="1" spans="1:18" s="2" customFormat="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8.75">
      <c r="B2" s="192" t="s">
        <v>129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</row>
    <row r="3" spans="2:18" ht="18.75">
      <c r="B3" s="192" t="s">
        <v>101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</row>
    <row r="4" spans="2:18" ht="12.75" thickBot="1">
      <c r="B4" s="193" t="s">
        <v>113</v>
      </c>
      <c r="C4" s="193"/>
      <c r="D4" s="193"/>
      <c r="E4" s="58"/>
      <c r="F4" s="58"/>
      <c r="G4" s="58"/>
      <c r="H4" s="58"/>
      <c r="I4" s="58"/>
      <c r="J4" s="58"/>
      <c r="K4" s="60"/>
      <c r="L4" s="58"/>
      <c r="M4" s="58"/>
      <c r="N4" s="58"/>
      <c r="O4" s="194" t="s">
        <v>127</v>
      </c>
      <c r="P4" s="194"/>
      <c r="Q4" s="194"/>
      <c r="R4" s="194"/>
    </row>
    <row r="5" spans="2:18" s="6" customFormat="1" ht="12.75" thickBot="1">
      <c r="B5" s="7"/>
      <c r="C5" s="8"/>
      <c r="D5" s="9"/>
      <c r="E5" s="10" t="s">
        <v>35</v>
      </c>
      <c r="F5" s="11"/>
      <c r="G5" s="10"/>
      <c r="H5" s="12"/>
      <c r="I5" s="13"/>
      <c r="J5" s="13"/>
      <c r="K5" s="14"/>
      <c r="L5" s="12" t="s">
        <v>36</v>
      </c>
      <c r="M5" s="13"/>
      <c r="N5" s="13"/>
      <c r="O5" s="13"/>
      <c r="P5" s="13"/>
      <c r="Q5" s="13"/>
      <c r="R5" s="15"/>
    </row>
    <row r="6" spans="2:18" s="6" customFormat="1" ht="12">
      <c r="B6" s="16"/>
      <c r="C6" s="17"/>
      <c r="D6" s="18"/>
      <c r="E6" s="28"/>
      <c r="F6" s="22"/>
      <c r="G6" s="22"/>
      <c r="H6" s="22"/>
      <c r="I6" s="22"/>
      <c r="J6" s="186" t="s">
        <v>48</v>
      </c>
      <c r="K6" s="187"/>
      <c r="L6" s="22"/>
      <c r="M6" s="22"/>
      <c r="N6" s="22"/>
      <c r="O6" s="22"/>
      <c r="P6" s="22"/>
      <c r="Q6" s="186" t="s">
        <v>48</v>
      </c>
      <c r="R6" s="187"/>
    </row>
    <row r="7" spans="2:18" s="6" customFormat="1" ht="42" customHeight="1" thickBot="1">
      <c r="B7" s="19"/>
      <c r="C7" s="20"/>
      <c r="D7" s="21"/>
      <c r="E7" s="29" t="s">
        <v>68</v>
      </c>
      <c r="F7" s="23" t="s">
        <v>49</v>
      </c>
      <c r="G7" s="23" t="s">
        <v>45</v>
      </c>
      <c r="H7" s="23" t="s">
        <v>50</v>
      </c>
      <c r="I7" s="24" t="s">
        <v>107</v>
      </c>
      <c r="J7" s="25" t="s">
        <v>67</v>
      </c>
      <c r="K7" s="26" t="s">
        <v>52</v>
      </c>
      <c r="L7" s="23" t="s">
        <v>68</v>
      </c>
      <c r="M7" s="23" t="s">
        <v>49</v>
      </c>
      <c r="N7" s="23" t="s">
        <v>45</v>
      </c>
      <c r="O7" s="23" t="s">
        <v>53</v>
      </c>
      <c r="P7" s="24" t="s">
        <v>107</v>
      </c>
      <c r="Q7" s="25" t="s">
        <v>54</v>
      </c>
      <c r="R7" s="27" t="s">
        <v>52</v>
      </c>
    </row>
    <row r="8" spans="2:23" s="45" customFormat="1" ht="12">
      <c r="B8" s="46"/>
      <c r="C8" s="188" t="s">
        <v>0</v>
      </c>
      <c r="D8" s="189"/>
      <c r="E8" s="110">
        <v>38.1</v>
      </c>
      <c r="F8" s="112">
        <v>260253</v>
      </c>
      <c r="G8" s="112">
        <v>90</v>
      </c>
      <c r="H8" s="112">
        <v>5053</v>
      </c>
      <c r="I8" s="230">
        <v>1.94</v>
      </c>
      <c r="J8" s="231">
        <v>6086</v>
      </c>
      <c r="K8" s="131">
        <f>IF(U8=TRUE,"-",ROUND((H8-J8)/J8*100,2))</f>
        <v>-16.97</v>
      </c>
      <c r="L8" s="110">
        <v>38.1</v>
      </c>
      <c r="M8" s="112">
        <v>259549</v>
      </c>
      <c r="N8" s="111">
        <v>89</v>
      </c>
      <c r="O8" s="112">
        <v>3793</v>
      </c>
      <c r="P8" s="230">
        <v>1.46</v>
      </c>
      <c r="Q8" s="231">
        <v>3346</v>
      </c>
      <c r="R8" s="47">
        <f>IF(W8=TRUE,"-",ROUND((O8-Q8)/Q8*100,2))</f>
        <v>13.36</v>
      </c>
      <c r="T8" s="45">
        <f aca="true" t="shared" si="0" ref="T8:T39">ROUND((H8-J8)/J8*100,2)</f>
        <v>-16.97</v>
      </c>
      <c r="U8" s="45" t="b">
        <f aca="true" t="shared" si="1" ref="U8:U39">ISERROR(T8)</f>
        <v>0</v>
      </c>
      <c r="V8" s="45">
        <f aca="true" t="shared" si="2" ref="V8:V39">ROUND((O8-Q8)/Q8*100,2)</f>
        <v>13.36</v>
      </c>
      <c r="W8" s="45" t="b">
        <f aca="true" t="shared" si="3" ref="W8:W39">ISERROR(V8)</f>
        <v>0</v>
      </c>
    </row>
    <row r="9" spans="2:23" s="45" customFormat="1" ht="12">
      <c r="B9" s="104"/>
      <c r="C9" s="48"/>
      <c r="D9" s="49" t="s">
        <v>114</v>
      </c>
      <c r="E9" s="113">
        <v>35.2</v>
      </c>
      <c r="F9" s="115">
        <v>244731</v>
      </c>
      <c r="G9" s="115" t="s">
        <v>110</v>
      </c>
      <c r="H9" s="115">
        <v>5500</v>
      </c>
      <c r="I9" s="232">
        <v>2.25</v>
      </c>
      <c r="J9" s="233">
        <v>6780</v>
      </c>
      <c r="K9" s="132">
        <f>IF(U9=TRUE,"-",ROUND((H9-J9)/J9*100,2))</f>
        <v>-18.88</v>
      </c>
      <c r="L9" s="113">
        <v>35.2</v>
      </c>
      <c r="M9" s="115">
        <v>244731</v>
      </c>
      <c r="N9" s="114" t="s">
        <v>110</v>
      </c>
      <c r="O9" s="115">
        <v>3530</v>
      </c>
      <c r="P9" s="232">
        <v>1.44</v>
      </c>
      <c r="Q9" s="233">
        <v>2553</v>
      </c>
      <c r="R9" s="50">
        <f>IF(W9=TRUE,"-",ROUND((O9-Q9)/Q9*100,2))</f>
        <v>38.27</v>
      </c>
      <c r="T9" s="45">
        <f t="shared" si="0"/>
        <v>-18.88</v>
      </c>
      <c r="U9" s="45" t="b">
        <f t="shared" si="1"/>
        <v>0</v>
      </c>
      <c r="V9" s="45">
        <f t="shared" si="2"/>
        <v>38.27</v>
      </c>
      <c r="W9" s="45" t="b">
        <f t="shared" si="3"/>
        <v>0</v>
      </c>
    </row>
    <row r="10" spans="2:23" s="45" customFormat="1" ht="12">
      <c r="B10" s="104"/>
      <c r="C10" s="48"/>
      <c r="D10" s="49" t="s">
        <v>77</v>
      </c>
      <c r="E10" s="113">
        <v>42</v>
      </c>
      <c r="F10" s="115">
        <v>262339</v>
      </c>
      <c r="G10" s="115">
        <v>5</v>
      </c>
      <c r="H10" s="115">
        <v>4215</v>
      </c>
      <c r="I10" s="234">
        <v>1.61</v>
      </c>
      <c r="J10" s="233">
        <v>9000</v>
      </c>
      <c r="K10" s="132">
        <f aca="true" t="shared" si="4" ref="K10:K62">IF(U10=TRUE,"-",ROUND((H10-J10)/J10*100,2))</f>
        <v>-53.17</v>
      </c>
      <c r="L10" s="113">
        <v>42</v>
      </c>
      <c r="M10" s="115">
        <v>262339</v>
      </c>
      <c r="N10" s="114">
        <v>5</v>
      </c>
      <c r="O10" s="115">
        <v>1615</v>
      </c>
      <c r="P10" s="232">
        <v>0.62</v>
      </c>
      <c r="Q10" s="233">
        <v>1167</v>
      </c>
      <c r="R10" s="50">
        <f aca="true" t="shared" si="5" ref="R10:R62">IF(W10=TRUE,"-",ROUND((O10-Q10)/Q10*100,2))</f>
        <v>38.39</v>
      </c>
      <c r="T10" s="45">
        <f t="shared" si="0"/>
        <v>-53.17</v>
      </c>
      <c r="U10" s="45" t="b">
        <f t="shared" si="1"/>
        <v>0</v>
      </c>
      <c r="V10" s="45">
        <f t="shared" si="2"/>
        <v>38.39</v>
      </c>
      <c r="W10" s="45" t="b">
        <f t="shared" si="3"/>
        <v>0</v>
      </c>
    </row>
    <row r="11" spans="2:23" s="45" customFormat="1" ht="12">
      <c r="B11" s="104"/>
      <c r="C11" s="48"/>
      <c r="D11" s="49" t="s">
        <v>115</v>
      </c>
      <c r="E11" s="113">
        <v>43.2</v>
      </c>
      <c r="F11" s="115">
        <v>225291</v>
      </c>
      <c r="G11" s="115" t="s">
        <v>110</v>
      </c>
      <c r="H11" s="115">
        <v>5000</v>
      </c>
      <c r="I11" s="234">
        <v>2.22</v>
      </c>
      <c r="J11" s="233">
        <v>6057</v>
      </c>
      <c r="K11" s="132">
        <f t="shared" si="4"/>
        <v>-17.45</v>
      </c>
      <c r="L11" s="113">
        <v>43.2</v>
      </c>
      <c r="M11" s="115">
        <v>225291</v>
      </c>
      <c r="N11" s="114" t="s">
        <v>110</v>
      </c>
      <c r="O11" s="115">
        <v>1300</v>
      </c>
      <c r="P11" s="232">
        <v>0.58</v>
      </c>
      <c r="Q11" s="233">
        <v>3460</v>
      </c>
      <c r="R11" s="50">
        <f t="shared" si="5"/>
        <v>-62.43</v>
      </c>
      <c r="T11" s="45">
        <f t="shared" si="0"/>
        <v>-17.45</v>
      </c>
      <c r="U11" s="45" t="b">
        <f t="shared" si="1"/>
        <v>0</v>
      </c>
      <c r="V11" s="45">
        <f t="shared" si="2"/>
        <v>-62.43</v>
      </c>
      <c r="W11" s="45" t="b">
        <f t="shared" si="3"/>
        <v>0</v>
      </c>
    </row>
    <row r="12" spans="2:23" s="45" customFormat="1" ht="12">
      <c r="B12" s="104"/>
      <c r="C12" s="48"/>
      <c r="D12" s="49" t="s">
        <v>83</v>
      </c>
      <c r="E12" s="113">
        <v>37.8</v>
      </c>
      <c r="F12" s="115">
        <v>248933</v>
      </c>
      <c r="G12" s="115" t="s">
        <v>110</v>
      </c>
      <c r="H12" s="115">
        <v>5000</v>
      </c>
      <c r="I12" s="232">
        <v>2.01</v>
      </c>
      <c r="J12" s="233">
        <v>6195</v>
      </c>
      <c r="K12" s="132">
        <f t="shared" si="4"/>
        <v>-19.29</v>
      </c>
      <c r="L12" s="113">
        <v>37.8</v>
      </c>
      <c r="M12" s="115">
        <v>248933</v>
      </c>
      <c r="N12" s="114" t="s">
        <v>110</v>
      </c>
      <c r="O12" s="115">
        <v>4100</v>
      </c>
      <c r="P12" s="232">
        <v>1.65</v>
      </c>
      <c r="Q12" s="233">
        <v>4618</v>
      </c>
      <c r="R12" s="50">
        <f t="shared" si="5"/>
        <v>-11.22</v>
      </c>
      <c r="T12" s="45">
        <f t="shared" si="0"/>
        <v>-19.29</v>
      </c>
      <c r="U12" s="45" t="b">
        <f t="shared" si="1"/>
        <v>0</v>
      </c>
      <c r="V12" s="45">
        <f t="shared" si="2"/>
        <v>-11.22</v>
      </c>
      <c r="W12" s="45" t="b">
        <f t="shared" si="3"/>
        <v>0</v>
      </c>
    </row>
    <row r="13" spans="2:23" s="45" customFormat="1" ht="12">
      <c r="B13" s="104"/>
      <c r="C13" s="48"/>
      <c r="D13" s="49" t="s">
        <v>92</v>
      </c>
      <c r="E13" s="113">
        <v>35.2</v>
      </c>
      <c r="F13" s="115">
        <v>226521</v>
      </c>
      <c r="G13" s="115" t="s">
        <v>110</v>
      </c>
      <c r="H13" s="115">
        <v>2508</v>
      </c>
      <c r="I13" s="232">
        <v>1.11</v>
      </c>
      <c r="J13" s="233">
        <v>4558</v>
      </c>
      <c r="K13" s="132">
        <f t="shared" si="4"/>
        <v>-44.98</v>
      </c>
      <c r="L13" s="113">
        <v>35.2</v>
      </c>
      <c r="M13" s="115">
        <v>226521</v>
      </c>
      <c r="N13" s="114" t="s">
        <v>110</v>
      </c>
      <c r="O13" s="115">
        <v>2127</v>
      </c>
      <c r="P13" s="232">
        <v>0.94</v>
      </c>
      <c r="Q13" s="233">
        <v>2443</v>
      </c>
      <c r="R13" s="50">
        <f t="shared" si="5"/>
        <v>-12.93</v>
      </c>
      <c r="T13" s="45">
        <f t="shared" si="0"/>
        <v>-44.98</v>
      </c>
      <c r="U13" s="45" t="b">
        <f t="shared" si="1"/>
        <v>0</v>
      </c>
      <c r="V13" s="45">
        <f t="shared" si="2"/>
        <v>-12.93</v>
      </c>
      <c r="W13" s="45" t="b">
        <f t="shared" si="3"/>
        <v>0</v>
      </c>
    </row>
    <row r="14" spans="2:23" s="45" customFormat="1" ht="12">
      <c r="B14" s="104"/>
      <c r="C14" s="48"/>
      <c r="D14" s="49" t="s">
        <v>1</v>
      </c>
      <c r="E14" s="113">
        <v>39</v>
      </c>
      <c r="F14" s="115">
        <v>305833</v>
      </c>
      <c r="G14" s="115">
        <v>6</v>
      </c>
      <c r="H14" s="115">
        <v>9132</v>
      </c>
      <c r="I14" s="232">
        <v>2.99</v>
      </c>
      <c r="J14" s="233">
        <v>7004</v>
      </c>
      <c r="K14" s="132">
        <f t="shared" si="4"/>
        <v>30.38</v>
      </c>
      <c r="L14" s="113">
        <v>38</v>
      </c>
      <c r="M14" s="115">
        <v>302420</v>
      </c>
      <c r="N14" s="114">
        <v>5</v>
      </c>
      <c r="O14" s="115">
        <v>5133</v>
      </c>
      <c r="P14" s="232">
        <v>1.7</v>
      </c>
      <c r="Q14" s="233">
        <v>4483</v>
      </c>
      <c r="R14" s="50">
        <f t="shared" si="5"/>
        <v>14.5</v>
      </c>
      <c r="T14" s="45">
        <f t="shared" si="0"/>
        <v>30.38</v>
      </c>
      <c r="U14" s="45" t="b">
        <f t="shared" si="1"/>
        <v>0</v>
      </c>
      <c r="V14" s="45">
        <f t="shared" si="2"/>
        <v>14.5</v>
      </c>
      <c r="W14" s="45" t="b">
        <f t="shared" si="3"/>
        <v>0</v>
      </c>
    </row>
    <row r="15" spans="2:23" s="45" customFormat="1" ht="12">
      <c r="B15" s="101"/>
      <c r="C15" s="48"/>
      <c r="D15" s="49" t="s">
        <v>116</v>
      </c>
      <c r="E15" s="113" t="s">
        <v>102</v>
      </c>
      <c r="F15" s="115" t="s">
        <v>102</v>
      </c>
      <c r="G15" s="115" t="s">
        <v>102</v>
      </c>
      <c r="H15" s="115" t="s">
        <v>102</v>
      </c>
      <c r="I15" s="232" t="s">
        <v>102</v>
      </c>
      <c r="J15" s="233" t="s">
        <v>102</v>
      </c>
      <c r="K15" s="132" t="str">
        <f t="shared" si="4"/>
        <v>-</v>
      </c>
      <c r="L15" s="113" t="s">
        <v>102</v>
      </c>
      <c r="M15" s="115" t="s">
        <v>102</v>
      </c>
      <c r="N15" s="114" t="s">
        <v>102</v>
      </c>
      <c r="O15" s="115" t="s">
        <v>102</v>
      </c>
      <c r="P15" s="232" t="s">
        <v>102</v>
      </c>
      <c r="Q15" s="233" t="s">
        <v>102</v>
      </c>
      <c r="R15" s="50" t="str">
        <f t="shared" si="5"/>
        <v>-</v>
      </c>
      <c r="T15" s="45" t="e">
        <f t="shared" si="0"/>
        <v>#VALUE!</v>
      </c>
      <c r="U15" s="45" t="b">
        <f t="shared" si="1"/>
        <v>1</v>
      </c>
      <c r="V15" s="45" t="e">
        <f t="shared" si="2"/>
        <v>#VALUE!</v>
      </c>
      <c r="W15" s="45" t="b">
        <f t="shared" si="3"/>
        <v>1</v>
      </c>
    </row>
    <row r="16" spans="2:23" s="45" customFormat="1" ht="12">
      <c r="B16" s="101"/>
      <c r="C16" s="48"/>
      <c r="D16" s="49" t="s">
        <v>2</v>
      </c>
      <c r="E16" s="113">
        <v>35.6</v>
      </c>
      <c r="F16" s="115">
        <v>250179</v>
      </c>
      <c r="G16" s="115" t="s">
        <v>110</v>
      </c>
      <c r="H16" s="115">
        <v>4237</v>
      </c>
      <c r="I16" s="232">
        <v>1.69</v>
      </c>
      <c r="J16" s="233">
        <v>5400</v>
      </c>
      <c r="K16" s="132">
        <f t="shared" si="4"/>
        <v>-21.54</v>
      </c>
      <c r="L16" s="113">
        <v>35.6</v>
      </c>
      <c r="M16" s="115">
        <v>250179</v>
      </c>
      <c r="N16" s="114" t="s">
        <v>110</v>
      </c>
      <c r="O16" s="115">
        <v>4237</v>
      </c>
      <c r="P16" s="232">
        <v>1.69</v>
      </c>
      <c r="Q16" s="233">
        <v>5400</v>
      </c>
      <c r="R16" s="50">
        <f t="shared" si="5"/>
        <v>-21.54</v>
      </c>
      <c r="T16" s="45">
        <f t="shared" si="0"/>
        <v>-21.54</v>
      </c>
      <c r="U16" s="45" t="b">
        <f t="shared" si="1"/>
        <v>0</v>
      </c>
      <c r="V16" s="45">
        <f t="shared" si="2"/>
        <v>-21.54</v>
      </c>
      <c r="W16" s="45" t="b">
        <f t="shared" si="3"/>
        <v>0</v>
      </c>
    </row>
    <row r="17" spans="2:23" s="45" customFormat="1" ht="12">
      <c r="B17" s="101"/>
      <c r="C17" s="48"/>
      <c r="D17" s="49" t="s">
        <v>84</v>
      </c>
      <c r="E17" s="113">
        <v>37.6</v>
      </c>
      <c r="F17" s="115">
        <v>267139</v>
      </c>
      <c r="G17" s="115" t="s">
        <v>110</v>
      </c>
      <c r="H17" s="115">
        <v>3173</v>
      </c>
      <c r="I17" s="232">
        <v>1.19</v>
      </c>
      <c r="J17" s="233">
        <v>3911</v>
      </c>
      <c r="K17" s="132">
        <f t="shared" si="4"/>
        <v>-18.87</v>
      </c>
      <c r="L17" s="113">
        <v>37.6</v>
      </c>
      <c r="M17" s="115">
        <v>267139</v>
      </c>
      <c r="N17" s="114" t="s">
        <v>110</v>
      </c>
      <c r="O17" s="115">
        <v>2853</v>
      </c>
      <c r="P17" s="232">
        <v>1.07</v>
      </c>
      <c r="Q17" s="233">
        <v>2547</v>
      </c>
      <c r="R17" s="50">
        <f t="shared" si="5"/>
        <v>12.01</v>
      </c>
      <c r="T17" s="45">
        <f t="shared" si="0"/>
        <v>-18.87</v>
      </c>
      <c r="U17" s="45" t="b">
        <f t="shared" si="1"/>
        <v>0</v>
      </c>
      <c r="V17" s="45">
        <f t="shared" si="2"/>
        <v>12.01</v>
      </c>
      <c r="W17" s="45" t="b">
        <f t="shared" si="3"/>
        <v>0</v>
      </c>
    </row>
    <row r="18" spans="2:23" s="45" customFormat="1" ht="12">
      <c r="B18" s="101"/>
      <c r="C18" s="48"/>
      <c r="D18" s="49" t="s">
        <v>85</v>
      </c>
      <c r="E18" s="113">
        <v>44</v>
      </c>
      <c r="F18" s="115">
        <v>302000</v>
      </c>
      <c r="G18" s="115" t="s">
        <v>110</v>
      </c>
      <c r="H18" s="115">
        <v>1300</v>
      </c>
      <c r="I18" s="232">
        <v>0.43</v>
      </c>
      <c r="J18" s="233">
        <v>4500</v>
      </c>
      <c r="K18" s="132">
        <f t="shared" si="4"/>
        <v>-71.11</v>
      </c>
      <c r="L18" s="113">
        <v>44</v>
      </c>
      <c r="M18" s="115">
        <v>302000</v>
      </c>
      <c r="N18" s="114" t="s">
        <v>110</v>
      </c>
      <c r="O18" s="115">
        <v>1300</v>
      </c>
      <c r="P18" s="232">
        <v>0.43</v>
      </c>
      <c r="Q18" s="233">
        <v>0</v>
      </c>
      <c r="R18" s="50" t="str">
        <f t="shared" si="5"/>
        <v>-</v>
      </c>
      <c r="T18" s="45">
        <f t="shared" si="0"/>
        <v>-71.11</v>
      </c>
      <c r="U18" s="45" t="b">
        <f t="shared" si="1"/>
        <v>0</v>
      </c>
      <c r="V18" s="45" t="e">
        <f t="shared" si="2"/>
        <v>#DIV/0!</v>
      </c>
      <c r="W18" s="45" t="b">
        <f t="shared" si="3"/>
        <v>1</v>
      </c>
    </row>
    <row r="19" spans="2:23" s="45" customFormat="1" ht="12">
      <c r="B19" s="101"/>
      <c r="C19" s="48"/>
      <c r="D19" s="49" t="s">
        <v>3</v>
      </c>
      <c r="E19" s="113" t="s">
        <v>102</v>
      </c>
      <c r="F19" s="115" t="s">
        <v>102</v>
      </c>
      <c r="G19" s="115" t="s">
        <v>102</v>
      </c>
      <c r="H19" s="115" t="s">
        <v>102</v>
      </c>
      <c r="I19" s="232" t="s">
        <v>102</v>
      </c>
      <c r="J19" s="233" t="s">
        <v>102</v>
      </c>
      <c r="K19" s="132" t="str">
        <f t="shared" si="4"/>
        <v>-</v>
      </c>
      <c r="L19" s="113" t="s">
        <v>102</v>
      </c>
      <c r="M19" s="115" t="s">
        <v>102</v>
      </c>
      <c r="N19" s="114" t="s">
        <v>102</v>
      </c>
      <c r="O19" s="115" t="s">
        <v>102</v>
      </c>
      <c r="P19" s="232" t="s">
        <v>102</v>
      </c>
      <c r="Q19" s="233" t="s">
        <v>102</v>
      </c>
      <c r="R19" s="50" t="str">
        <f t="shared" si="5"/>
        <v>-</v>
      </c>
      <c r="T19" s="45" t="e">
        <f t="shared" si="0"/>
        <v>#VALUE!</v>
      </c>
      <c r="U19" s="45" t="b">
        <f t="shared" si="1"/>
        <v>1</v>
      </c>
      <c r="V19" s="45" t="e">
        <f t="shared" si="2"/>
        <v>#VALUE!</v>
      </c>
      <c r="W19" s="45" t="b">
        <f t="shared" si="3"/>
        <v>1</v>
      </c>
    </row>
    <row r="20" spans="2:23" s="45" customFormat="1" ht="12">
      <c r="B20" s="101" t="s">
        <v>4</v>
      </c>
      <c r="C20" s="48"/>
      <c r="D20" s="49" t="s">
        <v>5</v>
      </c>
      <c r="E20" s="113">
        <v>35.1</v>
      </c>
      <c r="F20" s="115">
        <v>247607</v>
      </c>
      <c r="G20" s="115" t="s">
        <v>110</v>
      </c>
      <c r="H20" s="115">
        <v>5450</v>
      </c>
      <c r="I20" s="232">
        <v>2.2</v>
      </c>
      <c r="J20" s="233">
        <v>6750</v>
      </c>
      <c r="K20" s="132">
        <f t="shared" si="4"/>
        <v>-19.26</v>
      </c>
      <c r="L20" s="113">
        <v>35.1</v>
      </c>
      <c r="M20" s="115">
        <v>247607</v>
      </c>
      <c r="N20" s="114" t="s">
        <v>110</v>
      </c>
      <c r="O20" s="115">
        <v>2846</v>
      </c>
      <c r="P20" s="232">
        <v>1.15</v>
      </c>
      <c r="Q20" s="233">
        <v>4333</v>
      </c>
      <c r="R20" s="50">
        <f t="shared" si="5"/>
        <v>-34.32</v>
      </c>
      <c r="T20" s="45">
        <f t="shared" si="0"/>
        <v>-19.26</v>
      </c>
      <c r="U20" s="45" t="b">
        <f t="shared" si="1"/>
        <v>0</v>
      </c>
      <c r="V20" s="45">
        <f t="shared" si="2"/>
        <v>-34.32</v>
      </c>
      <c r="W20" s="45" t="b">
        <f t="shared" si="3"/>
        <v>0</v>
      </c>
    </row>
    <row r="21" spans="2:23" s="45" customFormat="1" ht="12">
      <c r="B21" s="101"/>
      <c r="C21" s="48"/>
      <c r="D21" s="49" t="s">
        <v>6</v>
      </c>
      <c r="E21" s="113">
        <v>36.5</v>
      </c>
      <c r="F21" s="115">
        <v>251087</v>
      </c>
      <c r="G21" s="115">
        <v>6</v>
      </c>
      <c r="H21" s="115">
        <v>4631</v>
      </c>
      <c r="I21" s="232">
        <v>1.84</v>
      </c>
      <c r="J21" s="233">
        <v>5086</v>
      </c>
      <c r="K21" s="132">
        <f t="shared" si="4"/>
        <v>-8.95</v>
      </c>
      <c r="L21" s="113">
        <v>36.5</v>
      </c>
      <c r="M21" s="115">
        <v>251087</v>
      </c>
      <c r="N21" s="114">
        <v>6</v>
      </c>
      <c r="O21" s="115">
        <v>3770</v>
      </c>
      <c r="P21" s="232">
        <v>1.5</v>
      </c>
      <c r="Q21" s="233">
        <v>3254</v>
      </c>
      <c r="R21" s="50">
        <f t="shared" si="5"/>
        <v>15.86</v>
      </c>
      <c r="T21" s="45">
        <f t="shared" si="0"/>
        <v>-8.95</v>
      </c>
      <c r="U21" s="45" t="b">
        <f t="shared" si="1"/>
        <v>0</v>
      </c>
      <c r="V21" s="45">
        <f t="shared" si="2"/>
        <v>15.86</v>
      </c>
      <c r="W21" s="45" t="b">
        <f t="shared" si="3"/>
        <v>0</v>
      </c>
    </row>
    <row r="22" spans="2:23" s="45" customFormat="1" ht="12">
      <c r="B22" s="101"/>
      <c r="C22" s="48"/>
      <c r="D22" s="49" t="s">
        <v>117</v>
      </c>
      <c r="E22" s="113">
        <v>42.7</v>
      </c>
      <c r="F22" s="115">
        <v>267899</v>
      </c>
      <c r="G22" s="115">
        <v>8</v>
      </c>
      <c r="H22" s="115">
        <v>6352</v>
      </c>
      <c r="I22" s="232">
        <v>2.37</v>
      </c>
      <c r="J22" s="233">
        <v>7230</v>
      </c>
      <c r="K22" s="132">
        <f t="shared" si="4"/>
        <v>-12.14</v>
      </c>
      <c r="L22" s="113">
        <v>42.7</v>
      </c>
      <c r="M22" s="115">
        <v>267899</v>
      </c>
      <c r="N22" s="114">
        <v>8</v>
      </c>
      <c r="O22" s="115">
        <v>4634</v>
      </c>
      <c r="P22" s="232">
        <v>1.73</v>
      </c>
      <c r="Q22" s="233">
        <v>4218</v>
      </c>
      <c r="R22" s="50">
        <f t="shared" si="5"/>
        <v>9.86</v>
      </c>
      <c r="T22" s="45">
        <f t="shared" si="0"/>
        <v>-12.14</v>
      </c>
      <c r="U22" s="45" t="b">
        <f t="shared" si="1"/>
        <v>0</v>
      </c>
      <c r="V22" s="45">
        <f t="shared" si="2"/>
        <v>9.86</v>
      </c>
      <c r="W22" s="45" t="b">
        <f t="shared" si="3"/>
        <v>0</v>
      </c>
    </row>
    <row r="23" spans="2:23" s="45" customFormat="1" ht="12">
      <c r="B23" s="101"/>
      <c r="C23" s="48"/>
      <c r="D23" s="49" t="s">
        <v>80</v>
      </c>
      <c r="E23" s="113">
        <v>35</v>
      </c>
      <c r="F23" s="115">
        <v>251552</v>
      </c>
      <c r="G23" s="115" t="s">
        <v>110</v>
      </c>
      <c r="H23" s="115">
        <v>4278</v>
      </c>
      <c r="I23" s="232">
        <v>1.7</v>
      </c>
      <c r="J23" s="233">
        <v>5700</v>
      </c>
      <c r="K23" s="132">
        <f t="shared" si="4"/>
        <v>-24.95</v>
      </c>
      <c r="L23" s="113">
        <v>35</v>
      </c>
      <c r="M23" s="115">
        <v>251552</v>
      </c>
      <c r="N23" s="114" t="s">
        <v>110</v>
      </c>
      <c r="O23" s="115">
        <v>4278</v>
      </c>
      <c r="P23" s="232">
        <v>1.7</v>
      </c>
      <c r="Q23" s="233">
        <v>3350</v>
      </c>
      <c r="R23" s="50">
        <f t="shared" si="5"/>
        <v>27.7</v>
      </c>
      <c r="T23" s="45">
        <f t="shared" si="0"/>
        <v>-24.95</v>
      </c>
      <c r="U23" s="45" t="b">
        <f t="shared" si="1"/>
        <v>0</v>
      </c>
      <c r="V23" s="45">
        <f t="shared" si="2"/>
        <v>27.7</v>
      </c>
      <c r="W23" s="45" t="b">
        <f t="shared" si="3"/>
        <v>0</v>
      </c>
    </row>
    <row r="24" spans="2:23" s="45" customFormat="1" ht="12">
      <c r="B24" s="101"/>
      <c r="C24" s="48"/>
      <c r="D24" s="49" t="s">
        <v>78</v>
      </c>
      <c r="E24" s="113">
        <v>36.4</v>
      </c>
      <c r="F24" s="115">
        <v>269924</v>
      </c>
      <c r="G24" s="115">
        <v>5</v>
      </c>
      <c r="H24" s="115">
        <v>3322</v>
      </c>
      <c r="I24" s="232">
        <v>1.23</v>
      </c>
      <c r="J24" s="233">
        <v>3713</v>
      </c>
      <c r="K24" s="132">
        <f t="shared" si="4"/>
        <v>-10.53</v>
      </c>
      <c r="L24" s="113">
        <v>36.4</v>
      </c>
      <c r="M24" s="115">
        <v>269924</v>
      </c>
      <c r="N24" s="114">
        <v>5</v>
      </c>
      <c r="O24" s="115">
        <v>3081</v>
      </c>
      <c r="P24" s="232">
        <v>1.14</v>
      </c>
      <c r="Q24" s="233">
        <v>1842</v>
      </c>
      <c r="R24" s="50">
        <f t="shared" si="5"/>
        <v>67.26</v>
      </c>
      <c r="T24" s="45">
        <f t="shared" si="0"/>
        <v>-10.53</v>
      </c>
      <c r="U24" s="45" t="b">
        <f t="shared" si="1"/>
        <v>0</v>
      </c>
      <c r="V24" s="45">
        <f t="shared" si="2"/>
        <v>67.26</v>
      </c>
      <c r="W24" s="45" t="b">
        <f t="shared" si="3"/>
        <v>0</v>
      </c>
    </row>
    <row r="25" spans="2:23" s="45" customFormat="1" ht="12">
      <c r="B25" s="101"/>
      <c r="C25" s="48"/>
      <c r="D25" s="49" t="s">
        <v>79</v>
      </c>
      <c r="E25" s="113" t="s">
        <v>102</v>
      </c>
      <c r="F25" s="115" t="s">
        <v>102</v>
      </c>
      <c r="G25" s="115" t="s">
        <v>102</v>
      </c>
      <c r="H25" s="115" t="s">
        <v>102</v>
      </c>
      <c r="I25" s="232" t="s">
        <v>102</v>
      </c>
      <c r="J25" s="233" t="s">
        <v>102</v>
      </c>
      <c r="K25" s="132" t="str">
        <f t="shared" si="4"/>
        <v>-</v>
      </c>
      <c r="L25" s="113" t="s">
        <v>102</v>
      </c>
      <c r="M25" s="115" t="s">
        <v>102</v>
      </c>
      <c r="N25" s="114" t="s">
        <v>102</v>
      </c>
      <c r="O25" s="115" t="s">
        <v>102</v>
      </c>
      <c r="P25" s="232" t="s">
        <v>102</v>
      </c>
      <c r="Q25" s="233" t="s">
        <v>102</v>
      </c>
      <c r="R25" s="50" t="str">
        <f t="shared" si="5"/>
        <v>-</v>
      </c>
      <c r="T25" s="45" t="e">
        <f t="shared" si="0"/>
        <v>#VALUE!</v>
      </c>
      <c r="U25" s="45" t="b">
        <f t="shared" si="1"/>
        <v>1</v>
      </c>
      <c r="V25" s="45" t="e">
        <f t="shared" si="2"/>
        <v>#VALUE!</v>
      </c>
      <c r="W25" s="45" t="b">
        <f t="shared" si="3"/>
        <v>1</v>
      </c>
    </row>
    <row r="26" spans="2:23" s="45" customFormat="1" ht="12">
      <c r="B26" s="101"/>
      <c r="C26" s="48"/>
      <c r="D26" s="49" t="s">
        <v>7</v>
      </c>
      <c r="E26" s="113">
        <v>36.7</v>
      </c>
      <c r="F26" s="115">
        <v>252823</v>
      </c>
      <c r="G26" s="115">
        <v>33</v>
      </c>
      <c r="H26" s="115">
        <v>4576</v>
      </c>
      <c r="I26" s="232">
        <v>1.81</v>
      </c>
      <c r="J26" s="233">
        <v>6344</v>
      </c>
      <c r="K26" s="132">
        <f t="shared" si="4"/>
        <v>-27.87</v>
      </c>
      <c r="L26" s="113">
        <v>36.7</v>
      </c>
      <c r="M26" s="115">
        <v>252823</v>
      </c>
      <c r="N26" s="114">
        <v>33</v>
      </c>
      <c r="O26" s="115">
        <v>3737</v>
      </c>
      <c r="P26" s="232">
        <v>1.48</v>
      </c>
      <c r="Q26" s="233">
        <v>3375</v>
      </c>
      <c r="R26" s="50">
        <f t="shared" si="5"/>
        <v>10.73</v>
      </c>
      <c r="T26" s="45">
        <f t="shared" si="0"/>
        <v>-27.87</v>
      </c>
      <c r="U26" s="45" t="b">
        <f t="shared" si="1"/>
        <v>0</v>
      </c>
      <c r="V26" s="45">
        <f t="shared" si="2"/>
        <v>10.73</v>
      </c>
      <c r="W26" s="45" t="b">
        <f t="shared" si="3"/>
        <v>0</v>
      </c>
    </row>
    <row r="27" spans="2:23" s="45" customFormat="1" ht="12">
      <c r="B27" s="101"/>
      <c r="C27" s="48"/>
      <c r="D27" s="49" t="s">
        <v>118</v>
      </c>
      <c r="E27" s="113">
        <v>41</v>
      </c>
      <c r="F27" s="115">
        <v>268692</v>
      </c>
      <c r="G27" s="115">
        <v>9</v>
      </c>
      <c r="H27" s="115">
        <v>6387</v>
      </c>
      <c r="I27" s="232">
        <v>2.38</v>
      </c>
      <c r="J27" s="233">
        <v>5081</v>
      </c>
      <c r="K27" s="132">
        <f t="shared" si="4"/>
        <v>25.7</v>
      </c>
      <c r="L27" s="113">
        <v>41</v>
      </c>
      <c r="M27" s="115">
        <v>268692</v>
      </c>
      <c r="N27" s="114">
        <v>9</v>
      </c>
      <c r="O27" s="115">
        <v>5458</v>
      </c>
      <c r="P27" s="232">
        <v>2.03</v>
      </c>
      <c r="Q27" s="233">
        <v>3382</v>
      </c>
      <c r="R27" s="50">
        <f t="shared" si="5"/>
        <v>61.38</v>
      </c>
      <c r="T27" s="45">
        <f t="shared" si="0"/>
        <v>25.7</v>
      </c>
      <c r="U27" s="45" t="b">
        <f t="shared" si="1"/>
        <v>0</v>
      </c>
      <c r="V27" s="45">
        <f t="shared" si="2"/>
        <v>61.38</v>
      </c>
      <c r="W27" s="45" t="b">
        <f t="shared" si="3"/>
        <v>0</v>
      </c>
    </row>
    <row r="28" spans="2:23" s="45" customFormat="1" ht="12">
      <c r="B28" s="101" t="s">
        <v>8</v>
      </c>
      <c r="C28" s="190" t="s">
        <v>9</v>
      </c>
      <c r="D28" s="191"/>
      <c r="E28" s="116" t="s">
        <v>102</v>
      </c>
      <c r="F28" s="118" t="s">
        <v>102</v>
      </c>
      <c r="G28" s="118" t="s">
        <v>102</v>
      </c>
      <c r="H28" s="118" t="s">
        <v>102</v>
      </c>
      <c r="I28" s="235" t="s">
        <v>102</v>
      </c>
      <c r="J28" s="236" t="s">
        <v>102</v>
      </c>
      <c r="K28" s="133" t="str">
        <f t="shared" si="4"/>
        <v>-</v>
      </c>
      <c r="L28" s="116" t="s">
        <v>102</v>
      </c>
      <c r="M28" s="118" t="s">
        <v>102</v>
      </c>
      <c r="N28" s="117" t="s">
        <v>102</v>
      </c>
      <c r="O28" s="118" t="s">
        <v>102</v>
      </c>
      <c r="P28" s="235" t="s">
        <v>102</v>
      </c>
      <c r="Q28" s="236" t="s">
        <v>102</v>
      </c>
      <c r="R28" s="51" t="str">
        <f t="shared" si="5"/>
        <v>-</v>
      </c>
      <c r="T28" s="45" t="e">
        <f t="shared" si="0"/>
        <v>#VALUE!</v>
      </c>
      <c r="U28" s="45" t="b">
        <f t="shared" si="1"/>
        <v>1</v>
      </c>
      <c r="V28" s="45" t="e">
        <f t="shared" si="2"/>
        <v>#VALUE!</v>
      </c>
      <c r="W28" s="45" t="b">
        <f t="shared" si="3"/>
        <v>1</v>
      </c>
    </row>
    <row r="29" spans="2:23" s="45" customFormat="1" ht="12">
      <c r="B29" s="101"/>
      <c r="C29" s="190" t="s">
        <v>88</v>
      </c>
      <c r="D29" s="191"/>
      <c r="E29" s="119" t="s">
        <v>102</v>
      </c>
      <c r="F29" s="121" t="s">
        <v>102</v>
      </c>
      <c r="G29" s="121" t="s">
        <v>102</v>
      </c>
      <c r="H29" s="121" t="s">
        <v>102</v>
      </c>
      <c r="I29" s="237" t="s">
        <v>102</v>
      </c>
      <c r="J29" s="238">
        <v>4000</v>
      </c>
      <c r="K29" s="133" t="str">
        <f t="shared" si="4"/>
        <v>-</v>
      </c>
      <c r="L29" s="119" t="s">
        <v>102</v>
      </c>
      <c r="M29" s="121" t="s">
        <v>102</v>
      </c>
      <c r="N29" s="120" t="s">
        <v>102</v>
      </c>
      <c r="O29" s="121" t="s">
        <v>102</v>
      </c>
      <c r="P29" s="237" t="s">
        <v>102</v>
      </c>
      <c r="Q29" s="238">
        <v>1000</v>
      </c>
      <c r="R29" s="51" t="str">
        <f t="shared" si="5"/>
        <v>-</v>
      </c>
      <c r="T29" s="45" t="e">
        <f t="shared" si="0"/>
        <v>#VALUE!</v>
      </c>
      <c r="U29" s="45" t="b">
        <f t="shared" si="1"/>
        <v>1</v>
      </c>
      <c r="V29" s="45" t="e">
        <f t="shared" si="2"/>
        <v>#VALUE!</v>
      </c>
      <c r="W29" s="45" t="b">
        <f t="shared" si="3"/>
        <v>1</v>
      </c>
    </row>
    <row r="30" spans="2:23" s="45" customFormat="1" ht="12">
      <c r="B30" s="101"/>
      <c r="C30" s="190" t="s">
        <v>10</v>
      </c>
      <c r="D30" s="191"/>
      <c r="E30" s="119">
        <v>36.2</v>
      </c>
      <c r="F30" s="121">
        <v>284576</v>
      </c>
      <c r="G30" s="121" t="s">
        <v>110</v>
      </c>
      <c r="H30" s="121">
        <v>3967</v>
      </c>
      <c r="I30" s="237">
        <v>1.39</v>
      </c>
      <c r="J30" s="238">
        <v>7033</v>
      </c>
      <c r="K30" s="133">
        <f t="shared" si="4"/>
        <v>-43.59</v>
      </c>
      <c r="L30" s="119">
        <v>37.8</v>
      </c>
      <c r="M30" s="121">
        <v>309124</v>
      </c>
      <c r="N30" s="120" t="s">
        <v>110</v>
      </c>
      <c r="O30" s="121">
        <v>3450</v>
      </c>
      <c r="P30" s="237">
        <v>1.12</v>
      </c>
      <c r="Q30" s="238">
        <v>5033</v>
      </c>
      <c r="R30" s="51">
        <f t="shared" si="5"/>
        <v>-31.45</v>
      </c>
      <c r="T30" s="45">
        <f t="shared" si="0"/>
        <v>-43.59</v>
      </c>
      <c r="U30" s="45" t="b">
        <f t="shared" si="1"/>
        <v>0</v>
      </c>
      <c r="V30" s="45">
        <f t="shared" si="2"/>
        <v>-31.45</v>
      </c>
      <c r="W30" s="45" t="b">
        <f t="shared" si="3"/>
        <v>0</v>
      </c>
    </row>
    <row r="31" spans="2:23" s="45" customFormat="1" ht="12">
      <c r="B31" s="101"/>
      <c r="C31" s="190" t="s">
        <v>89</v>
      </c>
      <c r="D31" s="191"/>
      <c r="E31" s="119" t="s">
        <v>102</v>
      </c>
      <c r="F31" s="121" t="s">
        <v>102</v>
      </c>
      <c r="G31" s="121" t="s">
        <v>102</v>
      </c>
      <c r="H31" s="121" t="s">
        <v>102</v>
      </c>
      <c r="I31" s="237" t="s">
        <v>102</v>
      </c>
      <c r="J31" s="238">
        <v>4000</v>
      </c>
      <c r="K31" s="133" t="str">
        <f t="shared" si="4"/>
        <v>-</v>
      </c>
      <c r="L31" s="119" t="s">
        <v>102</v>
      </c>
      <c r="M31" s="121" t="s">
        <v>102</v>
      </c>
      <c r="N31" s="120" t="s">
        <v>102</v>
      </c>
      <c r="O31" s="121" t="s">
        <v>102</v>
      </c>
      <c r="P31" s="237" t="s">
        <v>102</v>
      </c>
      <c r="Q31" s="238">
        <v>0</v>
      </c>
      <c r="R31" s="51" t="str">
        <f t="shared" si="5"/>
        <v>-</v>
      </c>
      <c r="T31" s="45" t="e">
        <f t="shared" si="0"/>
        <v>#VALUE!</v>
      </c>
      <c r="U31" s="45" t="b">
        <f t="shared" si="1"/>
        <v>1</v>
      </c>
      <c r="V31" s="45" t="e">
        <f t="shared" si="2"/>
        <v>#VALUE!</v>
      </c>
      <c r="W31" s="45" t="b">
        <f t="shared" si="3"/>
        <v>1</v>
      </c>
    </row>
    <row r="32" spans="2:23" s="45" customFormat="1" ht="12">
      <c r="B32" s="101"/>
      <c r="C32" s="190" t="s">
        <v>39</v>
      </c>
      <c r="D32" s="191"/>
      <c r="E32" s="119" t="s">
        <v>102</v>
      </c>
      <c r="F32" s="121" t="s">
        <v>102</v>
      </c>
      <c r="G32" s="121" t="s">
        <v>102</v>
      </c>
      <c r="H32" s="121" t="s">
        <v>102</v>
      </c>
      <c r="I32" s="237" t="s">
        <v>102</v>
      </c>
      <c r="J32" s="238" t="s">
        <v>102</v>
      </c>
      <c r="K32" s="133" t="str">
        <f t="shared" si="4"/>
        <v>-</v>
      </c>
      <c r="L32" s="119" t="s">
        <v>102</v>
      </c>
      <c r="M32" s="121" t="s">
        <v>102</v>
      </c>
      <c r="N32" s="120" t="s">
        <v>102</v>
      </c>
      <c r="O32" s="121" t="s">
        <v>102</v>
      </c>
      <c r="P32" s="237" t="s">
        <v>102</v>
      </c>
      <c r="Q32" s="238" t="s">
        <v>102</v>
      </c>
      <c r="R32" s="51" t="str">
        <f t="shared" si="5"/>
        <v>-</v>
      </c>
      <c r="T32" s="45" t="e">
        <f t="shared" si="0"/>
        <v>#VALUE!</v>
      </c>
      <c r="U32" s="45" t="b">
        <f t="shared" si="1"/>
        <v>1</v>
      </c>
      <c r="V32" s="45" t="e">
        <f t="shared" si="2"/>
        <v>#VALUE!</v>
      </c>
      <c r="W32" s="45" t="b">
        <f t="shared" si="3"/>
        <v>1</v>
      </c>
    </row>
    <row r="33" spans="2:23" s="45" customFormat="1" ht="12">
      <c r="B33" s="101"/>
      <c r="C33" s="195" t="s">
        <v>87</v>
      </c>
      <c r="D33" s="196"/>
      <c r="E33" s="116">
        <v>41</v>
      </c>
      <c r="F33" s="118">
        <v>271949</v>
      </c>
      <c r="G33" s="118">
        <v>6</v>
      </c>
      <c r="H33" s="118">
        <v>4713</v>
      </c>
      <c r="I33" s="235">
        <v>1.73</v>
      </c>
      <c r="J33" s="236">
        <v>11148</v>
      </c>
      <c r="K33" s="132">
        <f t="shared" si="4"/>
        <v>-57.72</v>
      </c>
      <c r="L33" s="116">
        <v>41</v>
      </c>
      <c r="M33" s="118">
        <v>271949</v>
      </c>
      <c r="N33" s="117">
        <v>6</v>
      </c>
      <c r="O33" s="118">
        <v>2599</v>
      </c>
      <c r="P33" s="235">
        <v>0.96</v>
      </c>
      <c r="Q33" s="236">
        <v>2505</v>
      </c>
      <c r="R33" s="50">
        <f t="shared" si="5"/>
        <v>3.75</v>
      </c>
      <c r="T33" s="45">
        <f t="shared" si="0"/>
        <v>-57.72</v>
      </c>
      <c r="U33" s="45" t="b">
        <f t="shared" si="1"/>
        <v>0</v>
      </c>
      <c r="V33" s="45">
        <f t="shared" si="2"/>
        <v>3.75</v>
      </c>
      <c r="W33" s="45" t="b">
        <f t="shared" si="3"/>
        <v>0</v>
      </c>
    </row>
    <row r="34" spans="2:23" s="45" customFormat="1" ht="12">
      <c r="B34" s="101"/>
      <c r="C34" s="48"/>
      <c r="D34" s="52" t="s">
        <v>119</v>
      </c>
      <c r="E34" s="113" t="s">
        <v>102</v>
      </c>
      <c r="F34" s="115" t="s">
        <v>102</v>
      </c>
      <c r="G34" s="115" t="s">
        <v>102</v>
      </c>
      <c r="H34" s="115" t="s">
        <v>102</v>
      </c>
      <c r="I34" s="232" t="s">
        <v>102</v>
      </c>
      <c r="J34" s="233" t="s">
        <v>102</v>
      </c>
      <c r="K34" s="132" t="str">
        <f t="shared" si="4"/>
        <v>-</v>
      </c>
      <c r="L34" s="113" t="s">
        <v>102</v>
      </c>
      <c r="M34" s="115" t="s">
        <v>102</v>
      </c>
      <c r="N34" s="114" t="s">
        <v>102</v>
      </c>
      <c r="O34" s="115" t="s">
        <v>102</v>
      </c>
      <c r="P34" s="232" t="s">
        <v>102</v>
      </c>
      <c r="Q34" s="233" t="s">
        <v>102</v>
      </c>
      <c r="R34" s="50" t="str">
        <f t="shared" si="5"/>
        <v>-</v>
      </c>
      <c r="T34" s="45" t="e">
        <f t="shared" si="0"/>
        <v>#VALUE!</v>
      </c>
      <c r="U34" s="45" t="b">
        <f t="shared" si="1"/>
        <v>1</v>
      </c>
      <c r="V34" s="45" t="e">
        <f t="shared" si="2"/>
        <v>#VALUE!</v>
      </c>
      <c r="W34" s="45" t="b">
        <f t="shared" si="3"/>
        <v>1</v>
      </c>
    </row>
    <row r="35" spans="2:23" s="45" customFormat="1" ht="12">
      <c r="B35" s="101"/>
      <c r="C35" s="48"/>
      <c r="D35" s="52" t="s">
        <v>11</v>
      </c>
      <c r="E35" s="113">
        <v>43.3</v>
      </c>
      <c r="F35" s="115">
        <v>294095</v>
      </c>
      <c r="G35" s="115" t="s">
        <v>110</v>
      </c>
      <c r="H35" s="115">
        <v>4390</v>
      </c>
      <c r="I35" s="232">
        <v>1.49</v>
      </c>
      <c r="J35" s="233">
        <v>5645</v>
      </c>
      <c r="K35" s="132">
        <f t="shared" si="4"/>
        <v>-22.23</v>
      </c>
      <c r="L35" s="113">
        <v>43.3</v>
      </c>
      <c r="M35" s="115">
        <v>294095</v>
      </c>
      <c r="N35" s="114" t="s">
        <v>109</v>
      </c>
      <c r="O35" s="115">
        <v>3040</v>
      </c>
      <c r="P35" s="232">
        <v>1.03</v>
      </c>
      <c r="Q35" s="233">
        <v>2895</v>
      </c>
      <c r="R35" s="50">
        <f t="shared" si="5"/>
        <v>5.01</v>
      </c>
      <c r="T35" s="45">
        <f t="shared" si="0"/>
        <v>-22.23</v>
      </c>
      <c r="U35" s="45" t="b">
        <f t="shared" si="1"/>
        <v>0</v>
      </c>
      <c r="V35" s="45">
        <f t="shared" si="2"/>
        <v>5.01</v>
      </c>
      <c r="W35" s="45" t="b">
        <f t="shared" si="3"/>
        <v>0</v>
      </c>
    </row>
    <row r="36" spans="2:23" s="45" customFormat="1" ht="12">
      <c r="B36" s="101" t="s">
        <v>12</v>
      </c>
      <c r="C36" s="48"/>
      <c r="D36" s="52" t="s">
        <v>13</v>
      </c>
      <c r="E36" s="113">
        <v>39.9</v>
      </c>
      <c r="F36" s="115">
        <v>260876</v>
      </c>
      <c r="G36" s="115">
        <v>4</v>
      </c>
      <c r="H36" s="115">
        <v>4875</v>
      </c>
      <c r="I36" s="232">
        <v>1.87</v>
      </c>
      <c r="J36" s="233">
        <v>13900</v>
      </c>
      <c r="K36" s="132">
        <f t="shared" si="4"/>
        <v>-64.93</v>
      </c>
      <c r="L36" s="113">
        <v>39.9</v>
      </c>
      <c r="M36" s="115">
        <v>260876</v>
      </c>
      <c r="N36" s="114">
        <v>4</v>
      </c>
      <c r="O36" s="115">
        <v>2379</v>
      </c>
      <c r="P36" s="232">
        <v>0.91</v>
      </c>
      <c r="Q36" s="233">
        <v>2245</v>
      </c>
      <c r="R36" s="50">
        <f t="shared" si="5"/>
        <v>5.97</v>
      </c>
      <c r="T36" s="45">
        <f t="shared" si="0"/>
        <v>-64.93</v>
      </c>
      <c r="U36" s="45" t="b">
        <f t="shared" si="1"/>
        <v>0</v>
      </c>
      <c r="V36" s="45">
        <f t="shared" si="2"/>
        <v>5.97</v>
      </c>
      <c r="W36" s="45" t="b">
        <f t="shared" si="3"/>
        <v>0</v>
      </c>
    </row>
    <row r="37" spans="2:23" s="45" customFormat="1" ht="12">
      <c r="B37" s="101"/>
      <c r="C37" s="48"/>
      <c r="D37" s="52" t="s">
        <v>40</v>
      </c>
      <c r="E37" s="113" t="s">
        <v>102</v>
      </c>
      <c r="F37" s="115" t="s">
        <v>102</v>
      </c>
      <c r="G37" s="115" t="s">
        <v>102</v>
      </c>
      <c r="H37" s="115" t="s">
        <v>102</v>
      </c>
      <c r="I37" s="232" t="s">
        <v>102</v>
      </c>
      <c r="J37" s="233" t="s">
        <v>102</v>
      </c>
      <c r="K37" s="132" t="str">
        <f t="shared" si="4"/>
        <v>-</v>
      </c>
      <c r="L37" s="113" t="s">
        <v>102</v>
      </c>
      <c r="M37" s="115" t="s">
        <v>102</v>
      </c>
      <c r="N37" s="114" t="s">
        <v>102</v>
      </c>
      <c r="O37" s="115" t="s">
        <v>102</v>
      </c>
      <c r="P37" s="232" t="s">
        <v>102</v>
      </c>
      <c r="Q37" s="233" t="s">
        <v>102</v>
      </c>
      <c r="R37" s="50" t="str">
        <f t="shared" si="5"/>
        <v>-</v>
      </c>
      <c r="T37" s="45" t="e">
        <f t="shared" si="0"/>
        <v>#VALUE!</v>
      </c>
      <c r="U37" s="45" t="b">
        <f t="shared" si="1"/>
        <v>1</v>
      </c>
      <c r="V37" s="45" t="e">
        <f t="shared" si="2"/>
        <v>#VALUE!</v>
      </c>
      <c r="W37" s="45" t="b">
        <f t="shared" si="3"/>
        <v>1</v>
      </c>
    </row>
    <row r="38" spans="2:23" s="45" customFormat="1" ht="12">
      <c r="B38" s="101"/>
      <c r="C38" s="48"/>
      <c r="D38" s="52" t="s">
        <v>41</v>
      </c>
      <c r="E38" s="113" t="s">
        <v>102</v>
      </c>
      <c r="F38" s="115" t="s">
        <v>102</v>
      </c>
      <c r="G38" s="115" t="s">
        <v>102</v>
      </c>
      <c r="H38" s="115" t="s">
        <v>102</v>
      </c>
      <c r="I38" s="232" t="s">
        <v>102</v>
      </c>
      <c r="J38" s="233" t="s">
        <v>102</v>
      </c>
      <c r="K38" s="132" t="str">
        <f t="shared" si="4"/>
        <v>-</v>
      </c>
      <c r="L38" s="113" t="s">
        <v>102</v>
      </c>
      <c r="M38" s="115" t="s">
        <v>102</v>
      </c>
      <c r="N38" s="114" t="s">
        <v>102</v>
      </c>
      <c r="O38" s="115" t="s">
        <v>102</v>
      </c>
      <c r="P38" s="232" t="s">
        <v>102</v>
      </c>
      <c r="Q38" s="233" t="s">
        <v>102</v>
      </c>
      <c r="R38" s="50" t="str">
        <f t="shared" si="5"/>
        <v>-</v>
      </c>
      <c r="T38" s="45" t="e">
        <f t="shared" si="0"/>
        <v>#VALUE!</v>
      </c>
      <c r="U38" s="45" t="b">
        <f t="shared" si="1"/>
        <v>1</v>
      </c>
      <c r="V38" s="45" t="e">
        <f t="shared" si="2"/>
        <v>#VALUE!</v>
      </c>
      <c r="W38" s="45" t="b">
        <f t="shared" si="3"/>
        <v>1</v>
      </c>
    </row>
    <row r="39" spans="2:23" s="45" customFormat="1" ht="12">
      <c r="B39" s="101"/>
      <c r="C39" s="48"/>
      <c r="D39" s="52" t="s">
        <v>42</v>
      </c>
      <c r="E39" s="113" t="s">
        <v>102</v>
      </c>
      <c r="F39" s="115" t="s">
        <v>102</v>
      </c>
      <c r="G39" s="115" t="s">
        <v>102</v>
      </c>
      <c r="H39" s="115" t="s">
        <v>102</v>
      </c>
      <c r="I39" s="232" t="s">
        <v>102</v>
      </c>
      <c r="J39" s="233" t="s">
        <v>102</v>
      </c>
      <c r="K39" s="132" t="str">
        <f t="shared" si="4"/>
        <v>-</v>
      </c>
      <c r="L39" s="113" t="s">
        <v>102</v>
      </c>
      <c r="M39" s="115" t="s">
        <v>102</v>
      </c>
      <c r="N39" s="114" t="s">
        <v>102</v>
      </c>
      <c r="O39" s="115" t="s">
        <v>102</v>
      </c>
      <c r="P39" s="232" t="s">
        <v>102</v>
      </c>
      <c r="Q39" s="233" t="s">
        <v>102</v>
      </c>
      <c r="R39" s="50" t="str">
        <f t="shared" si="5"/>
        <v>-</v>
      </c>
      <c r="T39" s="45" t="e">
        <f t="shared" si="0"/>
        <v>#VALUE!</v>
      </c>
      <c r="U39" s="45" t="b">
        <f t="shared" si="1"/>
        <v>1</v>
      </c>
      <c r="V39" s="45" t="e">
        <f t="shared" si="2"/>
        <v>#VALUE!</v>
      </c>
      <c r="W39" s="45" t="b">
        <f t="shared" si="3"/>
        <v>1</v>
      </c>
    </row>
    <row r="40" spans="2:23" s="45" customFormat="1" ht="12">
      <c r="B40" s="101"/>
      <c r="C40" s="48"/>
      <c r="D40" s="49" t="s">
        <v>91</v>
      </c>
      <c r="E40" s="113" t="s">
        <v>102</v>
      </c>
      <c r="F40" s="115" t="s">
        <v>102</v>
      </c>
      <c r="G40" s="115" t="s">
        <v>102</v>
      </c>
      <c r="H40" s="115" t="s">
        <v>102</v>
      </c>
      <c r="I40" s="232" t="s">
        <v>102</v>
      </c>
      <c r="J40" s="233" t="s">
        <v>102</v>
      </c>
      <c r="K40" s="132" t="str">
        <f t="shared" si="4"/>
        <v>-</v>
      </c>
      <c r="L40" s="113" t="s">
        <v>102</v>
      </c>
      <c r="M40" s="115" t="s">
        <v>102</v>
      </c>
      <c r="N40" s="114" t="s">
        <v>102</v>
      </c>
      <c r="O40" s="115" t="s">
        <v>102</v>
      </c>
      <c r="P40" s="232" t="s">
        <v>102</v>
      </c>
      <c r="Q40" s="233" t="s">
        <v>102</v>
      </c>
      <c r="R40" s="50" t="str">
        <f t="shared" si="5"/>
        <v>-</v>
      </c>
      <c r="T40" s="45" t="e">
        <f aca="true" t="shared" si="6" ref="T40:T62">ROUND((H40-J40)/J40*100,2)</f>
        <v>#VALUE!</v>
      </c>
      <c r="U40" s="45" t="b">
        <f aca="true" t="shared" si="7" ref="U40:U62">ISERROR(T40)</f>
        <v>1</v>
      </c>
      <c r="V40" s="45" t="e">
        <f aca="true" t="shared" si="8" ref="V40:V62">ROUND((O40-Q40)/Q40*100,2)</f>
        <v>#VALUE!</v>
      </c>
      <c r="W40" s="45" t="b">
        <f aca="true" t="shared" si="9" ref="W40:W62">ISERROR(V40)</f>
        <v>1</v>
      </c>
    </row>
    <row r="41" spans="2:23" s="45" customFormat="1" ht="12">
      <c r="B41" s="101"/>
      <c r="C41" s="48"/>
      <c r="D41" s="49" t="s">
        <v>90</v>
      </c>
      <c r="E41" s="113" t="s">
        <v>102</v>
      </c>
      <c r="F41" s="115" t="s">
        <v>102</v>
      </c>
      <c r="G41" s="115" t="s">
        <v>102</v>
      </c>
      <c r="H41" s="115" t="s">
        <v>102</v>
      </c>
      <c r="I41" s="232" t="s">
        <v>102</v>
      </c>
      <c r="J41" s="233" t="s">
        <v>102</v>
      </c>
      <c r="K41" s="132" t="str">
        <f t="shared" si="4"/>
        <v>-</v>
      </c>
      <c r="L41" s="113" t="s">
        <v>102</v>
      </c>
      <c r="M41" s="115" t="s">
        <v>102</v>
      </c>
      <c r="N41" s="114" t="s">
        <v>102</v>
      </c>
      <c r="O41" s="115" t="s">
        <v>102</v>
      </c>
      <c r="P41" s="232" t="s">
        <v>102</v>
      </c>
      <c r="Q41" s="233" t="s">
        <v>102</v>
      </c>
      <c r="R41" s="50" t="str">
        <f t="shared" si="5"/>
        <v>-</v>
      </c>
      <c r="T41" s="45" t="e">
        <f t="shared" si="6"/>
        <v>#VALUE!</v>
      </c>
      <c r="U41" s="45" t="b">
        <f t="shared" si="7"/>
        <v>1</v>
      </c>
      <c r="V41" s="45" t="e">
        <f t="shared" si="8"/>
        <v>#VALUE!</v>
      </c>
      <c r="W41" s="45" t="b">
        <f t="shared" si="9"/>
        <v>1</v>
      </c>
    </row>
    <row r="42" spans="2:23" s="45" customFormat="1" ht="12">
      <c r="B42" s="101"/>
      <c r="C42" s="190" t="s">
        <v>93</v>
      </c>
      <c r="D42" s="197"/>
      <c r="E42" s="119">
        <v>34.6</v>
      </c>
      <c r="F42" s="121">
        <v>260196</v>
      </c>
      <c r="G42" s="121">
        <v>4</v>
      </c>
      <c r="H42" s="121">
        <v>3846</v>
      </c>
      <c r="I42" s="237">
        <v>1.48</v>
      </c>
      <c r="J42" s="238">
        <v>8100</v>
      </c>
      <c r="K42" s="133">
        <f t="shared" si="4"/>
        <v>-52.52</v>
      </c>
      <c r="L42" s="119">
        <v>34.6</v>
      </c>
      <c r="M42" s="121">
        <v>260196</v>
      </c>
      <c r="N42" s="120">
        <v>4</v>
      </c>
      <c r="O42" s="121">
        <v>3251</v>
      </c>
      <c r="P42" s="237">
        <v>1.25</v>
      </c>
      <c r="Q42" s="238">
        <v>4453</v>
      </c>
      <c r="R42" s="51">
        <f t="shared" si="5"/>
        <v>-26.99</v>
      </c>
      <c r="T42" s="45">
        <f t="shared" si="6"/>
        <v>-52.52</v>
      </c>
      <c r="U42" s="45" t="b">
        <f t="shared" si="7"/>
        <v>0</v>
      </c>
      <c r="V42" s="45">
        <f t="shared" si="8"/>
        <v>-26.99</v>
      </c>
      <c r="W42" s="45" t="b">
        <f t="shared" si="9"/>
        <v>0</v>
      </c>
    </row>
    <row r="43" spans="2:23" s="45" customFormat="1" ht="12">
      <c r="B43" s="101"/>
      <c r="C43" s="190" t="s">
        <v>71</v>
      </c>
      <c r="D43" s="197"/>
      <c r="E43" s="119" t="s">
        <v>102</v>
      </c>
      <c r="F43" s="121" t="s">
        <v>102</v>
      </c>
      <c r="G43" s="121" t="s">
        <v>102</v>
      </c>
      <c r="H43" s="121" t="s">
        <v>102</v>
      </c>
      <c r="I43" s="237" t="s">
        <v>102</v>
      </c>
      <c r="J43" s="238" t="s">
        <v>102</v>
      </c>
      <c r="K43" s="133" t="str">
        <f t="shared" si="4"/>
        <v>-</v>
      </c>
      <c r="L43" s="119" t="s">
        <v>102</v>
      </c>
      <c r="M43" s="121" t="s">
        <v>102</v>
      </c>
      <c r="N43" s="120" t="s">
        <v>102</v>
      </c>
      <c r="O43" s="121" t="s">
        <v>102</v>
      </c>
      <c r="P43" s="237" t="s">
        <v>102</v>
      </c>
      <c r="Q43" s="238" t="s">
        <v>102</v>
      </c>
      <c r="R43" s="51" t="str">
        <f t="shared" si="5"/>
        <v>-</v>
      </c>
      <c r="T43" s="45" t="e">
        <f t="shared" si="6"/>
        <v>#VALUE!</v>
      </c>
      <c r="U43" s="45" t="b">
        <f t="shared" si="7"/>
        <v>1</v>
      </c>
      <c r="V43" s="45" t="e">
        <f t="shared" si="8"/>
        <v>#VALUE!</v>
      </c>
      <c r="W43" s="45" t="b">
        <f t="shared" si="9"/>
        <v>1</v>
      </c>
    </row>
    <row r="44" spans="2:23" s="45" customFormat="1" ht="12">
      <c r="B44" s="101"/>
      <c r="C44" s="190" t="s">
        <v>72</v>
      </c>
      <c r="D44" s="197"/>
      <c r="E44" s="119">
        <v>27.6</v>
      </c>
      <c r="F44" s="121">
        <v>210757</v>
      </c>
      <c r="G44" s="121" t="s">
        <v>110</v>
      </c>
      <c r="H44" s="121">
        <v>7000</v>
      </c>
      <c r="I44" s="237">
        <v>3.32</v>
      </c>
      <c r="J44" s="238" t="s">
        <v>102</v>
      </c>
      <c r="K44" s="133" t="str">
        <f t="shared" si="4"/>
        <v>-</v>
      </c>
      <c r="L44" s="119">
        <v>27.6</v>
      </c>
      <c r="M44" s="121">
        <v>210757</v>
      </c>
      <c r="N44" s="120" t="s">
        <v>110</v>
      </c>
      <c r="O44" s="121">
        <v>5202</v>
      </c>
      <c r="P44" s="237">
        <v>2.47</v>
      </c>
      <c r="Q44" s="238" t="s">
        <v>102</v>
      </c>
      <c r="R44" s="51" t="str">
        <f t="shared" si="5"/>
        <v>-</v>
      </c>
      <c r="T44" s="45" t="e">
        <f t="shared" si="6"/>
        <v>#VALUE!</v>
      </c>
      <c r="U44" s="45" t="b">
        <f t="shared" si="7"/>
        <v>1</v>
      </c>
      <c r="V44" s="45" t="e">
        <f t="shared" si="8"/>
        <v>#VALUE!</v>
      </c>
      <c r="W44" s="45" t="b">
        <f t="shared" si="9"/>
        <v>1</v>
      </c>
    </row>
    <row r="45" spans="2:23" s="45" customFormat="1" ht="12">
      <c r="B45" s="101"/>
      <c r="C45" s="190" t="s">
        <v>73</v>
      </c>
      <c r="D45" s="197"/>
      <c r="E45" s="119" t="s">
        <v>102</v>
      </c>
      <c r="F45" s="121" t="s">
        <v>102</v>
      </c>
      <c r="G45" s="121" t="s">
        <v>102</v>
      </c>
      <c r="H45" s="121" t="s">
        <v>102</v>
      </c>
      <c r="I45" s="237" t="s">
        <v>102</v>
      </c>
      <c r="J45" s="238" t="s">
        <v>102</v>
      </c>
      <c r="K45" s="133" t="str">
        <f t="shared" si="4"/>
        <v>-</v>
      </c>
      <c r="L45" s="119" t="s">
        <v>102</v>
      </c>
      <c r="M45" s="121" t="s">
        <v>102</v>
      </c>
      <c r="N45" s="120" t="s">
        <v>102</v>
      </c>
      <c r="O45" s="121" t="s">
        <v>102</v>
      </c>
      <c r="P45" s="237" t="s">
        <v>102</v>
      </c>
      <c r="Q45" s="238" t="s">
        <v>102</v>
      </c>
      <c r="R45" s="51" t="str">
        <f t="shared" si="5"/>
        <v>-</v>
      </c>
      <c r="T45" s="45" t="e">
        <f t="shared" si="6"/>
        <v>#VALUE!</v>
      </c>
      <c r="U45" s="45" t="b">
        <f t="shared" si="7"/>
        <v>1</v>
      </c>
      <c r="V45" s="45" t="e">
        <f t="shared" si="8"/>
        <v>#VALUE!</v>
      </c>
      <c r="W45" s="45" t="b">
        <f t="shared" si="9"/>
        <v>1</v>
      </c>
    </row>
    <row r="46" spans="2:23" s="45" customFormat="1" ht="12">
      <c r="B46" s="101"/>
      <c r="C46" s="190" t="s">
        <v>74</v>
      </c>
      <c r="D46" s="197"/>
      <c r="E46" s="119">
        <v>35.9</v>
      </c>
      <c r="F46" s="121">
        <v>210045</v>
      </c>
      <c r="G46" s="121" t="s">
        <v>110</v>
      </c>
      <c r="H46" s="121">
        <v>2111</v>
      </c>
      <c r="I46" s="237">
        <v>1</v>
      </c>
      <c r="J46" s="238">
        <v>721</v>
      </c>
      <c r="K46" s="133">
        <f t="shared" si="4"/>
        <v>192.79</v>
      </c>
      <c r="L46" s="119">
        <v>35.9</v>
      </c>
      <c r="M46" s="121">
        <v>210045</v>
      </c>
      <c r="N46" s="120" t="s">
        <v>110</v>
      </c>
      <c r="O46" s="121">
        <v>2111</v>
      </c>
      <c r="P46" s="237">
        <v>1</v>
      </c>
      <c r="Q46" s="238">
        <v>721</v>
      </c>
      <c r="R46" s="51">
        <f t="shared" si="5"/>
        <v>192.79</v>
      </c>
      <c r="T46" s="45">
        <f t="shared" si="6"/>
        <v>192.79</v>
      </c>
      <c r="U46" s="45" t="b">
        <f t="shared" si="7"/>
        <v>0</v>
      </c>
      <c r="V46" s="45">
        <f t="shared" si="8"/>
        <v>192.79</v>
      </c>
      <c r="W46" s="45" t="b">
        <f t="shared" si="9"/>
        <v>0</v>
      </c>
    </row>
    <row r="47" spans="2:23" s="45" customFormat="1" ht="12">
      <c r="B47" s="101"/>
      <c r="C47" s="190" t="s">
        <v>75</v>
      </c>
      <c r="D47" s="197"/>
      <c r="E47" s="119" t="s">
        <v>102</v>
      </c>
      <c r="F47" s="121" t="s">
        <v>102</v>
      </c>
      <c r="G47" s="121" t="s">
        <v>102</v>
      </c>
      <c r="H47" s="121" t="s">
        <v>102</v>
      </c>
      <c r="I47" s="237" t="s">
        <v>102</v>
      </c>
      <c r="J47" s="238" t="s">
        <v>102</v>
      </c>
      <c r="K47" s="133" t="str">
        <f t="shared" si="4"/>
        <v>-</v>
      </c>
      <c r="L47" s="119" t="s">
        <v>102</v>
      </c>
      <c r="M47" s="121" t="s">
        <v>102</v>
      </c>
      <c r="N47" s="120" t="s">
        <v>102</v>
      </c>
      <c r="O47" s="121" t="s">
        <v>102</v>
      </c>
      <c r="P47" s="237" t="s">
        <v>102</v>
      </c>
      <c r="Q47" s="238" t="s">
        <v>102</v>
      </c>
      <c r="R47" s="51" t="str">
        <f t="shared" si="5"/>
        <v>-</v>
      </c>
      <c r="T47" s="45" t="e">
        <f t="shared" si="6"/>
        <v>#VALUE!</v>
      </c>
      <c r="U47" s="45" t="b">
        <f t="shared" si="7"/>
        <v>1</v>
      </c>
      <c r="V47" s="45" t="e">
        <f t="shared" si="8"/>
        <v>#VALUE!</v>
      </c>
      <c r="W47" s="45" t="b">
        <f t="shared" si="9"/>
        <v>1</v>
      </c>
    </row>
    <row r="48" spans="2:23" s="45" customFormat="1" ht="12.75" thickBot="1">
      <c r="B48" s="101"/>
      <c r="C48" s="200" t="s">
        <v>76</v>
      </c>
      <c r="D48" s="201"/>
      <c r="E48" s="113">
        <v>34</v>
      </c>
      <c r="F48" s="115">
        <v>244770</v>
      </c>
      <c r="G48" s="115" t="s">
        <v>110</v>
      </c>
      <c r="H48" s="115">
        <v>6533</v>
      </c>
      <c r="I48" s="232">
        <v>2.67</v>
      </c>
      <c r="J48" s="233">
        <v>4697</v>
      </c>
      <c r="K48" s="132">
        <f t="shared" si="4"/>
        <v>39.09</v>
      </c>
      <c r="L48" s="113">
        <v>34</v>
      </c>
      <c r="M48" s="115">
        <v>244770</v>
      </c>
      <c r="N48" s="114" t="s">
        <v>110</v>
      </c>
      <c r="O48" s="115">
        <v>5533</v>
      </c>
      <c r="P48" s="232">
        <v>2.26</v>
      </c>
      <c r="Q48" s="233">
        <v>3643</v>
      </c>
      <c r="R48" s="50">
        <f t="shared" si="5"/>
        <v>51.88</v>
      </c>
      <c r="T48" s="45">
        <f t="shared" si="6"/>
        <v>39.09</v>
      </c>
      <c r="U48" s="45" t="b">
        <f t="shared" si="7"/>
        <v>0</v>
      </c>
      <c r="V48" s="45">
        <f t="shared" si="8"/>
        <v>51.88</v>
      </c>
      <c r="W48" s="45" t="b">
        <f t="shared" si="9"/>
        <v>0</v>
      </c>
    </row>
    <row r="49" spans="2:23" s="45" customFormat="1" ht="12">
      <c r="B49" s="100"/>
      <c r="C49" s="105" t="s">
        <v>14</v>
      </c>
      <c r="D49" s="53" t="s">
        <v>15</v>
      </c>
      <c r="E49" s="122">
        <v>39.9</v>
      </c>
      <c r="F49" s="124">
        <v>316738</v>
      </c>
      <c r="G49" s="124">
        <v>7</v>
      </c>
      <c r="H49" s="124">
        <v>8842</v>
      </c>
      <c r="I49" s="239">
        <v>2.79</v>
      </c>
      <c r="J49" s="240">
        <v>8319</v>
      </c>
      <c r="K49" s="134">
        <f t="shared" si="4"/>
        <v>6.29</v>
      </c>
      <c r="L49" s="122">
        <v>39.3</v>
      </c>
      <c r="M49" s="124">
        <v>315712</v>
      </c>
      <c r="N49" s="123">
        <v>6</v>
      </c>
      <c r="O49" s="124">
        <v>5785</v>
      </c>
      <c r="P49" s="239">
        <v>1.83</v>
      </c>
      <c r="Q49" s="240">
        <v>4043</v>
      </c>
      <c r="R49" s="54">
        <f t="shared" si="5"/>
        <v>43.09</v>
      </c>
      <c r="T49" s="45">
        <f t="shared" si="6"/>
        <v>6.29</v>
      </c>
      <c r="U49" s="45" t="b">
        <f t="shared" si="7"/>
        <v>0</v>
      </c>
      <c r="V49" s="45">
        <f t="shared" si="8"/>
        <v>43.09</v>
      </c>
      <c r="W49" s="45" t="b">
        <f t="shared" si="9"/>
        <v>0</v>
      </c>
    </row>
    <row r="50" spans="2:23" s="45" customFormat="1" ht="12">
      <c r="B50" s="101" t="s">
        <v>16</v>
      </c>
      <c r="C50" s="106"/>
      <c r="D50" s="55" t="s">
        <v>17</v>
      </c>
      <c r="E50" s="119">
        <v>37.2</v>
      </c>
      <c r="F50" s="121">
        <v>279414</v>
      </c>
      <c r="G50" s="121">
        <v>20</v>
      </c>
      <c r="H50" s="121">
        <v>5139</v>
      </c>
      <c r="I50" s="237">
        <v>1.84</v>
      </c>
      <c r="J50" s="238">
        <v>6478</v>
      </c>
      <c r="K50" s="133">
        <f t="shared" si="4"/>
        <v>-20.67</v>
      </c>
      <c r="L50" s="119">
        <v>37.2</v>
      </c>
      <c r="M50" s="121">
        <v>279414</v>
      </c>
      <c r="N50" s="120">
        <v>20</v>
      </c>
      <c r="O50" s="121">
        <v>4669</v>
      </c>
      <c r="P50" s="237">
        <v>1.67</v>
      </c>
      <c r="Q50" s="238">
        <v>3845</v>
      </c>
      <c r="R50" s="51">
        <f t="shared" si="5"/>
        <v>21.43</v>
      </c>
      <c r="T50" s="45">
        <f t="shared" si="6"/>
        <v>-20.67</v>
      </c>
      <c r="U50" s="45" t="b">
        <f t="shared" si="7"/>
        <v>0</v>
      </c>
      <c r="V50" s="45">
        <f t="shared" si="8"/>
        <v>21.43</v>
      </c>
      <c r="W50" s="45" t="b">
        <f t="shared" si="9"/>
        <v>0</v>
      </c>
    </row>
    <row r="51" spans="2:23" s="45" customFormat="1" ht="12">
      <c r="B51" s="101"/>
      <c r="C51" s="106" t="s">
        <v>18</v>
      </c>
      <c r="D51" s="55" t="s">
        <v>19</v>
      </c>
      <c r="E51" s="119">
        <v>36.8</v>
      </c>
      <c r="F51" s="121">
        <v>271227</v>
      </c>
      <c r="G51" s="121">
        <v>15</v>
      </c>
      <c r="H51" s="121">
        <v>4884</v>
      </c>
      <c r="I51" s="237">
        <v>1.8</v>
      </c>
      <c r="J51" s="238">
        <v>6615</v>
      </c>
      <c r="K51" s="133">
        <f t="shared" si="4"/>
        <v>-26.17</v>
      </c>
      <c r="L51" s="119">
        <v>36.8</v>
      </c>
      <c r="M51" s="121">
        <v>271227</v>
      </c>
      <c r="N51" s="120">
        <v>15</v>
      </c>
      <c r="O51" s="121">
        <v>3834</v>
      </c>
      <c r="P51" s="237">
        <v>1.41</v>
      </c>
      <c r="Q51" s="238">
        <v>4528</v>
      </c>
      <c r="R51" s="51">
        <f t="shared" si="5"/>
        <v>-15.33</v>
      </c>
      <c r="T51" s="45">
        <f t="shared" si="6"/>
        <v>-26.17</v>
      </c>
      <c r="U51" s="45" t="b">
        <f t="shared" si="7"/>
        <v>0</v>
      </c>
      <c r="V51" s="45">
        <f t="shared" si="8"/>
        <v>-15.33</v>
      </c>
      <c r="W51" s="45" t="b">
        <f t="shared" si="9"/>
        <v>0</v>
      </c>
    </row>
    <row r="52" spans="2:23" s="45" customFormat="1" ht="12">
      <c r="B52" s="101"/>
      <c r="C52" s="106"/>
      <c r="D52" s="55" t="s">
        <v>20</v>
      </c>
      <c r="E52" s="119">
        <v>35.8</v>
      </c>
      <c r="F52" s="121">
        <v>250876</v>
      </c>
      <c r="G52" s="121">
        <v>17</v>
      </c>
      <c r="H52" s="121">
        <v>4463</v>
      </c>
      <c r="I52" s="237">
        <v>1.78</v>
      </c>
      <c r="J52" s="238">
        <v>7685</v>
      </c>
      <c r="K52" s="133">
        <f t="shared" si="4"/>
        <v>-41.93</v>
      </c>
      <c r="L52" s="119">
        <v>35.8</v>
      </c>
      <c r="M52" s="121">
        <v>250876</v>
      </c>
      <c r="N52" s="120">
        <v>17</v>
      </c>
      <c r="O52" s="121">
        <v>3752</v>
      </c>
      <c r="P52" s="237">
        <v>1.5</v>
      </c>
      <c r="Q52" s="238">
        <v>3364</v>
      </c>
      <c r="R52" s="51">
        <f t="shared" si="5"/>
        <v>11.53</v>
      </c>
      <c r="T52" s="45">
        <f t="shared" si="6"/>
        <v>-41.93</v>
      </c>
      <c r="U52" s="45" t="b">
        <f t="shared" si="7"/>
        <v>0</v>
      </c>
      <c r="V52" s="45">
        <f t="shared" si="8"/>
        <v>11.53</v>
      </c>
      <c r="W52" s="45" t="b">
        <f t="shared" si="9"/>
        <v>0</v>
      </c>
    </row>
    <row r="53" spans="2:23" s="45" customFormat="1" ht="12">
      <c r="B53" s="101" t="s">
        <v>21</v>
      </c>
      <c r="C53" s="107" t="s">
        <v>4</v>
      </c>
      <c r="D53" s="55" t="s">
        <v>22</v>
      </c>
      <c r="E53" s="119">
        <v>37</v>
      </c>
      <c r="F53" s="121">
        <v>273538</v>
      </c>
      <c r="G53" s="121">
        <v>59</v>
      </c>
      <c r="H53" s="121">
        <v>5319</v>
      </c>
      <c r="I53" s="237">
        <v>1.94</v>
      </c>
      <c r="J53" s="238">
        <v>7091</v>
      </c>
      <c r="K53" s="133">
        <f t="shared" si="4"/>
        <v>-24.99</v>
      </c>
      <c r="L53" s="119">
        <v>36.9</v>
      </c>
      <c r="M53" s="121">
        <v>272687</v>
      </c>
      <c r="N53" s="120">
        <v>58</v>
      </c>
      <c r="O53" s="121">
        <v>4300</v>
      </c>
      <c r="P53" s="237">
        <v>1.58</v>
      </c>
      <c r="Q53" s="238">
        <v>3894</v>
      </c>
      <c r="R53" s="51">
        <f t="shared" si="5"/>
        <v>10.43</v>
      </c>
      <c r="T53" s="45">
        <f t="shared" si="6"/>
        <v>-24.99</v>
      </c>
      <c r="U53" s="45" t="b">
        <f t="shared" si="7"/>
        <v>0</v>
      </c>
      <c r="V53" s="45">
        <f t="shared" si="8"/>
        <v>10.43</v>
      </c>
      <c r="W53" s="45" t="b">
        <f t="shared" si="9"/>
        <v>0</v>
      </c>
    </row>
    <row r="54" spans="2:23" s="45" customFormat="1" ht="12">
      <c r="B54" s="101"/>
      <c r="C54" s="106" t="s">
        <v>23</v>
      </c>
      <c r="D54" s="55" t="s">
        <v>24</v>
      </c>
      <c r="E54" s="119">
        <v>36.7</v>
      </c>
      <c r="F54" s="121">
        <v>238518</v>
      </c>
      <c r="G54" s="121">
        <v>34</v>
      </c>
      <c r="H54" s="121">
        <v>4172</v>
      </c>
      <c r="I54" s="237">
        <v>1.75</v>
      </c>
      <c r="J54" s="238">
        <v>5412</v>
      </c>
      <c r="K54" s="133">
        <f t="shared" si="4"/>
        <v>-22.91</v>
      </c>
      <c r="L54" s="119">
        <v>36.8</v>
      </c>
      <c r="M54" s="121">
        <v>238610</v>
      </c>
      <c r="N54" s="120">
        <v>33</v>
      </c>
      <c r="O54" s="121">
        <v>2982</v>
      </c>
      <c r="P54" s="237">
        <v>1.25</v>
      </c>
      <c r="Q54" s="238">
        <v>2893</v>
      </c>
      <c r="R54" s="51">
        <f t="shared" si="5"/>
        <v>3.08</v>
      </c>
      <c r="T54" s="45">
        <f t="shared" si="6"/>
        <v>-22.91</v>
      </c>
      <c r="U54" s="45" t="b">
        <f t="shared" si="7"/>
        <v>0</v>
      </c>
      <c r="V54" s="45">
        <f t="shared" si="8"/>
        <v>3.08</v>
      </c>
      <c r="W54" s="45" t="b">
        <f t="shared" si="9"/>
        <v>0</v>
      </c>
    </row>
    <row r="55" spans="2:23" s="45" customFormat="1" ht="12">
      <c r="B55" s="101"/>
      <c r="C55" s="106" t="s">
        <v>25</v>
      </c>
      <c r="D55" s="55" t="s">
        <v>26</v>
      </c>
      <c r="E55" s="119">
        <v>41.8</v>
      </c>
      <c r="F55" s="121">
        <v>246419</v>
      </c>
      <c r="G55" s="121">
        <v>9</v>
      </c>
      <c r="H55" s="121">
        <v>4116</v>
      </c>
      <c r="I55" s="237">
        <v>1.67</v>
      </c>
      <c r="J55" s="238">
        <v>3472</v>
      </c>
      <c r="K55" s="133">
        <f t="shared" si="4"/>
        <v>18.55</v>
      </c>
      <c r="L55" s="119">
        <v>41.8</v>
      </c>
      <c r="M55" s="121">
        <v>246419</v>
      </c>
      <c r="N55" s="120">
        <v>9</v>
      </c>
      <c r="O55" s="121">
        <v>2930</v>
      </c>
      <c r="P55" s="237">
        <v>1.19</v>
      </c>
      <c r="Q55" s="238">
        <v>1576</v>
      </c>
      <c r="R55" s="51">
        <f t="shared" si="5"/>
        <v>85.91</v>
      </c>
      <c r="T55" s="45">
        <f t="shared" si="6"/>
        <v>18.55</v>
      </c>
      <c r="U55" s="45" t="b">
        <f t="shared" si="7"/>
        <v>0</v>
      </c>
      <c r="V55" s="45">
        <f t="shared" si="8"/>
        <v>85.91</v>
      </c>
      <c r="W55" s="45" t="b">
        <f t="shared" si="9"/>
        <v>0</v>
      </c>
    </row>
    <row r="56" spans="2:23" s="45" customFormat="1" ht="12">
      <c r="B56" s="101" t="s">
        <v>12</v>
      </c>
      <c r="C56" s="106" t="s">
        <v>18</v>
      </c>
      <c r="D56" s="55" t="s">
        <v>27</v>
      </c>
      <c r="E56" s="119">
        <v>52.9</v>
      </c>
      <c r="F56" s="121">
        <v>270830</v>
      </c>
      <c r="G56" s="121">
        <v>4</v>
      </c>
      <c r="H56" s="121">
        <v>8250</v>
      </c>
      <c r="I56" s="237">
        <v>3.05</v>
      </c>
      <c r="J56" s="238">
        <v>8550</v>
      </c>
      <c r="K56" s="133">
        <f t="shared" si="4"/>
        <v>-3.51</v>
      </c>
      <c r="L56" s="119">
        <v>52.9</v>
      </c>
      <c r="M56" s="121">
        <v>270830</v>
      </c>
      <c r="N56" s="120">
        <v>4</v>
      </c>
      <c r="O56" s="121">
        <v>2865</v>
      </c>
      <c r="P56" s="237">
        <v>1.06</v>
      </c>
      <c r="Q56" s="238">
        <v>2200</v>
      </c>
      <c r="R56" s="51">
        <f t="shared" si="5"/>
        <v>30.23</v>
      </c>
      <c r="T56" s="45">
        <f t="shared" si="6"/>
        <v>-3.51</v>
      </c>
      <c r="U56" s="45" t="b">
        <f t="shared" si="7"/>
        <v>0</v>
      </c>
      <c r="V56" s="45">
        <f t="shared" si="8"/>
        <v>30.23</v>
      </c>
      <c r="W56" s="45" t="b">
        <f t="shared" si="9"/>
        <v>0</v>
      </c>
    </row>
    <row r="57" spans="2:23" s="45" customFormat="1" ht="12">
      <c r="B57" s="101"/>
      <c r="C57" s="106" t="s">
        <v>4</v>
      </c>
      <c r="D57" s="55" t="s">
        <v>22</v>
      </c>
      <c r="E57" s="119">
        <v>39.1</v>
      </c>
      <c r="F57" s="121">
        <v>242781</v>
      </c>
      <c r="G57" s="121">
        <v>47</v>
      </c>
      <c r="H57" s="121">
        <v>4509</v>
      </c>
      <c r="I57" s="237">
        <v>1.86</v>
      </c>
      <c r="J57" s="238">
        <v>5269</v>
      </c>
      <c r="K57" s="133">
        <f t="shared" si="4"/>
        <v>-14.42</v>
      </c>
      <c r="L57" s="119">
        <v>39.2</v>
      </c>
      <c r="M57" s="121">
        <v>242940</v>
      </c>
      <c r="N57" s="120">
        <v>46</v>
      </c>
      <c r="O57" s="121">
        <v>2961</v>
      </c>
      <c r="P57" s="237">
        <v>1.22</v>
      </c>
      <c r="Q57" s="238">
        <v>2676</v>
      </c>
      <c r="R57" s="51">
        <f t="shared" si="5"/>
        <v>10.65</v>
      </c>
      <c r="T57" s="45">
        <f t="shared" si="6"/>
        <v>-14.42</v>
      </c>
      <c r="U57" s="45" t="b">
        <f t="shared" si="7"/>
        <v>0</v>
      </c>
      <c r="V57" s="45">
        <f t="shared" si="8"/>
        <v>10.65</v>
      </c>
      <c r="W57" s="45" t="b">
        <f t="shared" si="9"/>
        <v>0</v>
      </c>
    </row>
    <row r="58" spans="2:23" s="45" customFormat="1" ht="12.75" thickBot="1">
      <c r="B58" s="99"/>
      <c r="C58" s="198" t="s">
        <v>28</v>
      </c>
      <c r="D58" s="199"/>
      <c r="E58" s="125">
        <v>36</v>
      </c>
      <c r="F58" s="127">
        <v>275111</v>
      </c>
      <c r="G58" s="127" t="s">
        <v>110</v>
      </c>
      <c r="H58" s="127">
        <v>2387</v>
      </c>
      <c r="I58" s="241">
        <v>0.87</v>
      </c>
      <c r="J58" s="242">
        <v>9000</v>
      </c>
      <c r="K58" s="135">
        <f t="shared" si="4"/>
        <v>-73.48</v>
      </c>
      <c r="L58" s="125">
        <v>36</v>
      </c>
      <c r="M58" s="127">
        <v>275111</v>
      </c>
      <c r="N58" s="126" t="s">
        <v>109</v>
      </c>
      <c r="O58" s="127">
        <v>2387</v>
      </c>
      <c r="P58" s="241">
        <v>0.87</v>
      </c>
      <c r="Q58" s="242">
        <v>0</v>
      </c>
      <c r="R58" s="56" t="str">
        <f t="shared" si="5"/>
        <v>-</v>
      </c>
      <c r="T58" s="45">
        <f t="shared" si="6"/>
        <v>-73.48</v>
      </c>
      <c r="U58" s="45" t="b">
        <f t="shared" si="7"/>
        <v>0</v>
      </c>
      <c r="V58" s="45" t="e">
        <f t="shared" si="8"/>
        <v>#DIV/0!</v>
      </c>
      <c r="W58" s="45" t="b">
        <f t="shared" si="9"/>
        <v>1</v>
      </c>
    </row>
    <row r="59" spans="2:23" s="45" customFormat="1" ht="12">
      <c r="B59" s="100" t="s">
        <v>29</v>
      </c>
      <c r="C59" s="182" t="s">
        <v>30</v>
      </c>
      <c r="D59" s="183"/>
      <c r="E59" s="122" t="s">
        <v>102</v>
      </c>
      <c r="F59" s="124" t="s">
        <v>102</v>
      </c>
      <c r="G59" s="124" t="s">
        <v>102</v>
      </c>
      <c r="H59" s="124" t="s">
        <v>102</v>
      </c>
      <c r="I59" s="239" t="s">
        <v>102</v>
      </c>
      <c r="J59" s="240" t="s">
        <v>102</v>
      </c>
      <c r="K59" s="134" t="str">
        <f t="shared" si="4"/>
        <v>-</v>
      </c>
      <c r="L59" s="122" t="s">
        <v>102</v>
      </c>
      <c r="M59" s="124" t="s">
        <v>102</v>
      </c>
      <c r="N59" s="123" t="s">
        <v>102</v>
      </c>
      <c r="O59" s="124" t="s">
        <v>102</v>
      </c>
      <c r="P59" s="239" t="s">
        <v>102</v>
      </c>
      <c r="Q59" s="240" t="s">
        <v>102</v>
      </c>
      <c r="R59" s="54" t="str">
        <f t="shared" si="5"/>
        <v>-</v>
      </c>
      <c r="T59" s="45" t="e">
        <f t="shared" si="6"/>
        <v>#VALUE!</v>
      </c>
      <c r="U59" s="45" t="b">
        <f t="shared" si="7"/>
        <v>1</v>
      </c>
      <c r="V59" s="45" t="e">
        <f t="shared" si="8"/>
        <v>#VALUE!</v>
      </c>
      <c r="W59" s="45" t="b">
        <f t="shared" si="9"/>
        <v>1</v>
      </c>
    </row>
    <row r="60" spans="2:23" s="45" customFormat="1" ht="12">
      <c r="B60" s="101" t="s">
        <v>31</v>
      </c>
      <c r="C60" s="184" t="s">
        <v>32</v>
      </c>
      <c r="D60" s="185"/>
      <c r="E60" s="119" t="s">
        <v>102</v>
      </c>
      <c r="F60" s="121" t="s">
        <v>102</v>
      </c>
      <c r="G60" s="121" t="s">
        <v>102</v>
      </c>
      <c r="H60" s="121" t="s">
        <v>102</v>
      </c>
      <c r="I60" s="237" t="s">
        <v>102</v>
      </c>
      <c r="J60" s="238" t="s">
        <v>102</v>
      </c>
      <c r="K60" s="133" t="str">
        <f t="shared" si="4"/>
        <v>-</v>
      </c>
      <c r="L60" s="119" t="s">
        <v>102</v>
      </c>
      <c r="M60" s="121" t="s">
        <v>102</v>
      </c>
      <c r="N60" s="120" t="s">
        <v>102</v>
      </c>
      <c r="O60" s="121" t="s">
        <v>102</v>
      </c>
      <c r="P60" s="237" t="s">
        <v>102</v>
      </c>
      <c r="Q60" s="238" t="s">
        <v>102</v>
      </c>
      <c r="R60" s="51" t="str">
        <f t="shared" si="5"/>
        <v>-</v>
      </c>
      <c r="T60" s="45" t="e">
        <f t="shared" si="6"/>
        <v>#VALUE!</v>
      </c>
      <c r="U60" s="45" t="b">
        <f t="shared" si="7"/>
        <v>1</v>
      </c>
      <c r="V60" s="45" t="e">
        <f t="shared" si="8"/>
        <v>#VALUE!</v>
      </c>
      <c r="W60" s="45" t="b">
        <f t="shared" si="9"/>
        <v>1</v>
      </c>
    </row>
    <row r="61" spans="2:23" s="45" customFormat="1" ht="12.75" thickBot="1">
      <c r="B61" s="99" t="s">
        <v>12</v>
      </c>
      <c r="C61" s="180" t="s">
        <v>33</v>
      </c>
      <c r="D61" s="181"/>
      <c r="E61" s="125" t="s">
        <v>102</v>
      </c>
      <c r="F61" s="127" t="s">
        <v>102</v>
      </c>
      <c r="G61" s="127" t="s">
        <v>102</v>
      </c>
      <c r="H61" s="127" t="s">
        <v>102</v>
      </c>
      <c r="I61" s="241" t="s">
        <v>102</v>
      </c>
      <c r="J61" s="242" t="s">
        <v>102</v>
      </c>
      <c r="K61" s="135" t="str">
        <f t="shared" si="4"/>
        <v>-</v>
      </c>
      <c r="L61" s="125" t="s">
        <v>102</v>
      </c>
      <c r="M61" s="127" t="s">
        <v>102</v>
      </c>
      <c r="N61" s="126" t="s">
        <v>102</v>
      </c>
      <c r="O61" s="127" t="s">
        <v>102</v>
      </c>
      <c r="P61" s="241" t="s">
        <v>102</v>
      </c>
      <c r="Q61" s="242" t="s">
        <v>102</v>
      </c>
      <c r="R61" s="56" t="str">
        <f t="shared" si="5"/>
        <v>-</v>
      </c>
      <c r="T61" s="45" t="e">
        <f t="shared" si="6"/>
        <v>#VALUE!</v>
      </c>
      <c r="U61" s="45" t="b">
        <f t="shared" si="7"/>
        <v>1</v>
      </c>
      <c r="V61" s="45" t="e">
        <f t="shared" si="8"/>
        <v>#VALUE!</v>
      </c>
      <c r="W61" s="45" t="b">
        <f t="shared" si="9"/>
        <v>1</v>
      </c>
    </row>
    <row r="62" spans="2:23" s="45" customFormat="1" ht="12.75" thickBot="1">
      <c r="B62" s="102" t="s">
        <v>34</v>
      </c>
      <c r="C62" s="103"/>
      <c r="D62" s="103"/>
      <c r="E62" s="128">
        <v>37.9</v>
      </c>
      <c r="F62" s="130">
        <v>260043</v>
      </c>
      <c r="G62" s="130">
        <v>107</v>
      </c>
      <c r="H62" s="130">
        <v>4935</v>
      </c>
      <c r="I62" s="243">
        <v>1.9</v>
      </c>
      <c r="J62" s="244">
        <v>6292</v>
      </c>
      <c r="K62" s="136">
        <f t="shared" si="4"/>
        <v>-21.57</v>
      </c>
      <c r="L62" s="128">
        <v>37.9</v>
      </c>
      <c r="M62" s="130">
        <v>259678</v>
      </c>
      <c r="N62" s="129">
        <v>105</v>
      </c>
      <c r="O62" s="130">
        <v>3695</v>
      </c>
      <c r="P62" s="243">
        <v>1.42</v>
      </c>
      <c r="Q62" s="244">
        <v>3306</v>
      </c>
      <c r="R62" s="57">
        <f t="shared" si="5"/>
        <v>11.77</v>
      </c>
      <c r="T62" s="45">
        <f t="shared" si="6"/>
        <v>-21.57</v>
      </c>
      <c r="U62" s="45" t="b">
        <f t="shared" si="7"/>
        <v>0</v>
      </c>
      <c r="V62" s="45">
        <f t="shared" si="8"/>
        <v>11.77</v>
      </c>
      <c r="W62" s="45" t="b">
        <f t="shared" si="9"/>
        <v>0</v>
      </c>
    </row>
    <row r="63" spans="1:18" ht="12">
      <c r="A63" s="58"/>
      <c r="B63" s="58"/>
      <c r="C63" s="58"/>
      <c r="D63" s="59"/>
      <c r="E63" s="58"/>
      <c r="F63" s="58"/>
      <c r="G63" s="58"/>
      <c r="H63" s="58"/>
      <c r="I63" s="58"/>
      <c r="J63" s="58"/>
      <c r="K63" s="60"/>
      <c r="L63" s="58"/>
      <c r="M63" s="58"/>
      <c r="N63" s="58"/>
      <c r="O63" s="60"/>
      <c r="P63" s="58"/>
      <c r="Q63" s="58"/>
      <c r="R63" s="58"/>
    </row>
    <row r="64" spans="1:18" ht="12">
      <c r="A64" s="58"/>
      <c r="B64" s="58"/>
      <c r="C64" s="58"/>
      <c r="D64" s="59"/>
      <c r="E64" s="58"/>
      <c r="F64" s="58"/>
      <c r="G64" s="58"/>
      <c r="H64" s="58"/>
      <c r="I64" s="58"/>
      <c r="J64" s="58"/>
      <c r="K64" s="60"/>
      <c r="L64" s="58"/>
      <c r="M64" s="58"/>
      <c r="N64" s="58"/>
      <c r="O64" s="60"/>
      <c r="P64" s="58"/>
      <c r="Q64" s="58"/>
      <c r="R64" s="58"/>
    </row>
    <row r="65" spans="1:18" ht="12">
      <c r="A65" s="58"/>
      <c r="B65" s="58"/>
      <c r="C65" s="58"/>
      <c r="D65" s="59"/>
      <c r="E65" s="58"/>
      <c r="F65" s="58"/>
      <c r="G65" s="58"/>
      <c r="H65" s="58"/>
      <c r="I65" s="58"/>
      <c r="J65" s="58"/>
      <c r="K65" s="60"/>
      <c r="L65" s="58"/>
      <c r="M65" s="58"/>
      <c r="N65" s="58"/>
      <c r="O65" s="60"/>
      <c r="P65" s="58"/>
      <c r="Q65" s="58"/>
      <c r="R65" s="58"/>
    </row>
  </sheetData>
  <sheetProtection/>
  <mergeCells count="24">
    <mergeCell ref="C33:D33"/>
    <mergeCell ref="C42:D42"/>
    <mergeCell ref="C58:D58"/>
    <mergeCell ref="C44:D44"/>
    <mergeCell ref="C45:D45"/>
    <mergeCell ref="C43:D43"/>
    <mergeCell ref="C46:D46"/>
    <mergeCell ref="C47:D47"/>
    <mergeCell ref="C48:D48"/>
    <mergeCell ref="Q6:R6"/>
    <mergeCell ref="B2:R2"/>
    <mergeCell ref="B3:R3"/>
    <mergeCell ref="B4:D4"/>
    <mergeCell ref="O4:R4"/>
    <mergeCell ref="C61:D61"/>
    <mergeCell ref="C59:D59"/>
    <mergeCell ref="C60:D60"/>
    <mergeCell ref="J6:K6"/>
    <mergeCell ref="C8:D8"/>
    <mergeCell ref="C28:D28"/>
    <mergeCell ref="C29:D29"/>
    <mergeCell ref="C30:D30"/>
    <mergeCell ref="C31:D31"/>
    <mergeCell ref="C32:D32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8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tabSelected="1" zoomScale="90" zoomScaleNormal="90" workbookViewId="0" topLeftCell="A1">
      <selection activeCell="A5" sqref="A5:O17"/>
    </sheetView>
  </sheetViews>
  <sheetFormatPr defaultColWidth="9.00390625" defaultRowHeight="13.5"/>
  <cols>
    <col min="1" max="1" width="18.00390625" style="30" customWidth="1"/>
    <col min="2" max="2" width="7.625" style="30" customWidth="1"/>
    <col min="3" max="3" width="8.625" style="30" customWidth="1"/>
    <col min="4" max="4" width="6.625" style="30" customWidth="1"/>
    <col min="5" max="8" width="8.625" style="30" customWidth="1"/>
    <col min="9" max="9" width="7.625" style="30" customWidth="1"/>
    <col min="10" max="10" width="8.625" style="30" customWidth="1"/>
    <col min="11" max="11" width="6.625" style="30" customWidth="1"/>
    <col min="12" max="15" width="8.625" style="30" customWidth="1"/>
    <col min="16" max="16384" width="9.00390625" style="30" customWidth="1"/>
  </cols>
  <sheetData>
    <row r="1" spans="1:15" ht="14.25" thickBot="1">
      <c r="A1" s="65" t="s">
        <v>106</v>
      </c>
      <c r="B1" s="65"/>
      <c r="C1" s="65"/>
      <c r="D1" s="65"/>
      <c r="E1" s="65"/>
      <c r="F1" s="65"/>
      <c r="G1" s="65"/>
      <c r="H1" s="65"/>
      <c r="I1" s="65"/>
      <c r="J1" s="66"/>
      <c r="K1" s="67"/>
      <c r="L1" s="67"/>
      <c r="M1" s="67"/>
      <c r="N1" s="67"/>
      <c r="O1" s="68" t="s">
        <v>128</v>
      </c>
    </row>
    <row r="2" spans="1:15" ht="14.25" thickBot="1">
      <c r="A2" s="219" t="s">
        <v>43</v>
      </c>
      <c r="B2" s="222" t="s">
        <v>44</v>
      </c>
      <c r="C2" s="223"/>
      <c r="D2" s="223"/>
      <c r="E2" s="223"/>
      <c r="F2" s="223"/>
      <c r="G2" s="224"/>
      <c r="H2" s="225"/>
      <c r="I2" s="223" t="s">
        <v>36</v>
      </c>
      <c r="J2" s="223"/>
      <c r="K2" s="223"/>
      <c r="L2" s="223"/>
      <c r="M2" s="223"/>
      <c r="N2" s="224"/>
      <c r="O2" s="225"/>
    </row>
    <row r="3" spans="1:15" ht="13.5">
      <c r="A3" s="220"/>
      <c r="B3" s="31"/>
      <c r="C3" s="32"/>
      <c r="D3" s="32"/>
      <c r="E3" s="32"/>
      <c r="F3" s="32"/>
      <c r="G3" s="226" t="s">
        <v>48</v>
      </c>
      <c r="H3" s="227"/>
      <c r="I3" s="32"/>
      <c r="J3" s="32"/>
      <c r="K3" s="32"/>
      <c r="L3" s="32"/>
      <c r="M3" s="32"/>
      <c r="N3" s="228" t="s">
        <v>48</v>
      </c>
      <c r="O3" s="229"/>
    </row>
    <row r="4" spans="1:15" ht="52.5" customHeight="1" thickBot="1">
      <c r="A4" s="221"/>
      <c r="B4" s="33" t="s">
        <v>68</v>
      </c>
      <c r="C4" s="34" t="s">
        <v>49</v>
      </c>
      <c r="D4" s="34" t="s">
        <v>45</v>
      </c>
      <c r="E4" s="34" t="s">
        <v>50</v>
      </c>
      <c r="F4" s="108" t="s">
        <v>107</v>
      </c>
      <c r="G4" s="35" t="s">
        <v>51</v>
      </c>
      <c r="H4" s="36" t="s">
        <v>52</v>
      </c>
      <c r="I4" s="34" t="s">
        <v>68</v>
      </c>
      <c r="J4" s="34" t="s">
        <v>49</v>
      </c>
      <c r="K4" s="34" t="s">
        <v>45</v>
      </c>
      <c r="L4" s="34" t="s">
        <v>53</v>
      </c>
      <c r="M4" s="108" t="s">
        <v>107</v>
      </c>
      <c r="N4" s="35" t="s">
        <v>54</v>
      </c>
      <c r="O4" s="37" t="s">
        <v>52</v>
      </c>
    </row>
    <row r="5" spans="1:15" ht="13.5">
      <c r="A5" s="38" t="s">
        <v>55</v>
      </c>
      <c r="B5" s="138">
        <v>38.2</v>
      </c>
      <c r="C5" s="139">
        <v>263845</v>
      </c>
      <c r="D5" s="139">
        <v>133</v>
      </c>
      <c r="E5" s="139">
        <v>8564</v>
      </c>
      <c r="F5" s="140">
        <v>3.25</v>
      </c>
      <c r="G5" s="141">
        <v>13266</v>
      </c>
      <c r="H5" s="142">
        <f aca="true" t="shared" si="0" ref="H5:H13">ROUND((E5-G5)/G5*100,2)</f>
        <v>-35.44</v>
      </c>
      <c r="I5" s="143" t="s">
        <v>102</v>
      </c>
      <c r="J5" s="144" t="s">
        <v>102</v>
      </c>
      <c r="K5" s="145">
        <v>126</v>
      </c>
      <c r="L5" s="139">
        <v>5359</v>
      </c>
      <c r="M5" s="146">
        <v>2.03</v>
      </c>
      <c r="N5" s="141">
        <v>5338</v>
      </c>
      <c r="O5" s="147">
        <f aca="true" t="shared" si="1" ref="O5:O13">ROUND((L5-N5)/N5*100,2)</f>
        <v>0.39</v>
      </c>
    </row>
    <row r="6" spans="1:15" ht="13.5">
      <c r="A6" s="38" t="s">
        <v>56</v>
      </c>
      <c r="B6" s="138">
        <v>37.8</v>
      </c>
      <c r="C6" s="139">
        <v>261870</v>
      </c>
      <c r="D6" s="139">
        <v>135</v>
      </c>
      <c r="E6" s="139">
        <v>8081</v>
      </c>
      <c r="F6" s="140">
        <v>3.09</v>
      </c>
      <c r="G6" s="141">
        <v>8564</v>
      </c>
      <c r="H6" s="142">
        <f t="shared" si="0"/>
        <v>-5.64</v>
      </c>
      <c r="I6" s="143" t="s">
        <v>102</v>
      </c>
      <c r="J6" s="144" t="s">
        <v>102</v>
      </c>
      <c r="K6" s="145">
        <v>131</v>
      </c>
      <c r="L6" s="139">
        <v>5000</v>
      </c>
      <c r="M6" s="146">
        <v>1.91</v>
      </c>
      <c r="N6" s="141">
        <v>5359</v>
      </c>
      <c r="O6" s="147">
        <f t="shared" si="1"/>
        <v>-6.7</v>
      </c>
    </row>
    <row r="7" spans="1:15" ht="13.5">
      <c r="A7" s="38" t="s">
        <v>57</v>
      </c>
      <c r="B7" s="138">
        <v>38</v>
      </c>
      <c r="C7" s="139">
        <v>262816</v>
      </c>
      <c r="D7" s="139">
        <v>131</v>
      </c>
      <c r="E7" s="139">
        <v>5942</v>
      </c>
      <c r="F7" s="140">
        <v>2.26</v>
      </c>
      <c r="G7" s="141">
        <v>8081</v>
      </c>
      <c r="H7" s="142">
        <f t="shared" si="0"/>
        <v>-26.47</v>
      </c>
      <c r="I7" s="143" t="s">
        <v>102</v>
      </c>
      <c r="J7" s="144" t="s">
        <v>102</v>
      </c>
      <c r="K7" s="145">
        <v>124</v>
      </c>
      <c r="L7" s="139">
        <v>3711</v>
      </c>
      <c r="M7" s="146">
        <v>1.41</v>
      </c>
      <c r="N7" s="141">
        <v>5000</v>
      </c>
      <c r="O7" s="147">
        <f t="shared" si="1"/>
        <v>-25.78</v>
      </c>
    </row>
    <row r="8" spans="1:15" ht="13.5">
      <c r="A8" s="38" t="s">
        <v>58</v>
      </c>
      <c r="B8" s="148">
        <v>38.1</v>
      </c>
      <c r="C8" s="149">
        <v>262605</v>
      </c>
      <c r="D8" s="150">
        <v>132</v>
      </c>
      <c r="E8" s="149">
        <v>5013</v>
      </c>
      <c r="F8" s="151">
        <v>1.91</v>
      </c>
      <c r="G8" s="152">
        <v>5942</v>
      </c>
      <c r="H8" s="153">
        <f t="shared" si="0"/>
        <v>-15.63</v>
      </c>
      <c r="I8" s="154" t="s">
        <v>102</v>
      </c>
      <c r="J8" s="155" t="s">
        <v>102</v>
      </c>
      <c r="K8" s="156">
        <v>128</v>
      </c>
      <c r="L8" s="149">
        <v>3545</v>
      </c>
      <c r="M8" s="157">
        <v>1.35</v>
      </c>
      <c r="N8" s="152">
        <v>3711</v>
      </c>
      <c r="O8" s="147">
        <f t="shared" si="1"/>
        <v>-4.47</v>
      </c>
    </row>
    <row r="9" spans="1:15" ht="13.5">
      <c r="A9" s="38" t="s">
        <v>59</v>
      </c>
      <c r="B9" s="138">
        <v>38.7</v>
      </c>
      <c r="C9" s="139">
        <v>261332</v>
      </c>
      <c r="D9" s="139">
        <v>124</v>
      </c>
      <c r="E9" s="139">
        <v>6096</v>
      </c>
      <c r="F9" s="151">
        <v>2.33</v>
      </c>
      <c r="G9" s="152">
        <v>5013</v>
      </c>
      <c r="H9" s="142">
        <f t="shared" si="0"/>
        <v>21.6</v>
      </c>
      <c r="I9" s="154" t="s">
        <v>102</v>
      </c>
      <c r="J9" s="155" t="s">
        <v>102</v>
      </c>
      <c r="K9" s="156">
        <v>122</v>
      </c>
      <c r="L9" s="149">
        <v>3781</v>
      </c>
      <c r="M9" s="157">
        <v>1.45</v>
      </c>
      <c r="N9" s="152">
        <v>3545</v>
      </c>
      <c r="O9" s="147">
        <f t="shared" si="1"/>
        <v>6.66</v>
      </c>
    </row>
    <row r="10" spans="1:15" ht="13.5">
      <c r="A10" s="38" t="s">
        <v>138</v>
      </c>
      <c r="B10" s="138">
        <v>38.2</v>
      </c>
      <c r="C10" s="139">
        <v>258744</v>
      </c>
      <c r="D10" s="139">
        <v>116</v>
      </c>
      <c r="E10" s="139">
        <v>5603</v>
      </c>
      <c r="F10" s="140">
        <v>2.17</v>
      </c>
      <c r="G10" s="141">
        <v>6096</v>
      </c>
      <c r="H10" s="142">
        <f t="shared" si="0"/>
        <v>-8.09</v>
      </c>
      <c r="I10" s="143" t="s">
        <v>102</v>
      </c>
      <c r="J10" s="144" t="s">
        <v>102</v>
      </c>
      <c r="K10" s="145">
        <v>113</v>
      </c>
      <c r="L10" s="139">
        <v>4090</v>
      </c>
      <c r="M10" s="146">
        <v>1.58</v>
      </c>
      <c r="N10" s="141">
        <v>3781</v>
      </c>
      <c r="O10" s="147">
        <f t="shared" si="1"/>
        <v>8.17</v>
      </c>
    </row>
    <row r="11" spans="1:15" ht="13.5">
      <c r="A11" s="38" t="s">
        <v>139</v>
      </c>
      <c r="B11" s="158">
        <v>38.1</v>
      </c>
      <c r="C11" s="139">
        <v>263303</v>
      </c>
      <c r="D11" s="139">
        <v>115</v>
      </c>
      <c r="E11" s="139">
        <v>6159</v>
      </c>
      <c r="F11" s="140">
        <v>2.34</v>
      </c>
      <c r="G11" s="141">
        <v>5603</v>
      </c>
      <c r="H11" s="142">
        <f t="shared" si="0"/>
        <v>9.92</v>
      </c>
      <c r="I11" s="271">
        <v>38.3</v>
      </c>
      <c r="J11" s="159">
        <v>263971</v>
      </c>
      <c r="K11" s="160">
        <v>112</v>
      </c>
      <c r="L11" s="139">
        <v>4676</v>
      </c>
      <c r="M11" s="146">
        <v>1.77</v>
      </c>
      <c r="N11" s="141">
        <v>4090</v>
      </c>
      <c r="O11" s="147">
        <f t="shared" si="1"/>
        <v>14.33</v>
      </c>
    </row>
    <row r="12" spans="1:15" ht="13.5">
      <c r="A12" s="109" t="s">
        <v>140</v>
      </c>
      <c r="B12" s="164">
        <v>38.2</v>
      </c>
      <c r="C12" s="165">
        <v>262965</v>
      </c>
      <c r="D12" s="165">
        <v>110</v>
      </c>
      <c r="E12" s="165">
        <v>6498</v>
      </c>
      <c r="F12" s="166">
        <v>2.47</v>
      </c>
      <c r="G12" s="167">
        <v>6159</v>
      </c>
      <c r="H12" s="168">
        <f t="shared" si="0"/>
        <v>5.5</v>
      </c>
      <c r="I12" s="272">
        <v>38.2</v>
      </c>
      <c r="J12" s="170">
        <v>262511</v>
      </c>
      <c r="K12" s="171">
        <v>108</v>
      </c>
      <c r="L12" s="165">
        <v>4747</v>
      </c>
      <c r="M12" s="172">
        <v>1.81</v>
      </c>
      <c r="N12" s="167">
        <v>4676</v>
      </c>
      <c r="O12" s="173">
        <f t="shared" si="1"/>
        <v>1.52</v>
      </c>
    </row>
    <row r="13" spans="1:15" ht="13.5">
      <c r="A13" s="109" t="s">
        <v>103</v>
      </c>
      <c r="B13" s="158">
        <v>38.1</v>
      </c>
      <c r="C13" s="139">
        <v>261368</v>
      </c>
      <c r="D13" s="139">
        <v>119</v>
      </c>
      <c r="E13" s="139">
        <v>6617</v>
      </c>
      <c r="F13" s="140">
        <v>2.53</v>
      </c>
      <c r="G13" s="141">
        <v>6498</v>
      </c>
      <c r="H13" s="142">
        <f t="shared" si="0"/>
        <v>1.83</v>
      </c>
      <c r="I13" s="271">
        <v>37.9</v>
      </c>
      <c r="J13" s="159">
        <v>262730</v>
      </c>
      <c r="K13" s="160">
        <v>117</v>
      </c>
      <c r="L13" s="139">
        <v>4543</v>
      </c>
      <c r="M13" s="146">
        <v>1.73</v>
      </c>
      <c r="N13" s="141">
        <v>4747</v>
      </c>
      <c r="O13" s="147">
        <f t="shared" si="1"/>
        <v>-4.3</v>
      </c>
    </row>
    <row r="14" spans="1:15" ht="14.25" thickBot="1">
      <c r="A14" s="109" t="s">
        <v>141</v>
      </c>
      <c r="B14" s="246">
        <v>38.2</v>
      </c>
      <c r="C14" s="247">
        <v>260578</v>
      </c>
      <c r="D14" s="247">
        <v>114</v>
      </c>
      <c r="E14" s="247">
        <v>6292</v>
      </c>
      <c r="F14" s="248">
        <v>2.41</v>
      </c>
      <c r="G14" s="249">
        <v>6617</v>
      </c>
      <c r="H14" s="174">
        <f>ROUND((E14-G14)/G14*100,2)</f>
        <v>-4.91</v>
      </c>
      <c r="I14" s="273">
        <v>38</v>
      </c>
      <c r="J14" s="251">
        <v>260998</v>
      </c>
      <c r="K14" s="251">
        <v>108</v>
      </c>
      <c r="L14" s="251">
        <v>3306</v>
      </c>
      <c r="M14" s="248">
        <v>1.27</v>
      </c>
      <c r="N14" s="249">
        <v>4543</v>
      </c>
      <c r="O14" s="162">
        <f>ROUND((L14-N14)/N14*100,2)</f>
        <v>-27.23</v>
      </c>
    </row>
    <row r="15" spans="1:15" ht="13.5">
      <c r="A15" s="64" t="s">
        <v>131</v>
      </c>
      <c r="B15" s="253">
        <v>37.9</v>
      </c>
      <c r="C15" s="254">
        <v>260043</v>
      </c>
      <c r="D15" s="254">
        <v>107</v>
      </c>
      <c r="E15" s="254">
        <v>4935</v>
      </c>
      <c r="F15" s="255">
        <v>1.9</v>
      </c>
      <c r="G15" s="256">
        <v>6292</v>
      </c>
      <c r="H15" s="257">
        <f>ROUND((E15-G15)/G15*100,2)</f>
        <v>-21.57</v>
      </c>
      <c r="I15" s="253">
        <v>37.9</v>
      </c>
      <c r="J15" s="254">
        <v>259678</v>
      </c>
      <c r="K15" s="254">
        <v>105</v>
      </c>
      <c r="L15" s="254">
        <v>3695</v>
      </c>
      <c r="M15" s="255">
        <v>1.42</v>
      </c>
      <c r="N15" s="274">
        <v>3306</v>
      </c>
      <c r="O15" s="267">
        <f>ROUND((L15-N15)/N15*100,2)</f>
        <v>11.77</v>
      </c>
    </row>
    <row r="16" spans="1:15" ht="14.25" thickBot="1">
      <c r="A16" s="275" t="s">
        <v>132</v>
      </c>
      <c r="B16" s="259">
        <v>38.2</v>
      </c>
      <c r="C16" s="260">
        <v>260578</v>
      </c>
      <c r="D16" s="260">
        <v>114</v>
      </c>
      <c r="E16" s="260">
        <v>6292</v>
      </c>
      <c r="F16" s="261">
        <v>2.41</v>
      </c>
      <c r="G16" s="262">
        <v>6617</v>
      </c>
      <c r="H16" s="179">
        <f>ROUND((E16-G16)/G16*100,2)</f>
        <v>-4.91</v>
      </c>
      <c r="I16" s="276">
        <v>38</v>
      </c>
      <c r="J16" s="264">
        <v>260998</v>
      </c>
      <c r="K16" s="264">
        <v>108</v>
      </c>
      <c r="L16" s="264">
        <v>3306</v>
      </c>
      <c r="M16" s="261">
        <v>1.27</v>
      </c>
      <c r="N16" s="268">
        <v>4543</v>
      </c>
      <c r="O16" s="43">
        <f>ROUND((L16-N16)/N16*100,2)</f>
        <v>-27.23</v>
      </c>
    </row>
    <row r="17" spans="1:15" ht="14.25" thickBot="1">
      <c r="A17" s="40" t="s">
        <v>60</v>
      </c>
      <c r="B17" s="41">
        <f aca="true" t="shared" si="2" ref="B17:O17">B15-B16</f>
        <v>-0.30000000000000426</v>
      </c>
      <c r="C17" s="42">
        <f t="shared" si="2"/>
        <v>-535</v>
      </c>
      <c r="D17" s="61">
        <f t="shared" si="2"/>
        <v>-7</v>
      </c>
      <c r="E17" s="42">
        <f t="shared" si="2"/>
        <v>-1357</v>
      </c>
      <c r="F17" s="39">
        <f t="shared" si="2"/>
        <v>-0.5100000000000002</v>
      </c>
      <c r="G17" s="62">
        <f t="shared" si="2"/>
        <v>-325</v>
      </c>
      <c r="H17" s="43">
        <f t="shared" si="2"/>
        <v>-16.66</v>
      </c>
      <c r="I17" s="44">
        <f t="shared" si="2"/>
        <v>-0.10000000000000142</v>
      </c>
      <c r="J17" s="63">
        <f t="shared" si="2"/>
        <v>-1320</v>
      </c>
      <c r="K17" s="61">
        <f t="shared" si="2"/>
        <v>-3</v>
      </c>
      <c r="L17" s="42">
        <f t="shared" si="2"/>
        <v>389</v>
      </c>
      <c r="M17" s="39">
        <f t="shared" si="2"/>
        <v>0.1499999999999999</v>
      </c>
      <c r="N17" s="62">
        <f t="shared" si="2"/>
        <v>-1237</v>
      </c>
      <c r="O17" s="43">
        <f t="shared" si="2"/>
        <v>39</v>
      </c>
    </row>
    <row r="18" spans="1:15" ht="13.5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</row>
    <row r="19" spans="1:15" ht="13.5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</row>
    <row r="20" spans="1:15" ht="13.5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</row>
    <row r="21" spans="1:15" ht="13.5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</row>
    <row r="22" spans="1:15" ht="13.5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</row>
    <row r="23" spans="1:15" ht="13.5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</row>
    <row r="24" spans="1:15" ht="13.5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</row>
    <row r="25" spans="1:15" ht="14.25" thickBot="1">
      <c r="A25" s="69"/>
      <c r="B25" s="69"/>
      <c r="C25" s="69"/>
      <c r="D25" s="69"/>
      <c r="E25" s="69"/>
      <c r="F25" s="69"/>
      <c r="G25" s="69"/>
      <c r="H25" s="69"/>
      <c r="I25" s="69"/>
      <c r="J25" s="67"/>
      <c r="K25" s="67"/>
      <c r="L25" s="67"/>
      <c r="M25" s="67"/>
      <c r="N25" s="67"/>
      <c r="O25" s="67"/>
    </row>
    <row r="26" spans="1:15" ht="13.5">
      <c r="A26" s="70"/>
      <c r="B26" s="71"/>
      <c r="C26" s="71"/>
      <c r="D26" s="71"/>
      <c r="E26" s="71"/>
      <c r="F26" s="71"/>
      <c r="G26" s="71"/>
      <c r="H26" s="71"/>
      <c r="I26" s="71"/>
      <c r="J26" s="72"/>
      <c r="K26" s="73"/>
      <c r="L26" s="73"/>
      <c r="M26" s="73"/>
      <c r="N26" s="73"/>
      <c r="O26" s="74"/>
    </row>
    <row r="27" spans="1:15" ht="13.5">
      <c r="A27" s="211" t="s">
        <v>105</v>
      </c>
      <c r="B27" s="212"/>
      <c r="C27" s="212"/>
      <c r="D27" s="212"/>
      <c r="E27" s="212"/>
      <c r="F27" s="212"/>
      <c r="G27" s="212"/>
      <c r="H27" s="212"/>
      <c r="I27" s="212"/>
      <c r="J27" s="212"/>
      <c r="K27" s="212"/>
      <c r="L27" s="212"/>
      <c r="M27" s="213"/>
      <c r="N27" s="213"/>
      <c r="O27" s="214"/>
    </row>
    <row r="28" spans="1:15" ht="13.5">
      <c r="A28" s="215"/>
      <c r="B28" s="213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4"/>
    </row>
    <row r="29" spans="1:15" ht="29.25" customHeight="1">
      <c r="A29" s="216" t="s">
        <v>133</v>
      </c>
      <c r="B29" s="204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5"/>
      <c r="N29" s="205"/>
      <c r="O29" s="206"/>
    </row>
    <row r="30" spans="1:15" ht="19.5" customHeight="1">
      <c r="A30" s="216" t="s">
        <v>94</v>
      </c>
      <c r="B30" s="204"/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5"/>
      <c r="N30" s="205"/>
      <c r="O30" s="206"/>
    </row>
    <row r="31" spans="1:15" ht="25.5" customHeight="1">
      <c r="A31" s="203" t="s">
        <v>120</v>
      </c>
      <c r="B31" s="217"/>
      <c r="C31" s="217"/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8"/>
    </row>
    <row r="32" spans="1:15" ht="39" customHeight="1">
      <c r="A32" s="75"/>
      <c r="B32" s="202" t="s">
        <v>99</v>
      </c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77"/>
      <c r="O32" s="78"/>
    </row>
    <row r="33" spans="1:15" ht="24.75" customHeight="1">
      <c r="A33" s="75"/>
      <c r="D33" s="98" t="s">
        <v>134</v>
      </c>
      <c r="E33" s="76"/>
      <c r="F33" s="76"/>
      <c r="G33" s="76"/>
      <c r="H33" s="76"/>
      <c r="I33" s="76"/>
      <c r="J33" s="76"/>
      <c r="K33" s="76"/>
      <c r="L33" s="76"/>
      <c r="M33" s="77"/>
      <c r="N33" s="77"/>
      <c r="O33" s="78"/>
    </row>
    <row r="34" spans="1:15" ht="24" customHeight="1">
      <c r="A34" s="75"/>
      <c r="D34" s="98" t="s">
        <v>137</v>
      </c>
      <c r="E34" s="76"/>
      <c r="F34" s="76"/>
      <c r="G34" s="76"/>
      <c r="H34" s="76"/>
      <c r="I34" s="76"/>
      <c r="J34" s="76"/>
      <c r="K34" s="76"/>
      <c r="L34" s="76"/>
      <c r="M34" s="77"/>
      <c r="N34" s="77"/>
      <c r="O34" s="78"/>
    </row>
    <row r="35" spans="1:15" ht="24" customHeight="1">
      <c r="A35" s="75"/>
      <c r="D35" s="98" t="s">
        <v>136</v>
      </c>
      <c r="E35" s="76"/>
      <c r="F35" s="76"/>
      <c r="G35" s="76"/>
      <c r="H35" s="76"/>
      <c r="I35" s="76"/>
      <c r="J35" s="76"/>
      <c r="K35" s="76"/>
      <c r="L35" s="76"/>
      <c r="M35" s="77"/>
      <c r="N35" s="77"/>
      <c r="O35" s="78"/>
    </row>
    <row r="36" spans="1:15" ht="19.5" customHeight="1">
      <c r="A36" s="79"/>
      <c r="D36" s="97" t="s">
        <v>121</v>
      </c>
      <c r="E36" s="80"/>
      <c r="F36" s="80"/>
      <c r="G36" s="80"/>
      <c r="H36" s="80"/>
      <c r="I36" s="80"/>
      <c r="J36" s="80"/>
      <c r="K36" s="81"/>
      <c r="L36" s="81"/>
      <c r="M36" s="81"/>
      <c r="N36" s="81"/>
      <c r="O36" s="82"/>
    </row>
    <row r="37" spans="1:15" ht="27.75" customHeight="1">
      <c r="A37" s="79"/>
      <c r="B37" s="80"/>
      <c r="C37" s="80"/>
      <c r="D37" s="80"/>
      <c r="E37" s="80"/>
      <c r="F37" s="80"/>
      <c r="G37" s="80"/>
      <c r="H37" s="80"/>
      <c r="I37" s="80"/>
      <c r="J37" s="80"/>
      <c r="K37" s="81"/>
      <c r="L37" s="81"/>
      <c r="M37" s="81"/>
      <c r="N37" s="81"/>
      <c r="O37" s="82"/>
    </row>
    <row r="38" spans="1:15" ht="23.25" customHeight="1">
      <c r="A38" s="203" t="s">
        <v>96</v>
      </c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5"/>
      <c r="N38" s="205"/>
      <c r="O38" s="206"/>
    </row>
    <row r="39" spans="1:15" ht="13.5">
      <c r="A39" s="79"/>
      <c r="B39" s="80"/>
      <c r="C39" s="80"/>
      <c r="D39" s="80"/>
      <c r="E39" s="80"/>
      <c r="F39" s="80"/>
      <c r="G39" s="80"/>
      <c r="H39" s="80"/>
      <c r="I39" s="80"/>
      <c r="J39" s="80"/>
      <c r="K39" s="81"/>
      <c r="L39" s="81"/>
      <c r="M39" s="81"/>
      <c r="N39" s="81"/>
      <c r="O39" s="82"/>
    </row>
    <row r="40" spans="1:15" ht="13.5">
      <c r="A40" s="92"/>
      <c r="B40" s="91" t="s">
        <v>104</v>
      </c>
      <c r="C40" s="84"/>
      <c r="D40" s="81"/>
      <c r="E40" s="67"/>
      <c r="F40" s="85"/>
      <c r="H40" s="85" t="s">
        <v>61</v>
      </c>
      <c r="I40" s="81"/>
      <c r="J40" s="81"/>
      <c r="K40" s="81"/>
      <c r="L40" s="81"/>
      <c r="M40" s="81"/>
      <c r="N40" s="81"/>
      <c r="O40" s="82"/>
    </row>
    <row r="41" spans="1:15" ht="13.5">
      <c r="A41" s="92"/>
      <c r="B41" s="91" t="s">
        <v>62</v>
      </c>
      <c r="C41" s="84"/>
      <c r="D41" s="81"/>
      <c r="E41" s="67"/>
      <c r="F41" s="85"/>
      <c r="H41" s="85" t="s">
        <v>63</v>
      </c>
      <c r="I41" s="81"/>
      <c r="J41" s="81"/>
      <c r="K41" s="81"/>
      <c r="L41" s="81"/>
      <c r="M41" s="81"/>
      <c r="N41" s="81"/>
      <c r="O41" s="82"/>
    </row>
    <row r="42" spans="1:15" ht="13.5">
      <c r="A42" s="92"/>
      <c r="B42" s="91" t="s">
        <v>64</v>
      </c>
      <c r="C42" s="84"/>
      <c r="D42" s="81"/>
      <c r="E42" s="67"/>
      <c r="F42" s="85"/>
      <c r="H42" s="85" t="s">
        <v>65</v>
      </c>
      <c r="I42" s="81"/>
      <c r="J42" s="81"/>
      <c r="K42" s="81"/>
      <c r="L42" s="81"/>
      <c r="M42" s="81"/>
      <c r="N42" s="81"/>
      <c r="O42" s="82"/>
    </row>
    <row r="43" spans="1:15" ht="13.5">
      <c r="A43" s="92"/>
      <c r="B43" s="91" t="s">
        <v>66</v>
      </c>
      <c r="C43" s="84"/>
      <c r="D43" s="81"/>
      <c r="E43" s="67"/>
      <c r="F43" s="85"/>
      <c r="H43" s="85" t="s">
        <v>69</v>
      </c>
      <c r="I43" s="81"/>
      <c r="J43" s="81"/>
      <c r="K43" s="81"/>
      <c r="L43" s="81"/>
      <c r="M43" s="81"/>
      <c r="N43" s="81"/>
      <c r="O43" s="82"/>
    </row>
    <row r="44" spans="1:15" ht="13.5">
      <c r="A44" s="83"/>
      <c r="B44" s="84"/>
      <c r="C44" s="84"/>
      <c r="D44" s="81"/>
      <c r="E44" s="67"/>
      <c r="F44" s="85"/>
      <c r="G44" s="85"/>
      <c r="H44" s="81"/>
      <c r="I44" s="81"/>
      <c r="J44" s="81"/>
      <c r="K44" s="81"/>
      <c r="L44" s="81"/>
      <c r="M44" s="81"/>
      <c r="N44" s="81"/>
      <c r="O44" s="82"/>
    </row>
    <row r="45" spans="1:15" ht="13.5">
      <c r="A45" s="83"/>
      <c r="B45" s="84"/>
      <c r="C45" s="84"/>
      <c r="D45" s="81"/>
      <c r="E45" s="67"/>
      <c r="F45" s="85"/>
      <c r="G45" s="85"/>
      <c r="H45" s="81"/>
      <c r="I45" s="81"/>
      <c r="J45" s="81"/>
      <c r="K45" s="81"/>
      <c r="L45" s="81"/>
      <c r="M45" s="81"/>
      <c r="N45" s="81"/>
      <c r="O45" s="82"/>
    </row>
    <row r="46" spans="1:15" ht="27" customHeight="1">
      <c r="A46" s="207" t="s">
        <v>122</v>
      </c>
      <c r="B46" s="208"/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9"/>
    </row>
    <row r="47" spans="1:15" ht="13.5">
      <c r="A47" s="86"/>
      <c r="B47" s="84"/>
      <c r="C47" s="84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2"/>
    </row>
    <row r="48" spans="1:15" ht="21.75" customHeight="1">
      <c r="A48" s="86"/>
      <c r="B48" s="84" t="s">
        <v>123</v>
      </c>
      <c r="C48" s="84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2"/>
    </row>
    <row r="49" spans="1:15" s="95" customFormat="1" ht="68.25" customHeight="1">
      <c r="A49" s="93"/>
      <c r="B49" s="96"/>
      <c r="C49" s="210" t="s">
        <v>108</v>
      </c>
      <c r="D49" s="210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94"/>
    </row>
    <row r="50" spans="1:15" ht="13.5">
      <c r="A50" s="86"/>
      <c r="B50" s="84"/>
      <c r="C50" s="84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2"/>
    </row>
    <row r="51" spans="1:15" ht="13.5">
      <c r="A51" s="86"/>
      <c r="B51" s="84"/>
      <c r="C51" s="84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2"/>
    </row>
    <row r="52" spans="1:15" ht="13.5">
      <c r="A52" s="86"/>
      <c r="B52" s="84"/>
      <c r="C52" s="84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2"/>
    </row>
    <row r="53" spans="1:15" ht="13.5">
      <c r="A53" s="86"/>
      <c r="B53" s="84"/>
      <c r="C53" s="84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2"/>
    </row>
    <row r="54" spans="1:15" ht="13.5">
      <c r="A54" s="86"/>
      <c r="B54" s="84"/>
      <c r="C54" s="84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2"/>
    </row>
    <row r="55" spans="1:15" ht="14.25" thickBot="1">
      <c r="A55" s="87"/>
      <c r="B55" s="88"/>
      <c r="C55" s="88"/>
      <c r="D55" s="88"/>
      <c r="E55" s="88"/>
      <c r="F55" s="88"/>
      <c r="G55" s="88"/>
      <c r="H55" s="88"/>
      <c r="I55" s="88"/>
      <c r="J55" s="88"/>
      <c r="K55" s="89"/>
      <c r="L55" s="89"/>
      <c r="M55" s="89"/>
      <c r="N55" s="89"/>
      <c r="O55" s="90"/>
    </row>
  </sheetData>
  <sheetProtection/>
  <mergeCells count="13">
    <mergeCell ref="A2:A4"/>
    <mergeCell ref="B2:H2"/>
    <mergeCell ref="I2:O2"/>
    <mergeCell ref="G3:H3"/>
    <mergeCell ref="N3:O3"/>
    <mergeCell ref="A27:O28"/>
    <mergeCell ref="A29:O29"/>
    <mergeCell ref="A30:O30"/>
    <mergeCell ref="A31:O31"/>
    <mergeCell ref="B32:M32"/>
    <mergeCell ref="A38:O38"/>
    <mergeCell ref="A46:O46"/>
    <mergeCell ref="C49:N49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WIN111</dc:creator>
  <cp:keywords/>
  <dc:description/>
  <cp:lastModifiedBy>sdouser</cp:lastModifiedBy>
  <cp:lastPrinted>2009-03-26T08:13:52Z</cp:lastPrinted>
  <dcterms:created xsi:type="dcterms:W3CDTF">2005-12-21T00:54:05Z</dcterms:created>
  <dcterms:modified xsi:type="dcterms:W3CDTF">2010-07-07T09:08:51Z</dcterms:modified>
  <cp:category/>
  <cp:version/>
  <cp:contentType/>
  <cp:contentStatus/>
</cp:coreProperties>
</file>