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<sst xmlns="http://schemas.openxmlformats.org/spreadsheetml/2006/main" count="1470" uniqueCount="156">
  <si>
    <t>平成24年　夏季一時金要求・妥結速報(最終結果)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</si>
  <si>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</si>
  <si>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</si>
  <si>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</si>
  <si>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</si>
  <si>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</si>
  <si>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</si>
  <si>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</si>
  <si>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</si>
  <si>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</si>
  <si>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</si>
  <si>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</si>
  <si>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</si>
  <si>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</si>
  <si>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</si>
  <si>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</si>
  <si>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</si>
  <si>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</si>
  <si>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</si>
  <si>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</si>
  <si>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</si>
  <si>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</si>
  <si>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</si>
  <si>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</si>
  <si>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</si>
  <si>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</si>
  <si>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</si>
  <si>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</si>
  <si>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</si>
  <si>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</si>
  <si>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X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</si>
  <si>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</si>
  <si>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</si>
  <si>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</si>
  <si>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</si>
  <si>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</si>
  <si>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</si>
  <si>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</si>
  <si>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</si>
  <si>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</si>
  <si>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</si>
  <si>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</si>
  <si>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</si>
  <si>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</si>
  <si>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</si>
  <si>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</si>
  <si>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</si>
  <si>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</si>
  <si>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</si>
  <si>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</si>
  <si>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</si>
  <si>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</si>
  <si>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</si>
  <si>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</si>
  <si>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</si>
  <si>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</si>
  <si>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</si>
  <si>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</si>
  <si>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</si>
  <si>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</si>
  <si>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</si>
  <si>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</si>
  <si>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</si>
  <si>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</si>
  <si>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</si>
  <si>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</si>
  <si>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</si>
  <si>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</si>
  <si>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</si>
  <si>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</si>
  <si>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時期別</t>
  </si>
  <si>
    <t>夏　冬　型</t>
  </si>
  <si>
    <t>冬　夏　型</t>
  </si>
  <si>
    <t>各　期　型</t>
  </si>
  <si>
    <t>２期分以上</t>
  </si>
  <si>
    <t>地</t>
  </si>
  <si>
    <t>東            部</t>
  </si>
  <si>
    <t>域</t>
  </si>
  <si>
    <t>中            部</t>
  </si>
  <si>
    <t>西            部</t>
  </si>
  <si>
    <t>全     平     均</t>
  </si>
  <si>
    <t>● 夏季一時金要求・妥結結果の推移（加重平均）</t>
  </si>
  <si>
    <t>静岡県</t>
  </si>
  <si>
    <t xml:space="preserve"> 年          次</t>
  </si>
  <si>
    <t>要求状況</t>
  </si>
  <si>
    <t xml:space="preserve">
前年
要求額（円）</t>
  </si>
  <si>
    <t xml:space="preserve"> 14 年 最 終 集 計</t>
  </si>
  <si>
    <t xml:space="preserve"> 15 年 最 終 集 計</t>
  </si>
  <si>
    <t xml:space="preserve"> 16 年 最 終 集 計</t>
  </si>
  <si>
    <t>24年 最終集計（A）</t>
  </si>
  <si>
    <t>23年 最終集計（B）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</si>
  <si>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</si>
  <si>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</si>
  <si>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</si>
  <si>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</si>
  <si>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</si>
  <si>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</si>
  <si>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春季賃上げ情報：平成２４年３月２９日、４月１６日、５月１日、５月２８日、７月９日</t>
  </si>
  <si>
    <t>　　　　夏季一時金情報：６月４日、６月１８日、７月２日、７月１７日、８月１３日</t>
  </si>
  <si>
    <t>　　　　年末一時金情報：１１月５日、１２月３日、１２月１７日、平成 ２５年１月８日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</si>
  <si>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</si>
  <si>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</si>
  <si>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</si>
  <si>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</si>
  <si>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</si>
  <si>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</si>
  <si>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</si>
  <si>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</si>
  <si>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</si>
  <si>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</si>
  <si>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</si>
  <si>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</si>
  <si>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</si>
  <si>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</si>
  <si>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</si>
  <si>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</si>
  <si>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</si>
  <si>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t>　　　　　　　　　　　　＊電話による労働相談のお知らせ</t>
  </si>
  <si>
    <t>フリーアクセス番号 ： ０１２０－９－３９６１０　(携帯電話、ＩＰ電話等からはかけられません。)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</si>
  <si>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</si>
  <si>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</si>
  <si>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</si>
  <si>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</si>
  <si>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</si>
  <si>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（　加　重　平　均　）</t>
  </si>
  <si>
    <t>【公表資料用】</t>
  </si>
  <si>
    <t>食料品･たばこ</t>
  </si>
  <si>
    <t>木材、家具･装備品</t>
  </si>
  <si>
    <t>石油･石炭製品</t>
  </si>
  <si>
    <t>機械器具</t>
  </si>
  <si>
    <t>X</t>
  </si>
  <si>
    <t>その他の製造業</t>
  </si>
  <si>
    <t>鉄道業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</si>
  <si>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</si>
  <si>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</si>
  <si>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</si>
  <si>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</si>
  <si>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</si>
  <si>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</si>
  <si>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</si>
  <si>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</si>
  <si>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 xml:space="preserve"> 23 年 最 終 集 計</t>
  </si>
  <si>
    <t>静岡県東部県民生活センター</t>
  </si>
  <si>
    <t>東部</t>
  </si>
  <si>
    <t>X</t>
  </si>
  <si>
    <t>X</t>
  </si>
  <si>
    <t>X</t>
  </si>
  <si>
    <t>X</t>
  </si>
  <si>
    <t xml:space="preserve"> 22 年 最 終 集 計</t>
  </si>
  <si>
    <t xml:space="preserve"> 23 年 最 終 集 計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</si>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</sst>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.0;[Red]\-#,##0.0"/>
    <numFmt numFmtId="196" formatCode="#,##0.0;&quot;▲ &quot;#,##0.0"/>
    <numFmt numFmtId="197" formatCode="0.000;&quot;▲ &quot;0.000"/>
    <numFmt numFmtId="198" formatCode="0.0000;&quot;▲ &quot;0.0000"/>
    <numFmt numFmtId="199" formatCode="0.00000;&quot;▲ &quot;0.00000"/>
    <numFmt numFmtId="200" formatCode="#,##0;&quot;△ &quot;#,##0"/>
    <numFmt numFmtId="201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/>
    </xf>
    <xf numFmtId="188" fontId="9" fillId="0" borderId="23" xfId="0" applyNumberFormat="1" applyFont="1" applyFill="1" applyBorder="1" applyAlignment="1">
      <alignment horizontal="right"/>
    </xf>
    <xf numFmtId="193" fontId="9" fillId="0" borderId="23" xfId="0" applyNumberFormat="1" applyFont="1" applyFill="1" applyBorder="1" applyAlignment="1">
      <alignment horizontal="right"/>
    </xf>
    <xf numFmtId="184" fontId="9" fillId="0" borderId="21" xfId="0" applyNumberFormat="1" applyFont="1" applyFill="1" applyBorder="1" applyAlignment="1">
      <alignment horizontal="right"/>
    </xf>
    <xf numFmtId="188" fontId="9" fillId="0" borderId="20" xfId="0" applyNumberFormat="1" applyFont="1" applyFill="1" applyBorder="1" applyAlignment="1">
      <alignment horizontal="right"/>
    </xf>
    <xf numFmtId="184" fontId="9" fillId="0" borderId="24" xfId="0" applyNumberFormat="1" applyFont="1" applyFill="1" applyBorder="1" applyAlignment="1">
      <alignment horizontal="right" vertical="center"/>
    </xf>
    <xf numFmtId="194" fontId="9" fillId="0" borderId="23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9" fontId="9" fillId="0" borderId="26" xfId="0" applyNumberFormat="1" applyFont="1" applyFill="1" applyBorder="1" applyAlignment="1">
      <alignment horizontal="right"/>
    </xf>
    <xf numFmtId="188" fontId="9" fillId="0" borderId="26" xfId="0" applyNumberFormat="1" applyFont="1" applyFill="1" applyBorder="1" applyAlignment="1">
      <alignment horizontal="right"/>
    </xf>
    <xf numFmtId="193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4" fontId="9" fillId="0" borderId="28" xfId="0" applyNumberFormat="1" applyFont="1" applyFill="1" applyBorder="1" applyAlignment="1">
      <alignment horizontal="right" vertical="center"/>
    </xf>
    <xf numFmtId="194" fontId="9" fillId="0" borderId="26" xfId="0" applyNumberFormat="1" applyFont="1" applyFill="1" applyBorder="1" applyAlignment="1">
      <alignment horizontal="right"/>
    </xf>
    <xf numFmtId="184" fontId="9" fillId="0" borderId="29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179" fontId="9" fillId="0" borderId="32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93" fontId="9" fillId="0" borderId="32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8" fontId="9" fillId="0" borderId="33" xfId="0" applyNumberFormat="1" applyFont="1" applyFill="1" applyBorder="1" applyAlignment="1">
      <alignment horizontal="right"/>
    </xf>
    <xf numFmtId="184" fontId="9" fillId="0" borderId="34" xfId="0" applyNumberFormat="1" applyFont="1" applyFill="1" applyBorder="1" applyAlignment="1">
      <alignment horizontal="right" vertical="center"/>
    </xf>
    <xf numFmtId="194" fontId="9" fillId="0" borderId="32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93" fontId="9" fillId="0" borderId="35" xfId="0" applyNumberFormat="1" applyFont="1" applyFill="1" applyBorder="1" applyAlignment="1">
      <alignment horizontal="right"/>
    </xf>
    <xf numFmtId="184" fontId="9" fillId="0" borderId="30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194" fontId="9" fillId="0" borderId="3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93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40" xfId="0" applyNumberFormat="1" applyFont="1" applyFill="1" applyBorder="1" applyAlignment="1">
      <alignment horizontal="right"/>
    </xf>
    <xf numFmtId="184" fontId="9" fillId="0" borderId="41" xfId="0" applyNumberFormat="1" applyFont="1" applyFill="1" applyBorder="1" applyAlignment="1">
      <alignment horizontal="right" vertical="center"/>
    </xf>
    <xf numFmtId="194" fontId="9" fillId="0" borderId="4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/>
    </xf>
    <xf numFmtId="188" fontId="9" fillId="0" borderId="14" xfId="0" applyNumberFormat="1" applyFont="1" applyFill="1" applyBorder="1" applyAlignment="1">
      <alignment horizontal="right"/>
    </xf>
    <xf numFmtId="193" fontId="9" fillId="0" borderId="14" xfId="0" applyNumberFormat="1" applyFont="1" applyFill="1" applyBorder="1" applyAlignment="1">
      <alignment horizontal="right"/>
    </xf>
    <xf numFmtId="184" fontId="9" fillId="0" borderId="16" xfId="0" applyNumberFormat="1" applyFont="1" applyFill="1" applyBorder="1" applyAlignment="1">
      <alignment horizontal="right"/>
    </xf>
    <xf numFmtId="188" fontId="9" fillId="0" borderId="17" xfId="0" applyNumberFormat="1" applyFont="1" applyFill="1" applyBorder="1" applyAlignment="1">
      <alignment horizontal="right"/>
    </xf>
    <xf numFmtId="184" fontId="9" fillId="0" borderId="18" xfId="0" applyNumberFormat="1" applyFont="1" applyFill="1" applyBorder="1" applyAlignment="1">
      <alignment horizontal="right" vertical="center"/>
    </xf>
    <xf numFmtId="194" fontId="9" fillId="0" borderId="14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 textRotation="255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Continuous" vertical="center"/>
    </xf>
    <xf numFmtId="0" fontId="10" fillId="0" borderId="46" xfId="0" applyFont="1" applyFill="1" applyBorder="1" applyAlignment="1">
      <alignment horizontal="centerContinuous" vertical="center"/>
    </xf>
    <xf numFmtId="179" fontId="9" fillId="0" borderId="47" xfId="0" applyNumberFormat="1" applyFont="1" applyFill="1" applyBorder="1" applyAlignment="1">
      <alignment horizontal="right"/>
    </xf>
    <xf numFmtId="188" fontId="9" fillId="0" borderId="47" xfId="0" applyNumberFormat="1" applyFont="1" applyFill="1" applyBorder="1" applyAlignment="1">
      <alignment horizontal="right"/>
    </xf>
    <xf numFmtId="193" fontId="9" fillId="0" borderId="47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84" fontId="9" fillId="0" borderId="48" xfId="0" applyNumberFormat="1" applyFont="1" applyFill="1" applyBorder="1" applyAlignment="1">
      <alignment horizontal="right" vertical="center"/>
    </xf>
    <xf numFmtId="194" fontId="9" fillId="0" borderId="47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183" fontId="10" fillId="0" borderId="35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36" xfId="17" applyFont="1" applyFill="1" applyBorder="1" applyAlignment="1" applyProtection="1">
      <alignment horizontal="right"/>
      <protection locked="0"/>
    </xf>
    <xf numFmtId="182" fontId="10" fillId="0" borderId="34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34" xfId="0" applyNumberFormat="1" applyFont="1" applyFill="1" applyBorder="1" applyAlignment="1">
      <alignment horizontal="center"/>
    </xf>
    <xf numFmtId="183" fontId="10" fillId="0" borderId="50" xfId="0" applyNumberFormat="1" applyFont="1" applyFill="1" applyBorder="1" applyAlignment="1" applyProtection="1">
      <alignment/>
      <protection locked="0"/>
    </xf>
    <xf numFmtId="38" fontId="10" fillId="0" borderId="50" xfId="17" applyFont="1" applyFill="1" applyBorder="1" applyAlignment="1" applyProtection="1">
      <alignment/>
      <protection locked="0"/>
    </xf>
    <xf numFmtId="3" fontId="10" fillId="0" borderId="50" xfId="0" applyNumberFormat="1" applyFont="1" applyFill="1" applyBorder="1" applyAlignment="1" applyProtection="1">
      <alignment/>
      <protection locked="0"/>
    </xf>
    <xf numFmtId="182" fontId="10" fillId="0" borderId="51" xfId="0" applyNumberFormat="1" applyFont="1" applyFill="1" applyBorder="1" applyAlignment="1" applyProtection="1">
      <alignment/>
      <protection locked="0"/>
    </xf>
    <xf numFmtId="38" fontId="10" fillId="0" borderId="52" xfId="17" applyFont="1" applyFill="1" applyBorder="1" applyAlignment="1" applyProtection="1">
      <alignment horizontal="right"/>
      <protection locked="0"/>
    </xf>
    <xf numFmtId="182" fontId="10" fillId="0" borderId="53" xfId="17" applyNumberFormat="1" applyFont="1" applyFill="1" applyBorder="1" applyAlignment="1">
      <alignment horizontal="center"/>
    </xf>
    <xf numFmtId="189" fontId="10" fillId="0" borderId="43" xfId="17" applyNumberFormat="1" applyFont="1" applyFill="1" applyBorder="1" applyAlignment="1" applyProtection="1">
      <alignment horizontal="center"/>
      <protection locked="0"/>
    </xf>
    <xf numFmtId="38" fontId="10" fillId="0" borderId="51" xfId="17" applyFont="1" applyFill="1" applyBorder="1" applyAlignment="1" applyProtection="1">
      <alignment horizontal="center"/>
      <protection locked="0"/>
    </xf>
    <xf numFmtId="0" fontId="10" fillId="0" borderId="50" xfId="0" applyFont="1" applyFill="1" applyBorder="1" applyAlignment="1" applyProtection="1">
      <alignment/>
      <protection locked="0"/>
    </xf>
    <xf numFmtId="40" fontId="10" fillId="0" borderId="51" xfId="17" applyNumberFormat="1" applyFont="1" applyFill="1" applyBorder="1" applyAlignment="1" applyProtection="1">
      <alignment/>
      <protection locked="0"/>
    </xf>
    <xf numFmtId="190" fontId="10" fillId="0" borderId="35" xfId="0" applyNumberFormat="1" applyFont="1" applyFill="1" applyBorder="1" applyAlignment="1" applyProtection="1">
      <alignment/>
      <protection locked="0"/>
    </xf>
    <xf numFmtId="185" fontId="10" fillId="0" borderId="31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35" xfId="0" applyNumberFormat="1" applyFont="1" applyFill="1" applyBorder="1" applyAlignment="1" applyProtection="1">
      <alignment/>
      <protection locked="0"/>
    </xf>
    <xf numFmtId="190" fontId="10" fillId="0" borderId="32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182" fontId="10" fillId="0" borderId="54" xfId="17" applyNumberFormat="1" applyFont="1" applyFill="1" applyBorder="1" applyAlignment="1">
      <alignment horizontal="center"/>
    </xf>
    <xf numFmtId="185" fontId="10" fillId="0" borderId="37" xfId="17" applyNumberFormat="1" applyFont="1" applyFill="1" applyBorder="1" applyAlignment="1" applyProtection="1">
      <alignment horizontal="right"/>
      <protection locked="0"/>
    </xf>
    <xf numFmtId="38" fontId="10" fillId="0" borderId="10" xfId="17" applyFont="1" applyFill="1" applyBorder="1" applyAlignment="1" applyProtection="1">
      <alignment horizontal="right"/>
      <protection locked="0"/>
    </xf>
    <xf numFmtId="191" fontId="10" fillId="0" borderId="32" xfId="0" applyNumberFormat="1" applyFont="1" applyFill="1" applyBorder="1" applyAlignment="1" applyProtection="1">
      <alignment/>
      <protection locked="0"/>
    </xf>
    <xf numFmtId="40" fontId="10" fillId="0" borderId="10" xfId="17" applyNumberFormat="1" applyFont="1" applyFill="1" applyBorder="1" applyAlignment="1" applyProtection="1">
      <alignment/>
      <protection locked="0"/>
    </xf>
    <xf numFmtId="182" fontId="10" fillId="0" borderId="54" xfId="0" applyNumberFormat="1" applyFont="1" applyFill="1" applyBorder="1" applyAlignment="1">
      <alignment horizontal="center"/>
    </xf>
    <xf numFmtId="185" fontId="10" fillId="0" borderId="35" xfId="0" applyNumberFormat="1" applyFont="1" applyFill="1" applyBorder="1" applyAlignment="1" applyProtection="1">
      <alignment/>
      <protection locked="0"/>
    </xf>
    <xf numFmtId="184" fontId="10" fillId="0" borderId="34" xfId="17" applyNumberFormat="1" applyFont="1" applyFill="1" applyBorder="1" applyAlignment="1">
      <alignment horizontal="center"/>
    </xf>
    <xf numFmtId="190" fontId="10" fillId="0" borderId="30" xfId="0" applyNumberFormat="1" applyFont="1" applyFill="1" applyBorder="1" applyAlignment="1">
      <alignment horizontal="right"/>
    </xf>
    <xf numFmtId="38" fontId="10" fillId="0" borderId="30" xfId="17" applyFont="1" applyFill="1" applyBorder="1" applyAlignment="1">
      <alignment horizontal="right"/>
    </xf>
    <xf numFmtId="184" fontId="10" fillId="0" borderId="34" xfId="0" applyNumberFormat="1" applyFont="1" applyFill="1" applyBorder="1" applyAlignment="1">
      <alignment horizontal="right"/>
    </xf>
    <xf numFmtId="38" fontId="10" fillId="0" borderId="31" xfId="17" applyFont="1" applyFill="1" applyBorder="1" applyAlignment="1" applyProtection="1">
      <alignment/>
      <protection locked="0"/>
    </xf>
    <xf numFmtId="185" fontId="10" fillId="0" borderId="55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86" fontId="10" fillId="0" borderId="30" xfId="0" applyNumberFormat="1" applyFont="1" applyFill="1" applyBorder="1" applyAlignment="1">
      <alignment horizontal="right"/>
    </xf>
    <xf numFmtId="192" fontId="10" fillId="0" borderId="30" xfId="0" applyNumberFormat="1" applyFont="1" applyFill="1" applyBorder="1" applyAlignment="1">
      <alignment horizontal="right"/>
    </xf>
    <xf numFmtId="186" fontId="10" fillId="0" borderId="38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196" fontId="10" fillId="0" borderId="16" xfId="17" applyNumberFormat="1" applyFont="1" applyFill="1" applyBorder="1" applyAlignment="1">
      <alignment horizontal="right"/>
    </xf>
    <xf numFmtId="186" fontId="10" fillId="0" borderId="16" xfId="17" applyNumberFormat="1" applyFont="1" applyFill="1" applyBorder="1" applyAlignment="1">
      <alignment horizontal="right"/>
    </xf>
    <xf numFmtId="184" fontId="10" fillId="0" borderId="18" xfId="17" applyNumberFormat="1" applyFont="1" applyFill="1" applyBorder="1" applyAlignment="1">
      <alignment horizontal="right"/>
    </xf>
    <xf numFmtId="186" fontId="10" fillId="0" borderId="39" xfId="17" applyNumberFormat="1" applyFont="1" applyFill="1" applyBorder="1" applyAlignment="1">
      <alignment horizontal="right"/>
    </xf>
    <xf numFmtId="184" fontId="10" fillId="0" borderId="18" xfId="17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/>
      <protection locked="0"/>
    </xf>
    <xf numFmtId="196" fontId="10" fillId="0" borderId="6" xfId="17" applyNumberFormat="1" applyFont="1" applyFill="1" applyBorder="1" applyAlignment="1">
      <alignment horizontal="right"/>
    </xf>
    <xf numFmtId="186" fontId="10" fillId="0" borderId="6" xfId="17" applyNumberFormat="1" applyFont="1" applyFill="1" applyBorder="1" applyAlignment="1">
      <alignment horizontal="right"/>
    </xf>
    <xf numFmtId="184" fontId="10" fillId="0" borderId="6" xfId="17" applyNumberFormat="1" applyFont="1" applyFill="1" applyBorder="1" applyAlignment="1">
      <alignment horizontal="right"/>
    </xf>
    <xf numFmtId="186" fontId="10" fillId="0" borderId="40" xfId="17" applyNumberFormat="1" applyFont="1" applyFill="1" applyBorder="1" applyAlignment="1">
      <alignment horizontal="right"/>
    </xf>
    <xf numFmtId="184" fontId="10" fillId="0" borderId="41" xfId="17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>
      <alignment horizontal="center"/>
    </xf>
    <xf numFmtId="185" fontId="10" fillId="0" borderId="56" xfId="0" applyNumberFormat="1" applyFont="1" applyFill="1" applyBorder="1" applyAlignment="1">
      <alignment/>
    </xf>
    <xf numFmtId="186" fontId="10" fillId="0" borderId="56" xfId="17" applyNumberFormat="1" applyFont="1" applyFill="1" applyBorder="1" applyAlignment="1">
      <alignment/>
    </xf>
    <xf numFmtId="186" fontId="10" fillId="0" borderId="56" xfId="0" applyNumberFormat="1" applyFont="1" applyFill="1" applyBorder="1" applyAlignment="1">
      <alignment/>
    </xf>
    <xf numFmtId="182" fontId="10" fillId="0" borderId="47" xfId="0" applyNumberFormat="1" applyFont="1" applyFill="1" applyBorder="1" applyAlignment="1">
      <alignment/>
    </xf>
    <xf numFmtId="186" fontId="10" fillId="0" borderId="44" xfId="17" applyNumberFormat="1" applyFont="1" applyFill="1" applyBorder="1" applyAlignment="1">
      <alignment horizontal="right"/>
    </xf>
    <xf numFmtId="182" fontId="10" fillId="0" borderId="48" xfId="0" applyNumberFormat="1" applyFont="1" applyFill="1" applyBorder="1" applyAlignment="1">
      <alignment horizontal="center"/>
    </xf>
    <xf numFmtId="185" fontId="10" fillId="0" borderId="57" xfId="0" applyNumberFormat="1" applyFont="1" applyFill="1" applyBorder="1" applyAlignment="1">
      <alignment horizontal="right"/>
    </xf>
    <xf numFmtId="186" fontId="10" fillId="0" borderId="56" xfId="17" applyNumberFormat="1" applyFont="1" applyFill="1" applyBorder="1" applyAlignment="1">
      <alignment horizontal="right"/>
    </xf>
    <xf numFmtId="38" fontId="10" fillId="0" borderId="44" xfId="17" applyFont="1" applyFill="1" applyBorder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2" xfId="22" applyFont="1" applyFill="1" applyBorder="1" applyProtection="1">
      <alignment/>
      <protection locked="0"/>
    </xf>
    <xf numFmtId="0" fontId="13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9" xfId="0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0" fontId="17" fillId="0" borderId="9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18" fillId="0" borderId="9" xfId="22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5" fillId="0" borderId="9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10" fillId="0" borderId="5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186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>
      <alignment horizontal="center"/>
    </xf>
    <xf numFmtId="186" fontId="10" fillId="0" borderId="12" xfId="17" applyNumberFormat="1" applyFont="1" applyFill="1" applyBorder="1" applyAlignment="1">
      <alignment horizontal="right"/>
    </xf>
    <xf numFmtId="196" fontId="10" fillId="0" borderId="47" xfId="17" applyNumberFormat="1" applyFont="1" applyFill="1" applyBorder="1" applyAlignment="1">
      <alignment horizontal="right"/>
    </xf>
    <xf numFmtId="186" fontId="10" fillId="0" borderId="47" xfId="17" applyNumberFormat="1" applyFont="1" applyFill="1" applyBorder="1" applyAlignment="1">
      <alignment horizontal="right"/>
    </xf>
    <xf numFmtId="184" fontId="10" fillId="0" borderId="48" xfId="17" applyNumberFormat="1" applyFont="1" applyFill="1" applyBorder="1" applyAlignment="1">
      <alignment horizontal="right"/>
    </xf>
    <xf numFmtId="186" fontId="10" fillId="0" borderId="1" xfId="17" applyNumberFormat="1" applyFont="1" applyFill="1" applyBorder="1" applyAlignment="1">
      <alignment horizontal="right"/>
    </xf>
    <xf numFmtId="184" fontId="10" fillId="0" borderId="48" xfId="17" applyNumberFormat="1" applyFont="1" applyFill="1" applyBorder="1" applyAlignment="1">
      <alignment horizontal="center" vertical="center"/>
    </xf>
    <xf numFmtId="182" fontId="10" fillId="0" borderId="48" xfId="0" applyNumberFormat="1" applyFont="1" applyFill="1" applyBorder="1" applyAlignment="1">
      <alignment/>
    </xf>
    <xf numFmtId="186" fontId="10" fillId="0" borderId="57" xfId="17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0" fontId="10" fillId="0" borderId="34" xfId="17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86" fontId="10" fillId="0" borderId="15" xfId="17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 applyProtection="1">
      <alignment/>
      <protection locked="0"/>
    </xf>
    <xf numFmtId="185" fontId="10" fillId="0" borderId="36" xfId="17" applyNumberFormat="1" applyFont="1" applyFill="1" applyBorder="1" applyAlignment="1" applyProtection="1">
      <alignment horizontal="right"/>
      <protection locked="0"/>
    </xf>
    <xf numFmtId="182" fontId="10" fillId="0" borderId="53" xfId="0" applyNumberFormat="1" applyFont="1" applyFill="1" applyBorder="1" applyAlignment="1">
      <alignment horizontal="center"/>
    </xf>
    <xf numFmtId="186" fontId="10" fillId="0" borderId="31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
      ６　労組数におけるxは組合数が3組合以下のときに使用している。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344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344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344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47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200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21443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21443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4" name="AutoShape 84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6" name="AutoShape 86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87" name="Oval 87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5" name="AutoShape 115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29" name="AutoShape 129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1" name="AutoShape 131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2" name="AutoShape 132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3" name="AutoShape 133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4" name="AutoShape 134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5" name="AutoShape 135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3" name="AutoShape 163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7" name="AutoShape 177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1" name="AutoShape 191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3" name="AutoShape 193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1" name="AutoShape 221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3" name="AutoShape 223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609725" y="121443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809625" y="121443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609725" y="121443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809625" y="121443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1" name="AutoShape 251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3" name="AutoShape 253"/>
        <xdr:cNvSpPr>
          <a:spLocks/>
        </xdr:cNvSpPr>
      </xdr:nvSpPr>
      <xdr:spPr>
        <a:xfrm>
          <a:off x="2143125" y="661035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54" name="Oval 254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 
      ６　労組数におけるxは組合数が3組合以下のときに使用している。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5628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011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628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5628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011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011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625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625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1010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53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101060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829050" y="4838700"/>
          <a:ext cx="1352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267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829050" y="4838700"/>
          <a:ext cx="1352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267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829050" y="10448925"/>
          <a:ext cx="13525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21443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21443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629150" y="10487025"/>
          <a:ext cx="13525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729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7292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729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7292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443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443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443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44375"/>
          <a:ext cx="806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66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10350"/>
          <a:ext cx="62674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629150" y="10487025"/>
          <a:ext cx="13525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
      ６　労組数におけるxは組合数が3組合以下のときに使用している。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134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134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
      ６　労組数におけるxは組合数が3組合以下のときに使用している。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249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249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249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45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10029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191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191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21443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21443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443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443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443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443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1035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95" zoomScaleNormal="95" workbookViewId="0" topLeftCell="A1">
      <selection activeCell="P13" sqref="P1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4"/>
      <c r="J6" s="25" t="s">
        <v>4</v>
      </c>
      <c r="K6" s="26"/>
      <c r="L6" s="23"/>
      <c r="M6" s="23"/>
      <c r="N6" s="23"/>
      <c r="O6" s="23"/>
      <c r="P6" s="23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38.5</v>
      </c>
      <c r="F8" s="41">
        <v>293020</v>
      </c>
      <c r="G8" s="42">
        <v>288</v>
      </c>
      <c r="H8" s="41">
        <v>723027</v>
      </c>
      <c r="I8" s="43">
        <v>2.47</v>
      </c>
      <c r="J8" s="44">
        <v>726065</v>
      </c>
      <c r="K8" s="45">
        <f aca="true" t="shared" si="0" ref="K8:K39">IF(U8=TRUE,"-",ROUND((H8-J8)/J8*100,2))</f>
        <v>-0.42</v>
      </c>
      <c r="L8" s="40">
        <v>38.5</v>
      </c>
      <c r="M8" s="41">
        <v>293188</v>
      </c>
      <c r="N8" s="46">
        <v>282</v>
      </c>
      <c r="O8" s="41">
        <v>677742</v>
      </c>
      <c r="P8" s="43">
        <v>2.31</v>
      </c>
      <c r="Q8" s="44">
        <v>683755</v>
      </c>
      <c r="R8" s="45">
        <f>IF(W8=TRUE,"-",ROUND((O8-Q8)/Q8*100,2))</f>
        <v>-0.88</v>
      </c>
      <c r="T8" s="36">
        <f aca="true" t="shared" si="1" ref="T8:T39">ROUND((H8-J8)/J8*100,2)</f>
        <v>-0.42</v>
      </c>
      <c r="U8" s="36" t="b">
        <f>ISERROR(T8)</f>
        <v>0</v>
      </c>
      <c r="V8" s="36">
        <f>ROUND((O8-Q8)/Q8*100,2)</f>
        <v>-0.88</v>
      </c>
      <c r="W8" s="36" t="b">
        <f>ISERROR(V8)</f>
        <v>0</v>
      </c>
    </row>
    <row r="9" spans="2:23" s="36" customFormat="1" ht="12">
      <c r="B9" s="47"/>
      <c r="C9" s="48"/>
      <c r="D9" s="49" t="s">
        <v>126</v>
      </c>
      <c r="E9" s="50">
        <v>37.8</v>
      </c>
      <c r="F9" s="51">
        <v>282563</v>
      </c>
      <c r="G9" s="52">
        <v>20</v>
      </c>
      <c r="H9" s="51">
        <v>661789</v>
      </c>
      <c r="I9" s="53">
        <v>2.34</v>
      </c>
      <c r="J9" s="54">
        <v>662478</v>
      </c>
      <c r="K9" s="55">
        <f t="shared" si="0"/>
        <v>-0.1</v>
      </c>
      <c r="L9" s="50">
        <v>37.8</v>
      </c>
      <c r="M9" s="51">
        <v>282563</v>
      </c>
      <c r="N9" s="56">
        <v>20</v>
      </c>
      <c r="O9" s="51">
        <v>635944</v>
      </c>
      <c r="P9" s="53">
        <v>2.25</v>
      </c>
      <c r="Q9" s="54">
        <v>642129</v>
      </c>
      <c r="R9" s="57">
        <f>IF(W9=TRUE,"-",ROUND((O9-Q9)/Q9*100,2))</f>
        <v>-0.96</v>
      </c>
      <c r="T9" s="36">
        <f t="shared" si="1"/>
        <v>-0.1</v>
      </c>
      <c r="U9" s="36" t="b">
        <f aca="true" t="shared" si="2" ref="U9:U66">ISERROR(T9)</f>
        <v>0</v>
      </c>
      <c r="V9" s="36">
        <f aca="true" t="shared" si="3" ref="V9:V64">ROUND((O9-Q9)/Q9*100,2)</f>
        <v>-0.96</v>
      </c>
      <c r="W9" s="36" t="b">
        <f aca="true" t="shared" si="4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37.8</v>
      </c>
      <c r="F10" s="51">
        <v>266184</v>
      </c>
      <c r="G10" s="52">
        <v>10</v>
      </c>
      <c r="H10" s="51">
        <v>572392</v>
      </c>
      <c r="I10" s="53">
        <v>2.15</v>
      </c>
      <c r="J10" s="54">
        <v>618258</v>
      </c>
      <c r="K10" s="55">
        <f t="shared" si="0"/>
        <v>-7.42</v>
      </c>
      <c r="L10" s="50">
        <v>37.8</v>
      </c>
      <c r="M10" s="51">
        <v>266184</v>
      </c>
      <c r="N10" s="56">
        <v>10</v>
      </c>
      <c r="O10" s="51">
        <v>425473</v>
      </c>
      <c r="P10" s="53">
        <v>1.6</v>
      </c>
      <c r="Q10" s="54">
        <v>475456</v>
      </c>
      <c r="R10" s="57">
        <f aca="true" t="shared" si="5" ref="R10:R64">IF(W10=TRUE,"-",ROUND((O10-Q10)/Q10*100,2))</f>
        <v>-10.51</v>
      </c>
      <c r="T10" s="36">
        <f t="shared" si="1"/>
        <v>-7.42</v>
      </c>
      <c r="U10" s="36" t="b">
        <f t="shared" si="2"/>
        <v>0</v>
      </c>
      <c r="V10" s="36">
        <f t="shared" si="3"/>
        <v>-10.51</v>
      </c>
      <c r="W10" s="36" t="b">
        <f t="shared" si="4"/>
        <v>0</v>
      </c>
    </row>
    <row r="11" spans="2:23" s="36" customFormat="1" ht="12">
      <c r="B11" s="47"/>
      <c r="C11" s="48"/>
      <c r="D11" s="49" t="s">
        <v>127</v>
      </c>
      <c r="E11" s="50">
        <v>38.9</v>
      </c>
      <c r="F11" s="51">
        <v>253867</v>
      </c>
      <c r="G11" s="52">
        <v>4</v>
      </c>
      <c r="H11" s="51">
        <v>405758</v>
      </c>
      <c r="I11" s="53">
        <v>1.6</v>
      </c>
      <c r="J11" s="54">
        <v>293984</v>
      </c>
      <c r="K11" s="55">
        <f t="shared" si="0"/>
        <v>38.02</v>
      </c>
      <c r="L11" s="50">
        <v>38.9</v>
      </c>
      <c r="M11" s="51">
        <v>253867</v>
      </c>
      <c r="N11" s="56">
        <v>4</v>
      </c>
      <c r="O11" s="51">
        <v>344189</v>
      </c>
      <c r="P11" s="53">
        <v>1.36</v>
      </c>
      <c r="Q11" s="54">
        <v>277855</v>
      </c>
      <c r="R11" s="57">
        <f t="shared" si="5"/>
        <v>23.87</v>
      </c>
      <c r="T11" s="36">
        <f t="shared" si="1"/>
        <v>38.02</v>
      </c>
      <c r="U11" s="36" t="b">
        <f t="shared" si="2"/>
        <v>0</v>
      </c>
      <c r="V11" s="36">
        <f t="shared" si="3"/>
        <v>23.87</v>
      </c>
      <c r="W11" s="36" t="b">
        <f t="shared" si="4"/>
        <v>0</v>
      </c>
    </row>
    <row r="12" spans="2:23" s="36" customFormat="1" ht="12">
      <c r="B12" s="47"/>
      <c r="C12" s="48"/>
      <c r="D12" s="49" t="s">
        <v>16</v>
      </c>
      <c r="E12" s="50">
        <v>38.6</v>
      </c>
      <c r="F12" s="51">
        <v>281399</v>
      </c>
      <c r="G12" s="52">
        <v>30</v>
      </c>
      <c r="H12" s="51">
        <v>691906</v>
      </c>
      <c r="I12" s="53">
        <v>2.46</v>
      </c>
      <c r="J12" s="54">
        <v>702446</v>
      </c>
      <c r="K12" s="55">
        <f t="shared" si="0"/>
        <v>-1.5</v>
      </c>
      <c r="L12" s="50">
        <v>38.6</v>
      </c>
      <c r="M12" s="51">
        <v>281399</v>
      </c>
      <c r="N12" s="56">
        <v>30</v>
      </c>
      <c r="O12" s="51">
        <v>590809</v>
      </c>
      <c r="P12" s="53">
        <v>2.1</v>
      </c>
      <c r="Q12" s="54">
        <v>628630</v>
      </c>
      <c r="R12" s="57">
        <f t="shared" si="5"/>
        <v>-6.02</v>
      </c>
      <c r="T12" s="36">
        <f t="shared" si="1"/>
        <v>-1.5</v>
      </c>
      <c r="U12" s="36" t="b">
        <f t="shared" si="2"/>
        <v>0</v>
      </c>
      <c r="V12" s="36">
        <f t="shared" si="3"/>
        <v>-6.02</v>
      </c>
      <c r="W12" s="36" t="b">
        <f t="shared" si="4"/>
        <v>0</v>
      </c>
    </row>
    <row r="13" spans="2:23" s="36" customFormat="1" ht="12">
      <c r="B13" s="47"/>
      <c r="C13" s="48"/>
      <c r="D13" s="49" t="s">
        <v>17</v>
      </c>
      <c r="E13" s="50">
        <v>38.6</v>
      </c>
      <c r="F13" s="51">
        <v>239607</v>
      </c>
      <c r="G13" s="52">
        <v>6</v>
      </c>
      <c r="H13" s="51">
        <v>461629</v>
      </c>
      <c r="I13" s="53">
        <v>1.93</v>
      </c>
      <c r="J13" s="54">
        <v>462012</v>
      </c>
      <c r="K13" s="55">
        <f t="shared" si="0"/>
        <v>-0.08</v>
      </c>
      <c r="L13" s="50">
        <v>38.3</v>
      </c>
      <c r="M13" s="51">
        <v>239848</v>
      </c>
      <c r="N13" s="56">
        <v>5</v>
      </c>
      <c r="O13" s="51">
        <v>442701</v>
      </c>
      <c r="P13" s="53">
        <v>1.85</v>
      </c>
      <c r="Q13" s="54">
        <v>440762</v>
      </c>
      <c r="R13" s="57">
        <f t="shared" si="5"/>
        <v>0.44</v>
      </c>
      <c r="T13" s="36">
        <f t="shared" si="1"/>
        <v>-0.08</v>
      </c>
      <c r="U13" s="36" t="b">
        <f t="shared" si="2"/>
        <v>0</v>
      </c>
      <c r="V13" s="36">
        <f t="shared" si="3"/>
        <v>0.44</v>
      </c>
      <c r="W13" s="36" t="b">
        <f t="shared" si="4"/>
        <v>0</v>
      </c>
    </row>
    <row r="14" spans="2:23" s="36" customFormat="1" ht="12">
      <c r="B14" s="47"/>
      <c r="C14" s="48"/>
      <c r="D14" s="49" t="s">
        <v>18</v>
      </c>
      <c r="E14" s="50">
        <v>37.5</v>
      </c>
      <c r="F14" s="51">
        <v>308118</v>
      </c>
      <c r="G14" s="52">
        <v>29</v>
      </c>
      <c r="H14" s="51">
        <v>816995</v>
      </c>
      <c r="I14" s="53">
        <v>2.65</v>
      </c>
      <c r="J14" s="54">
        <v>802059</v>
      </c>
      <c r="K14" s="55">
        <f t="shared" si="0"/>
        <v>1.86</v>
      </c>
      <c r="L14" s="50">
        <v>37.5</v>
      </c>
      <c r="M14" s="51">
        <v>308118</v>
      </c>
      <c r="N14" s="56">
        <v>29</v>
      </c>
      <c r="O14" s="51">
        <v>792923</v>
      </c>
      <c r="P14" s="53">
        <v>2.57</v>
      </c>
      <c r="Q14" s="54">
        <v>780503</v>
      </c>
      <c r="R14" s="57">
        <f t="shared" si="5"/>
        <v>1.59</v>
      </c>
      <c r="T14" s="36">
        <f t="shared" si="1"/>
        <v>1.86</v>
      </c>
      <c r="U14" s="36" t="b">
        <f t="shared" si="2"/>
        <v>0</v>
      </c>
      <c r="V14" s="36">
        <f t="shared" si="3"/>
        <v>1.59</v>
      </c>
      <c r="W14" s="36" t="b">
        <f t="shared" si="4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0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1"/>
        <v>#VALUE!</v>
      </c>
      <c r="U15" s="36" t="b">
        <f t="shared" si="2"/>
        <v>1</v>
      </c>
      <c r="V15" s="36" t="e">
        <f t="shared" si="3"/>
        <v>#VALUE!</v>
      </c>
      <c r="W15" s="36" t="b">
        <f t="shared" si="4"/>
        <v>1</v>
      </c>
    </row>
    <row r="16" spans="2:23" s="36" customFormat="1" ht="12">
      <c r="B16" s="58"/>
      <c r="C16" s="48"/>
      <c r="D16" s="49" t="s">
        <v>20</v>
      </c>
      <c r="E16" s="50">
        <v>36.3</v>
      </c>
      <c r="F16" s="51">
        <v>276582</v>
      </c>
      <c r="G16" s="52">
        <v>10</v>
      </c>
      <c r="H16" s="51">
        <v>635756</v>
      </c>
      <c r="I16" s="53">
        <v>2.3</v>
      </c>
      <c r="J16" s="54">
        <v>739963</v>
      </c>
      <c r="K16" s="55">
        <f t="shared" si="0"/>
        <v>-14.08</v>
      </c>
      <c r="L16" s="50">
        <v>36.3</v>
      </c>
      <c r="M16" s="51">
        <v>276582</v>
      </c>
      <c r="N16" s="56">
        <v>10</v>
      </c>
      <c r="O16" s="51">
        <v>604019</v>
      </c>
      <c r="P16" s="53">
        <v>2.18</v>
      </c>
      <c r="Q16" s="54">
        <v>724837</v>
      </c>
      <c r="R16" s="57">
        <f t="shared" si="5"/>
        <v>-16.67</v>
      </c>
      <c r="T16" s="36">
        <f t="shared" si="1"/>
        <v>-14.08</v>
      </c>
      <c r="U16" s="36" t="b">
        <f t="shared" si="2"/>
        <v>0</v>
      </c>
      <c r="V16" s="36">
        <f t="shared" si="3"/>
        <v>-16.67</v>
      </c>
      <c r="W16" s="36" t="b">
        <f t="shared" si="4"/>
        <v>0</v>
      </c>
    </row>
    <row r="17" spans="2:23" s="36" customFormat="1" ht="12">
      <c r="B17" s="58"/>
      <c r="C17" s="48"/>
      <c r="D17" s="49" t="s">
        <v>21</v>
      </c>
      <c r="E17" s="50">
        <v>37.1</v>
      </c>
      <c r="F17" s="51">
        <v>268594</v>
      </c>
      <c r="G17" s="52">
        <v>8</v>
      </c>
      <c r="H17" s="51">
        <v>631487</v>
      </c>
      <c r="I17" s="53">
        <v>2.35</v>
      </c>
      <c r="J17" s="54">
        <v>642208</v>
      </c>
      <c r="K17" s="55">
        <f t="shared" si="0"/>
        <v>-1.67</v>
      </c>
      <c r="L17" s="50">
        <v>37.1</v>
      </c>
      <c r="M17" s="51">
        <v>268594</v>
      </c>
      <c r="N17" s="56">
        <v>8</v>
      </c>
      <c r="O17" s="51">
        <v>618935</v>
      </c>
      <c r="P17" s="53">
        <v>2.3</v>
      </c>
      <c r="Q17" s="54">
        <v>623507</v>
      </c>
      <c r="R17" s="57">
        <f t="shared" si="5"/>
        <v>-0.73</v>
      </c>
      <c r="T17" s="36">
        <f t="shared" si="1"/>
        <v>-1.67</v>
      </c>
      <c r="U17" s="36" t="b">
        <f t="shared" si="2"/>
        <v>0</v>
      </c>
      <c r="V17" s="36">
        <f t="shared" si="3"/>
        <v>-0.73</v>
      </c>
      <c r="W17" s="36" t="b">
        <f t="shared" si="4"/>
        <v>0</v>
      </c>
    </row>
    <row r="18" spans="2:23" s="36" customFormat="1" ht="12">
      <c r="B18" s="58"/>
      <c r="C18" s="48"/>
      <c r="D18" s="49" t="s">
        <v>22</v>
      </c>
      <c r="E18" s="50">
        <v>39.5</v>
      </c>
      <c r="F18" s="51">
        <v>290130</v>
      </c>
      <c r="G18" s="52">
        <v>8</v>
      </c>
      <c r="H18" s="51">
        <v>665126</v>
      </c>
      <c r="I18" s="53">
        <v>2.29</v>
      </c>
      <c r="J18" s="54">
        <v>625478</v>
      </c>
      <c r="K18" s="55">
        <f t="shared" si="0"/>
        <v>6.34</v>
      </c>
      <c r="L18" s="50">
        <v>39.4</v>
      </c>
      <c r="M18" s="51">
        <v>289949</v>
      </c>
      <c r="N18" s="56">
        <v>7</v>
      </c>
      <c r="O18" s="51">
        <v>607181</v>
      </c>
      <c r="P18" s="53">
        <v>2.09</v>
      </c>
      <c r="Q18" s="54">
        <v>583611</v>
      </c>
      <c r="R18" s="57">
        <f t="shared" si="5"/>
        <v>4.04</v>
      </c>
      <c r="T18" s="36">
        <f t="shared" si="1"/>
        <v>6.34</v>
      </c>
      <c r="U18" s="36" t="b">
        <f t="shared" si="2"/>
        <v>0</v>
      </c>
      <c r="V18" s="36">
        <f t="shared" si="3"/>
        <v>4.04</v>
      </c>
      <c r="W18" s="36" t="b">
        <f t="shared" si="4"/>
        <v>0</v>
      </c>
    </row>
    <row r="19" spans="2:23" s="36" customFormat="1" ht="12">
      <c r="B19" s="58"/>
      <c r="C19" s="48"/>
      <c r="D19" s="49" t="s">
        <v>23</v>
      </c>
      <c r="E19" s="50">
        <v>38</v>
      </c>
      <c r="F19" s="51">
        <v>246955</v>
      </c>
      <c r="G19" s="52" t="s">
        <v>30</v>
      </c>
      <c r="H19" s="51">
        <v>500000</v>
      </c>
      <c r="I19" s="53">
        <v>2.02</v>
      </c>
      <c r="J19" s="54">
        <v>500000</v>
      </c>
      <c r="K19" s="55">
        <f t="shared" si="0"/>
        <v>0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>
        <v>438000</v>
      </c>
      <c r="R19" s="57" t="str">
        <f t="shared" si="5"/>
        <v>-</v>
      </c>
      <c r="T19" s="36">
        <f t="shared" si="1"/>
        <v>0</v>
      </c>
      <c r="U19" s="36" t="b">
        <f t="shared" si="2"/>
        <v>0</v>
      </c>
      <c r="V19" s="36" t="e">
        <f t="shared" si="3"/>
        <v>#VALUE!</v>
      </c>
      <c r="W19" s="36" t="b">
        <f t="shared" si="4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38.7</v>
      </c>
      <c r="F20" s="51">
        <v>285473</v>
      </c>
      <c r="G20" s="52">
        <v>10</v>
      </c>
      <c r="H20" s="51">
        <v>677165</v>
      </c>
      <c r="I20" s="53">
        <v>2.37</v>
      </c>
      <c r="J20" s="54">
        <v>671920</v>
      </c>
      <c r="K20" s="55">
        <f t="shared" si="0"/>
        <v>0.78</v>
      </c>
      <c r="L20" s="50">
        <v>38.7</v>
      </c>
      <c r="M20" s="51">
        <v>285473</v>
      </c>
      <c r="N20" s="56">
        <v>10</v>
      </c>
      <c r="O20" s="51">
        <v>623009</v>
      </c>
      <c r="P20" s="53">
        <v>2.18</v>
      </c>
      <c r="Q20" s="54">
        <v>598058</v>
      </c>
      <c r="R20" s="57">
        <f t="shared" si="5"/>
        <v>4.17</v>
      </c>
      <c r="T20" s="36">
        <f t="shared" si="1"/>
        <v>0.78</v>
      </c>
      <c r="U20" s="36" t="b">
        <f t="shared" si="2"/>
        <v>0</v>
      </c>
      <c r="V20" s="36">
        <f t="shared" si="3"/>
        <v>4.17</v>
      </c>
      <c r="W20" s="36" t="b">
        <f t="shared" si="4"/>
        <v>0</v>
      </c>
    </row>
    <row r="21" spans="2:23" s="36" customFormat="1" ht="12">
      <c r="B21" s="58"/>
      <c r="C21" s="48"/>
      <c r="D21" s="49" t="s">
        <v>26</v>
      </c>
      <c r="E21" s="50">
        <v>38.8</v>
      </c>
      <c r="F21" s="51">
        <v>283168</v>
      </c>
      <c r="G21" s="52">
        <v>14</v>
      </c>
      <c r="H21" s="51">
        <v>673161</v>
      </c>
      <c r="I21" s="53">
        <v>2.38</v>
      </c>
      <c r="J21" s="54">
        <v>682260</v>
      </c>
      <c r="K21" s="55">
        <f t="shared" si="0"/>
        <v>-1.33</v>
      </c>
      <c r="L21" s="50">
        <v>38.8</v>
      </c>
      <c r="M21" s="51">
        <v>283168</v>
      </c>
      <c r="N21" s="56">
        <v>14</v>
      </c>
      <c r="O21" s="51">
        <v>632610</v>
      </c>
      <c r="P21" s="53">
        <v>2.23</v>
      </c>
      <c r="Q21" s="54">
        <v>648583</v>
      </c>
      <c r="R21" s="57">
        <f t="shared" si="5"/>
        <v>-2.46</v>
      </c>
      <c r="T21" s="36">
        <f t="shared" si="1"/>
        <v>-1.33</v>
      </c>
      <c r="U21" s="36" t="b">
        <f t="shared" si="2"/>
        <v>0</v>
      </c>
      <c r="V21" s="36">
        <f t="shared" si="3"/>
        <v>-2.46</v>
      </c>
      <c r="W21" s="36" t="b">
        <f t="shared" si="4"/>
        <v>0</v>
      </c>
    </row>
    <row r="22" spans="2:23" s="36" customFormat="1" ht="12">
      <c r="B22" s="58"/>
      <c r="C22" s="48"/>
      <c r="D22" s="49" t="s">
        <v>129</v>
      </c>
      <c r="E22" s="50">
        <v>39.4</v>
      </c>
      <c r="F22" s="51">
        <v>292177</v>
      </c>
      <c r="G22" s="52">
        <v>27</v>
      </c>
      <c r="H22" s="51">
        <v>744601</v>
      </c>
      <c r="I22" s="53">
        <v>2.55</v>
      </c>
      <c r="J22" s="54">
        <v>726693</v>
      </c>
      <c r="K22" s="55">
        <f t="shared" si="0"/>
        <v>2.46</v>
      </c>
      <c r="L22" s="50">
        <v>39.4</v>
      </c>
      <c r="M22" s="51">
        <v>292166</v>
      </c>
      <c r="N22" s="56">
        <v>26</v>
      </c>
      <c r="O22" s="51">
        <v>673539</v>
      </c>
      <c r="P22" s="53">
        <v>2.31</v>
      </c>
      <c r="Q22" s="54">
        <v>659447</v>
      </c>
      <c r="R22" s="57">
        <f t="shared" si="5"/>
        <v>2.14</v>
      </c>
      <c r="T22" s="36">
        <f t="shared" si="1"/>
        <v>2.46</v>
      </c>
      <c r="U22" s="36" t="b">
        <f t="shared" si="2"/>
        <v>0</v>
      </c>
      <c r="V22" s="36">
        <f t="shared" si="3"/>
        <v>2.14</v>
      </c>
      <c r="W22" s="36" t="b">
        <f t="shared" si="4"/>
        <v>0</v>
      </c>
    </row>
    <row r="23" spans="2:23" s="36" customFormat="1" ht="12">
      <c r="B23" s="58"/>
      <c r="C23" s="48"/>
      <c r="D23" s="49" t="s">
        <v>27</v>
      </c>
      <c r="E23" s="50">
        <v>38.6</v>
      </c>
      <c r="F23" s="51">
        <v>294783</v>
      </c>
      <c r="G23" s="52">
        <v>8</v>
      </c>
      <c r="H23" s="51">
        <v>638629</v>
      </c>
      <c r="I23" s="53">
        <v>2.17</v>
      </c>
      <c r="J23" s="54">
        <v>673875</v>
      </c>
      <c r="K23" s="55">
        <f t="shared" si="0"/>
        <v>-5.23</v>
      </c>
      <c r="L23" s="50">
        <v>38.6</v>
      </c>
      <c r="M23" s="51">
        <v>294783</v>
      </c>
      <c r="N23" s="56">
        <v>8</v>
      </c>
      <c r="O23" s="51">
        <v>480538</v>
      </c>
      <c r="P23" s="53">
        <v>1.63</v>
      </c>
      <c r="Q23" s="54">
        <v>548520</v>
      </c>
      <c r="R23" s="57">
        <f t="shared" si="5"/>
        <v>-12.39</v>
      </c>
      <c r="T23" s="36">
        <f t="shared" si="1"/>
        <v>-5.23</v>
      </c>
      <c r="U23" s="36" t="b">
        <f t="shared" si="2"/>
        <v>0</v>
      </c>
      <c r="V23" s="36">
        <f t="shared" si="3"/>
        <v>-12.39</v>
      </c>
      <c r="W23" s="36" t="b">
        <f t="shared" si="4"/>
        <v>0</v>
      </c>
    </row>
    <row r="24" spans="2:23" s="36" customFormat="1" ht="12">
      <c r="B24" s="58"/>
      <c r="C24" s="48"/>
      <c r="D24" s="49" t="s">
        <v>28</v>
      </c>
      <c r="E24" s="50">
        <v>38.9</v>
      </c>
      <c r="F24" s="51">
        <v>298180</v>
      </c>
      <c r="G24" s="52">
        <v>17</v>
      </c>
      <c r="H24" s="51">
        <v>679529</v>
      </c>
      <c r="I24" s="53">
        <v>2.28</v>
      </c>
      <c r="J24" s="54">
        <v>711932</v>
      </c>
      <c r="K24" s="55">
        <f t="shared" si="0"/>
        <v>-4.55</v>
      </c>
      <c r="L24" s="50">
        <v>38.9</v>
      </c>
      <c r="M24" s="51">
        <v>298180</v>
      </c>
      <c r="N24" s="56">
        <v>17</v>
      </c>
      <c r="O24" s="51">
        <v>664890</v>
      </c>
      <c r="P24" s="53">
        <v>2.23</v>
      </c>
      <c r="Q24" s="54">
        <v>704515</v>
      </c>
      <c r="R24" s="57">
        <f t="shared" si="5"/>
        <v>-5.62</v>
      </c>
      <c r="T24" s="36">
        <f t="shared" si="1"/>
        <v>-4.55</v>
      </c>
      <c r="U24" s="36" t="b">
        <f t="shared" si="2"/>
        <v>0</v>
      </c>
      <c r="V24" s="36">
        <f t="shared" si="3"/>
        <v>-5.62</v>
      </c>
      <c r="W24" s="36" t="b">
        <f t="shared" si="4"/>
        <v>0</v>
      </c>
    </row>
    <row r="25" spans="2:23" s="36" customFormat="1" ht="12">
      <c r="B25" s="58"/>
      <c r="C25" s="48"/>
      <c r="D25" s="49" t="s">
        <v>29</v>
      </c>
      <c r="E25" s="50">
        <v>40.3</v>
      </c>
      <c r="F25" s="51">
        <v>340933</v>
      </c>
      <c r="G25" s="52" t="s">
        <v>130</v>
      </c>
      <c r="H25" s="51">
        <v>757310</v>
      </c>
      <c r="I25" s="53">
        <v>2.22</v>
      </c>
      <c r="J25" s="54">
        <v>793213</v>
      </c>
      <c r="K25" s="55">
        <f t="shared" si="0"/>
        <v>-4.53</v>
      </c>
      <c r="L25" s="50">
        <v>40.3</v>
      </c>
      <c r="M25" s="51">
        <v>340933</v>
      </c>
      <c r="N25" s="56" t="s">
        <v>130</v>
      </c>
      <c r="O25" s="51">
        <v>752741</v>
      </c>
      <c r="P25" s="53">
        <v>2.21</v>
      </c>
      <c r="Q25" s="54">
        <v>759013</v>
      </c>
      <c r="R25" s="57">
        <f t="shared" si="5"/>
        <v>-0.83</v>
      </c>
      <c r="T25" s="36">
        <f t="shared" si="1"/>
        <v>-4.53</v>
      </c>
      <c r="U25" s="36" t="b">
        <f t="shared" si="2"/>
        <v>0</v>
      </c>
      <c r="V25" s="36">
        <f t="shared" si="3"/>
        <v>-0.83</v>
      </c>
      <c r="W25" s="36" t="b">
        <f t="shared" si="4"/>
        <v>0</v>
      </c>
    </row>
    <row r="26" spans="2:23" s="36" customFormat="1" ht="12">
      <c r="B26" s="58"/>
      <c r="C26" s="48"/>
      <c r="D26" s="49" t="s">
        <v>31</v>
      </c>
      <c r="E26" s="50">
        <v>38.3</v>
      </c>
      <c r="F26" s="51">
        <v>292163</v>
      </c>
      <c r="G26" s="52">
        <v>74</v>
      </c>
      <c r="H26" s="51">
        <v>753543</v>
      </c>
      <c r="I26" s="53">
        <v>2.58</v>
      </c>
      <c r="J26" s="54">
        <v>745006</v>
      </c>
      <c r="K26" s="55">
        <f t="shared" si="0"/>
        <v>1.15</v>
      </c>
      <c r="L26" s="50">
        <v>38.3</v>
      </c>
      <c r="M26" s="51">
        <v>292424</v>
      </c>
      <c r="N26" s="56">
        <v>72</v>
      </c>
      <c r="O26" s="51">
        <v>706458</v>
      </c>
      <c r="P26" s="53">
        <v>2.42</v>
      </c>
      <c r="Q26" s="54">
        <v>698692</v>
      </c>
      <c r="R26" s="57">
        <f t="shared" si="5"/>
        <v>1.11</v>
      </c>
      <c r="T26" s="36">
        <f t="shared" si="1"/>
        <v>1.15</v>
      </c>
      <c r="U26" s="36" t="b">
        <f t="shared" si="2"/>
        <v>0</v>
      </c>
      <c r="V26" s="36">
        <f t="shared" si="3"/>
        <v>1.11</v>
      </c>
      <c r="W26" s="36" t="b">
        <f t="shared" si="4"/>
        <v>0</v>
      </c>
    </row>
    <row r="27" spans="2:23" s="36" customFormat="1" ht="12">
      <c r="B27" s="58"/>
      <c r="C27" s="48"/>
      <c r="D27" s="49" t="s">
        <v>131</v>
      </c>
      <c r="E27" s="50">
        <v>40</v>
      </c>
      <c r="F27" s="51">
        <v>313828</v>
      </c>
      <c r="G27" s="52">
        <v>9</v>
      </c>
      <c r="H27" s="51">
        <v>667665</v>
      </c>
      <c r="I27" s="53">
        <v>2.13</v>
      </c>
      <c r="J27" s="54">
        <v>706056</v>
      </c>
      <c r="K27" s="55">
        <f t="shared" si="0"/>
        <v>-5.44</v>
      </c>
      <c r="L27" s="50">
        <v>40</v>
      </c>
      <c r="M27" s="51">
        <v>313828</v>
      </c>
      <c r="N27" s="56">
        <v>9</v>
      </c>
      <c r="O27" s="51">
        <v>654512</v>
      </c>
      <c r="P27" s="53">
        <v>2.09</v>
      </c>
      <c r="Q27" s="54">
        <v>692695</v>
      </c>
      <c r="R27" s="57">
        <f t="shared" si="5"/>
        <v>-5.51</v>
      </c>
      <c r="T27" s="36">
        <f t="shared" si="1"/>
        <v>-5.44</v>
      </c>
      <c r="U27" s="36" t="b">
        <f t="shared" si="2"/>
        <v>0</v>
      </c>
      <c r="V27" s="36">
        <f t="shared" si="3"/>
        <v>-5.51</v>
      </c>
      <c r="W27" s="36" t="b">
        <f t="shared" si="4"/>
        <v>0</v>
      </c>
    </row>
    <row r="28" spans="2:23" s="36" customFormat="1" ht="12">
      <c r="B28" s="58" t="s">
        <v>32</v>
      </c>
      <c r="C28" s="59" t="s">
        <v>33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0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1"/>
        <v>#VALUE!</v>
      </c>
      <c r="U28" s="36" t="b">
        <f t="shared" si="2"/>
        <v>1</v>
      </c>
      <c r="V28" s="36" t="e">
        <f t="shared" si="3"/>
        <v>#VALUE!</v>
      </c>
      <c r="W28" s="36" t="b">
        <f t="shared" si="4"/>
        <v>1</v>
      </c>
    </row>
    <row r="29" spans="2:23" s="36" customFormat="1" ht="12">
      <c r="B29" s="58"/>
      <c r="C29" s="59" t="s">
        <v>34</v>
      </c>
      <c r="D29" s="60"/>
      <c r="E29" s="68">
        <v>44.5</v>
      </c>
      <c r="F29" s="69">
        <v>274840</v>
      </c>
      <c r="G29" s="70" t="s">
        <v>130</v>
      </c>
      <c r="H29" s="69">
        <v>600000</v>
      </c>
      <c r="I29" s="71">
        <v>2.18</v>
      </c>
      <c r="J29" s="72">
        <v>575000</v>
      </c>
      <c r="K29" s="66">
        <f t="shared" si="0"/>
        <v>4.35</v>
      </c>
      <c r="L29" s="68">
        <v>44.5</v>
      </c>
      <c r="M29" s="69">
        <v>274840</v>
      </c>
      <c r="N29" s="73" t="s">
        <v>130</v>
      </c>
      <c r="O29" s="69">
        <v>556000</v>
      </c>
      <c r="P29" s="71">
        <v>2.02</v>
      </c>
      <c r="Q29" s="72">
        <v>552978</v>
      </c>
      <c r="R29" s="66">
        <f t="shared" si="5"/>
        <v>0.55</v>
      </c>
      <c r="T29" s="36">
        <f t="shared" si="1"/>
        <v>4.35</v>
      </c>
      <c r="U29" s="36" t="b">
        <f t="shared" si="2"/>
        <v>0</v>
      </c>
      <c r="V29" s="36">
        <f t="shared" si="3"/>
        <v>0.55</v>
      </c>
      <c r="W29" s="36" t="b">
        <f t="shared" si="4"/>
        <v>0</v>
      </c>
    </row>
    <row r="30" spans="2:23" s="36" customFormat="1" ht="12">
      <c r="B30" s="58"/>
      <c r="C30" s="59" t="s">
        <v>35</v>
      </c>
      <c r="D30" s="60"/>
      <c r="E30" s="68">
        <v>37.5</v>
      </c>
      <c r="F30" s="69">
        <v>300027</v>
      </c>
      <c r="G30" s="70">
        <v>11</v>
      </c>
      <c r="H30" s="69">
        <v>608306</v>
      </c>
      <c r="I30" s="71">
        <v>2.03</v>
      </c>
      <c r="J30" s="72">
        <v>637576</v>
      </c>
      <c r="K30" s="66">
        <f t="shared" si="0"/>
        <v>-4.59</v>
      </c>
      <c r="L30" s="68">
        <v>37.5</v>
      </c>
      <c r="M30" s="69">
        <v>300027</v>
      </c>
      <c r="N30" s="73">
        <v>11</v>
      </c>
      <c r="O30" s="69">
        <v>542917</v>
      </c>
      <c r="P30" s="71">
        <v>1.81</v>
      </c>
      <c r="Q30" s="72">
        <v>555801</v>
      </c>
      <c r="R30" s="66">
        <f t="shared" si="5"/>
        <v>-2.32</v>
      </c>
      <c r="T30" s="36">
        <f t="shared" si="1"/>
        <v>-4.59</v>
      </c>
      <c r="U30" s="36" t="b">
        <f t="shared" si="2"/>
        <v>0</v>
      </c>
      <c r="V30" s="36">
        <f t="shared" si="3"/>
        <v>-2.32</v>
      </c>
      <c r="W30" s="36" t="b">
        <f t="shared" si="4"/>
        <v>0</v>
      </c>
    </row>
    <row r="31" spans="2:23" s="36" customFormat="1" ht="12">
      <c r="B31" s="58"/>
      <c r="C31" s="59" t="s">
        <v>36</v>
      </c>
      <c r="D31" s="60"/>
      <c r="E31" s="68">
        <v>35.7</v>
      </c>
      <c r="F31" s="69">
        <v>295002</v>
      </c>
      <c r="G31" s="70">
        <v>6</v>
      </c>
      <c r="H31" s="69">
        <v>727701</v>
      </c>
      <c r="I31" s="71">
        <v>2.47</v>
      </c>
      <c r="J31" s="72">
        <v>721128</v>
      </c>
      <c r="K31" s="66">
        <f t="shared" si="0"/>
        <v>0.91</v>
      </c>
      <c r="L31" s="68">
        <v>35.7</v>
      </c>
      <c r="M31" s="69">
        <v>295002</v>
      </c>
      <c r="N31" s="73">
        <v>6</v>
      </c>
      <c r="O31" s="69">
        <v>601582</v>
      </c>
      <c r="P31" s="71">
        <v>2.04</v>
      </c>
      <c r="Q31" s="72">
        <v>591096</v>
      </c>
      <c r="R31" s="66">
        <f t="shared" si="5"/>
        <v>1.77</v>
      </c>
      <c r="T31" s="36">
        <f t="shared" si="1"/>
        <v>0.91</v>
      </c>
      <c r="U31" s="36" t="b">
        <f t="shared" si="2"/>
        <v>0</v>
      </c>
      <c r="V31" s="36">
        <f t="shared" si="3"/>
        <v>1.77</v>
      </c>
      <c r="W31" s="36" t="b">
        <f t="shared" si="4"/>
        <v>0</v>
      </c>
    </row>
    <row r="32" spans="2:23" s="36" customFormat="1" ht="12">
      <c r="B32" s="58"/>
      <c r="C32" s="59" t="s">
        <v>37</v>
      </c>
      <c r="D32" s="60"/>
      <c r="E32" s="68">
        <v>36.6</v>
      </c>
      <c r="F32" s="69">
        <v>276810</v>
      </c>
      <c r="G32" s="70" t="s">
        <v>130</v>
      </c>
      <c r="H32" s="69">
        <v>636605</v>
      </c>
      <c r="I32" s="71">
        <v>2.3</v>
      </c>
      <c r="J32" s="72">
        <v>656483</v>
      </c>
      <c r="K32" s="66">
        <f t="shared" si="0"/>
        <v>-3.03</v>
      </c>
      <c r="L32" s="68">
        <v>36.6</v>
      </c>
      <c r="M32" s="69">
        <v>276810</v>
      </c>
      <c r="N32" s="73" t="s">
        <v>130</v>
      </c>
      <c r="O32" s="69">
        <v>461067</v>
      </c>
      <c r="P32" s="71">
        <v>1.67</v>
      </c>
      <c r="Q32" s="72">
        <v>496146</v>
      </c>
      <c r="R32" s="66">
        <f t="shared" si="5"/>
        <v>-7.07</v>
      </c>
      <c r="T32" s="36">
        <f t="shared" si="1"/>
        <v>-3.03</v>
      </c>
      <c r="U32" s="36" t="b">
        <f t="shared" si="2"/>
        <v>0</v>
      </c>
      <c r="V32" s="36">
        <f t="shared" si="3"/>
        <v>-7.07</v>
      </c>
      <c r="W32" s="36" t="b">
        <f t="shared" si="4"/>
        <v>0</v>
      </c>
    </row>
    <row r="33" spans="2:23" s="36" customFormat="1" ht="12">
      <c r="B33" s="58"/>
      <c r="C33" s="74" t="s">
        <v>38</v>
      </c>
      <c r="D33" s="75"/>
      <c r="E33" s="61">
        <v>40</v>
      </c>
      <c r="F33" s="62">
        <v>243949</v>
      </c>
      <c r="G33" s="63">
        <v>42</v>
      </c>
      <c r="H33" s="62">
        <v>483250</v>
      </c>
      <c r="I33" s="64">
        <v>1.98</v>
      </c>
      <c r="J33" s="65">
        <v>497630</v>
      </c>
      <c r="K33" s="55">
        <f t="shared" si="0"/>
        <v>-2.89</v>
      </c>
      <c r="L33" s="61">
        <v>40</v>
      </c>
      <c r="M33" s="62">
        <v>243481</v>
      </c>
      <c r="N33" s="67">
        <v>41</v>
      </c>
      <c r="O33" s="62">
        <v>379537</v>
      </c>
      <c r="P33" s="64">
        <v>1.56</v>
      </c>
      <c r="Q33" s="65">
        <v>353211</v>
      </c>
      <c r="R33" s="57">
        <f t="shared" si="5"/>
        <v>7.45</v>
      </c>
      <c r="T33" s="36">
        <f t="shared" si="1"/>
        <v>-2.89</v>
      </c>
      <c r="U33" s="36" t="b">
        <f t="shared" si="2"/>
        <v>0</v>
      </c>
      <c r="V33" s="36">
        <f t="shared" si="3"/>
        <v>7.45</v>
      </c>
      <c r="W33" s="36" t="b">
        <f t="shared" si="4"/>
        <v>0</v>
      </c>
    </row>
    <row r="34" spans="2:23" s="36" customFormat="1" ht="12">
      <c r="B34" s="58"/>
      <c r="C34" s="48"/>
      <c r="D34" s="76" t="s">
        <v>132</v>
      </c>
      <c r="E34" s="50">
        <v>37.9</v>
      </c>
      <c r="F34" s="51">
        <v>235807</v>
      </c>
      <c r="G34" s="52">
        <v>6</v>
      </c>
      <c r="H34" s="51">
        <v>362502</v>
      </c>
      <c r="I34" s="53">
        <v>1.54</v>
      </c>
      <c r="J34" s="54">
        <v>426505</v>
      </c>
      <c r="K34" s="55">
        <f t="shared" si="0"/>
        <v>-15.01</v>
      </c>
      <c r="L34" s="50">
        <v>37.9</v>
      </c>
      <c r="M34" s="51">
        <v>235807</v>
      </c>
      <c r="N34" s="56">
        <v>6</v>
      </c>
      <c r="O34" s="51">
        <v>304585</v>
      </c>
      <c r="P34" s="53">
        <v>1.29</v>
      </c>
      <c r="Q34" s="54">
        <v>286550</v>
      </c>
      <c r="R34" s="57">
        <f t="shared" si="5"/>
        <v>6.29</v>
      </c>
      <c r="T34" s="36">
        <f t="shared" si="1"/>
        <v>-15.01</v>
      </c>
      <c r="U34" s="36" t="b">
        <f t="shared" si="2"/>
        <v>0</v>
      </c>
      <c r="V34" s="36">
        <f t="shared" si="3"/>
        <v>6.29</v>
      </c>
      <c r="W34" s="36" t="b">
        <f t="shared" si="4"/>
        <v>0</v>
      </c>
    </row>
    <row r="35" spans="2:23" s="36" customFormat="1" ht="12">
      <c r="B35" s="58"/>
      <c r="C35" s="48"/>
      <c r="D35" s="76" t="s">
        <v>39</v>
      </c>
      <c r="E35" s="50">
        <v>42.4</v>
      </c>
      <c r="F35" s="51">
        <v>233195</v>
      </c>
      <c r="G35" s="52">
        <v>4</v>
      </c>
      <c r="H35" s="51">
        <v>442603</v>
      </c>
      <c r="I35" s="53">
        <v>1.9</v>
      </c>
      <c r="J35" s="54">
        <v>440254</v>
      </c>
      <c r="K35" s="55">
        <f t="shared" si="0"/>
        <v>0.53</v>
      </c>
      <c r="L35" s="50">
        <v>42.4</v>
      </c>
      <c r="M35" s="51">
        <v>233195</v>
      </c>
      <c r="N35" s="56">
        <v>4</v>
      </c>
      <c r="O35" s="51">
        <v>394154</v>
      </c>
      <c r="P35" s="53">
        <v>1.69</v>
      </c>
      <c r="Q35" s="54">
        <v>391047</v>
      </c>
      <c r="R35" s="57">
        <f t="shared" si="5"/>
        <v>0.79</v>
      </c>
      <c r="T35" s="36">
        <f t="shared" si="1"/>
        <v>0.53</v>
      </c>
      <c r="U35" s="36" t="b">
        <f t="shared" si="2"/>
        <v>0</v>
      </c>
      <c r="V35" s="36">
        <f t="shared" si="3"/>
        <v>0.79</v>
      </c>
      <c r="W35" s="36" t="b">
        <f t="shared" si="4"/>
        <v>0</v>
      </c>
    </row>
    <row r="36" spans="2:23" s="36" customFormat="1" ht="12">
      <c r="B36" s="58" t="s">
        <v>40</v>
      </c>
      <c r="C36" s="48"/>
      <c r="D36" s="76" t="s">
        <v>41</v>
      </c>
      <c r="E36" s="50">
        <v>41.8</v>
      </c>
      <c r="F36" s="51">
        <v>246908</v>
      </c>
      <c r="G36" s="52">
        <v>24</v>
      </c>
      <c r="H36" s="51">
        <v>484455</v>
      </c>
      <c r="I36" s="53">
        <v>1.96</v>
      </c>
      <c r="J36" s="54">
        <v>521740</v>
      </c>
      <c r="K36" s="55">
        <f t="shared" si="0"/>
        <v>-7.15</v>
      </c>
      <c r="L36" s="50">
        <v>41.8</v>
      </c>
      <c r="M36" s="51">
        <v>245866</v>
      </c>
      <c r="N36" s="56">
        <v>23</v>
      </c>
      <c r="O36" s="51">
        <v>294619</v>
      </c>
      <c r="P36" s="53">
        <v>1.2</v>
      </c>
      <c r="Q36" s="54">
        <v>290002</v>
      </c>
      <c r="R36" s="57">
        <f t="shared" si="5"/>
        <v>1.59</v>
      </c>
      <c r="T36" s="36">
        <f t="shared" si="1"/>
        <v>-7.15</v>
      </c>
      <c r="U36" s="36" t="b">
        <f t="shared" si="2"/>
        <v>0</v>
      </c>
      <c r="V36" s="36">
        <f t="shared" si="3"/>
        <v>1.59</v>
      </c>
      <c r="W36" s="36" t="b">
        <f t="shared" si="4"/>
        <v>0</v>
      </c>
    </row>
    <row r="37" spans="2:23" s="36" customFormat="1" ht="12">
      <c r="B37" s="58"/>
      <c r="C37" s="48"/>
      <c r="D37" s="76" t="s">
        <v>42</v>
      </c>
      <c r="E37" s="50">
        <v>32.3</v>
      </c>
      <c r="F37" s="51">
        <v>249430</v>
      </c>
      <c r="G37" s="52" t="s">
        <v>130</v>
      </c>
      <c r="H37" s="51">
        <v>693359</v>
      </c>
      <c r="I37" s="53">
        <v>2.78</v>
      </c>
      <c r="J37" s="54">
        <v>666441</v>
      </c>
      <c r="K37" s="55">
        <f t="shared" si="0"/>
        <v>4.04</v>
      </c>
      <c r="L37" s="50">
        <v>32.3</v>
      </c>
      <c r="M37" s="51">
        <v>249430</v>
      </c>
      <c r="N37" s="56" t="s">
        <v>43</v>
      </c>
      <c r="O37" s="51">
        <v>688394</v>
      </c>
      <c r="P37" s="53">
        <v>2.76</v>
      </c>
      <c r="Q37" s="54">
        <v>666229</v>
      </c>
      <c r="R37" s="57">
        <f t="shared" si="5"/>
        <v>3.33</v>
      </c>
      <c r="T37" s="36">
        <f t="shared" si="1"/>
        <v>4.04</v>
      </c>
      <c r="U37" s="36" t="b">
        <f t="shared" si="2"/>
        <v>0</v>
      </c>
      <c r="V37" s="36">
        <f t="shared" si="3"/>
        <v>3.33</v>
      </c>
      <c r="W37" s="36" t="b">
        <f t="shared" si="4"/>
        <v>0</v>
      </c>
    </row>
    <row r="38" spans="2:23" s="36" customFormat="1" ht="12">
      <c r="B38" s="58"/>
      <c r="C38" s="48"/>
      <c r="D38" s="76" t="s">
        <v>44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0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1"/>
        <v>#VALUE!</v>
      </c>
      <c r="U38" s="36" t="b">
        <f t="shared" si="2"/>
        <v>1</v>
      </c>
      <c r="V38" s="36" t="e">
        <f t="shared" si="3"/>
        <v>#VALUE!</v>
      </c>
      <c r="W38" s="36" t="b">
        <f t="shared" si="4"/>
        <v>1</v>
      </c>
    </row>
    <row r="39" spans="2:23" s="36" customFormat="1" ht="12">
      <c r="B39" s="58"/>
      <c r="C39" s="48"/>
      <c r="D39" s="76" t="s">
        <v>45</v>
      </c>
      <c r="E39" s="50">
        <v>39.1</v>
      </c>
      <c r="F39" s="51">
        <v>270378</v>
      </c>
      <c r="G39" s="52" t="s">
        <v>30</v>
      </c>
      <c r="H39" s="51">
        <v>582393</v>
      </c>
      <c r="I39" s="53">
        <v>2.15</v>
      </c>
      <c r="J39" s="54">
        <v>461207</v>
      </c>
      <c r="K39" s="55">
        <f t="shared" si="0"/>
        <v>26.28</v>
      </c>
      <c r="L39" s="50">
        <v>39.1</v>
      </c>
      <c r="M39" s="51">
        <v>270378</v>
      </c>
      <c r="N39" s="56" t="s">
        <v>43</v>
      </c>
      <c r="O39" s="51">
        <v>578344</v>
      </c>
      <c r="P39" s="53">
        <v>2.14</v>
      </c>
      <c r="Q39" s="54">
        <v>452137</v>
      </c>
      <c r="R39" s="57">
        <f t="shared" si="5"/>
        <v>27.91</v>
      </c>
      <c r="T39" s="36">
        <f t="shared" si="1"/>
        <v>26.28</v>
      </c>
      <c r="U39" s="36" t="b">
        <f t="shared" si="2"/>
        <v>0</v>
      </c>
      <c r="V39" s="36">
        <f t="shared" si="3"/>
        <v>27.91</v>
      </c>
      <c r="W39" s="36" t="b">
        <f t="shared" si="4"/>
        <v>0</v>
      </c>
    </row>
    <row r="40" spans="2:23" s="36" customFormat="1" ht="12">
      <c r="B40" s="58"/>
      <c r="C40" s="48"/>
      <c r="D40" s="49" t="s">
        <v>46</v>
      </c>
      <c r="E40" s="50">
        <v>36.7</v>
      </c>
      <c r="F40" s="51">
        <v>254341</v>
      </c>
      <c r="G40" s="52">
        <v>4</v>
      </c>
      <c r="H40" s="51">
        <v>442102</v>
      </c>
      <c r="I40" s="53">
        <v>1.74</v>
      </c>
      <c r="J40" s="54">
        <v>455577</v>
      </c>
      <c r="K40" s="55">
        <f aca="true" t="shared" si="6" ref="K40:K64">IF(U40=TRUE,"-",ROUND((H40-J40)/J40*100,2))</f>
        <v>-2.96</v>
      </c>
      <c r="L40" s="50">
        <v>36.7</v>
      </c>
      <c r="M40" s="51">
        <v>254341</v>
      </c>
      <c r="N40" s="56">
        <v>4</v>
      </c>
      <c r="O40" s="51">
        <v>416765</v>
      </c>
      <c r="P40" s="53">
        <v>1.64</v>
      </c>
      <c r="Q40" s="54">
        <v>422294</v>
      </c>
      <c r="R40" s="57">
        <f t="shared" si="5"/>
        <v>-1.31</v>
      </c>
      <c r="T40" s="36">
        <f aca="true" t="shared" si="7" ref="T40:T64">ROUND((H40-J40)/J40*100,2)</f>
        <v>-2.96</v>
      </c>
      <c r="U40" s="36" t="b">
        <f t="shared" si="2"/>
        <v>0</v>
      </c>
      <c r="V40" s="36">
        <f t="shared" si="3"/>
        <v>-1.31</v>
      </c>
      <c r="W40" s="36" t="b">
        <f t="shared" si="4"/>
        <v>0</v>
      </c>
    </row>
    <row r="41" spans="2:23" s="36" customFormat="1" ht="12">
      <c r="B41" s="58"/>
      <c r="C41" s="48"/>
      <c r="D41" s="49" t="s">
        <v>47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6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7"/>
        <v>#VALUE!</v>
      </c>
      <c r="U41" s="36" t="b">
        <f t="shared" si="2"/>
        <v>1</v>
      </c>
      <c r="V41" s="36" t="e">
        <f t="shared" si="3"/>
        <v>#VALUE!</v>
      </c>
      <c r="W41" s="36" t="b">
        <f t="shared" si="4"/>
        <v>1</v>
      </c>
    </row>
    <row r="42" spans="2:23" s="36" customFormat="1" ht="12">
      <c r="B42" s="58"/>
      <c r="C42" s="59" t="s">
        <v>48</v>
      </c>
      <c r="D42" s="77"/>
      <c r="E42" s="68">
        <v>36.8</v>
      </c>
      <c r="F42" s="69">
        <v>260593</v>
      </c>
      <c r="G42" s="70">
        <v>29</v>
      </c>
      <c r="H42" s="69">
        <v>557780</v>
      </c>
      <c r="I42" s="71">
        <v>2.14</v>
      </c>
      <c r="J42" s="72">
        <v>529939</v>
      </c>
      <c r="K42" s="66">
        <f t="shared" si="6"/>
        <v>5.25</v>
      </c>
      <c r="L42" s="68">
        <v>36.8</v>
      </c>
      <c r="M42" s="69">
        <v>260986</v>
      </c>
      <c r="N42" s="73">
        <v>28</v>
      </c>
      <c r="O42" s="69">
        <v>485223</v>
      </c>
      <c r="P42" s="71">
        <v>1.86</v>
      </c>
      <c r="Q42" s="72">
        <v>461740</v>
      </c>
      <c r="R42" s="66">
        <f t="shared" si="5"/>
        <v>5.09</v>
      </c>
      <c r="T42" s="36">
        <f t="shared" si="7"/>
        <v>5.25</v>
      </c>
      <c r="U42" s="36" t="b">
        <f t="shared" si="2"/>
        <v>0</v>
      </c>
      <c r="V42" s="36">
        <f t="shared" si="3"/>
        <v>5.09</v>
      </c>
      <c r="W42" s="36" t="b">
        <f t="shared" si="4"/>
        <v>0</v>
      </c>
    </row>
    <row r="43" spans="2:23" s="36" customFormat="1" ht="12">
      <c r="B43" s="58"/>
      <c r="C43" s="59" t="s">
        <v>49</v>
      </c>
      <c r="D43" s="77"/>
      <c r="E43" s="68">
        <v>37</v>
      </c>
      <c r="F43" s="69">
        <v>312338</v>
      </c>
      <c r="G43" s="70">
        <v>10</v>
      </c>
      <c r="H43" s="69">
        <v>901193</v>
      </c>
      <c r="I43" s="71">
        <v>2.89</v>
      </c>
      <c r="J43" s="72">
        <v>869571</v>
      </c>
      <c r="K43" s="66">
        <f t="shared" si="6"/>
        <v>3.64</v>
      </c>
      <c r="L43" s="68">
        <v>37</v>
      </c>
      <c r="M43" s="69">
        <v>312338</v>
      </c>
      <c r="N43" s="73">
        <v>10</v>
      </c>
      <c r="O43" s="69">
        <v>900212</v>
      </c>
      <c r="P43" s="71">
        <v>2.88</v>
      </c>
      <c r="Q43" s="72">
        <v>859234</v>
      </c>
      <c r="R43" s="66">
        <f t="shared" si="5"/>
        <v>4.77</v>
      </c>
      <c r="T43" s="36">
        <f t="shared" si="7"/>
        <v>3.64</v>
      </c>
      <c r="U43" s="36" t="b">
        <f t="shared" si="2"/>
        <v>0</v>
      </c>
      <c r="V43" s="36">
        <f t="shared" si="3"/>
        <v>4.77</v>
      </c>
      <c r="W43" s="36" t="b">
        <f t="shared" si="4"/>
        <v>0</v>
      </c>
    </row>
    <row r="44" spans="2:23" s="36" customFormat="1" ht="12">
      <c r="B44" s="58"/>
      <c r="C44" s="59" t="s">
        <v>50</v>
      </c>
      <c r="D44" s="77"/>
      <c r="E44" s="68">
        <v>28.6</v>
      </c>
      <c r="F44" s="69">
        <v>234182</v>
      </c>
      <c r="G44" s="70" t="s">
        <v>133</v>
      </c>
      <c r="H44" s="69">
        <v>585455</v>
      </c>
      <c r="I44" s="71">
        <v>2.5</v>
      </c>
      <c r="J44" s="72">
        <v>301531</v>
      </c>
      <c r="K44" s="66">
        <f t="shared" si="6"/>
        <v>94.16</v>
      </c>
      <c r="L44" s="68">
        <v>28.6</v>
      </c>
      <c r="M44" s="69">
        <v>234182</v>
      </c>
      <c r="N44" s="73" t="s">
        <v>133</v>
      </c>
      <c r="O44" s="69">
        <v>520980</v>
      </c>
      <c r="P44" s="71">
        <v>2.22</v>
      </c>
      <c r="Q44" s="72">
        <v>298494</v>
      </c>
      <c r="R44" s="66">
        <f t="shared" si="5"/>
        <v>74.54</v>
      </c>
      <c r="T44" s="36">
        <f t="shared" si="7"/>
        <v>94.16</v>
      </c>
      <c r="U44" s="36" t="b">
        <f t="shared" si="2"/>
        <v>0</v>
      </c>
      <c r="V44" s="36">
        <f t="shared" si="3"/>
        <v>74.54</v>
      </c>
      <c r="W44" s="36" t="b">
        <f t="shared" si="4"/>
        <v>0</v>
      </c>
    </row>
    <row r="45" spans="2:23" s="36" customFormat="1" ht="12">
      <c r="B45" s="58"/>
      <c r="C45" s="59" t="s">
        <v>51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6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7"/>
        <v>#VALUE!</v>
      </c>
      <c r="U45" s="36" t="b">
        <f t="shared" si="2"/>
        <v>1</v>
      </c>
      <c r="V45" s="36" t="e">
        <f t="shared" si="3"/>
        <v>#VALUE!</v>
      </c>
      <c r="W45" s="36" t="b">
        <f t="shared" si="4"/>
        <v>1</v>
      </c>
    </row>
    <row r="46" spans="2:23" s="36" customFormat="1" ht="12">
      <c r="B46" s="58"/>
      <c r="C46" s="59" t="s">
        <v>52</v>
      </c>
      <c r="D46" s="77"/>
      <c r="E46" s="68">
        <v>36.1</v>
      </c>
      <c r="F46" s="69">
        <v>200823</v>
      </c>
      <c r="G46" s="70" t="s">
        <v>134</v>
      </c>
      <c r="H46" s="69">
        <v>346540</v>
      </c>
      <c r="I46" s="71">
        <v>1.73</v>
      </c>
      <c r="J46" s="72">
        <v>342113</v>
      </c>
      <c r="K46" s="66">
        <f t="shared" si="6"/>
        <v>1.29</v>
      </c>
      <c r="L46" s="68">
        <v>36.1</v>
      </c>
      <c r="M46" s="69">
        <v>200823</v>
      </c>
      <c r="N46" s="73" t="s">
        <v>134</v>
      </c>
      <c r="O46" s="69">
        <v>323707</v>
      </c>
      <c r="P46" s="71">
        <v>1.61</v>
      </c>
      <c r="Q46" s="72">
        <v>320304</v>
      </c>
      <c r="R46" s="66">
        <f t="shared" si="5"/>
        <v>1.06</v>
      </c>
      <c r="T46" s="36">
        <f t="shared" si="7"/>
        <v>1.29</v>
      </c>
      <c r="U46" s="36" t="b">
        <f t="shared" si="2"/>
        <v>0</v>
      </c>
      <c r="V46" s="36">
        <f t="shared" si="3"/>
        <v>1.06</v>
      </c>
      <c r="W46" s="36" t="b">
        <f t="shared" si="4"/>
        <v>0</v>
      </c>
    </row>
    <row r="47" spans="2:23" s="36" customFormat="1" ht="12">
      <c r="B47" s="58"/>
      <c r="C47" s="59" t="s">
        <v>53</v>
      </c>
      <c r="D47" s="77"/>
      <c r="E47" s="68">
        <v>35.2</v>
      </c>
      <c r="F47" s="69">
        <v>258579</v>
      </c>
      <c r="G47" s="70">
        <v>6</v>
      </c>
      <c r="H47" s="69">
        <v>622856</v>
      </c>
      <c r="I47" s="71">
        <v>2.41</v>
      </c>
      <c r="J47" s="72">
        <v>611231</v>
      </c>
      <c r="K47" s="66">
        <f t="shared" si="6"/>
        <v>1.9</v>
      </c>
      <c r="L47" s="68">
        <v>35.2</v>
      </c>
      <c r="M47" s="69">
        <v>258579</v>
      </c>
      <c r="N47" s="73">
        <v>6</v>
      </c>
      <c r="O47" s="69">
        <v>473568</v>
      </c>
      <c r="P47" s="71">
        <v>1.83</v>
      </c>
      <c r="Q47" s="72">
        <v>485984</v>
      </c>
      <c r="R47" s="66">
        <f t="shared" si="5"/>
        <v>-2.55</v>
      </c>
      <c r="T47" s="36">
        <f t="shared" si="7"/>
        <v>1.9</v>
      </c>
      <c r="U47" s="36" t="b">
        <f t="shared" si="2"/>
        <v>0</v>
      </c>
      <c r="V47" s="36">
        <f t="shared" si="3"/>
        <v>-2.55</v>
      </c>
      <c r="W47" s="36" t="b">
        <f t="shared" si="4"/>
        <v>0</v>
      </c>
    </row>
    <row r="48" spans="2:23" s="36" customFormat="1" ht="12.75" thickBot="1">
      <c r="B48" s="58"/>
      <c r="C48" s="78" t="s">
        <v>54</v>
      </c>
      <c r="D48" s="79"/>
      <c r="E48" s="50">
        <v>34.7</v>
      </c>
      <c r="F48" s="51">
        <v>252764</v>
      </c>
      <c r="G48" s="52">
        <v>9</v>
      </c>
      <c r="H48" s="51">
        <v>504652</v>
      </c>
      <c r="I48" s="53">
        <v>2</v>
      </c>
      <c r="J48" s="54">
        <v>578801</v>
      </c>
      <c r="K48" s="55">
        <f t="shared" si="6"/>
        <v>-12.81</v>
      </c>
      <c r="L48" s="50">
        <v>34.7</v>
      </c>
      <c r="M48" s="51">
        <v>252764</v>
      </c>
      <c r="N48" s="56">
        <v>9</v>
      </c>
      <c r="O48" s="51">
        <v>500394</v>
      </c>
      <c r="P48" s="53">
        <v>1.98</v>
      </c>
      <c r="Q48" s="54">
        <v>510811</v>
      </c>
      <c r="R48" s="57">
        <f t="shared" si="5"/>
        <v>-2.04</v>
      </c>
      <c r="T48" s="36">
        <f t="shared" si="7"/>
        <v>-12.81</v>
      </c>
      <c r="U48" s="36" t="b">
        <f t="shared" si="2"/>
        <v>0</v>
      </c>
      <c r="V48" s="36">
        <f t="shared" si="3"/>
        <v>-2.04</v>
      </c>
      <c r="W48" s="36" t="b">
        <f t="shared" si="4"/>
        <v>0</v>
      </c>
    </row>
    <row r="49" spans="2:23" s="36" customFormat="1" ht="12">
      <c r="B49" s="80"/>
      <c r="C49" s="81" t="s">
        <v>55</v>
      </c>
      <c r="D49" s="82" t="s">
        <v>56</v>
      </c>
      <c r="E49" s="83">
        <v>39.2</v>
      </c>
      <c r="F49" s="84">
        <v>312386</v>
      </c>
      <c r="G49" s="85">
        <v>33</v>
      </c>
      <c r="H49" s="84">
        <v>795063</v>
      </c>
      <c r="I49" s="86">
        <v>2.55</v>
      </c>
      <c r="J49" s="87">
        <v>794425</v>
      </c>
      <c r="K49" s="88">
        <f t="shared" si="6"/>
        <v>0.08</v>
      </c>
      <c r="L49" s="83">
        <v>39.2</v>
      </c>
      <c r="M49" s="84">
        <v>312386</v>
      </c>
      <c r="N49" s="89">
        <v>33</v>
      </c>
      <c r="O49" s="84">
        <v>747312.119340026</v>
      </c>
      <c r="P49" s="86">
        <v>2.39</v>
      </c>
      <c r="Q49" s="87">
        <v>747206.839108483</v>
      </c>
      <c r="R49" s="88">
        <f t="shared" si="5"/>
        <v>0.01</v>
      </c>
      <c r="T49" s="36">
        <f t="shared" si="7"/>
        <v>0.08</v>
      </c>
      <c r="U49" s="36" t="b">
        <f t="shared" si="2"/>
        <v>0</v>
      </c>
      <c r="V49" s="36">
        <f t="shared" si="3"/>
        <v>0.01</v>
      </c>
      <c r="W49" s="36" t="b">
        <f t="shared" si="4"/>
        <v>0</v>
      </c>
    </row>
    <row r="50" spans="2:23" s="36" customFormat="1" ht="12">
      <c r="B50" s="58" t="s">
        <v>57</v>
      </c>
      <c r="C50" s="90"/>
      <c r="D50" s="91" t="s">
        <v>58</v>
      </c>
      <c r="E50" s="68">
        <v>38.3</v>
      </c>
      <c r="F50" s="69">
        <v>283123</v>
      </c>
      <c r="G50" s="70">
        <v>73</v>
      </c>
      <c r="H50" s="69">
        <v>684798</v>
      </c>
      <c r="I50" s="71">
        <v>2.42</v>
      </c>
      <c r="J50" s="72">
        <v>688632</v>
      </c>
      <c r="K50" s="66">
        <f t="shared" si="6"/>
        <v>-0.56</v>
      </c>
      <c r="L50" s="68">
        <v>38.3</v>
      </c>
      <c r="M50" s="69">
        <v>283123</v>
      </c>
      <c r="N50" s="73">
        <v>73</v>
      </c>
      <c r="O50" s="69">
        <v>641443.681747384</v>
      </c>
      <c r="P50" s="71">
        <v>2.27</v>
      </c>
      <c r="Q50" s="72">
        <v>639427.865673846</v>
      </c>
      <c r="R50" s="66">
        <f t="shared" si="5"/>
        <v>0.32</v>
      </c>
      <c r="T50" s="36">
        <f t="shared" si="7"/>
        <v>-0.56</v>
      </c>
      <c r="U50" s="36" t="b">
        <f t="shared" si="2"/>
        <v>0</v>
      </c>
      <c r="V50" s="36">
        <f t="shared" si="3"/>
        <v>0.32</v>
      </c>
      <c r="W50" s="36" t="b">
        <f t="shared" si="4"/>
        <v>0</v>
      </c>
    </row>
    <row r="51" spans="2:23" s="36" customFormat="1" ht="12">
      <c r="B51" s="58"/>
      <c r="C51" s="90" t="s">
        <v>59</v>
      </c>
      <c r="D51" s="91" t="s">
        <v>60</v>
      </c>
      <c r="E51" s="68">
        <v>37.6</v>
      </c>
      <c r="F51" s="69">
        <v>268446</v>
      </c>
      <c r="G51" s="70">
        <v>54</v>
      </c>
      <c r="H51" s="69">
        <v>664938</v>
      </c>
      <c r="I51" s="71">
        <v>2.48</v>
      </c>
      <c r="J51" s="72">
        <v>656200</v>
      </c>
      <c r="K51" s="66">
        <f t="shared" si="6"/>
        <v>1.33</v>
      </c>
      <c r="L51" s="68">
        <v>37.6</v>
      </c>
      <c r="M51" s="69">
        <v>268036</v>
      </c>
      <c r="N51" s="73">
        <v>53</v>
      </c>
      <c r="O51" s="69">
        <v>606934.517081003</v>
      </c>
      <c r="P51" s="71">
        <v>2.26</v>
      </c>
      <c r="Q51" s="72">
        <v>611317.442077297</v>
      </c>
      <c r="R51" s="66">
        <f t="shared" si="5"/>
        <v>-0.72</v>
      </c>
      <c r="T51" s="36">
        <f t="shared" si="7"/>
        <v>1.33</v>
      </c>
      <c r="U51" s="36" t="b">
        <f t="shared" si="2"/>
        <v>0</v>
      </c>
      <c r="V51" s="36">
        <f t="shared" si="3"/>
        <v>-0.72</v>
      </c>
      <c r="W51" s="36" t="b">
        <f t="shared" si="4"/>
        <v>0</v>
      </c>
    </row>
    <row r="52" spans="2:23" s="36" customFormat="1" ht="12">
      <c r="B52" s="58"/>
      <c r="C52" s="90"/>
      <c r="D52" s="91" t="s">
        <v>61</v>
      </c>
      <c r="E52" s="68">
        <v>36.7</v>
      </c>
      <c r="F52" s="69">
        <v>254860</v>
      </c>
      <c r="G52" s="70">
        <v>51</v>
      </c>
      <c r="H52" s="69">
        <v>577499</v>
      </c>
      <c r="I52" s="71">
        <v>2.27</v>
      </c>
      <c r="J52" s="72">
        <v>584126</v>
      </c>
      <c r="K52" s="66">
        <f t="shared" si="6"/>
        <v>-1.13</v>
      </c>
      <c r="L52" s="68">
        <v>36.7</v>
      </c>
      <c r="M52" s="69">
        <v>255039</v>
      </c>
      <c r="N52" s="73">
        <v>50</v>
      </c>
      <c r="O52" s="69">
        <v>519247.829333845</v>
      </c>
      <c r="P52" s="71">
        <v>2.04</v>
      </c>
      <c r="Q52" s="72">
        <v>524601.511410128</v>
      </c>
      <c r="R52" s="66">
        <f t="shared" si="5"/>
        <v>-1.02</v>
      </c>
      <c r="T52" s="36">
        <f t="shared" si="7"/>
        <v>-1.13</v>
      </c>
      <c r="U52" s="36" t="b">
        <f t="shared" si="2"/>
        <v>0</v>
      </c>
      <c r="V52" s="36">
        <f t="shared" si="3"/>
        <v>-1.02</v>
      </c>
      <c r="W52" s="36" t="b">
        <f t="shared" si="4"/>
        <v>0</v>
      </c>
    </row>
    <row r="53" spans="2:23" s="36" customFormat="1" ht="12">
      <c r="B53" s="58" t="s">
        <v>62</v>
      </c>
      <c r="C53" s="92" t="s">
        <v>24</v>
      </c>
      <c r="D53" s="91" t="s">
        <v>63</v>
      </c>
      <c r="E53" s="68">
        <v>38.4</v>
      </c>
      <c r="F53" s="69">
        <v>291573</v>
      </c>
      <c r="G53" s="70">
        <v>211</v>
      </c>
      <c r="H53" s="69">
        <v>721865</v>
      </c>
      <c r="I53" s="71">
        <v>2.48</v>
      </c>
      <c r="J53" s="72">
        <v>722026</v>
      </c>
      <c r="K53" s="66">
        <f t="shared" si="6"/>
        <v>-0.02</v>
      </c>
      <c r="L53" s="68">
        <v>38.5</v>
      </c>
      <c r="M53" s="69">
        <v>291704</v>
      </c>
      <c r="N53" s="73">
        <v>209</v>
      </c>
      <c r="O53" s="69">
        <v>673664</v>
      </c>
      <c r="P53" s="71">
        <v>2.31</v>
      </c>
      <c r="Q53" s="72">
        <v>673503</v>
      </c>
      <c r="R53" s="66">
        <f t="shared" si="5"/>
        <v>0.02</v>
      </c>
      <c r="T53" s="36">
        <f t="shared" si="7"/>
        <v>-0.02</v>
      </c>
      <c r="U53" s="36" t="b">
        <f t="shared" si="2"/>
        <v>0</v>
      </c>
      <c r="V53" s="36">
        <f t="shared" si="3"/>
        <v>0.02</v>
      </c>
      <c r="W53" s="36" t="b">
        <f t="shared" si="4"/>
        <v>0</v>
      </c>
    </row>
    <row r="54" spans="2:23" s="36" customFormat="1" ht="12">
      <c r="B54" s="58"/>
      <c r="C54" s="90" t="s">
        <v>64</v>
      </c>
      <c r="D54" s="91" t="s">
        <v>65</v>
      </c>
      <c r="E54" s="68">
        <v>37.6</v>
      </c>
      <c r="F54" s="69">
        <v>248277</v>
      </c>
      <c r="G54" s="70">
        <v>125</v>
      </c>
      <c r="H54" s="69">
        <v>557394</v>
      </c>
      <c r="I54" s="71">
        <v>2.25</v>
      </c>
      <c r="J54" s="72">
        <v>544458</v>
      </c>
      <c r="K54" s="66">
        <f t="shared" si="6"/>
        <v>2.38</v>
      </c>
      <c r="L54" s="68">
        <v>37.5</v>
      </c>
      <c r="M54" s="69">
        <v>248232</v>
      </c>
      <c r="N54" s="73">
        <v>123</v>
      </c>
      <c r="O54" s="69">
        <v>475799.668075779</v>
      </c>
      <c r="P54" s="71">
        <v>1.92</v>
      </c>
      <c r="Q54" s="72">
        <v>463587.248762562</v>
      </c>
      <c r="R54" s="66">
        <f t="shared" si="5"/>
        <v>2.63</v>
      </c>
      <c r="T54" s="36">
        <f t="shared" si="7"/>
        <v>2.38</v>
      </c>
      <c r="U54" s="36" t="b">
        <f t="shared" si="2"/>
        <v>0</v>
      </c>
      <c r="V54" s="36">
        <f t="shared" si="3"/>
        <v>2.63</v>
      </c>
      <c r="W54" s="36" t="b">
        <f t="shared" si="4"/>
        <v>0</v>
      </c>
    </row>
    <row r="55" spans="2:23" s="36" customFormat="1" ht="12">
      <c r="B55" s="58"/>
      <c r="C55" s="90" t="s">
        <v>66</v>
      </c>
      <c r="D55" s="91" t="s">
        <v>67</v>
      </c>
      <c r="E55" s="68">
        <v>40.2</v>
      </c>
      <c r="F55" s="69">
        <v>255226</v>
      </c>
      <c r="G55" s="70">
        <v>56</v>
      </c>
      <c r="H55" s="69">
        <v>515531</v>
      </c>
      <c r="I55" s="71">
        <v>2.02</v>
      </c>
      <c r="J55" s="72">
        <v>506629</v>
      </c>
      <c r="K55" s="66">
        <f t="shared" si="6"/>
        <v>1.76</v>
      </c>
      <c r="L55" s="68">
        <v>40.3</v>
      </c>
      <c r="M55" s="69">
        <v>254097</v>
      </c>
      <c r="N55" s="73">
        <v>53</v>
      </c>
      <c r="O55" s="69">
        <v>405025.91272105</v>
      </c>
      <c r="P55" s="71">
        <v>1.59</v>
      </c>
      <c r="Q55" s="72">
        <v>398251.502836514</v>
      </c>
      <c r="R55" s="66">
        <f t="shared" si="5"/>
        <v>1.7</v>
      </c>
      <c r="T55" s="36">
        <f t="shared" si="7"/>
        <v>1.76</v>
      </c>
      <c r="U55" s="36" t="b">
        <f t="shared" si="2"/>
        <v>0</v>
      </c>
      <c r="V55" s="36">
        <f t="shared" si="3"/>
        <v>1.7</v>
      </c>
      <c r="W55" s="36" t="b">
        <f t="shared" si="4"/>
        <v>0</v>
      </c>
    </row>
    <row r="56" spans="2:23" s="36" customFormat="1" ht="12">
      <c r="B56" s="58" t="s">
        <v>40</v>
      </c>
      <c r="C56" s="90" t="s">
        <v>59</v>
      </c>
      <c r="D56" s="91" t="s">
        <v>68</v>
      </c>
      <c r="E56" s="68">
        <v>41.4</v>
      </c>
      <c r="F56" s="69">
        <v>291632</v>
      </c>
      <c r="G56" s="70">
        <v>10</v>
      </c>
      <c r="H56" s="69">
        <v>555274</v>
      </c>
      <c r="I56" s="71">
        <v>1.9</v>
      </c>
      <c r="J56" s="72">
        <v>534591</v>
      </c>
      <c r="K56" s="66">
        <f t="shared" si="6"/>
        <v>3.87</v>
      </c>
      <c r="L56" s="68">
        <v>42.1</v>
      </c>
      <c r="M56" s="69">
        <v>301700</v>
      </c>
      <c r="N56" s="73">
        <v>9</v>
      </c>
      <c r="O56" s="69">
        <v>348159.183098592</v>
      </c>
      <c r="P56" s="71">
        <v>1.15</v>
      </c>
      <c r="Q56" s="72">
        <v>376679.222222222</v>
      </c>
      <c r="R56" s="66">
        <f t="shared" si="5"/>
        <v>-7.57</v>
      </c>
      <c r="T56" s="36">
        <f t="shared" si="7"/>
        <v>3.87</v>
      </c>
      <c r="U56" s="36" t="b">
        <f t="shared" si="2"/>
        <v>0</v>
      </c>
      <c r="V56" s="36">
        <f t="shared" si="3"/>
        <v>-7.57</v>
      </c>
      <c r="W56" s="36" t="b">
        <f t="shared" si="4"/>
        <v>0</v>
      </c>
    </row>
    <row r="57" spans="2:23" s="36" customFormat="1" ht="12">
      <c r="B57" s="58"/>
      <c r="C57" s="90" t="s">
        <v>24</v>
      </c>
      <c r="D57" s="91" t="s">
        <v>63</v>
      </c>
      <c r="E57" s="68">
        <v>37.9</v>
      </c>
      <c r="F57" s="69">
        <v>249398</v>
      </c>
      <c r="G57" s="70">
        <v>191</v>
      </c>
      <c r="H57" s="69">
        <v>552170</v>
      </c>
      <c r="I57" s="71">
        <v>2.21</v>
      </c>
      <c r="J57" s="72">
        <v>539585</v>
      </c>
      <c r="K57" s="66">
        <f t="shared" si="6"/>
        <v>2.33</v>
      </c>
      <c r="L57" s="68">
        <v>37.9</v>
      </c>
      <c r="M57" s="69">
        <v>249196</v>
      </c>
      <c r="N57" s="73">
        <v>185</v>
      </c>
      <c r="O57" s="69">
        <v>466680</v>
      </c>
      <c r="P57" s="71">
        <v>1.87</v>
      </c>
      <c r="Q57" s="72">
        <v>454695</v>
      </c>
      <c r="R57" s="66">
        <f t="shared" si="5"/>
        <v>2.64</v>
      </c>
      <c r="T57" s="36">
        <f t="shared" si="7"/>
        <v>2.33</v>
      </c>
      <c r="U57" s="36" t="b">
        <f t="shared" si="2"/>
        <v>0</v>
      </c>
      <c r="V57" s="36">
        <f t="shared" si="3"/>
        <v>2.64</v>
      </c>
      <c r="W57" s="36" t="b">
        <f t="shared" si="4"/>
        <v>0</v>
      </c>
    </row>
    <row r="58" spans="2:23" s="36" customFormat="1" ht="12.75" thickBot="1">
      <c r="B58" s="93"/>
      <c r="C58" s="94" t="s">
        <v>69</v>
      </c>
      <c r="D58" s="95"/>
      <c r="E58" s="96">
        <v>37.6</v>
      </c>
      <c r="F58" s="97">
        <v>304165</v>
      </c>
      <c r="G58" s="98">
        <v>7</v>
      </c>
      <c r="H58" s="97">
        <v>672948</v>
      </c>
      <c r="I58" s="99">
        <v>2.21</v>
      </c>
      <c r="J58" s="100">
        <v>722051</v>
      </c>
      <c r="K58" s="101">
        <f t="shared" si="6"/>
        <v>-6.8</v>
      </c>
      <c r="L58" s="96">
        <v>37.6</v>
      </c>
      <c r="M58" s="97">
        <v>304165</v>
      </c>
      <c r="N58" s="102">
        <v>7</v>
      </c>
      <c r="O58" s="97">
        <v>634197.201119213</v>
      </c>
      <c r="P58" s="99">
        <v>2.09</v>
      </c>
      <c r="Q58" s="100">
        <v>677430.899706327</v>
      </c>
      <c r="R58" s="101">
        <f t="shared" si="5"/>
        <v>-6.38</v>
      </c>
      <c r="T58" s="36">
        <f t="shared" si="7"/>
        <v>-6.8</v>
      </c>
      <c r="U58" s="36" t="b">
        <f t="shared" si="2"/>
        <v>0</v>
      </c>
      <c r="V58" s="36">
        <f t="shared" si="3"/>
        <v>-6.38</v>
      </c>
      <c r="W58" s="36" t="b">
        <f t="shared" si="4"/>
        <v>0</v>
      </c>
    </row>
    <row r="59" spans="2:23" s="36" customFormat="1" ht="12">
      <c r="B59" s="103" t="s">
        <v>70</v>
      </c>
      <c r="C59" s="104" t="s">
        <v>71</v>
      </c>
      <c r="D59" s="105"/>
      <c r="E59" s="83">
        <v>38.6</v>
      </c>
      <c r="F59" s="84">
        <v>295201</v>
      </c>
      <c r="G59" s="85">
        <v>205</v>
      </c>
      <c r="H59" s="84">
        <v>729608</v>
      </c>
      <c r="I59" s="86">
        <v>2.47</v>
      </c>
      <c r="J59" s="87">
        <v>734950</v>
      </c>
      <c r="K59" s="88">
        <f t="shared" si="6"/>
        <v>-0.73</v>
      </c>
      <c r="L59" s="83">
        <v>38.6</v>
      </c>
      <c r="M59" s="84">
        <v>295201</v>
      </c>
      <c r="N59" s="89">
        <v>205</v>
      </c>
      <c r="O59" s="84">
        <v>687952</v>
      </c>
      <c r="P59" s="86">
        <v>2.33</v>
      </c>
      <c r="Q59" s="87">
        <v>687695</v>
      </c>
      <c r="R59" s="88">
        <f t="shared" si="5"/>
        <v>0.04</v>
      </c>
      <c r="T59" s="36">
        <f t="shared" si="7"/>
        <v>-0.73</v>
      </c>
      <c r="U59" s="36" t="b">
        <f t="shared" si="2"/>
        <v>0</v>
      </c>
      <c r="V59" s="36">
        <f t="shared" si="3"/>
        <v>0.04</v>
      </c>
      <c r="W59" s="36" t="b">
        <f t="shared" si="4"/>
        <v>0</v>
      </c>
    </row>
    <row r="60" spans="2:23" s="36" customFormat="1" ht="12">
      <c r="B60" s="106"/>
      <c r="C60" s="107" t="s">
        <v>72</v>
      </c>
      <c r="D60" s="108"/>
      <c r="E60" s="68">
        <v>37.1</v>
      </c>
      <c r="F60" s="69">
        <v>294133</v>
      </c>
      <c r="G60" s="70">
        <v>6</v>
      </c>
      <c r="H60" s="69">
        <v>655542</v>
      </c>
      <c r="I60" s="71">
        <v>2.23</v>
      </c>
      <c r="J60" s="72">
        <v>683858</v>
      </c>
      <c r="K60" s="66">
        <f t="shared" si="6"/>
        <v>-4.14</v>
      </c>
      <c r="L60" s="68">
        <v>37.1</v>
      </c>
      <c r="M60" s="69">
        <v>294133</v>
      </c>
      <c r="N60" s="73">
        <v>6</v>
      </c>
      <c r="O60" s="69">
        <v>594523</v>
      </c>
      <c r="P60" s="71">
        <v>2.02</v>
      </c>
      <c r="Q60" s="72">
        <v>592614</v>
      </c>
      <c r="R60" s="66">
        <f t="shared" si="5"/>
        <v>0.32</v>
      </c>
      <c r="T60" s="36">
        <f t="shared" si="7"/>
        <v>-4.14</v>
      </c>
      <c r="U60" s="36" t="b">
        <f t="shared" si="2"/>
        <v>0</v>
      </c>
      <c r="V60" s="36">
        <f t="shared" si="3"/>
        <v>0.32</v>
      </c>
      <c r="W60" s="36" t="b">
        <f t="shared" si="4"/>
        <v>0</v>
      </c>
    </row>
    <row r="61" spans="2:23" s="36" customFormat="1" ht="12">
      <c r="B61" s="106"/>
      <c r="C61" s="107" t="s">
        <v>73</v>
      </c>
      <c r="D61" s="108"/>
      <c r="E61" s="61">
        <v>37.4</v>
      </c>
      <c r="F61" s="62">
        <v>265076</v>
      </c>
      <c r="G61" s="63">
        <v>198</v>
      </c>
      <c r="H61" s="62">
        <v>606115</v>
      </c>
      <c r="I61" s="64">
        <v>2.29</v>
      </c>
      <c r="J61" s="65">
        <v>604989</v>
      </c>
      <c r="K61" s="66">
        <f t="shared" si="6"/>
        <v>0.19</v>
      </c>
      <c r="L61" s="61">
        <v>37.4</v>
      </c>
      <c r="M61" s="62">
        <v>264834</v>
      </c>
      <c r="N61" s="67">
        <v>190</v>
      </c>
      <c r="O61" s="62">
        <v>518761</v>
      </c>
      <c r="P61" s="64">
        <v>1.96</v>
      </c>
      <c r="Q61" s="65">
        <v>539182</v>
      </c>
      <c r="R61" s="66">
        <f t="shared" si="5"/>
        <v>-3.79</v>
      </c>
      <c r="T61" s="36">
        <f t="shared" si="7"/>
        <v>0.19</v>
      </c>
      <c r="U61" s="36" t="b">
        <f t="shared" si="2"/>
        <v>0</v>
      </c>
      <c r="V61" s="36">
        <f t="shared" si="3"/>
        <v>-3.79</v>
      </c>
      <c r="W61" s="36" t="b">
        <f t="shared" si="4"/>
        <v>0</v>
      </c>
    </row>
    <row r="62" spans="2:23" s="36" customFormat="1" ht="12.75" thickBot="1">
      <c r="B62" s="109"/>
      <c r="C62" s="110" t="s">
        <v>74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6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7"/>
        <v>#VALUE!</v>
      </c>
      <c r="U62" s="36" t="b">
        <f t="shared" si="2"/>
        <v>1</v>
      </c>
      <c r="V62" s="36" t="e">
        <f t="shared" si="3"/>
        <v>#VALUE!</v>
      </c>
      <c r="W62" s="36" t="b">
        <f t="shared" si="4"/>
        <v>1</v>
      </c>
    </row>
    <row r="63" spans="2:23" s="36" customFormat="1" ht="12">
      <c r="B63" s="80" t="s">
        <v>75</v>
      </c>
      <c r="C63" s="104" t="s">
        <v>76</v>
      </c>
      <c r="D63" s="105"/>
      <c r="E63" s="83">
        <v>39.1</v>
      </c>
      <c r="F63" s="84">
        <v>293911</v>
      </c>
      <c r="G63" s="85">
        <v>138</v>
      </c>
      <c r="H63" s="84">
        <v>710696</v>
      </c>
      <c r="I63" s="86">
        <v>2.42</v>
      </c>
      <c r="J63" s="87">
        <v>723467</v>
      </c>
      <c r="K63" s="88">
        <f t="shared" si="6"/>
        <v>-1.77</v>
      </c>
      <c r="L63" s="83">
        <v>39.1</v>
      </c>
      <c r="M63" s="84">
        <v>293862</v>
      </c>
      <c r="N63" s="89">
        <v>136</v>
      </c>
      <c r="O63" s="84">
        <v>664127</v>
      </c>
      <c r="P63" s="86">
        <v>2.26</v>
      </c>
      <c r="Q63" s="87">
        <v>675360</v>
      </c>
      <c r="R63" s="88">
        <f t="shared" si="5"/>
        <v>-1.66</v>
      </c>
      <c r="T63" s="36">
        <f t="shared" si="7"/>
        <v>-1.77</v>
      </c>
      <c r="U63" s="36" t="b">
        <f t="shared" si="2"/>
        <v>0</v>
      </c>
      <c r="V63" s="36">
        <f t="shared" si="3"/>
        <v>-1.66</v>
      </c>
      <c r="W63" s="36" t="b">
        <f t="shared" si="4"/>
        <v>0</v>
      </c>
    </row>
    <row r="64" spans="2:23" s="36" customFormat="1" ht="12">
      <c r="B64" s="58" t="s">
        <v>77</v>
      </c>
      <c r="C64" s="107" t="s">
        <v>78</v>
      </c>
      <c r="D64" s="108"/>
      <c r="E64" s="68">
        <v>37.7</v>
      </c>
      <c r="F64" s="69">
        <v>280270</v>
      </c>
      <c r="G64" s="70">
        <v>120</v>
      </c>
      <c r="H64" s="69">
        <v>675101</v>
      </c>
      <c r="I64" s="71">
        <v>2.41</v>
      </c>
      <c r="J64" s="72">
        <v>673336</v>
      </c>
      <c r="K64" s="66">
        <f t="shared" si="6"/>
        <v>0.26</v>
      </c>
      <c r="L64" s="68">
        <v>37.7</v>
      </c>
      <c r="M64" s="69">
        <v>280660</v>
      </c>
      <c r="N64" s="73">
        <v>114</v>
      </c>
      <c r="O64" s="69">
        <v>612447</v>
      </c>
      <c r="P64" s="71">
        <v>2.18</v>
      </c>
      <c r="Q64" s="72">
        <v>603101</v>
      </c>
      <c r="R64" s="66">
        <f t="shared" si="5"/>
        <v>1.55</v>
      </c>
      <c r="T64" s="36">
        <f t="shared" si="7"/>
        <v>0.26</v>
      </c>
      <c r="U64" s="36" t="b">
        <f t="shared" si="2"/>
        <v>0</v>
      </c>
      <c r="V64" s="36">
        <f t="shared" si="3"/>
        <v>1.55</v>
      </c>
      <c r="W64" s="36" t="b">
        <f t="shared" si="4"/>
        <v>0</v>
      </c>
    </row>
    <row r="65" spans="2:23" s="36" customFormat="1" ht="12.75" thickBot="1">
      <c r="B65" s="93" t="s">
        <v>40</v>
      </c>
      <c r="C65" s="110" t="s">
        <v>79</v>
      </c>
      <c r="D65" s="111"/>
      <c r="E65" s="96">
        <v>38.1</v>
      </c>
      <c r="F65" s="97">
        <v>288290</v>
      </c>
      <c r="G65" s="98">
        <v>151</v>
      </c>
      <c r="H65" s="97">
        <v>706792</v>
      </c>
      <c r="I65" s="99">
        <v>2.45</v>
      </c>
      <c r="J65" s="100">
        <v>704212</v>
      </c>
      <c r="K65" s="101">
        <f>IF(U65=TRUE,"-",ROUND((H65-J65)/J65*100,2))</f>
        <v>0.37</v>
      </c>
      <c r="L65" s="96">
        <v>38.1</v>
      </c>
      <c r="M65" s="97">
        <v>288290</v>
      </c>
      <c r="N65" s="102">
        <v>151</v>
      </c>
      <c r="O65" s="97">
        <v>657145</v>
      </c>
      <c r="P65" s="99">
        <v>2.28</v>
      </c>
      <c r="Q65" s="100">
        <v>657788</v>
      </c>
      <c r="R65" s="101">
        <f>IF(W65=TRUE,"-",ROUND((O65-Q65)/Q65*100,2))</f>
        <v>-0.1</v>
      </c>
      <c r="T65" s="36">
        <f>ROUND((H65-J65)/J65*100,2)</f>
        <v>0.37</v>
      </c>
      <c r="U65" s="36" t="b">
        <f t="shared" si="2"/>
        <v>0</v>
      </c>
      <c r="V65" s="36">
        <f>ROUND((O65-Q65)/Q65*100,2)</f>
        <v>-0.1</v>
      </c>
      <c r="W65" s="36" t="b">
        <f t="shared" si="4"/>
        <v>0</v>
      </c>
    </row>
    <row r="66" spans="2:23" s="36" customFormat="1" ht="12.75" thickBot="1">
      <c r="B66" s="112" t="s">
        <v>80</v>
      </c>
      <c r="C66" s="113"/>
      <c r="D66" s="113"/>
      <c r="E66" s="114">
        <v>38.3</v>
      </c>
      <c r="F66" s="115">
        <v>288476</v>
      </c>
      <c r="G66" s="116">
        <v>409</v>
      </c>
      <c r="H66" s="115">
        <v>701741</v>
      </c>
      <c r="I66" s="117">
        <v>2.43</v>
      </c>
      <c r="J66" s="118">
        <v>703986</v>
      </c>
      <c r="K66" s="119">
        <f>IF(U66=TRUE,"-",ROUND((H66-J66)/J66*100,2))</f>
        <v>-0.32</v>
      </c>
      <c r="L66" s="114">
        <v>38.3</v>
      </c>
      <c r="M66" s="115">
        <v>288591</v>
      </c>
      <c r="N66" s="120">
        <v>401</v>
      </c>
      <c r="O66" s="115">
        <v>650745</v>
      </c>
      <c r="P66" s="117">
        <v>2.25</v>
      </c>
      <c r="Q66" s="118">
        <v>652204</v>
      </c>
      <c r="R66" s="119">
        <f>IF(W66=TRUE,"-",ROUND((O66-Q66)/Q66*100,2))</f>
        <v>-0.22</v>
      </c>
      <c r="T66" s="36">
        <f>ROUND((H66-J66)/J66*100,2)</f>
        <v>-0.32</v>
      </c>
      <c r="U66" s="36" t="b">
        <f t="shared" si="2"/>
        <v>0</v>
      </c>
      <c r="V66" s="36">
        <f>ROUND((O66-Q66)/Q66*100,2)</f>
        <v>-0.22</v>
      </c>
      <c r="W66" s="36" t="b">
        <f t="shared" si="4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">
      <selection activeCell="B25" sqref="B25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2" width="9.50390625" style="127" customWidth="1"/>
    <col min="13" max="13" width="8.625" style="127" customWidth="1"/>
    <col min="14" max="14" width="9.50390625" style="127" customWidth="1"/>
    <col min="15" max="15" width="8.625" style="127" customWidth="1"/>
    <col min="16" max="16384" width="9.00390625" style="127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82</v>
      </c>
    </row>
    <row r="2" spans="1:15" ht="14.25" thickBot="1">
      <c r="A2" s="128" t="s">
        <v>83</v>
      </c>
      <c r="B2" s="129" t="s">
        <v>84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85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86</v>
      </c>
      <c r="B5" s="148">
        <v>38</v>
      </c>
      <c r="C5" s="149">
        <v>289474</v>
      </c>
      <c r="D5" s="149">
        <v>345</v>
      </c>
      <c r="E5" s="149">
        <v>712491</v>
      </c>
      <c r="F5" s="150">
        <v>2.46</v>
      </c>
      <c r="G5" s="151">
        <v>738964</v>
      </c>
      <c r="H5" s="152">
        <f aca="true" t="shared" si="0" ref="H5:H11">ROUND((E5-G5)/G5*100,2)</f>
        <v>-3.58</v>
      </c>
      <c r="I5" s="153" t="s">
        <v>19</v>
      </c>
      <c r="J5" s="154" t="s">
        <v>19</v>
      </c>
      <c r="K5" s="155">
        <v>328</v>
      </c>
      <c r="L5" s="149">
        <v>659421</v>
      </c>
      <c r="M5" s="156">
        <v>2.28</v>
      </c>
      <c r="N5" s="151">
        <v>674021</v>
      </c>
      <c r="O5" s="157">
        <f aca="true" t="shared" si="1" ref="O5:O11">ROUND((L5-N5)/N5*100,2)</f>
        <v>-2.17</v>
      </c>
    </row>
    <row r="6" spans="1:15" ht="13.5">
      <c r="A6" s="147" t="s">
        <v>87</v>
      </c>
      <c r="B6" s="158">
        <v>38.4</v>
      </c>
      <c r="C6" s="159">
        <v>293449</v>
      </c>
      <c r="D6" s="160">
        <v>364</v>
      </c>
      <c r="E6" s="159">
        <v>726880</v>
      </c>
      <c r="F6" s="161">
        <v>2.48</v>
      </c>
      <c r="G6" s="162">
        <v>712491</v>
      </c>
      <c r="H6" s="163">
        <f t="shared" si="0"/>
        <v>2.02</v>
      </c>
      <c r="I6" s="164" t="s">
        <v>19</v>
      </c>
      <c r="J6" s="165" t="s">
        <v>19</v>
      </c>
      <c r="K6" s="166">
        <v>348</v>
      </c>
      <c r="L6" s="159">
        <v>673416</v>
      </c>
      <c r="M6" s="167">
        <v>2.29</v>
      </c>
      <c r="N6" s="162">
        <v>659421</v>
      </c>
      <c r="O6" s="157">
        <f t="shared" si="1"/>
        <v>2.12</v>
      </c>
    </row>
    <row r="7" spans="1:15" ht="13.5">
      <c r="A7" s="147" t="s">
        <v>88</v>
      </c>
      <c r="B7" s="148">
        <v>38.5</v>
      </c>
      <c r="C7" s="149">
        <v>291299</v>
      </c>
      <c r="D7" s="149">
        <v>402</v>
      </c>
      <c r="E7" s="149">
        <v>736358</v>
      </c>
      <c r="F7" s="161">
        <v>2.53</v>
      </c>
      <c r="G7" s="162">
        <v>726880</v>
      </c>
      <c r="H7" s="152">
        <f t="shared" si="0"/>
        <v>1.3</v>
      </c>
      <c r="I7" s="164" t="s">
        <v>19</v>
      </c>
      <c r="J7" s="165" t="s">
        <v>19</v>
      </c>
      <c r="K7" s="166">
        <v>394</v>
      </c>
      <c r="L7" s="159">
        <v>690470</v>
      </c>
      <c r="M7" s="167">
        <v>2.37</v>
      </c>
      <c r="N7" s="162">
        <v>673416</v>
      </c>
      <c r="O7" s="157">
        <f t="shared" si="1"/>
        <v>2.53</v>
      </c>
    </row>
    <row r="8" spans="1:15" ht="13.5">
      <c r="A8" s="147" t="s">
        <v>135</v>
      </c>
      <c r="B8" s="148">
        <v>38.7</v>
      </c>
      <c r="C8" s="149">
        <v>292292</v>
      </c>
      <c r="D8" s="149">
        <v>375</v>
      </c>
      <c r="E8" s="149">
        <v>751236</v>
      </c>
      <c r="F8" s="150">
        <v>2.57</v>
      </c>
      <c r="G8" s="151">
        <v>736358</v>
      </c>
      <c r="H8" s="152">
        <f t="shared" si="0"/>
        <v>2.02</v>
      </c>
      <c r="I8" s="153" t="s">
        <v>19</v>
      </c>
      <c r="J8" s="154" t="s">
        <v>19</v>
      </c>
      <c r="K8" s="155">
        <v>372</v>
      </c>
      <c r="L8" s="149">
        <v>706925</v>
      </c>
      <c r="M8" s="156">
        <v>2.42</v>
      </c>
      <c r="N8" s="151">
        <v>690470</v>
      </c>
      <c r="O8" s="157">
        <f t="shared" si="1"/>
        <v>2.38</v>
      </c>
    </row>
    <row r="9" spans="1:15" ht="13.5">
      <c r="A9" s="147" t="s">
        <v>136</v>
      </c>
      <c r="B9" s="168">
        <v>38.5</v>
      </c>
      <c r="C9" s="149">
        <v>291167</v>
      </c>
      <c r="D9" s="149">
        <v>389</v>
      </c>
      <c r="E9" s="149">
        <v>766427</v>
      </c>
      <c r="F9" s="150">
        <v>2.63</v>
      </c>
      <c r="G9" s="151">
        <v>751236</v>
      </c>
      <c r="H9" s="152">
        <f t="shared" si="0"/>
        <v>2.02</v>
      </c>
      <c r="I9" s="169">
        <v>38.5</v>
      </c>
      <c r="J9" s="170">
        <v>291569</v>
      </c>
      <c r="K9" s="171">
        <v>383</v>
      </c>
      <c r="L9" s="149">
        <v>722776</v>
      </c>
      <c r="M9" s="156">
        <v>2.48</v>
      </c>
      <c r="N9" s="151">
        <v>706925</v>
      </c>
      <c r="O9" s="157">
        <f t="shared" si="1"/>
        <v>2.24</v>
      </c>
    </row>
    <row r="10" spans="1:15" ht="13.5">
      <c r="A10" s="147" t="s">
        <v>137</v>
      </c>
      <c r="B10" s="172">
        <v>38.6</v>
      </c>
      <c r="C10" s="173">
        <v>294677</v>
      </c>
      <c r="D10" s="173">
        <v>430</v>
      </c>
      <c r="E10" s="173">
        <v>764147</v>
      </c>
      <c r="F10" s="174">
        <v>2.59</v>
      </c>
      <c r="G10" s="175">
        <v>766427</v>
      </c>
      <c r="H10" s="176">
        <f t="shared" si="0"/>
        <v>-0.3</v>
      </c>
      <c r="I10" s="177">
        <v>38.6</v>
      </c>
      <c r="J10" s="178">
        <v>294738</v>
      </c>
      <c r="K10" s="179">
        <v>427</v>
      </c>
      <c r="L10" s="173">
        <v>735494</v>
      </c>
      <c r="M10" s="180">
        <v>2.5</v>
      </c>
      <c r="N10" s="175">
        <v>722776</v>
      </c>
      <c r="O10" s="181">
        <f t="shared" si="1"/>
        <v>1.76</v>
      </c>
    </row>
    <row r="11" spans="1:15" ht="13.5">
      <c r="A11" s="147" t="s">
        <v>138</v>
      </c>
      <c r="B11" s="182">
        <v>38.3</v>
      </c>
      <c r="C11" s="149">
        <v>290085</v>
      </c>
      <c r="D11" s="149">
        <v>434</v>
      </c>
      <c r="E11" s="149">
        <v>782774</v>
      </c>
      <c r="F11" s="150">
        <v>2.7</v>
      </c>
      <c r="G11" s="151">
        <v>764147</v>
      </c>
      <c r="H11" s="183">
        <f t="shared" si="0"/>
        <v>2.44</v>
      </c>
      <c r="I11" s="169">
        <v>38.3</v>
      </c>
      <c r="J11" s="170">
        <v>290317</v>
      </c>
      <c r="K11" s="155">
        <v>429</v>
      </c>
      <c r="L11" s="149">
        <v>745498</v>
      </c>
      <c r="M11" s="156">
        <v>2.57</v>
      </c>
      <c r="N11" s="151">
        <v>735494</v>
      </c>
      <c r="O11" s="157">
        <f t="shared" si="1"/>
        <v>1.36</v>
      </c>
    </row>
    <row r="12" spans="1:15" ht="13.5">
      <c r="A12" s="147" t="s">
        <v>139</v>
      </c>
      <c r="B12" s="184">
        <v>37.9</v>
      </c>
      <c r="C12" s="185">
        <v>289103</v>
      </c>
      <c r="D12" s="185">
        <v>429</v>
      </c>
      <c r="E12" s="185">
        <v>693051</v>
      </c>
      <c r="F12" s="186">
        <v>2.4</v>
      </c>
      <c r="G12" s="187">
        <v>782774</v>
      </c>
      <c r="H12" s="183">
        <f>ROUND((E12-G12)/G12*100,2)</f>
        <v>-11.46</v>
      </c>
      <c r="I12" s="188">
        <v>37.9</v>
      </c>
      <c r="J12" s="185">
        <v>289127</v>
      </c>
      <c r="K12" s="185">
        <v>425</v>
      </c>
      <c r="L12" s="185">
        <v>601480</v>
      </c>
      <c r="M12" s="186">
        <v>2.08</v>
      </c>
      <c r="N12" s="187">
        <v>745498</v>
      </c>
      <c r="O12" s="157">
        <f>ROUND((L12-N12)/N12*100,2)</f>
        <v>-19.32</v>
      </c>
    </row>
    <row r="13" spans="1:15" ht="13.5">
      <c r="A13" s="147" t="s">
        <v>140</v>
      </c>
      <c r="B13" s="189">
        <v>37.8</v>
      </c>
      <c r="C13" s="190">
        <v>287783</v>
      </c>
      <c r="D13" s="191">
        <v>411</v>
      </c>
      <c r="E13" s="190">
        <v>677130</v>
      </c>
      <c r="F13" s="186">
        <v>2.35</v>
      </c>
      <c r="G13" s="192">
        <v>693051</v>
      </c>
      <c r="H13" s="183">
        <f>ROUND((E13-G13)/G13*100,2)</f>
        <v>-2.3</v>
      </c>
      <c r="I13" s="189">
        <v>37.8</v>
      </c>
      <c r="J13" s="190">
        <v>287782</v>
      </c>
      <c r="K13" s="191">
        <v>406</v>
      </c>
      <c r="L13" s="190">
        <v>613665</v>
      </c>
      <c r="M13" s="186">
        <v>2.13</v>
      </c>
      <c r="N13" s="192">
        <v>601480</v>
      </c>
      <c r="O13" s="157">
        <f>ROUND((L13-N13)/N13*100,2)</f>
        <v>2.03</v>
      </c>
    </row>
    <row r="14" spans="1:15" ht="14.25" thickBot="1">
      <c r="A14" s="193" t="s">
        <v>141</v>
      </c>
      <c r="B14" s="194">
        <v>38</v>
      </c>
      <c r="C14" s="195">
        <v>287069</v>
      </c>
      <c r="D14" s="195">
        <v>429</v>
      </c>
      <c r="E14" s="195">
        <v>703986</v>
      </c>
      <c r="F14" s="196">
        <v>2.45</v>
      </c>
      <c r="G14" s="197">
        <v>677130</v>
      </c>
      <c r="H14" s="198">
        <f>IF(R14=TRUE,"-",ROUND((E14-G14)/G14*100,2))</f>
        <v>3.97</v>
      </c>
      <c r="I14" s="194">
        <v>38</v>
      </c>
      <c r="J14" s="195">
        <v>287048</v>
      </c>
      <c r="K14" s="195">
        <v>426</v>
      </c>
      <c r="L14" s="195">
        <v>652204</v>
      </c>
      <c r="M14" s="196">
        <v>2.27</v>
      </c>
      <c r="N14" s="197">
        <v>613665</v>
      </c>
      <c r="O14" s="198">
        <f>IF(T14=TRUE,"-",ROUND((L14-N14)/N14*100,2))</f>
        <v>6.28</v>
      </c>
    </row>
    <row r="15" spans="1:15" ht="13.5">
      <c r="A15" s="199" t="s">
        <v>89</v>
      </c>
      <c r="B15" s="200">
        <v>38.3</v>
      </c>
      <c r="C15" s="201">
        <v>288476</v>
      </c>
      <c r="D15" s="201">
        <v>409</v>
      </c>
      <c r="E15" s="201">
        <v>701741</v>
      </c>
      <c r="F15" s="202">
        <v>2.43</v>
      </c>
      <c r="G15" s="203">
        <v>703986</v>
      </c>
      <c r="H15" s="204">
        <f>IF(R15=TRUE,"-",ROUND((E15-G15)/G15*100,2))</f>
        <v>-0.32</v>
      </c>
      <c r="I15" s="200">
        <v>38.3</v>
      </c>
      <c r="J15" s="201">
        <v>288591</v>
      </c>
      <c r="K15" s="201">
        <v>401</v>
      </c>
      <c r="L15" s="201">
        <v>650745</v>
      </c>
      <c r="M15" s="202">
        <v>2.25</v>
      </c>
      <c r="N15" s="203">
        <v>652204</v>
      </c>
      <c r="O15" s="204">
        <f>IF(T15=TRUE,"-",ROUND((L15-N15)/N15*100,2))</f>
        <v>-0.22</v>
      </c>
    </row>
    <row r="16" spans="1:15" ht="14.25" thickBot="1">
      <c r="A16" s="205" t="s">
        <v>90</v>
      </c>
      <c r="B16" s="194">
        <v>38</v>
      </c>
      <c r="C16" s="195">
        <v>287069</v>
      </c>
      <c r="D16" s="195">
        <v>429</v>
      </c>
      <c r="E16" s="195">
        <v>703986</v>
      </c>
      <c r="F16" s="196">
        <v>2.45</v>
      </c>
      <c r="G16" s="197">
        <v>677130</v>
      </c>
      <c r="H16" s="198">
        <f>IF(R16=TRUE,"-",ROUND((E16-G16)/G16*100,2))</f>
        <v>3.97</v>
      </c>
      <c r="I16" s="194">
        <v>38</v>
      </c>
      <c r="J16" s="195">
        <v>287048</v>
      </c>
      <c r="K16" s="195">
        <v>426</v>
      </c>
      <c r="L16" s="195">
        <v>652204</v>
      </c>
      <c r="M16" s="196">
        <v>2.27</v>
      </c>
      <c r="N16" s="197">
        <v>613665</v>
      </c>
      <c r="O16" s="198">
        <f>IF(T16=TRUE,"-",ROUND((L16-N16)/N16*100,2))</f>
        <v>6.28</v>
      </c>
    </row>
    <row r="17" spans="1:15" ht="14.25" thickBot="1">
      <c r="A17" s="206" t="s">
        <v>91</v>
      </c>
      <c r="B17" s="207">
        <f aca="true" t="shared" si="2" ref="B17:M17">B15-B16</f>
        <v>0.29999999999999716</v>
      </c>
      <c r="C17" s="208">
        <f t="shared" si="2"/>
        <v>1407</v>
      </c>
      <c r="D17" s="209">
        <f t="shared" si="2"/>
        <v>-20</v>
      </c>
      <c r="E17" s="208">
        <f t="shared" si="2"/>
        <v>-2245</v>
      </c>
      <c r="F17" s="210">
        <f t="shared" si="2"/>
        <v>-0.020000000000000018</v>
      </c>
      <c r="G17" s="211">
        <f t="shared" si="2"/>
        <v>26856</v>
      </c>
      <c r="H17" s="212">
        <f t="shared" si="2"/>
        <v>-4.29</v>
      </c>
      <c r="I17" s="213">
        <f t="shared" si="2"/>
        <v>0.29999999999999716</v>
      </c>
      <c r="J17" s="214">
        <f t="shared" si="2"/>
        <v>1543</v>
      </c>
      <c r="K17" s="209">
        <f t="shared" si="2"/>
        <v>-25</v>
      </c>
      <c r="L17" s="208">
        <f t="shared" si="2"/>
        <v>-1459</v>
      </c>
      <c r="M17" s="210">
        <f t="shared" si="2"/>
        <v>-0.020000000000000018</v>
      </c>
      <c r="N17" s="215">
        <f>N15-N16</f>
        <v>38539</v>
      </c>
      <c r="O17" s="212">
        <f>O15-O16</f>
        <v>-6.5</v>
      </c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3.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 thickBot="1">
      <c r="A25" s="216"/>
      <c r="B25" s="216"/>
      <c r="C25" s="216"/>
      <c r="D25" s="216"/>
      <c r="E25" s="216"/>
      <c r="F25" s="216"/>
      <c r="G25" s="216"/>
      <c r="H25" s="216"/>
      <c r="I25" s="216"/>
      <c r="J25" s="125"/>
      <c r="K25" s="125"/>
      <c r="L25" s="125"/>
      <c r="M25" s="125"/>
      <c r="N25" s="125"/>
      <c r="O25" s="125"/>
    </row>
    <row r="26" spans="1:15" ht="13.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20"/>
      <c r="L26" s="220"/>
      <c r="M26" s="220"/>
      <c r="N26" s="220"/>
      <c r="O26" s="221"/>
    </row>
    <row r="27" spans="1:15" ht="13.5" customHeight="1">
      <c r="A27" s="222" t="s">
        <v>92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4"/>
      <c r="N27" s="224"/>
      <c r="O27" s="225"/>
    </row>
    <row r="28" spans="1:15" ht="13.5">
      <c r="A28" s="226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29.25" customHeight="1">
      <c r="A29" s="227" t="s">
        <v>93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19.5" customHeight="1">
      <c r="A30" s="227" t="s">
        <v>94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29"/>
      <c r="O30" s="230"/>
    </row>
    <row r="31" spans="1:15" ht="25.5" customHeight="1">
      <c r="A31" s="231" t="s">
        <v>95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</row>
    <row r="32" spans="1:15" ht="39" customHeight="1">
      <c r="A32" s="234"/>
      <c r="B32" s="235" t="s">
        <v>96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237"/>
    </row>
    <row r="33" spans="1:15" ht="24.75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24" customHeight="1">
      <c r="A35" s="234"/>
      <c r="D35" s="238" t="s">
        <v>99</v>
      </c>
      <c r="E35" s="239"/>
      <c r="F35" s="239"/>
      <c r="G35" s="239"/>
      <c r="H35" s="239"/>
      <c r="I35" s="239"/>
      <c r="J35" s="239"/>
      <c r="K35" s="239"/>
      <c r="L35" s="239"/>
      <c r="M35" s="236"/>
      <c r="N35" s="236"/>
      <c r="O35" s="237"/>
    </row>
    <row r="36" spans="1:15" ht="19.5" customHeight="1">
      <c r="A36" s="240"/>
      <c r="D36" s="241" t="s">
        <v>100</v>
      </c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7.75" customHeight="1">
      <c r="A37" s="240"/>
      <c r="B37" s="242"/>
      <c r="C37" s="242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243"/>
      <c r="O37" s="244"/>
    </row>
    <row r="38" spans="1:15" ht="23.25" customHeight="1">
      <c r="A38" s="231" t="s">
        <v>101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9"/>
      <c r="N38" s="229"/>
      <c r="O38" s="230"/>
    </row>
    <row r="39" spans="1:15" ht="23.25" customHeigh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7"/>
      <c r="N39" s="247"/>
      <c r="O39" s="248"/>
    </row>
    <row r="40" spans="1:15" ht="13.5">
      <c r="A40" s="249" t="s">
        <v>102</v>
      </c>
      <c r="B40" s="250"/>
      <c r="C40" s="250"/>
      <c r="D40" s="250"/>
      <c r="E40" s="250"/>
      <c r="F40" s="250" t="s">
        <v>103</v>
      </c>
      <c r="G40" s="251"/>
      <c r="H40" s="251"/>
      <c r="I40" s="243"/>
      <c r="J40" s="243"/>
      <c r="K40" s="243"/>
      <c r="L40" s="252"/>
      <c r="M40" s="252" t="s">
        <v>104</v>
      </c>
      <c r="N40" s="243"/>
      <c r="O40" s="244"/>
    </row>
    <row r="41" spans="1:15" ht="13.5">
      <c r="A41" s="249" t="s">
        <v>105</v>
      </c>
      <c r="B41" s="250"/>
      <c r="C41" s="250"/>
      <c r="D41" s="250"/>
      <c r="E41" s="250"/>
      <c r="F41" s="250" t="s">
        <v>106</v>
      </c>
      <c r="G41" s="251"/>
      <c r="H41" s="251"/>
      <c r="I41" s="243"/>
      <c r="J41" s="243"/>
      <c r="K41" s="243"/>
      <c r="L41" s="252"/>
      <c r="M41" s="243" t="s">
        <v>107</v>
      </c>
      <c r="N41" s="243"/>
      <c r="O41" s="244"/>
    </row>
    <row r="42" spans="1:15" ht="13.5">
      <c r="A42" s="249" t="s">
        <v>108</v>
      </c>
      <c r="B42" s="250"/>
      <c r="C42" s="250"/>
      <c r="D42" s="250"/>
      <c r="E42" s="250"/>
      <c r="F42" s="250" t="s">
        <v>109</v>
      </c>
      <c r="G42" s="251"/>
      <c r="H42" s="251"/>
      <c r="I42" s="243"/>
      <c r="J42" s="243"/>
      <c r="K42" s="243"/>
      <c r="L42" s="252"/>
      <c r="M42" s="252" t="s">
        <v>110</v>
      </c>
      <c r="N42" s="243"/>
      <c r="O42" s="244"/>
    </row>
    <row r="43" spans="1:15" ht="13.5">
      <c r="A43" s="249" t="s">
        <v>111</v>
      </c>
      <c r="B43" s="250"/>
      <c r="C43" s="250"/>
      <c r="D43" s="250"/>
      <c r="E43" s="250"/>
      <c r="F43" s="250" t="s">
        <v>112</v>
      </c>
      <c r="G43" s="251"/>
      <c r="H43" s="251"/>
      <c r="I43" s="243"/>
      <c r="J43" s="243"/>
      <c r="K43" s="243"/>
      <c r="L43" s="252"/>
      <c r="M43" s="252" t="s">
        <v>113</v>
      </c>
      <c r="N43" s="243"/>
      <c r="O43" s="244"/>
    </row>
    <row r="44" spans="1:15" ht="13.5">
      <c r="A44" s="249" t="s">
        <v>114</v>
      </c>
      <c r="B44" s="250"/>
      <c r="C44" s="250"/>
      <c r="D44" s="250"/>
      <c r="E44" s="250"/>
      <c r="F44" s="250" t="s">
        <v>115</v>
      </c>
      <c r="G44" s="251"/>
      <c r="H44" s="251"/>
      <c r="I44" s="243"/>
      <c r="J44" s="243"/>
      <c r="K44" s="243"/>
      <c r="L44" s="252"/>
      <c r="M44" s="252" t="s">
        <v>116</v>
      </c>
      <c r="N44" s="243"/>
      <c r="O44" s="244"/>
    </row>
    <row r="45" spans="1:15" ht="13.5">
      <c r="A45" s="249"/>
      <c r="B45" s="250"/>
      <c r="C45" s="250"/>
      <c r="D45" s="250"/>
      <c r="E45" s="250"/>
      <c r="F45" s="250"/>
      <c r="G45" s="251"/>
      <c r="H45" s="251"/>
      <c r="I45" s="243"/>
      <c r="J45" s="243"/>
      <c r="K45" s="243"/>
      <c r="L45" s="252"/>
      <c r="M45" s="252"/>
      <c r="N45" s="243"/>
      <c r="O45" s="244"/>
    </row>
    <row r="46" spans="1:15" ht="13.5">
      <c r="A46" s="253"/>
      <c r="B46" s="254"/>
      <c r="C46" s="254"/>
      <c r="D46" s="243"/>
      <c r="E46" s="125"/>
      <c r="F46" s="251"/>
      <c r="G46" s="251"/>
      <c r="H46" s="243"/>
      <c r="I46" s="243"/>
      <c r="J46" s="243"/>
      <c r="K46" s="243"/>
      <c r="L46" s="243"/>
      <c r="M46" s="243"/>
      <c r="N46" s="243"/>
      <c r="O46" s="244"/>
    </row>
    <row r="47" spans="1:15" ht="27" customHeight="1">
      <c r="A47" s="255" t="s">
        <v>117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</row>
    <row r="48" spans="1:15" ht="13.5">
      <c r="A48" s="258"/>
      <c r="B48" s="254"/>
      <c r="C48" s="254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</row>
    <row r="49" spans="1:15" ht="21.75" customHeight="1">
      <c r="A49" s="258"/>
      <c r="B49" s="259" t="s">
        <v>118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9" customHeight="1">
      <c r="A50" s="258"/>
      <c r="B50" s="259"/>
      <c r="C50" s="259"/>
      <c r="D50" s="260"/>
      <c r="E50" s="260"/>
      <c r="F50" s="260"/>
      <c r="G50" s="260"/>
      <c r="H50" s="260"/>
      <c r="I50" s="260"/>
      <c r="J50" s="260"/>
      <c r="K50" s="260"/>
      <c r="L50" s="261"/>
      <c r="M50" s="243"/>
      <c r="N50" s="243"/>
      <c r="O50" s="244"/>
    </row>
    <row r="51" spans="1:15" ht="13.5">
      <c r="A51" s="258"/>
      <c r="B51" s="254" t="s">
        <v>119</v>
      </c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21.75" customHeight="1">
      <c r="A52" s="258"/>
      <c r="B52" s="254"/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13.5">
      <c r="A56" s="258"/>
      <c r="B56" s="254" t="s">
        <v>123</v>
      </c>
      <c r="C56" s="254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4"/>
    </row>
    <row r="57" spans="1:15" ht="28.5" customHeight="1" thickBo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4"/>
      <c r="L57" s="264"/>
      <c r="M57" s="264"/>
      <c r="N57" s="264"/>
      <c r="O57" s="265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66"/>
      <c r="J6" s="25" t="s">
        <v>4</v>
      </c>
      <c r="K6" s="26"/>
      <c r="L6" s="23"/>
      <c r="M6" s="23"/>
      <c r="N6" s="23"/>
      <c r="O6" s="23"/>
      <c r="P6" s="23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267" t="s">
        <v>9</v>
      </c>
      <c r="J7" s="268" t="s">
        <v>10</v>
      </c>
      <c r="K7" s="269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39.2</v>
      </c>
      <c r="F8" s="41">
        <v>300993</v>
      </c>
      <c r="G8" s="42">
        <v>97</v>
      </c>
      <c r="H8" s="41">
        <v>739226</v>
      </c>
      <c r="I8" s="43">
        <v>2.46</v>
      </c>
      <c r="J8" s="44">
        <v>751830</v>
      </c>
      <c r="K8" s="45">
        <f>IF(U8=TRUE,"-",ROUND((H8-J8)/J8*100,2))</f>
        <v>-1.68</v>
      </c>
      <c r="L8" s="40">
        <v>39.2</v>
      </c>
      <c r="M8" s="41">
        <v>300991</v>
      </c>
      <c r="N8" s="46">
        <v>96</v>
      </c>
      <c r="O8" s="41">
        <v>703555</v>
      </c>
      <c r="P8" s="43">
        <v>2.34</v>
      </c>
      <c r="Q8" s="44">
        <v>718030</v>
      </c>
      <c r="R8" s="45">
        <f>IF(W8=TRUE,"-",ROUND((O8-Q8)/Q8*100,2))</f>
        <v>-2.02</v>
      </c>
      <c r="T8" s="36">
        <f>ROUND((H8-J8)/J8*100,2)</f>
        <v>-1.68</v>
      </c>
      <c r="U8" s="36" t="b">
        <f>ISERROR(T8)</f>
        <v>0</v>
      </c>
      <c r="V8" s="36">
        <f>ROUND((O8-Q8)/Q8*100,2)</f>
        <v>-2.02</v>
      </c>
      <c r="W8" s="36" t="b">
        <f>ISERROR(V8)</f>
        <v>0</v>
      </c>
    </row>
    <row r="9" spans="2:23" s="36" customFormat="1" ht="12">
      <c r="B9" s="47"/>
      <c r="C9" s="48"/>
      <c r="D9" s="49" t="s">
        <v>126</v>
      </c>
      <c r="E9" s="50">
        <v>36.8</v>
      </c>
      <c r="F9" s="51">
        <v>272229</v>
      </c>
      <c r="G9" s="52">
        <v>8</v>
      </c>
      <c r="H9" s="51">
        <v>510213</v>
      </c>
      <c r="I9" s="53">
        <v>1.87</v>
      </c>
      <c r="J9" s="54">
        <v>584838</v>
      </c>
      <c r="K9" s="55">
        <f>IF(U9=TRUE,"-",ROUND((H9-J9)/J9*100,2))</f>
        <v>-12.76</v>
      </c>
      <c r="L9" s="50">
        <v>36.8</v>
      </c>
      <c r="M9" s="51">
        <v>272229</v>
      </c>
      <c r="N9" s="56">
        <v>8</v>
      </c>
      <c r="O9" s="51">
        <v>484801</v>
      </c>
      <c r="P9" s="53">
        <v>1.78</v>
      </c>
      <c r="Q9" s="54">
        <v>546335</v>
      </c>
      <c r="R9" s="57">
        <f>IF(W9=TRUE,"-",ROUND((O9-Q9)/Q9*100,2))</f>
        <v>-11.26</v>
      </c>
      <c r="T9" s="36">
        <f aca="true" t="shared" si="0" ref="T9:T66">ROUND((H9-J9)/J9*100,2)</f>
        <v>-12.76</v>
      </c>
      <c r="U9" s="36" t="b">
        <f aca="true" t="shared" si="1" ref="U9:U66">ISERROR(T9)</f>
        <v>0</v>
      </c>
      <c r="V9" s="36">
        <f aca="true" t="shared" si="2" ref="V9:V66">ROUND((O9-Q9)/Q9*100,2)</f>
        <v>-11.26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36.3</v>
      </c>
      <c r="F10" s="51">
        <v>257611</v>
      </c>
      <c r="G10" s="52" t="s">
        <v>144</v>
      </c>
      <c r="H10" s="51">
        <v>575512</v>
      </c>
      <c r="I10" s="53">
        <v>2.23</v>
      </c>
      <c r="J10" s="54">
        <v>584614</v>
      </c>
      <c r="K10" s="55">
        <f aca="true" t="shared" si="4" ref="K10:K66">IF(U10=TRUE,"-",ROUND((H10-J10)/J10*100,2))</f>
        <v>-1.56</v>
      </c>
      <c r="L10" s="50">
        <v>36.3</v>
      </c>
      <c r="M10" s="51">
        <v>257611</v>
      </c>
      <c r="N10" s="56" t="s">
        <v>144</v>
      </c>
      <c r="O10" s="51">
        <v>556565</v>
      </c>
      <c r="P10" s="53">
        <v>2.16</v>
      </c>
      <c r="Q10" s="54">
        <v>573652</v>
      </c>
      <c r="R10" s="57">
        <f aca="true" t="shared" si="5" ref="R10:R66">IF(W10=TRUE,"-",ROUND((O10-Q10)/Q10*100,2))</f>
        <v>-2.98</v>
      </c>
      <c r="T10" s="36">
        <f t="shared" si="0"/>
        <v>-1.56</v>
      </c>
      <c r="U10" s="36" t="b">
        <f t="shared" si="1"/>
        <v>0</v>
      </c>
      <c r="V10" s="36">
        <f t="shared" si="2"/>
        <v>-2.98</v>
      </c>
      <c r="W10" s="36" t="b">
        <f t="shared" si="3"/>
        <v>0</v>
      </c>
    </row>
    <row r="11" spans="2:23" s="36" customFormat="1" ht="12">
      <c r="B11" s="47"/>
      <c r="C11" s="48"/>
      <c r="D11" s="49" t="s">
        <v>127</v>
      </c>
      <c r="E11" s="50" t="s">
        <v>19</v>
      </c>
      <c r="F11" s="51" t="s">
        <v>19</v>
      </c>
      <c r="G11" s="52" t="s">
        <v>19</v>
      </c>
      <c r="H11" s="51" t="s">
        <v>19</v>
      </c>
      <c r="I11" s="53" t="s">
        <v>19</v>
      </c>
      <c r="J11" s="54" t="s">
        <v>19</v>
      </c>
      <c r="K11" s="55" t="str">
        <f t="shared" si="4"/>
        <v>-</v>
      </c>
      <c r="L11" s="50" t="s">
        <v>19</v>
      </c>
      <c r="M11" s="51" t="s">
        <v>19</v>
      </c>
      <c r="N11" s="56" t="s">
        <v>19</v>
      </c>
      <c r="O11" s="51" t="s">
        <v>19</v>
      </c>
      <c r="P11" s="53" t="s">
        <v>19</v>
      </c>
      <c r="Q11" s="54" t="s">
        <v>19</v>
      </c>
      <c r="R11" s="57" t="str">
        <f t="shared" si="5"/>
        <v>-</v>
      </c>
      <c r="T11" s="36" t="e">
        <f t="shared" si="0"/>
        <v>#VALUE!</v>
      </c>
      <c r="U11" s="36" t="b">
        <f t="shared" si="1"/>
        <v>1</v>
      </c>
      <c r="V11" s="36" t="e">
        <f t="shared" si="2"/>
        <v>#VALUE!</v>
      </c>
      <c r="W11" s="36" t="b">
        <f t="shared" si="3"/>
        <v>1</v>
      </c>
    </row>
    <row r="12" spans="2:23" s="36" customFormat="1" ht="12">
      <c r="B12" s="47"/>
      <c r="C12" s="48"/>
      <c r="D12" s="49" t="s">
        <v>16</v>
      </c>
      <c r="E12" s="50">
        <v>38.6</v>
      </c>
      <c r="F12" s="51">
        <v>282289</v>
      </c>
      <c r="G12" s="52">
        <v>19</v>
      </c>
      <c r="H12" s="51">
        <v>698585</v>
      </c>
      <c r="I12" s="53">
        <v>2.47</v>
      </c>
      <c r="J12" s="54">
        <v>713117</v>
      </c>
      <c r="K12" s="55">
        <f t="shared" si="4"/>
        <v>-2.04</v>
      </c>
      <c r="L12" s="50">
        <v>38.6</v>
      </c>
      <c r="M12" s="51">
        <v>282289</v>
      </c>
      <c r="N12" s="56">
        <v>19</v>
      </c>
      <c r="O12" s="51">
        <v>602838</v>
      </c>
      <c r="P12" s="53">
        <v>2.14</v>
      </c>
      <c r="Q12" s="54">
        <v>628874</v>
      </c>
      <c r="R12" s="57">
        <f t="shared" si="5"/>
        <v>-4.14</v>
      </c>
      <c r="T12" s="36">
        <f t="shared" si="0"/>
        <v>-2.04</v>
      </c>
      <c r="U12" s="36" t="b">
        <f t="shared" si="1"/>
        <v>0</v>
      </c>
      <c r="V12" s="36">
        <f t="shared" si="2"/>
        <v>-4.14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37.3</v>
      </c>
      <c r="F13" s="51">
        <v>236169</v>
      </c>
      <c r="G13" s="52" t="s">
        <v>145</v>
      </c>
      <c r="H13" s="51">
        <v>465283</v>
      </c>
      <c r="I13" s="53">
        <v>1.97</v>
      </c>
      <c r="J13" s="54">
        <v>464636</v>
      </c>
      <c r="K13" s="55">
        <f t="shared" si="4"/>
        <v>0.14</v>
      </c>
      <c r="L13" s="50">
        <v>37.3</v>
      </c>
      <c r="M13" s="51">
        <v>236169</v>
      </c>
      <c r="N13" s="56" t="s">
        <v>145</v>
      </c>
      <c r="O13" s="51">
        <v>416000</v>
      </c>
      <c r="P13" s="53">
        <v>1.76</v>
      </c>
      <c r="Q13" s="54">
        <v>441210</v>
      </c>
      <c r="R13" s="57">
        <f t="shared" si="5"/>
        <v>-5.71</v>
      </c>
      <c r="T13" s="36">
        <f t="shared" si="0"/>
        <v>0.14</v>
      </c>
      <c r="U13" s="36" t="b">
        <f t="shared" si="1"/>
        <v>0</v>
      </c>
      <c r="V13" s="36">
        <f t="shared" si="2"/>
        <v>-5.71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38.7</v>
      </c>
      <c r="F14" s="51">
        <v>318199</v>
      </c>
      <c r="G14" s="52">
        <v>11</v>
      </c>
      <c r="H14" s="51">
        <v>895420</v>
      </c>
      <c r="I14" s="53">
        <v>2.81</v>
      </c>
      <c r="J14" s="54">
        <v>887932</v>
      </c>
      <c r="K14" s="55">
        <f t="shared" si="4"/>
        <v>0.84</v>
      </c>
      <c r="L14" s="50">
        <v>38.7</v>
      </c>
      <c r="M14" s="51">
        <v>318199</v>
      </c>
      <c r="N14" s="56">
        <v>11</v>
      </c>
      <c r="O14" s="51">
        <v>888011</v>
      </c>
      <c r="P14" s="53">
        <v>2.79</v>
      </c>
      <c r="Q14" s="54">
        <v>879890</v>
      </c>
      <c r="R14" s="57">
        <f t="shared" si="5"/>
        <v>0.92</v>
      </c>
      <c r="T14" s="36">
        <f t="shared" si="0"/>
        <v>0.84</v>
      </c>
      <c r="U14" s="36" t="b">
        <f t="shared" si="1"/>
        <v>0</v>
      </c>
      <c r="V14" s="36">
        <f t="shared" si="2"/>
        <v>0.92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35.6</v>
      </c>
      <c r="F16" s="51">
        <v>275117</v>
      </c>
      <c r="G16" s="52">
        <v>5</v>
      </c>
      <c r="H16" s="51">
        <v>705919</v>
      </c>
      <c r="I16" s="53">
        <v>2.57</v>
      </c>
      <c r="J16" s="54">
        <v>814703</v>
      </c>
      <c r="K16" s="55">
        <f t="shared" si="4"/>
        <v>-13.35</v>
      </c>
      <c r="L16" s="50">
        <v>35.6</v>
      </c>
      <c r="M16" s="51">
        <v>275117</v>
      </c>
      <c r="N16" s="56">
        <v>5</v>
      </c>
      <c r="O16" s="51">
        <v>656127</v>
      </c>
      <c r="P16" s="53">
        <v>2.38</v>
      </c>
      <c r="Q16" s="54">
        <v>787392</v>
      </c>
      <c r="R16" s="57">
        <f t="shared" si="5"/>
        <v>-16.67</v>
      </c>
      <c r="T16" s="36">
        <f t="shared" si="0"/>
        <v>-13.35</v>
      </c>
      <c r="U16" s="36" t="b">
        <f t="shared" si="1"/>
        <v>0</v>
      </c>
      <c r="V16" s="36">
        <f t="shared" si="2"/>
        <v>-16.67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37.2</v>
      </c>
      <c r="F17" s="51">
        <v>272684</v>
      </c>
      <c r="G17" s="52" t="s">
        <v>133</v>
      </c>
      <c r="H17" s="51">
        <v>688633</v>
      </c>
      <c r="I17" s="53">
        <v>2.53</v>
      </c>
      <c r="J17" s="54">
        <v>695157</v>
      </c>
      <c r="K17" s="55">
        <f t="shared" si="4"/>
        <v>-0.94</v>
      </c>
      <c r="L17" s="50">
        <v>37.2</v>
      </c>
      <c r="M17" s="51">
        <v>272684</v>
      </c>
      <c r="N17" s="56" t="s">
        <v>133</v>
      </c>
      <c r="O17" s="51">
        <v>688633</v>
      </c>
      <c r="P17" s="53">
        <v>2.53</v>
      </c>
      <c r="Q17" s="54">
        <v>681187</v>
      </c>
      <c r="R17" s="57">
        <f t="shared" si="5"/>
        <v>1.09</v>
      </c>
      <c r="T17" s="36">
        <f t="shared" si="0"/>
        <v>-0.94</v>
      </c>
      <c r="U17" s="36" t="b">
        <f t="shared" si="1"/>
        <v>0</v>
      </c>
      <c r="V17" s="36">
        <f t="shared" si="2"/>
        <v>1.09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41.6</v>
      </c>
      <c r="F18" s="51">
        <v>275552</v>
      </c>
      <c r="G18" s="52" t="s">
        <v>30</v>
      </c>
      <c r="H18" s="51">
        <v>534648</v>
      </c>
      <c r="I18" s="53">
        <v>1.94</v>
      </c>
      <c r="J18" s="54">
        <v>429890</v>
      </c>
      <c r="K18" s="55">
        <f t="shared" si="4"/>
        <v>24.37</v>
      </c>
      <c r="L18" s="50">
        <v>41.1</v>
      </c>
      <c r="M18" s="51">
        <v>273551</v>
      </c>
      <c r="N18" s="56" t="s">
        <v>30</v>
      </c>
      <c r="O18" s="51">
        <v>433333</v>
      </c>
      <c r="P18" s="53">
        <v>1.58</v>
      </c>
      <c r="Q18" s="54">
        <v>426510</v>
      </c>
      <c r="R18" s="57">
        <f t="shared" si="5"/>
        <v>1.6</v>
      </c>
      <c r="T18" s="36">
        <f t="shared" si="0"/>
        <v>24.37</v>
      </c>
      <c r="U18" s="36" t="b">
        <f t="shared" si="1"/>
        <v>0</v>
      </c>
      <c r="V18" s="36">
        <f t="shared" si="2"/>
        <v>1.6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 t="s">
        <v>19</v>
      </c>
      <c r="F19" s="51" t="s">
        <v>19</v>
      </c>
      <c r="G19" s="52" t="s">
        <v>19</v>
      </c>
      <c r="H19" s="51" t="s">
        <v>19</v>
      </c>
      <c r="I19" s="53" t="s">
        <v>19</v>
      </c>
      <c r="J19" s="54" t="s">
        <v>19</v>
      </c>
      <c r="K19" s="55" t="str">
        <f t="shared" si="4"/>
        <v>-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 t="s">
        <v>19</v>
      </c>
      <c r="R19" s="57" t="str">
        <f t="shared" si="5"/>
        <v>-</v>
      </c>
      <c r="T19" s="36" t="e">
        <f t="shared" si="0"/>
        <v>#VALUE!</v>
      </c>
      <c r="U19" s="36" t="b">
        <f t="shared" si="1"/>
        <v>1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40.3</v>
      </c>
      <c r="F20" s="51">
        <v>305437</v>
      </c>
      <c r="G20" s="52">
        <v>4</v>
      </c>
      <c r="H20" s="51">
        <v>659831</v>
      </c>
      <c r="I20" s="53">
        <v>2.16</v>
      </c>
      <c r="J20" s="54">
        <v>669194</v>
      </c>
      <c r="K20" s="55">
        <f t="shared" si="4"/>
        <v>-1.4</v>
      </c>
      <c r="L20" s="50">
        <v>40.3</v>
      </c>
      <c r="M20" s="51">
        <v>305437</v>
      </c>
      <c r="N20" s="56">
        <v>4</v>
      </c>
      <c r="O20" s="51">
        <v>600060</v>
      </c>
      <c r="P20" s="53">
        <v>1.96</v>
      </c>
      <c r="Q20" s="54">
        <v>570083</v>
      </c>
      <c r="R20" s="57">
        <f t="shared" si="5"/>
        <v>5.26</v>
      </c>
      <c r="T20" s="36">
        <f t="shared" si="0"/>
        <v>-1.4</v>
      </c>
      <c r="U20" s="36" t="b">
        <f t="shared" si="1"/>
        <v>0</v>
      </c>
      <c r="V20" s="36">
        <f t="shared" si="2"/>
        <v>5.26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37.7</v>
      </c>
      <c r="F21" s="51">
        <v>237310</v>
      </c>
      <c r="G21" s="52">
        <v>4</v>
      </c>
      <c r="H21" s="51">
        <v>573737</v>
      </c>
      <c r="I21" s="53">
        <v>2.42</v>
      </c>
      <c r="J21" s="54">
        <v>603475</v>
      </c>
      <c r="K21" s="55">
        <f t="shared" si="4"/>
        <v>-4.93</v>
      </c>
      <c r="L21" s="50">
        <v>37.7</v>
      </c>
      <c r="M21" s="51">
        <v>237310</v>
      </c>
      <c r="N21" s="56">
        <v>4</v>
      </c>
      <c r="O21" s="51">
        <v>518413</v>
      </c>
      <c r="P21" s="53">
        <v>2.18</v>
      </c>
      <c r="Q21" s="54">
        <v>535332</v>
      </c>
      <c r="R21" s="57">
        <f t="shared" si="5"/>
        <v>-3.16</v>
      </c>
      <c r="T21" s="36">
        <f t="shared" si="0"/>
        <v>-4.93</v>
      </c>
      <c r="U21" s="36" t="b">
        <f t="shared" si="1"/>
        <v>0</v>
      </c>
      <c r="V21" s="36">
        <f t="shared" si="2"/>
        <v>-3.16</v>
      </c>
      <c r="W21" s="36" t="b">
        <f t="shared" si="3"/>
        <v>0</v>
      </c>
    </row>
    <row r="22" spans="2:23" s="36" customFormat="1" ht="12">
      <c r="B22" s="58"/>
      <c r="C22" s="48"/>
      <c r="D22" s="49" t="s">
        <v>129</v>
      </c>
      <c r="E22" s="50">
        <v>37.7</v>
      </c>
      <c r="F22" s="51">
        <v>269400</v>
      </c>
      <c r="G22" s="52">
        <v>8</v>
      </c>
      <c r="H22" s="51">
        <v>642020</v>
      </c>
      <c r="I22" s="53">
        <v>2.38</v>
      </c>
      <c r="J22" s="54">
        <v>648632</v>
      </c>
      <c r="K22" s="55">
        <f t="shared" si="4"/>
        <v>-1.02</v>
      </c>
      <c r="L22" s="50">
        <v>37.7</v>
      </c>
      <c r="M22" s="51">
        <v>269400</v>
      </c>
      <c r="N22" s="56">
        <v>8</v>
      </c>
      <c r="O22" s="51">
        <v>586246</v>
      </c>
      <c r="P22" s="53">
        <v>2.18</v>
      </c>
      <c r="Q22" s="54">
        <v>538952</v>
      </c>
      <c r="R22" s="57">
        <f t="shared" si="5"/>
        <v>8.78</v>
      </c>
      <c r="T22" s="36">
        <f t="shared" si="0"/>
        <v>-1.02</v>
      </c>
      <c r="U22" s="36" t="b">
        <f t="shared" si="1"/>
        <v>0</v>
      </c>
      <c r="V22" s="36">
        <f t="shared" si="2"/>
        <v>8.78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37.8</v>
      </c>
      <c r="F23" s="51">
        <v>302014</v>
      </c>
      <c r="G23" s="52" t="s">
        <v>30</v>
      </c>
      <c r="H23" s="51">
        <v>686620</v>
      </c>
      <c r="I23" s="53">
        <v>2.27</v>
      </c>
      <c r="J23" s="54">
        <v>676892</v>
      </c>
      <c r="K23" s="55">
        <f t="shared" si="4"/>
        <v>1.44</v>
      </c>
      <c r="L23" s="50">
        <v>37.8</v>
      </c>
      <c r="M23" s="51">
        <v>302014</v>
      </c>
      <c r="N23" s="56" t="s">
        <v>30</v>
      </c>
      <c r="O23" s="51">
        <v>564634</v>
      </c>
      <c r="P23" s="53">
        <v>1.87</v>
      </c>
      <c r="Q23" s="54">
        <v>548021</v>
      </c>
      <c r="R23" s="57">
        <f t="shared" si="5"/>
        <v>3.03</v>
      </c>
      <c r="T23" s="36">
        <f t="shared" si="0"/>
        <v>1.44</v>
      </c>
      <c r="U23" s="36" t="b">
        <f t="shared" si="1"/>
        <v>0</v>
      </c>
      <c r="V23" s="36">
        <f t="shared" si="2"/>
        <v>3.03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38.8</v>
      </c>
      <c r="F24" s="51">
        <v>313920</v>
      </c>
      <c r="G24" s="52">
        <v>10</v>
      </c>
      <c r="H24" s="51">
        <v>678995</v>
      </c>
      <c r="I24" s="53">
        <v>2.16</v>
      </c>
      <c r="J24" s="54">
        <v>721436</v>
      </c>
      <c r="K24" s="55">
        <f t="shared" si="4"/>
        <v>-5.88</v>
      </c>
      <c r="L24" s="50">
        <v>38.8</v>
      </c>
      <c r="M24" s="51">
        <v>313920</v>
      </c>
      <c r="N24" s="56">
        <v>10</v>
      </c>
      <c r="O24" s="51">
        <v>666108</v>
      </c>
      <c r="P24" s="53">
        <v>2.12</v>
      </c>
      <c r="Q24" s="54">
        <v>711276</v>
      </c>
      <c r="R24" s="57">
        <f t="shared" si="5"/>
        <v>-6.35</v>
      </c>
      <c r="T24" s="36">
        <f t="shared" si="0"/>
        <v>-5.88</v>
      </c>
      <c r="U24" s="36" t="b">
        <f t="shared" si="1"/>
        <v>0</v>
      </c>
      <c r="V24" s="36">
        <f t="shared" si="2"/>
        <v>-6.35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40.2</v>
      </c>
      <c r="F25" s="51">
        <v>347850</v>
      </c>
      <c r="G25" s="52" t="s">
        <v>130</v>
      </c>
      <c r="H25" s="51">
        <v>774000</v>
      </c>
      <c r="I25" s="53">
        <v>2.23</v>
      </c>
      <c r="J25" s="54">
        <v>806550</v>
      </c>
      <c r="K25" s="55">
        <f t="shared" si="4"/>
        <v>-4.04</v>
      </c>
      <c r="L25" s="50">
        <v>40.2</v>
      </c>
      <c r="M25" s="51">
        <v>347850</v>
      </c>
      <c r="N25" s="56" t="s">
        <v>130</v>
      </c>
      <c r="O25" s="51">
        <v>774000</v>
      </c>
      <c r="P25" s="53">
        <v>2.23</v>
      </c>
      <c r="Q25" s="54">
        <v>806550</v>
      </c>
      <c r="R25" s="57">
        <f t="shared" si="5"/>
        <v>-4.04</v>
      </c>
      <c r="T25" s="36">
        <f t="shared" si="0"/>
        <v>-4.04</v>
      </c>
      <c r="U25" s="36" t="b">
        <f t="shared" si="1"/>
        <v>0</v>
      </c>
      <c r="V25" s="36">
        <f t="shared" si="2"/>
        <v>-4.04</v>
      </c>
      <c r="W25" s="36" t="b">
        <f t="shared" si="3"/>
        <v>0</v>
      </c>
    </row>
    <row r="26" spans="2:23" s="36" customFormat="1" ht="12">
      <c r="B26" s="58"/>
      <c r="C26" s="48"/>
      <c r="D26" s="49" t="s">
        <v>31</v>
      </c>
      <c r="E26" s="50">
        <v>40.4</v>
      </c>
      <c r="F26" s="51">
        <v>301689</v>
      </c>
      <c r="G26" s="52">
        <v>14</v>
      </c>
      <c r="H26" s="51">
        <v>807308</v>
      </c>
      <c r="I26" s="53">
        <v>2.68</v>
      </c>
      <c r="J26" s="54">
        <v>788592</v>
      </c>
      <c r="K26" s="55">
        <f t="shared" si="4"/>
        <v>2.37</v>
      </c>
      <c r="L26" s="50">
        <v>40.4</v>
      </c>
      <c r="M26" s="51">
        <v>301689</v>
      </c>
      <c r="N26" s="56">
        <v>14</v>
      </c>
      <c r="O26" s="51">
        <v>769444</v>
      </c>
      <c r="P26" s="53">
        <v>2.55</v>
      </c>
      <c r="Q26" s="54">
        <v>763991</v>
      </c>
      <c r="R26" s="57">
        <f t="shared" si="5"/>
        <v>0.71</v>
      </c>
      <c r="T26" s="36">
        <f t="shared" si="0"/>
        <v>2.37</v>
      </c>
      <c r="U26" s="36" t="b">
        <f t="shared" si="1"/>
        <v>0</v>
      </c>
      <c r="V26" s="36">
        <f t="shared" si="2"/>
        <v>0.71</v>
      </c>
      <c r="W26" s="36" t="b">
        <f t="shared" si="3"/>
        <v>0</v>
      </c>
    </row>
    <row r="27" spans="2:23" s="36" customFormat="1" ht="12">
      <c r="B27" s="58"/>
      <c r="C27" s="48"/>
      <c r="D27" s="49" t="s">
        <v>131</v>
      </c>
      <c r="E27" s="50">
        <v>42.3</v>
      </c>
      <c r="F27" s="51">
        <v>231662</v>
      </c>
      <c r="G27" s="52" t="s">
        <v>130</v>
      </c>
      <c r="H27" s="51">
        <v>463324</v>
      </c>
      <c r="I27" s="53">
        <v>2</v>
      </c>
      <c r="J27" s="54" t="s">
        <v>19</v>
      </c>
      <c r="K27" s="55" t="str">
        <f t="shared" si="4"/>
        <v>-</v>
      </c>
      <c r="L27" s="50">
        <v>42.3</v>
      </c>
      <c r="M27" s="51">
        <v>231662</v>
      </c>
      <c r="N27" s="56" t="s">
        <v>130</v>
      </c>
      <c r="O27" s="51">
        <v>463324</v>
      </c>
      <c r="P27" s="53">
        <v>2</v>
      </c>
      <c r="Q27" s="54" t="s">
        <v>19</v>
      </c>
      <c r="R27" s="57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8" t="s">
        <v>32</v>
      </c>
      <c r="C28" s="59" t="s">
        <v>33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34</v>
      </c>
      <c r="D29" s="60"/>
      <c r="E29" s="68" t="s">
        <v>19</v>
      </c>
      <c r="F29" s="69" t="s">
        <v>19</v>
      </c>
      <c r="G29" s="70" t="s">
        <v>19</v>
      </c>
      <c r="H29" s="69" t="s">
        <v>19</v>
      </c>
      <c r="I29" s="71" t="s">
        <v>19</v>
      </c>
      <c r="J29" s="72" t="s">
        <v>19</v>
      </c>
      <c r="K29" s="66" t="str">
        <f t="shared" si="4"/>
        <v>-</v>
      </c>
      <c r="L29" s="68" t="s">
        <v>19</v>
      </c>
      <c r="M29" s="69" t="s">
        <v>19</v>
      </c>
      <c r="N29" s="73" t="s">
        <v>19</v>
      </c>
      <c r="O29" s="69" t="s">
        <v>19</v>
      </c>
      <c r="P29" s="71" t="s">
        <v>19</v>
      </c>
      <c r="Q29" s="72" t="s">
        <v>19</v>
      </c>
      <c r="R29" s="66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8"/>
      <c r="C30" s="59" t="s">
        <v>35</v>
      </c>
      <c r="D30" s="60"/>
      <c r="E30" s="68">
        <v>35.8</v>
      </c>
      <c r="F30" s="69">
        <v>306727</v>
      </c>
      <c r="G30" s="70" t="s">
        <v>130</v>
      </c>
      <c r="H30" s="69">
        <v>775000</v>
      </c>
      <c r="I30" s="71">
        <v>2.53</v>
      </c>
      <c r="J30" s="72">
        <v>672059</v>
      </c>
      <c r="K30" s="66">
        <f t="shared" si="4"/>
        <v>15.32</v>
      </c>
      <c r="L30" s="68">
        <v>35.8</v>
      </c>
      <c r="M30" s="69">
        <v>306727</v>
      </c>
      <c r="N30" s="73" t="s">
        <v>130</v>
      </c>
      <c r="O30" s="69">
        <v>670000</v>
      </c>
      <c r="P30" s="71">
        <v>2.18</v>
      </c>
      <c r="Q30" s="72">
        <v>559510</v>
      </c>
      <c r="R30" s="66">
        <f t="shared" si="5"/>
        <v>19.75</v>
      </c>
      <c r="T30" s="36">
        <f t="shared" si="0"/>
        <v>15.32</v>
      </c>
      <c r="U30" s="36" t="b">
        <f t="shared" si="1"/>
        <v>0</v>
      </c>
      <c r="V30" s="36">
        <f t="shared" si="2"/>
        <v>19.75</v>
      </c>
      <c r="W30" s="36" t="b">
        <f t="shared" si="3"/>
        <v>0</v>
      </c>
    </row>
    <row r="31" spans="2:23" s="36" customFormat="1" ht="12">
      <c r="B31" s="58"/>
      <c r="C31" s="59" t="s">
        <v>36</v>
      </c>
      <c r="D31" s="60"/>
      <c r="E31" s="68">
        <v>38.2</v>
      </c>
      <c r="F31" s="69">
        <v>298523</v>
      </c>
      <c r="G31" s="70" t="s">
        <v>146</v>
      </c>
      <c r="H31" s="69">
        <v>742746</v>
      </c>
      <c r="I31" s="71">
        <v>2.49</v>
      </c>
      <c r="J31" s="72">
        <v>802587</v>
      </c>
      <c r="K31" s="66">
        <f t="shared" si="4"/>
        <v>-7.46</v>
      </c>
      <c r="L31" s="68">
        <v>38.2</v>
      </c>
      <c r="M31" s="69">
        <v>298523</v>
      </c>
      <c r="N31" s="73" t="s">
        <v>146</v>
      </c>
      <c r="O31" s="69">
        <v>583832</v>
      </c>
      <c r="P31" s="71">
        <v>1.96</v>
      </c>
      <c r="Q31" s="72">
        <v>635364</v>
      </c>
      <c r="R31" s="66">
        <f t="shared" si="5"/>
        <v>-8.11</v>
      </c>
      <c r="T31" s="36">
        <f t="shared" si="0"/>
        <v>-7.46</v>
      </c>
      <c r="U31" s="36" t="b">
        <f t="shared" si="1"/>
        <v>0</v>
      </c>
      <c r="V31" s="36">
        <f t="shared" si="2"/>
        <v>-8.11</v>
      </c>
      <c r="W31" s="36" t="b">
        <f t="shared" si="3"/>
        <v>0</v>
      </c>
    </row>
    <row r="32" spans="2:23" s="36" customFormat="1" ht="12">
      <c r="B32" s="58"/>
      <c r="C32" s="59" t="s">
        <v>37</v>
      </c>
      <c r="D32" s="60"/>
      <c r="E32" s="68">
        <v>37.4</v>
      </c>
      <c r="F32" s="69">
        <v>276675</v>
      </c>
      <c r="G32" s="70" t="s">
        <v>130</v>
      </c>
      <c r="H32" s="69">
        <v>618690</v>
      </c>
      <c r="I32" s="71">
        <v>2.24</v>
      </c>
      <c r="J32" s="72">
        <v>656483</v>
      </c>
      <c r="K32" s="66">
        <f t="shared" si="4"/>
        <v>-5.76</v>
      </c>
      <c r="L32" s="68">
        <v>37.4</v>
      </c>
      <c r="M32" s="69">
        <v>276675</v>
      </c>
      <c r="N32" s="73" t="s">
        <v>130</v>
      </c>
      <c r="O32" s="69">
        <v>437599</v>
      </c>
      <c r="P32" s="71">
        <v>1.58</v>
      </c>
      <c r="Q32" s="72">
        <v>496146</v>
      </c>
      <c r="R32" s="66">
        <f t="shared" si="5"/>
        <v>-11.8</v>
      </c>
      <c r="T32" s="36">
        <f t="shared" si="0"/>
        <v>-5.76</v>
      </c>
      <c r="U32" s="36" t="b">
        <f t="shared" si="1"/>
        <v>0</v>
      </c>
      <c r="V32" s="36">
        <f t="shared" si="2"/>
        <v>-11.8</v>
      </c>
      <c r="W32" s="36" t="b">
        <f t="shared" si="3"/>
        <v>0</v>
      </c>
    </row>
    <row r="33" spans="2:23" s="36" customFormat="1" ht="12">
      <c r="B33" s="58"/>
      <c r="C33" s="74" t="s">
        <v>38</v>
      </c>
      <c r="D33" s="75"/>
      <c r="E33" s="61">
        <v>42.5</v>
      </c>
      <c r="F33" s="62">
        <v>220317</v>
      </c>
      <c r="G33" s="63">
        <v>13</v>
      </c>
      <c r="H33" s="62">
        <v>331007</v>
      </c>
      <c r="I33" s="64">
        <v>1.5</v>
      </c>
      <c r="J33" s="65">
        <v>388936</v>
      </c>
      <c r="K33" s="55">
        <f t="shared" si="4"/>
        <v>-14.89</v>
      </c>
      <c r="L33" s="61">
        <v>42.5</v>
      </c>
      <c r="M33" s="62">
        <v>218629</v>
      </c>
      <c r="N33" s="67">
        <v>12</v>
      </c>
      <c r="O33" s="62">
        <v>134088</v>
      </c>
      <c r="P33" s="64">
        <v>0.61</v>
      </c>
      <c r="Q33" s="65">
        <v>112776</v>
      </c>
      <c r="R33" s="57">
        <f t="shared" si="5"/>
        <v>18.9</v>
      </c>
      <c r="T33" s="36">
        <f t="shared" si="0"/>
        <v>-14.89</v>
      </c>
      <c r="U33" s="36" t="b">
        <f t="shared" si="1"/>
        <v>0</v>
      </c>
      <c r="V33" s="36">
        <f t="shared" si="2"/>
        <v>18.9</v>
      </c>
      <c r="W33" s="36" t="b">
        <f t="shared" si="3"/>
        <v>0</v>
      </c>
    </row>
    <row r="34" spans="2:23" s="36" customFormat="1" ht="12">
      <c r="B34" s="58"/>
      <c r="C34" s="48"/>
      <c r="D34" s="76" t="s">
        <v>132</v>
      </c>
      <c r="E34" s="50">
        <v>39.2</v>
      </c>
      <c r="F34" s="51">
        <v>251560</v>
      </c>
      <c r="G34" s="52" t="s">
        <v>130</v>
      </c>
      <c r="H34" s="51">
        <v>303993</v>
      </c>
      <c r="I34" s="53">
        <v>1.21</v>
      </c>
      <c r="J34" s="54">
        <v>354135</v>
      </c>
      <c r="K34" s="55">
        <f t="shared" si="4"/>
        <v>-14.16</v>
      </c>
      <c r="L34" s="50">
        <v>39.2</v>
      </c>
      <c r="M34" s="51">
        <v>251560</v>
      </c>
      <c r="N34" s="56" t="s">
        <v>43</v>
      </c>
      <c r="O34" s="51">
        <v>264932</v>
      </c>
      <c r="P34" s="53">
        <v>1.05</v>
      </c>
      <c r="Q34" s="54">
        <v>207311</v>
      </c>
      <c r="R34" s="57">
        <f t="shared" si="5"/>
        <v>27.79</v>
      </c>
      <c r="T34" s="36">
        <f t="shared" si="0"/>
        <v>-14.16</v>
      </c>
      <c r="U34" s="36" t="b">
        <f t="shared" si="1"/>
        <v>0</v>
      </c>
      <c r="V34" s="36">
        <f t="shared" si="2"/>
        <v>27.79</v>
      </c>
      <c r="W34" s="36" t="b">
        <f t="shared" si="3"/>
        <v>0</v>
      </c>
    </row>
    <row r="35" spans="2:23" s="36" customFormat="1" ht="12">
      <c r="B35" s="58"/>
      <c r="C35" s="48"/>
      <c r="D35" s="76" t="s">
        <v>39</v>
      </c>
      <c r="E35" s="50">
        <v>44.6</v>
      </c>
      <c r="F35" s="51">
        <v>179631</v>
      </c>
      <c r="G35" s="52" t="s">
        <v>130</v>
      </c>
      <c r="H35" s="51">
        <v>431114</v>
      </c>
      <c r="I35" s="53">
        <v>2.4</v>
      </c>
      <c r="J35" s="54">
        <v>433248</v>
      </c>
      <c r="K35" s="55">
        <f t="shared" si="4"/>
        <v>-0.49</v>
      </c>
      <c r="L35" s="50">
        <v>44.6</v>
      </c>
      <c r="M35" s="51">
        <v>179631</v>
      </c>
      <c r="N35" s="56" t="s">
        <v>43</v>
      </c>
      <c r="O35" s="51">
        <v>143705</v>
      </c>
      <c r="P35" s="53">
        <v>0.8</v>
      </c>
      <c r="Q35" s="54">
        <v>50000</v>
      </c>
      <c r="R35" s="57">
        <f t="shared" si="5"/>
        <v>187.41</v>
      </c>
      <c r="T35" s="36">
        <f t="shared" si="0"/>
        <v>-0.49</v>
      </c>
      <c r="U35" s="36" t="b">
        <f t="shared" si="1"/>
        <v>0</v>
      </c>
      <c r="V35" s="36">
        <f t="shared" si="2"/>
        <v>187.41</v>
      </c>
      <c r="W35" s="36" t="b">
        <f t="shared" si="3"/>
        <v>0</v>
      </c>
    </row>
    <row r="36" spans="2:23" s="36" customFormat="1" ht="12">
      <c r="B36" s="58" t="s">
        <v>40</v>
      </c>
      <c r="C36" s="48"/>
      <c r="D36" s="76" t="s">
        <v>41</v>
      </c>
      <c r="E36" s="50">
        <v>43.3</v>
      </c>
      <c r="F36" s="51">
        <v>215209</v>
      </c>
      <c r="G36" s="52">
        <v>9</v>
      </c>
      <c r="H36" s="51">
        <v>325987</v>
      </c>
      <c r="I36" s="53">
        <v>1.51</v>
      </c>
      <c r="J36" s="54">
        <v>390033</v>
      </c>
      <c r="K36" s="55">
        <f t="shared" si="4"/>
        <v>-16.42</v>
      </c>
      <c r="L36" s="50">
        <v>43.4</v>
      </c>
      <c r="M36" s="51">
        <v>212564</v>
      </c>
      <c r="N36" s="56">
        <v>8</v>
      </c>
      <c r="O36" s="51">
        <v>85603</v>
      </c>
      <c r="P36" s="53">
        <v>0.4</v>
      </c>
      <c r="Q36" s="54">
        <v>103099</v>
      </c>
      <c r="R36" s="57">
        <f t="shared" si="5"/>
        <v>-16.97</v>
      </c>
      <c r="T36" s="36">
        <f t="shared" si="0"/>
        <v>-16.42</v>
      </c>
      <c r="U36" s="36" t="b">
        <f t="shared" si="1"/>
        <v>0</v>
      </c>
      <c r="V36" s="36">
        <f t="shared" si="2"/>
        <v>-16.97</v>
      </c>
      <c r="W36" s="36" t="b">
        <f t="shared" si="3"/>
        <v>0</v>
      </c>
    </row>
    <row r="37" spans="2:23" s="36" customFormat="1" ht="12">
      <c r="B37" s="58"/>
      <c r="C37" s="48"/>
      <c r="D37" s="76" t="s">
        <v>42</v>
      </c>
      <c r="E37" s="50" t="s">
        <v>19</v>
      </c>
      <c r="F37" s="51" t="s">
        <v>19</v>
      </c>
      <c r="G37" s="52" t="s">
        <v>19</v>
      </c>
      <c r="H37" s="51" t="s">
        <v>19</v>
      </c>
      <c r="I37" s="53" t="s">
        <v>19</v>
      </c>
      <c r="J37" s="54" t="s">
        <v>19</v>
      </c>
      <c r="K37" s="55" t="str">
        <f t="shared" si="4"/>
        <v>-</v>
      </c>
      <c r="L37" s="50" t="s">
        <v>19</v>
      </c>
      <c r="M37" s="51" t="s">
        <v>19</v>
      </c>
      <c r="N37" s="56" t="s">
        <v>19</v>
      </c>
      <c r="O37" s="51" t="s">
        <v>19</v>
      </c>
      <c r="P37" s="53" t="s">
        <v>19</v>
      </c>
      <c r="Q37" s="54" t="s">
        <v>19</v>
      </c>
      <c r="R37" s="57" t="str">
        <f t="shared" si="5"/>
        <v>-</v>
      </c>
      <c r="T37" s="36" t="e">
        <f t="shared" si="0"/>
        <v>#VALUE!</v>
      </c>
      <c r="U37" s="36" t="b">
        <f t="shared" si="1"/>
        <v>1</v>
      </c>
      <c r="V37" s="36" t="e">
        <f t="shared" si="2"/>
        <v>#VALUE!</v>
      </c>
      <c r="W37" s="36" t="b">
        <f t="shared" si="3"/>
        <v>1</v>
      </c>
    </row>
    <row r="38" spans="2:23" s="36" customFormat="1" ht="12">
      <c r="B38" s="58"/>
      <c r="C38" s="48"/>
      <c r="D38" s="76" t="s">
        <v>44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45</v>
      </c>
      <c r="E39" s="50" t="s">
        <v>19</v>
      </c>
      <c r="F39" s="51" t="s">
        <v>19</v>
      </c>
      <c r="G39" s="52" t="s">
        <v>19</v>
      </c>
      <c r="H39" s="51" t="s">
        <v>19</v>
      </c>
      <c r="I39" s="53" t="s">
        <v>19</v>
      </c>
      <c r="J39" s="54" t="s">
        <v>19</v>
      </c>
      <c r="K39" s="55" t="str">
        <f t="shared" si="4"/>
        <v>-</v>
      </c>
      <c r="L39" s="50" t="s">
        <v>19</v>
      </c>
      <c r="M39" s="51" t="s">
        <v>19</v>
      </c>
      <c r="N39" s="56" t="s">
        <v>19</v>
      </c>
      <c r="O39" s="51" t="s">
        <v>19</v>
      </c>
      <c r="P39" s="53" t="s">
        <v>19</v>
      </c>
      <c r="Q39" s="54" t="s">
        <v>19</v>
      </c>
      <c r="R39" s="57" t="str">
        <f t="shared" si="5"/>
        <v>-</v>
      </c>
      <c r="T39" s="36" t="e">
        <f t="shared" si="0"/>
        <v>#VALUE!</v>
      </c>
      <c r="U39" s="36" t="b">
        <f t="shared" si="1"/>
        <v>1</v>
      </c>
      <c r="V39" s="36" t="e">
        <f t="shared" si="2"/>
        <v>#VALUE!</v>
      </c>
      <c r="W39" s="36" t="b">
        <f t="shared" si="3"/>
        <v>1</v>
      </c>
    </row>
    <row r="40" spans="2:23" s="36" customFormat="1" ht="12">
      <c r="B40" s="58"/>
      <c r="C40" s="48"/>
      <c r="D40" s="49" t="s">
        <v>46</v>
      </c>
      <c r="E40" s="50" t="s">
        <v>19</v>
      </c>
      <c r="F40" s="51" t="s">
        <v>19</v>
      </c>
      <c r="G40" s="52" t="s">
        <v>19</v>
      </c>
      <c r="H40" s="51" t="s">
        <v>19</v>
      </c>
      <c r="I40" s="53" t="s">
        <v>19</v>
      </c>
      <c r="J40" s="54" t="s">
        <v>19</v>
      </c>
      <c r="K40" s="55" t="str">
        <f t="shared" si="4"/>
        <v>-</v>
      </c>
      <c r="L40" s="50" t="s">
        <v>19</v>
      </c>
      <c r="M40" s="51" t="s">
        <v>19</v>
      </c>
      <c r="N40" s="56" t="s">
        <v>19</v>
      </c>
      <c r="O40" s="51" t="s">
        <v>19</v>
      </c>
      <c r="P40" s="53" t="s">
        <v>19</v>
      </c>
      <c r="Q40" s="54" t="s">
        <v>19</v>
      </c>
      <c r="R40" s="57" t="str">
        <f t="shared" si="5"/>
        <v>-</v>
      </c>
      <c r="T40" s="36" t="e">
        <f t="shared" si="0"/>
        <v>#VALUE!</v>
      </c>
      <c r="U40" s="36" t="b">
        <f t="shared" si="1"/>
        <v>1</v>
      </c>
      <c r="V40" s="36" t="e">
        <f t="shared" si="2"/>
        <v>#VALUE!</v>
      </c>
      <c r="W40" s="36" t="b">
        <f t="shared" si="3"/>
        <v>1</v>
      </c>
    </row>
    <row r="41" spans="2:23" s="36" customFormat="1" ht="12">
      <c r="B41" s="58"/>
      <c r="C41" s="48"/>
      <c r="D41" s="49" t="s">
        <v>47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48</v>
      </c>
      <c r="D42" s="77"/>
      <c r="E42" s="68">
        <v>37.6</v>
      </c>
      <c r="F42" s="69">
        <v>280441</v>
      </c>
      <c r="G42" s="70">
        <v>9</v>
      </c>
      <c r="H42" s="69">
        <v>576025</v>
      </c>
      <c r="I42" s="71">
        <v>2.05</v>
      </c>
      <c r="J42" s="72">
        <v>541270</v>
      </c>
      <c r="K42" s="66">
        <f t="shared" si="4"/>
        <v>6.42</v>
      </c>
      <c r="L42" s="68">
        <v>37.6</v>
      </c>
      <c r="M42" s="69">
        <v>280441</v>
      </c>
      <c r="N42" s="73">
        <v>9</v>
      </c>
      <c r="O42" s="69">
        <v>508219</v>
      </c>
      <c r="P42" s="71">
        <v>1.81</v>
      </c>
      <c r="Q42" s="72">
        <v>510657</v>
      </c>
      <c r="R42" s="66">
        <f t="shared" si="5"/>
        <v>-0.48</v>
      </c>
      <c r="T42" s="36">
        <f t="shared" si="0"/>
        <v>6.42</v>
      </c>
      <c r="U42" s="36" t="b">
        <f t="shared" si="1"/>
        <v>0</v>
      </c>
      <c r="V42" s="36">
        <f t="shared" si="2"/>
        <v>-0.48</v>
      </c>
      <c r="W42" s="36" t="b">
        <f t="shared" si="3"/>
        <v>0</v>
      </c>
    </row>
    <row r="43" spans="2:23" s="36" customFormat="1" ht="12">
      <c r="B43" s="58"/>
      <c r="C43" s="59" t="s">
        <v>49</v>
      </c>
      <c r="D43" s="77"/>
      <c r="E43" s="68">
        <v>36.8</v>
      </c>
      <c r="F43" s="69">
        <v>306377</v>
      </c>
      <c r="G43" s="70">
        <v>7</v>
      </c>
      <c r="H43" s="69">
        <v>918173</v>
      </c>
      <c r="I43" s="71">
        <v>3</v>
      </c>
      <c r="J43" s="72">
        <v>894081</v>
      </c>
      <c r="K43" s="66">
        <f t="shared" si="4"/>
        <v>2.69</v>
      </c>
      <c r="L43" s="68">
        <v>36.8</v>
      </c>
      <c r="M43" s="69">
        <v>306377</v>
      </c>
      <c r="N43" s="73">
        <v>7</v>
      </c>
      <c r="O43" s="69">
        <v>917239</v>
      </c>
      <c r="P43" s="71">
        <v>2.99</v>
      </c>
      <c r="Q43" s="72">
        <v>877970</v>
      </c>
      <c r="R43" s="66">
        <f t="shared" si="5"/>
        <v>4.47</v>
      </c>
      <c r="T43" s="36">
        <f t="shared" si="0"/>
        <v>2.69</v>
      </c>
      <c r="U43" s="36" t="b">
        <f t="shared" si="1"/>
        <v>0</v>
      </c>
      <c r="V43" s="36">
        <f t="shared" si="2"/>
        <v>4.47</v>
      </c>
      <c r="W43" s="36" t="b">
        <f t="shared" si="3"/>
        <v>0</v>
      </c>
    </row>
    <row r="44" spans="2:23" s="36" customFormat="1" ht="12">
      <c r="B44" s="58"/>
      <c r="C44" s="59" t="s">
        <v>50</v>
      </c>
      <c r="D44" s="77"/>
      <c r="E44" s="68" t="s">
        <v>19</v>
      </c>
      <c r="F44" s="69" t="s">
        <v>19</v>
      </c>
      <c r="G44" s="70" t="s">
        <v>19</v>
      </c>
      <c r="H44" s="69" t="s">
        <v>19</v>
      </c>
      <c r="I44" s="71" t="s">
        <v>19</v>
      </c>
      <c r="J44" s="72" t="s">
        <v>19</v>
      </c>
      <c r="K44" s="66" t="str">
        <f t="shared" si="4"/>
        <v>-</v>
      </c>
      <c r="L44" s="68" t="s">
        <v>19</v>
      </c>
      <c r="M44" s="69" t="s">
        <v>19</v>
      </c>
      <c r="N44" s="73" t="s">
        <v>19</v>
      </c>
      <c r="O44" s="69" t="s">
        <v>19</v>
      </c>
      <c r="P44" s="71" t="s">
        <v>19</v>
      </c>
      <c r="Q44" s="72" t="s">
        <v>19</v>
      </c>
      <c r="R44" s="66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8"/>
      <c r="C45" s="59" t="s">
        <v>51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52</v>
      </c>
      <c r="D46" s="77"/>
      <c r="E46" s="68">
        <v>31</v>
      </c>
      <c r="F46" s="69">
        <v>194477</v>
      </c>
      <c r="G46" s="70" t="s">
        <v>134</v>
      </c>
      <c r="H46" s="69">
        <v>379230</v>
      </c>
      <c r="I46" s="71">
        <v>1.95</v>
      </c>
      <c r="J46" s="72">
        <v>388954</v>
      </c>
      <c r="K46" s="66">
        <f t="shared" si="4"/>
        <v>-2.5</v>
      </c>
      <c r="L46" s="68">
        <v>31</v>
      </c>
      <c r="M46" s="69">
        <v>194477</v>
      </c>
      <c r="N46" s="73" t="s">
        <v>134</v>
      </c>
      <c r="O46" s="69">
        <v>328005</v>
      </c>
      <c r="P46" s="71">
        <v>1.69</v>
      </c>
      <c r="Q46" s="72">
        <v>346169</v>
      </c>
      <c r="R46" s="66">
        <f t="shared" si="5"/>
        <v>-5.25</v>
      </c>
      <c r="T46" s="36">
        <f t="shared" si="0"/>
        <v>-2.5</v>
      </c>
      <c r="U46" s="36" t="b">
        <f t="shared" si="1"/>
        <v>0</v>
      </c>
      <c r="V46" s="36">
        <f t="shared" si="2"/>
        <v>-5.25</v>
      </c>
      <c r="W46" s="36" t="b">
        <f t="shared" si="3"/>
        <v>0</v>
      </c>
    </row>
    <row r="47" spans="2:23" s="36" customFormat="1" ht="12">
      <c r="B47" s="58"/>
      <c r="C47" s="59" t="s">
        <v>53</v>
      </c>
      <c r="D47" s="77"/>
      <c r="E47" s="68">
        <v>35.6</v>
      </c>
      <c r="F47" s="69">
        <v>232343</v>
      </c>
      <c r="G47" s="70" t="s">
        <v>147</v>
      </c>
      <c r="H47" s="69">
        <v>459155</v>
      </c>
      <c r="I47" s="71">
        <v>1.98</v>
      </c>
      <c r="J47" s="72">
        <v>497400</v>
      </c>
      <c r="K47" s="66">
        <f t="shared" si="4"/>
        <v>-7.69</v>
      </c>
      <c r="L47" s="68">
        <v>35.6</v>
      </c>
      <c r="M47" s="69">
        <v>232343</v>
      </c>
      <c r="N47" s="73" t="s">
        <v>147</v>
      </c>
      <c r="O47" s="69">
        <v>406043</v>
      </c>
      <c r="P47" s="71">
        <v>1.75</v>
      </c>
      <c r="Q47" s="72">
        <v>446877</v>
      </c>
      <c r="R47" s="66">
        <f t="shared" si="5"/>
        <v>-9.14</v>
      </c>
      <c r="T47" s="36">
        <f t="shared" si="0"/>
        <v>-7.69</v>
      </c>
      <c r="U47" s="36" t="b">
        <f t="shared" si="1"/>
        <v>0</v>
      </c>
      <c r="V47" s="36">
        <f t="shared" si="2"/>
        <v>-9.14</v>
      </c>
      <c r="W47" s="36" t="b">
        <f t="shared" si="3"/>
        <v>0</v>
      </c>
    </row>
    <row r="48" spans="2:23" s="36" customFormat="1" ht="12.75" thickBot="1">
      <c r="B48" s="58"/>
      <c r="C48" s="78" t="s">
        <v>54</v>
      </c>
      <c r="D48" s="79"/>
      <c r="E48" s="50">
        <v>34.7</v>
      </c>
      <c r="F48" s="51">
        <v>248148</v>
      </c>
      <c r="G48" s="52" t="s">
        <v>146</v>
      </c>
      <c r="H48" s="51">
        <v>548711</v>
      </c>
      <c r="I48" s="53">
        <v>2.21</v>
      </c>
      <c r="J48" s="54">
        <v>554603</v>
      </c>
      <c r="K48" s="55">
        <f t="shared" si="4"/>
        <v>-1.06</v>
      </c>
      <c r="L48" s="50">
        <v>34.7</v>
      </c>
      <c r="M48" s="51">
        <v>248148</v>
      </c>
      <c r="N48" s="56" t="s">
        <v>146</v>
      </c>
      <c r="O48" s="51">
        <v>530152</v>
      </c>
      <c r="P48" s="53">
        <v>2.14</v>
      </c>
      <c r="Q48" s="54">
        <v>551808</v>
      </c>
      <c r="R48" s="57">
        <f t="shared" si="5"/>
        <v>-3.92</v>
      </c>
      <c r="T48" s="36">
        <f t="shared" si="0"/>
        <v>-1.06</v>
      </c>
      <c r="U48" s="36" t="b">
        <f t="shared" si="1"/>
        <v>0</v>
      </c>
      <c r="V48" s="36">
        <f t="shared" si="2"/>
        <v>-3.92</v>
      </c>
      <c r="W48" s="36" t="b">
        <f t="shared" si="3"/>
        <v>0</v>
      </c>
    </row>
    <row r="49" spans="2:23" s="36" customFormat="1" ht="12">
      <c r="B49" s="80"/>
      <c r="C49" s="81" t="s">
        <v>55</v>
      </c>
      <c r="D49" s="82" t="s">
        <v>56</v>
      </c>
      <c r="E49" s="83">
        <v>40.6</v>
      </c>
      <c r="F49" s="84">
        <v>324413</v>
      </c>
      <c r="G49" s="85">
        <v>13</v>
      </c>
      <c r="H49" s="84">
        <v>848044</v>
      </c>
      <c r="I49" s="86">
        <v>2.61</v>
      </c>
      <c r="J49" s="87">
        <v>847642</v>
      </c>
      <c r="K49" s="88">
        <f t="shared" si="4"/>
        <v>0.05</v>
      </c>
      <c r="L49" s="83">
        <v>40.6</v>
      </c>
      <c r="M49" s="84">
        <v>324413</v>
      </c>
      <c r="N49" s="89">
        <v>13</v>
      </c>
      <c r="O49" s="84">
        <v>809639.826083751</v>
      </c>
      <c r="P49" s="86">
        <v>2.5</v>
      </c>
      <c r="Q49" s="87">
        <v>820792.755016136</v>
      </c>
      <c r="R49" s="88">
        <f t="shared" si="5"/>
        <v>-1.36</v>
      </c>
      <c r="T49" s="36">
        <f t="shared" si="0"/>
        <v>0.05</v>
      </c>
      <c r="U49" s="36" t="b">
        <f t="shared" si="1"/>
        <v>0</v>
      </c>
      <c r="V49" s="36">
        <f t="shared" si="2"/>
        <v>-1.36</v>
      </c>
      <c r="W49" s="36" t="b">
        <f t="shared" si="3"/>
        <v>0</v>
      </c>
    </row>
    <row r="50" spans="2:23" s="36" customFormat="1" ht="12">
      <c r="B50" s="58" t="s">
        <v>57</v>
      </c>
      <c r="C50" s="90"/>
      <c r="D50" s="91" t="s">
        <v>58</v>
      </c>
      <c r="E50" s="68">
        <v>38.8</v>
      </c>
      <c r="F50" s="69">
        <v>282851</v>
      </c>
      <c r="G50" s="70">
        <v>22</v>
      </c>
      <c r="H50" s="69">
        <v>677424</v>
      </c>
      <c r="I50" s="71">
        <v>2.39</v>
      </c>
      <c r="J50" s="72">
        <v>673277</v>
      </c>
      <c r="K50" s="66">
        <f t="shared" si="4"/>
        <v>0.62</v>
      </c>
      <c r="L50" s="68">
        <v>38.8</v>
      </c>
      <c r="M50" s="69">
        <v>282851</v>
      </c>
      <c r="N50" s="73">
        <v>22</v>
      </c>
      <c r="O50" s="69">
        <v>610668.323727351</v>
      </c>
      <c r="P50" s="71">
        <v>2.16</v>
      </c>
      <c r="Q50" s="72">
        <v>580366.970099376</v>
      </c>
      <c r="R50" s="66">
        <f t="shared" si="5"/>
        <v>5.22</v>
      </c>
      <c r="T50" s="36">
        <f t="shared" si="0"/>
        <v>0.62</v>
      </c>
      <c r="U50" s="36" t="b">
        <f t="shared" si="1"/>
        <v>0</v>
      </c>
      <c r="V50" s="36">
        <f t="shared" si="2"/>
        <v>5.22</v>
      </c>
      <c r="W50" s="36" t="b">
        <f t="shared" si="3"/>
        <v>0</v>
      </c>
    </row>
    <row r="51" spans="2:23" s="36" customFormat="1" ht="12">
      <c r="B51" s="58"/>
      <c r="C51" s="90" t="s">
        <v>59</v>
      </c>
      <c r="D51" s="91" t="s">
        <v>60</v>
      </c>
      <c r="E51" s="68">
        <v>37.9</v>
      </c>
      <c r="F51" s="69">
        <v>274291</v>
      </c>
      <c r="G51" s="70">
        <v>19</v>
      </c>
      <c r="H51" s="69">
        <v>718395</v>
      </c>
      <c r="I51" s="71">
        <v>2.62</v>
      </c>
      <c r="J51" s="72">
        <v>716745</v>
      </c>
      <c r="K51" s="66">
        <f t="shared" si="4"/>
        <v>0.23</v>
      </c>
      <c r="L51" s="68">
        <v>37.9</v>
      </c>
      <c r="M51" s="69">
        <v>274291</v>
      </c>
      <c r="N51" s="73">
        <v>19</v>
      </c>
      <c r="O51" s="69">
        <v>675227.677403923</v>
      </c>
      <c r="P51" s="71">
        <v>2.46</v>
      </c>
      <c r="Q51" s="72">
        <v>677925.584691284</v>
      </c>
      <c r="R51" s="66">
        <f t="shared" si="5"/>
        <v>-0.4</v>
      </c>
      <c r="T51" s="36">
        <f t="shared" si="0"/>
        <v>0.23</v>
      </c>
      <c r="U51" s="36" t="b">
        <f t="shared" si="1"/>
        <v>0</v>
      </c>
      <c r="V51" s="36">
        <f t="shared" si="2"/>
        <v>-0.4</v>
      </c>
      <c r="W51" s="36" t="b">
        <f t="shared" si="3"/>
        <v>0</v>
      </c>
    </row>
    <row r="52" spans="2:23" s="36" customFormat="1" ht="12">
      <c r="B52" s="58"/>
      <c r="C52" s="90"/>
      <c r="D52" s="91" t="s">
        <v>61</v>
      </c>
      <c r="E52" s="68">
        <v>36.9</v>
      </c>
      <c r="F52" s="69">
        <v>247629</v>
      </c>
      <c r="G52" s="70">
        <v>17</v>
      </c>
      <c r="H52" s="69">
        <v>574557</v>
      </c>
      <c r="I52" s="71">
        <v>2.32</v>
      </c>
      <c r="J52" s="72">
        <v>597974</v>
      </c>
      <c r="K52" s="66">
        <f t="shared" si="4"/>
        <v>-3.92</v>
      </c>
      <c r="L52" s="68">
        <v>36.9</v>
      </c>
      <c r="M52" s="69">
        <v>247629</v>
      </c>
      <c r="N52" s="73">
        <v>17</v>
      </c>
      <c r="O52" s="69">
        <v>517188.752445272</v>
      </c>
      <c r="P52" s="71">
        <v>2.09</v>
      </c>
      <c r="Q52" s="72">
        <v>545101.658687068</v>
      </c>
      <c r="R52" s="66">
        <f t="shared" si="5"/>
        <v>-5.12</v>
      </c>
      <c r="T52" s="36">
        <f t="shared" si="0"/>
        <v>-3.92</v>
      </c>
      <c r="U52" s="36" t="b">
        <f t="shared" si="1"/>
        <v>0</v>
      </c>
      <c r="V52" s="36">
        <f t="shared" si="2"/>
        <v>-5.12</v>
      </c>
      <c r="W52" s="36" t="b">
        <f t="shared" si="3"/>
        <v>0</v>
      </c>
    </row>
    <row r="53" spans="2:23" s="36" customFormat="1" ht="12">
      <c r="B53" s="58" t="s">
        <v>62</v>
      </c>
      <c r="C53" s="92" t="s">
        <v>24</v>
      </c>
      <c r="D53" s="91" t="s">
        <v>63</v>
      </c>
      <c r="E53" s="68">
        <v>39.1</v>
      </c>
      <c r="F53" s="69">
        <v>292897</v>
      </c>
      <c r="G53" s="70">
        <v>71</v>
      </c>
      <c r="H53" s="69">
        <v>737042</v>
      </c>
      <c r="I53" s="71">
        <v>2.52</v>
      </c>
      <c r="J53" s="72">
        <v>741196</v>
      </c>
      <c r="K53" s="66">
        <f t="shared" si="4"/>
        <v>-0.56</v>
      </c>
      <c r="L53" s="68">
        <v>39.1</v>
      </c>
      <c r="M53" s="69">
        <v>292897</v>
      </c>
      <c r="N53" s="73">
        <v>71</v>
      </c>
      <c r="O53" s="69">
        <v>686323</v>
      </c>
      <c r="P53" s="71">
        <v>2.34</v>
      </c>
      <c r="Q53" s="72">
        <v>688619</v>
      </c>
      <c r="R53" s="66">
        <f t="shared" si="5"/>
        <v>-0.33</v>
      </c>
      <c r="T53" s="36">
        <f t="shared" si="0"/>
        <v>-0.56</v>
      </c>
      <c r="U53" s="36" t="b">
        <f t="shared" si="1"/>
        <v>0</v>
      </c>
      <c r="V53" s="36">
        <f t="shared" si="2"/>
        <v>-0.33</v>
      </c>
      <c r="W53" s="36" t="b">
        <f t="shared" si="3"/>
        <v>0</v>
      </c>
    </row>
    <row r="54" spans="2:23" s="36" customFormat="1" ht="12">
      <c r="B54" s="58"/>
      <c r="C54" s="90" t="s">
        <v>64</v>
      </c>
      <c r="D54" s="91" t="s">
        <v>65</v>
      </c>
      <c r="E54" s="68">
        <v>38.2</v>
      </c>
      <c r="F54" s="69">
        <v>253268</v>
      </c>
      <c r="G54" s="70">
        <v>41</v>
      </c>
      <c r="H54" s="69">
        <v>594461</v>
      </c>
      <c r="I54" s="71">
        <v>2.35</v>
      </c>
      <c r="J54" s="72">
        <v>576886</v>
      </c>
      <c r="K54" s="66">
        <f t="shared" si="4"/>
        <v>3.05</v>
      </c>
      <c r="L54" s="68">
        <v>38.2</v>
      </c>
      <c r="M54" s="69">
        <v>253268</v>
      </c>
      <c r="N54" s="73">
        <v>41</v>
      </c>
      <c r="O54" s="69">
        <v>506300.85625156</v>
      </c>
      <c r="P54" s="71">
        <v>2</v>
      </c>
      <c r="Q54" s="72">
        <v>494782.398679533</v>
      </c>
      <c r="R54" s="66">
        <f t="shared" si="5"/>
        <v>2.33</v>
      </c>
      <c r="T54" s="36">
        <f t="shared" si="0"/>
        <v>3.05</v>
      </c>
      <c r="U54" s="36" t="b">
        <f t="shared" si="1"/>
        <v>0</v>
      </c>
      <c r="V54" s="36">
        <f t="shared" si="2"/>
        <v>2.33</v>
      </c>
      <c r="W54" s="36" t="b">
        <f t="shared" si="3"/>
        <v>0</v>
      </c>
    </row>
    <row r="55" spans="2:23" s="36" customFormat="1" ht="12">
      <c r="B55" s="58"/>
      <c r="C55" s="90" t="s">
        <v>66</v>
      </c>
      <c r="D55" s="91" t="s">
        <v>67</v>
      </c>
      <c r="E55" s="68">
        <v>40.2</v>
      </c>
      <c r="F55" s="69">
        <v>262510</v>
      </c>
      <c r="G55" s="70">
        <v>20</v>
      </c>
      <c r="H55" s="69">
        <v>559414</v>
      </c>
      <c r="I55" s="71">
        <v>2.13</v>
      </c>
      <c r="J55" s="72">
        <v>538470</v>
      </c>
      <c r="K55" s="66">
        <f t="shared" si="4"/>
        <v>3.89</v>
      </c>
      <c r="L55" s="68">
        <v>40.2</v>
      </c>
      <c r="M55" s="69">
        <v>256610</v>
      </c>
      <c r="N55" s="73">
        <v>18</v>
      </c>
      <c r="O55" s="69">
        <v>423658.080515298</v>
      </c>
      <c r="P55" s="71">
        <v>1.65</v>
      </c>
      <c r="Q55" s="72">
        <v>423637.486956522</v>
      </c>
      <c r="R55" s="66">
        <f t="shared" si="5"/>
        <v>0</v>
      </c>
      <c r="T55" s="36">
        <f t="shared" si="0"/>
        <v>3.89</v>
      </c>
      <c r="U55" s="36" t="b">
        <f t="shared" si="1"/>
        <v>0</v>
      </c>
      <c r="V55" s="36">
        <f t="shared" si="2"/>
        <v>0</v>
      </c>
      <c r="W55" s="36" t="b">
        <f t="shared" si="3"/>
        <v>0</v>
      </c>
    </row>
    <row r="56" spans="2:23" s="36" customFormat="1" ht="12">
      <c r="B56" s="58" t="s">
        <v>40</v>
      </c>
      <c r="C56" s="90" t="s">
        <v>59</v>
      </c>
      <c r="D56" s="91" t="s">
        <v>68</v>
      </c>
      <c r="E56" s="68">
        <v>40.1</v>
      </c>
      <c r="F56" s="69">
        <v>337443</v>
      </c>
      <c r="G56" s="70" t="s">
        <v>146</v>
      </c>
      <c r="H56" s="69">
        <v>613658</v>
      </c>
      <c r="I56" s="71">
        <v>1.82</v>
      </c>
      <c r="J56" s="72">
        <v>616505</v>
      </c>
      <c r="K56" s="66">
        <f t="shared" si="4"/>
        <v>-0.46</v>
      </c>
      <c r="L56" s="68">
        <v>40.1</v>
      </c>
      <c r="M56" s="69">
        <v>337443</v>
      </c>
      <c r="N56" s="73" t="s">
        <v>43</v>
      </c>
      <c r="O56" s="69">
        <v>363317.045454545</v>
      </c>
      <c r="P56" s="71">
        <v>1.08</v>
      </c>
      <c r="Q56" s="72">
        <v>365369.090909091</v>
      </c>
      <c r="R56" s="66">
        <f t="shared" si="5"/>
        <v>-0.56</v>
      </c>
      <c r="T56" s="36">
        <f t="shared" si="0"/>
        <v>-0.46</v>
      </c>
      <c r="U56" s="36" t="b">
        <f t="shared" si="1"/>
        <v>0</v>
      </c>
      <c r="V56" s="36">
        <f t="shared" si="2"/>
        <v>-0.56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63</v>
      </c>
      <c r="E57" s="68">
        <v>38.5</v>
      </c>
      <c r="F57" s="69">
        <v>255353</v>
      </c>
      <c r="G57" s="70">
        <v>64</v>
      </c>
      <c r="H57" s="69">
        <v>589711</v>
      </c>
      <c r="I57" s="71">
        <v>2.31</v>
      </c>
      <c r="J57" s="72">
        <v>571451</v>
      </c>
      <c r="K57" s="66">
        <f t="shared" si="4"/>
        <v>3.2</v>
      </c>
      <c r="L57" s="68">
        <v>38.5</v>
      </c>
      <c r="M57" s="69">
        <v>254505</v>
      </c>
      <c r="N57" s="73">
        <v>62</v>
      </c>
      <c r="O57" s="69">
        <v>493969</v>
      </c>
      <c r="P57" s="71">
        <v>1.94</v>
      </c>
      <c r="Q57" s="72">
        <v>483056</v>
      </c>
      <c r="R57" s="66">
        <f t="shared" si="5"/>
        <v>2.26</v>
      </c>
      <c r="T57" s="36">
        <f t="shared" si="0"/>
        <v>3.2</v>
      </c>
      <c r="U57" s="36" t="b">
        <f t="shared" si="1"/>
        <v>0</v>
      </c>
      <c r="V57" s="36">
        <f t="shared" si="2"/>
        <v>2.26</v>
      </c>
      <c r="W57" s="36" t="b">
        <f t="shared" si="3"/>
        <v>0</v>
      </c>
    </row>
    <row r="58" spans="2:23" s="36" customFormat="1" ht="12.75" thickBot="1">
      <c r="B58" s="93"/>
      <c r="C58" s="94" t="s">
        <v>69</v>
      </c>
      <c r="D58" s="95"/>
      <c r="E58" s="96">
        <v>39.1</v>
      </c>
      <c r="F58" s="97">
        <v>321132</v>
      </c>
      <c r="G58" s="98" t="s">
        <v>146</v>
      </c>
      <c r="H58" s="97">
        <v>664400</v>
      </c>
      <c r="I58" s="99">
        <v>2.07</v>
      </c>
      <c r="J58" s="100">
        <v>732086</v>
      </c>
      <c r="K58" s="101">
        <f t="shared" si="4"/>
        <v>-9.25</v>
      </c>
      <c r="L58" s="96">
        <v>39.1</v>
      </c>
      <c r="M58" s="97">
        <v>321132</v>
      </c>
      <c r="N58" s="102" t="s">
        <v>43</v>
      </c>
      <c r="O58" s="97">
        <v>664400.333791209</v>
      </c>
      <c r="P58" s="99">
        <v>2.07</v>
      </c>
      <c r="Q58" s="100">
        <v>728056.342321813</v>
      </c>
      <c r="R58" s="101">
        <f t="shared" si="5"/>
        <v>-8.74</v>
      </c>
      <c r="T58" s="36">
        <f t="shared" si="0"/>
        <v>-9.25</v>
      </c>
      <c r="U58" s="36" t="b">
        <f t="shared" si="1"/>
        <v>0</v>
      </c>
      <c r="V58" s="36">
        <f t="shared" si="2"/>
        <v>-8.74</v>
      </c>
      <c r="W58" s="36" t="b">
        <f t="shared" si="3"/>
        <v>0</v>
      </c>
    </row>
    <row r="59" spans="2:23" s="36" customFormat="1" ht="12">
      <c r="B59" s="103" t="s">
        <v>70</v>
      </c>
      <c r="C59" s="104" t="s">
        <v>71</v>
      </c>
      <c r="D59" s="105"/>
      <c r="E59" s="83">
        <v>39.2</v>
      </c>
      <c r="F59" s="84">
        <v>303443</v>
      </c>
      <c r="G59" s="85">
        <v>82</v>
      </c>
      <c r="H59" s="84">
        <v>742162</v>
      </c>
      <c r="I59" s="86">
        <v>2.45</v>
      </c>
      <c r="J59" s="87">
        <v>739818</v>
      </c>
      <c r="K59" s="88">
        <f t="shared" si="4"/>
        <v>0.32</v>
      </c>
      <c r="L59" s="83">
        <v>39.2</v>
      </c>
      <c r="M59" s="84">
        <v>303443</v>
      </c>
      <c r="N59" s="89">
        <v>82</v>
      </c>
      <c r="O59" s="84">
        <v>709119</v>
      </c>
      <c r="P59" s="86">
        <v>2.34</v>
      </c>
      <c r="Q59" s="87">
        <v>692096</v>
      </c>
      <c r="R59" s="88">
        <f t="shared" si="5"/>
        <v>2.46</v>
      </c>
      <c r="T59" s="36">
        <f t="shared" si="0"/>
        <v>0.32</v>
      </c>
      <c r="U59" s="36" t="b">
        <f t="shared" si="1"/>
        <v>0</v>
      </c>
      <c r="V59" s="36">
        <f t="shared" si="2"/>
        <v>2.46</v>
      </c>
      <c r="W59" s="36" t="b">
        <f t="shared" si="3"/>
        <v>0</v>
      </c>
    </row>
    <row r="60" spans="2:23" s="36" customFormat="1" ht="12">
      <c r="B60" s="106"/>
      <c r="C60" s="107" t="s">
        <v>72</v>
      </c>
      <c r="D60" s="108"/>
      <c r="E60" s="68" t="s">
        <v>19</v>
      </c>
      <c r="F60" s="69" t="s">
        <v>19</v>
      </c>
      <c r="G60" s="70" t="s">
        <v>19</v>
      </c>
      <c r="H60" s="69" t="s">
        <v>19</v>
      </c>
      <c r="I60" s="71" t="s">
        <v>19</v>
      </c>
      <c r="J60" s="72" t="s">
        <v>19</v>
      </c>
      <c r="K60" s="66" t="str">
        <f t="shared" si="4"/>
        <v>-</v>
      </c>
      <c r="L60" s="68" t="s">
        <v>19</v>
      </c>
      <c r="M60" s="69" t="s">
        <v>19</v>
      </c>
      <c r="N60" s="73" t="s">
        <v>19</v>
      </c>
      <c r="O60" s="69" t="s">
        <v>19</v>
      </c>
      <c r="P60" s="71" t="s">
        <v>19</v>
      </c>
      <c r="Q60" s="72" t="s">
        <v>19</v>
      </c>
      <c r="R60" s="66" t="str">
        <f t="shared" si="5"/>
        <v>-</v>
      </c>
      <c r="T60" s="36" t="e">
        <f t="shared" si="0"/>
        <v>#VALUE!</v>
      </c>
      <c r="U60" s="36" t="b">
        <f t="shared" si="1"/>
        <v>1</v>
      </c>
      <c r="V60" s="36" t="e">
        <f t="shared" si="2"/>
        <v>#VALUE!</v>
      </c>
      <c r="W60" s="36" t="b">
        <f t="shared" si="3"/>
        <v>1</v>
      </c>
    </row>
    <row r="61" spans="2:23" s="36" customFormat="1" ht="12">
      <c r="B61" s="106"/>
      <c r="C61" s="107" t="s">
        <v>73</v>
      </c>
      <c r="D61" s="108"/>
      <c r="E61" s="61">
        <v>38.4</v>
      </c>
      <c r="F61" s="62">
        <v>252556</v>
      </c>
      <c r="G61" s="63">
        <v>56</v>
      </c>
      <c r="H61" s="62">
        <v>574184</v>
      </c>
      <c r="I61" s="64">
        <v>2.27</v>
      </c>
      <c r="J61" s="65">
        <v>622850</v>
      </c>
      <c r="K61" s="66">
        <f t="shared" si="4"/>
        <v>-7.81</v>
      </c>
      <c r="L61" s="61">
        <v>38.4</v>
      </c>
      <c r="M61" s="62">
        <v>252104</v>
      </c>
      <c r="N61" s="67">
        <v>54</v>
      </c>
      <c r="O61" s="62">
        <v>468027</v>
      </c>
      <c r="P61" s="64">
        <v>1.86</v>
      </c>
      <c r="Q61" s="65">
        <v>572184</v>
      </c>
      <c r="R61" s="66">
        <f t="shared" si="5"/>
        <v>-18.2</v>
      </c>
      <c r="T61" s="36">
        <f t="shared" si="0"/>
        <v>-7.81</v>
      </c>
      <c r="U61" s="36" t="b">
        <f t="shared" si="1"/>
        <v>0</v>
      </c>
      <c r="V61" s="36">
        <f t="shared" si="2"/>
        <v>-18.2</v>
      </c>
      <c r="W61" s="36" t="b">
        <f t="shared" si="3"/>
        <v>0</v>
      </c>
    </row>
    <row r="62" spans="2:23" s="36" customFormat="1" ht="12.75" thickBot="1">
      <c r="B62" s="109"/>
      <c r="C62" s="110" t="s">
        <v>74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75</v>
      </c>
      <c r="C63" s="104" t="s">
        <v>76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4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8" t="s">
        <v>77</v>
      </c>
      <c r="C64" s="107" t="s">
        <v>78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4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93" t="s">
        <v>40</v>
      </c>
      <c r="C65" s="110" t="s">
        <v>79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4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12" t="s">
        <v>80</v>
      </c>
      <c r="C66" s="113"/>
      <c r="D66" s="113"/>
      <c r="E66" s="114">
        <v>39.1</v>
      </c>
      <c r="F66" s="115">
        <v>293911</v>
      </c>
      <c r="G66" s="116">
        <v>138</v>
      </c>
      <c r="H66" s="115">
        <v>710696</v>
      </c>
      <c r="I66" s="117">
        <v>2.42</v>
      </c>
      <c r="J66" s="118">
        <v>723467</v>
      </c>
      <c r="K66" s="119">
        <f t="shared" si="4"/>
        <v>-1.77</v>
      </c>
      <c r="L66" s="114">
        <v>39.1</v>
      </c>
      <c r="M66" s="115">
        <v>293862</v>
      </c>
      <c r="N66" s="120">
        <v>136</v>
      </c>
      <c r="O66" s="115">
        <v>664127</v>
      </c>
      <c r="P66" s="117">
        <v>2.26</v>
      </c>
      <c r="Q66" s="118">
        <v>675360</v>
      </c>
      <c r="R66" s="119">
        <f t="shared" si="5"/>
        <v>-1.66</v>
      </c>
      <c r="T66" s="36">
        <f t="shared" si="0"/>
        <v>-1.77</v>
      </c>
      <c r="U66" s="36" t="b">
        <f t="shared" si="1"/>
        <v>0</v>
      </c>
      <c r="V66" s="36">
        <f t="shared" si="2"/>
        <v>-1.66</v>
      </c>
      <c r="W66" s="36" t="b">
        <f t="shared" si="3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">
      <selection activeCell="C25" sqref="C25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5" width="9.125" style="127" customWidth="1"/>
    <col min="6" max="6" width="8.625" style="127" customWidth="1"/>
    <col min="7" max="7" width="9.125" style="127" customWidth="1"/>
    <col min="8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2" width="9.375" style="127" customWidth="1"/>
    <col min="13" max="13" width="8.625" style="127" customWidth="1"/>
    <col min="14" max="14" width="9.375" style="127" customWidth="1"/>
    <col min="15" max="15" width="8.625" style="127" customWidth="1"/>
    <col min="16" max="16384" width="9.00390625" style="127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143</v>
      </c>
    </row>
    <row r="2" spans="1:15" ht="14.25" thickBot="1">
      <c r="A2" s="128" t="s">
        <v>83</v>
      </c>
      <c r="B2" s="129" t="s">
        <v>84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85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86</v>
      </c>
      <c r="B5" s="148">
        <v>37.9</v>
      </c>
      <c r="C5" s="149">
        <v>289847</v>
      </c>
      <c r="D5" s="149">
        <v>94</v>
      </c>
      <c r="E5" s="149">
        <v>665703</v>
      </c>
      <c r="F5" s="150">
        <v>2.3</v>
      </c>
      <c r="G5" s="151">
        <v>710407</v>
      </c>
      <c r="H5" s="152">
        <f aca="true" t="shared" si="0" ref="H5:H11">ROUND((E5-G5)/G5*100,2)</f>
        <v>-6.29</v>
      </c>
      <c r="I5" s="153" t="s">
        <v>19</v>
      </c>
      <c r="J5" s="154" t="s">
        <v>19</v>
      </c>
      <c r="K5" s="155">
        <v>92</v>
      </c>
      <c r="L5" s="149">
        <v>612061</v>
      </c>
      <c r="M5" s="156">
        <v>2.11</v>
      </c>
      <c r="N5" s="151">
        <v>632319</v>
      </c>
      <c r="O5" s="157">
        <f aca="true" t="shared" si="1" ref="O5:O11">ROUND((L5-N5)/N5*100,2)</f>
        <v>-3.2</v>
      </c>
    </row>
    <row r="6" spans="1:15" ht="13.5">
      <c r="A6" s="147" t="s">
        <v>87</v>
      </c>
      <c r="B6" s="158">
        <v>38.9</v>
      </c>
      <c r="C6" s="159">
        <v>298771</v>
      </c>
      <c r="D6" s="160">
        <v>109</v>
      </c>
      <c r="E6" s="159">
        <v>715841</v>
      </c>
      <c r="F6" s="161">
        <v>2.4</v>
      </c>
      <c r="G6" s="162">
        <v>665703</v>
      </c>
      <c r="H6" s="163">
        <f t="shared" si="0"/>
        <v>7.53</v>
      </c>
      <c r="I6" s="164" t="s">
        <v>19</v>
      </c>
      <c r="J6" s="165" t="s">
        <v>19</v>
      </c>
      <c r="K6" s="166">
        <v>107</v>
      </c>
      <c r="L6" s="159">
        <v>662244</v>
      </c>
      <c r="M6" s="167">
        <v>2.22</v>
      </c>
      <c r="N6" s="162">
        <v>612061</v>
      </c>
      <c r="O6" s="157">
        <f t="shared" si="1"/>
        <v>8.2</v>
      </c>
    </row>
    <row r="7" spans="1:15" ht="13.5">
      <c r="A7" s="147" t="s">
        <v>88</v>
      </c>
      <c r="B7" s="148">
        <v>38.7</v>
      </c>
      <c r="C7" s="149">
        <v>293473</v>
      </c>
      <c r="D7" s="149">
        <v>122</v>
      </c>
      <c r="E7" s="149">
        <v>723116</v>
      </c>
      <c r="F7" s="161">
        <v>2.46</v>
      </c>
      <c r="G7" s="162">
        <v>715841</v>
      </c>
      <c r="H7" s="152">
        <f t="shared" si="0"/>
        <v>1.02</v>
      </c>
      <c r="I7" s="164" t="s">
        <v>19</v>
      </c>
      <c r="J7" s="165" t="s">
        <v>19</v>
      </c>
      <c r="K7" s="166">
        <v>121</v>
      </c>
      <c r="L7" s="159">
        <v>661695</v>
      </c>
      <c r="M7" s="167">
        <v>2.25</v>
      </c>
      <c r="N7" s="162">
        <v>662244</v>
      </c>
      <c r="O7" s="157">
        <f t="shared" si="1"/>
        <v>-0.08</v>
      </c>
    </row>
    <row r="8" spans="1:15" ht="13.5">
      <c r="A8" s="147" t="s">
        <v>135</v>
      </c>
      <c r="B8" s="148">
        <v>38.8</v>
      </c>
      <c r="C8" s="149">
        <v>295903</v>
      </c>
      <c r="D8" s="149">
        <v>129</v>
      </c>
      <c r="E8" s="149">
        <v>746266</v>
      </c>
      <c r="F8" s="150">
        <v>2.52</v>
      </c>
      <c r="G8" s="151">
        <v>723116</v>
      </c>
      <c r="H8" s="152">
        <f t="shared" si="0"/>
        <v>3.2</v>
      </c>
      <c r="I8" s="153" t="s">
        <v>19</v>
      </c>
      <c r="J8" s="154" t="s">
        <v>19</v>
      </c>
      <c r="K8" s="155">
        <v>128</v>
      </c>
      <c r="L8" s="149">
        <v>687653</v>
      </c>
      <c r="M8" s="156">
        <v>2.32</v>
      </c>
      <c r="N8" s="151">
        <v>661695</v>
      </c>
      <c r="O8" s="157">
        <f t="shared" si="1"/>
        <v>3.92</v>
      </c>
    </row>
    <row r="9" spans="1:15" ht="13.5">
      <c r="A9" s="147" t="s">
        <v>136</v>
      </c>
      <c r="B9" s="168">
        <v>38.7</v>
      </c>
      <c r="C9" s="149">
        <v>293404</v>
      </c>
      <c r="D9" s="149">
        <v>134</v>
      </c>
      <c r="E9" s="149">
        <v>755322</v>
      </c>
      <c r="F9" s="150">
        <v>2.57</v>
      </c>
      <c r="G9" s="151">
        <v>746266</v>
      </c>
      <c r="H9" s="152">
        <f t="shared" si="0"/>
        <v>1.21</v>
      </c>
      <c r="I9" s="169">
        <v>38.7</v>
      </c>
      <c r="J9" s="170">
        <v>293404</v>
      </c>
      <c r="K9" s="171">
        <v>134</v>
      </c>
      <c r="L9" s="149">
        <v>698052</v>
      </c>
      <c r="M9" s="156">
        <v>2.38</v>
      </c>
      <c r="N9" s="151">
        <v>687653</v>
      </c>
      <c r="O9" s="157">
        <f t="shared" si="1"/>
        <v>1.51</v>
      </c>
    </row>
    <row r="10" spans="1:15" ht="13.5">
      <c r="A10" s="147" t="s">
        <v>137</v>
      </c>
      <c r="B10" s="172">
        <v>38.7</v>
      </c>
      <c r="C10" s="173">
        <v>294554</v>
      </c>
      <c r="D10" s="173">
        <v>145</v>
      </c>
      <c r="E10" s="173">
        <v>732814</v>
      </c>
      <c r="F10" s="174">
        <v>2.49</v>
      </c>
      <c r="G10" s="175">
        <v>755322</v>
      </c>
      <c r="H10" s="176">
        <f t="shared" si="0"/>
        <v>-2.98</v>
      </c>
      <c r="I10" s="177">
        <v>38.7</v>
      </c>
      <c r="J10" s="178">
        <v>294554</v>
      </c>
      <c r="K10" s="179">
        <v>145</v>
      </c>
      <c r="L10" s="173">
        <v>694396</v>
      </c>
      <c r="M10" s="180">
        <v>2.36</v>
      </c>
      <c r="N10" s="175">
        <v>698052</v>
      </c>
      <c r="O10" s="181">
        <f t="shared" si="1"/>
        <v>-0.52</v>
      </c>
    </row>
    <row r="11" spans="1:15" ht="13.5">
      <c r="A11" s="147" t="s">
        <v>138</v>
      </c>
      <c r="B11" s="182">
        <v>38.7</v>
      </c>
      <c r="C11" s="149">
        <v>295565</v>
      </c>
      <c r="D11" s="149">
        <v>143</v>
      </c>
      <c r="E11" s="149">
        <v>766271</v>
      </c>
      <c r="F11" s="150">
        <v>2.59</v>
      </c>
      <c r="G11" s="151">
        <v>732814</v>
      </c>
      <c r="H11" s="183">
        <f t="shared" si="0"/>
        <v>4.57</v>
      </c>
      <c r="I11" s="169">
        <v>38.7</v>
      </c>
      <c r="J11" s="170">
        <v>295550</v>
      </c>
      <c r="K11" s="155">
        <v>141</v>
      </c>
      <c r="L11" s="149">
        <v>715766</v>
      </c>
      <c r="M11" s="156">
        <v>2.42</v>
      </c>
      <c r="N11" s="151">
        <v>694396</v>
      </c>
      <c r="O11" s="157">
        <f t="shared" si="1"/>
        <v>3.08</v>
      </c>
    </row>
    <row r="12" spans="1:15" ht="13.5">
      <c r="A12" s="147" t="s">
        <v>139</v>
      </c>
      <c r="B12" s="189">
        <v>38.6</v>
      </c>
      <c r="C12" s="190">
        <v>294562</v>
      </c>
      <c r="D12" s="191">
        <v>148</v>
      </c>
      <c r="E12" s="190">
        <v>654426</v>
      </c>
      <c r="F12" s="186">
        <v>2.22</v>
      </c>
      <c r="G12" s="270">
        <v>766271</v>
      </c>
      <c r="H12" s="183">
        <f>ROUND((E12-G12)/G12*100,2)</f>
        <v>-14.6</v>
      </c>
      <c r="I12" s="189">
        <v>38.6</v>
      </c>
      <c r="J12" s="190">
        <v>294498</v>
      </c>
      <c r="K12" s="191">
        <v>146</v>
      </c>
      <c r="L12" s="190">
        <v>577492</v>
      </c>
      <c r="M12" s="186">
        <v>1.96</v>
      </c>
      <c r="N12" s="270">
        <v>715766</v>
      </c>
      <c r="O12" s="157">
        <f>ROUND((L12-N12)/N12*100,2)</f>
        <v>-19.32</v>
      </c>
    </row>
    <row r="13" spans="1:15" ht="13.5">
      <c r="A13" s="271" t="s">
        <v>148</v>
      </c>
      <c r="B13" s="189">
        <v>38.6</v>
      </c>
      <c r="C13" s="190">
        <v>296071</v>
      </c>
      <c r="D13" s="191">
        <v>141</v>
      </c>
      <c r="E13" s="190">
        <v>696353</v>
      </c>
      <c r="F13" s="186">
        <v>2.35</v>
      </c>
      <c r="G13" s="192">
        <v>654426</v>
      </c>
      <c r="H13" s="183">
        <f>ROUND((E13-G13)/G13*100,2)</f>
        <v>6.41</v>
      </c>
      <c r="I13" s="189">
        <v>38.6</v>
      </c>
      <c r="J13" s="190">
        <v>295994</v>
      </c>
      <c r="K13" s="191">
        <v>139</v>
      </c>
      <c r="L13" s="190">
        <v>647147</v>
      </c>
      <c r="M13" s="186">
        <v>2.19</v>
      </c>
      <c r="N13" s="192">
        <v>577492</v>
      </c>
      <c r="O13" s="157">
        <f>ROUND((L13-N13)/N13*100,2)</f>
        <v>12.06</v>
      </c>
    </row>
    <row r="14" spans="1:15" ht="14.25" thickBot="1">
      <c r="A14" s="193" t="s">
        <v>149</v>
      </c>
      <c r="B14" s="194">
        <v>38.8</v>
      </c>
      <c r="C14" s="195">
        <v>293256</v>
      </c>
      <c r="D14" s="195">
        <v>137</v>
      </c>
      <c r="E14" s="195">
        <v>723467</v>
      </c>
      <c r="F14" s="196">
        <v>2.47</v>
      </c>
      <c r="G14" s="197">
        <v>696353</v>
      </c>
      <c r="H14" s="198">
        <f>IF(R14=TRUE,"-",ROUND((E14-G14)/G14*100,2))</f>
        <v>3.89</v>
      </c>
      <c r="I14" s="194">
        <v>38.8</v>
      </c>
      <c r="J14" s="195">
        <v>293209</v>
      </c>
      <c r="K14" s="195">
        <v>135</v>
      </c>
      <c r="L14" s="195">
        <v>675360</v>
      </c>
      <c r="M14" s="196">
        <v>2.3</v>
      </c>
      <c r="N14" s="197">
        <v>647147</v>
      </c>
      <c r="O14" s="198">
        <f>IF(T14=TRUE,"-",ROUND((L14-N14)/N14*100,2))</f>
        <v>4.36</v>
      </c>
    </row>
    <row r="15" spans="1:15" ht="13.5">
      <c r="A15" s="199" t="s">
        <v>89</v>
      </c>
      <c r="B15" s="200">
        <v>39.1</v>
      </c>
      <c r="C15" s="201">
        <v>293911</v>
      </c>
      <c r="D15" s="201">
        <v>138</v>
      </c>
      <c r="E15" s="201">
        <v>710696</v>
      </c>
      <c r="F15" s="202">
        <v>2.42</v>
      </c>
      <c r="G15" s="272">
        <v>723467</v>
      </c>
      <c r="H15" s="204">
        <f>IF(R15=TRUE,"-",ROUND((E15-G15)/G15*100,2))</f>
        <v>-1.77</v>
      </c>
      <c r="I15" s="200">
        <v>39.1</v>
      </c>
      <c r="J15" s="201">
        <v>293862</v>
      </c>
      <c r="K15" s="201">
        <v>136</v>
      </c>
      <c r="L15" s="201">
        <v>664127</v>
      </c>
      <c r="M15" s="202">
        <v>2.26</v>
      </c>
      <c r="N15" s="272">
        <v>675360</v>
      </c>
      <c r="O15" s="204">
        <f>IF(T15=TRUE,"-",ROUND((L15-N15)/N15*100,2))</f>
        <v>-1.66</v>
      </c>
    </row>
    <row r="16" spans="1:15" ht="14.25" thickBot="1">
      <c r="A16" s="205" t="s">
        <v>90</v>
      </c>
      <c r="B16" s="273">
        <v>38.8</v>
      </c>
      <c r="C16" s="274">
        <v>293256</v>
      </c>
      <c r="D16" s="274">
        <v>137</v>
      </c>
      <c r="E16" s="274">
        <v>723467</v>
      </c>
      <c r="F16" s="275">
        <v>2.47</v>
      </c>
      <c r="G16" s="276">
        <v>696353</v>
      </c>
      <c r="H16" s="277">
        <f>IF(R16=TRUE,"-",ROUND((E16-G16)/G16*100,2))</f>
        <v>3.89</v>
      </c>
      <c r="I16" s="273">
        <v>38.8</v>
      </c>
      <c r="J16" s="274">
        <v>293209</v>
      </c>
      <c r="K16" s="274">
        <v>135</v>
      </c>
      <c r="L16" s="274">
        <v>675360</v>
      </c>
      <c r="M16" s="275">
        <v>2.3</v>
      </c>
      <c r="N16" s="276">
        <v>647147</v>
      </c>
      <c r="O16" s="277">
        <f>IF(T16=TRUE,"-",ROUND((L16-N16)/N16*100,2))</f>
        <v>4.36</v>
      </c>
    </row>
    <row r="17" spans="1:15" ht="14.25" thickBot="1">
      <c r="A17" s="206" t="s">
        <v>91</v>
      </c>
      <c r="B17" s="207">
        <f aca="true" t="shared" si="2" ref="B17:O17">B15-B16</f>
        <v>0.30000000000000426</v>
      </c>
      <c r="C17" s="208">
        <f t="shared" si="2"/>
        <v>655</v>
      </c>
      <c r="D17" s="209">
        <f t="shared" si="2"/>
        <v>1</v>
      </c>
      <c r="E17" s="208">
        <f t="shared" si="2"/>
        <v>-12771</v>
      </c>
      <c r="F17" s="278">
        <f t="shared" si="2"/>
        <v>-0.050000000000000266</v>
      </c>
      <c r="G17" s="279">
        <f t="shared" si="2"/>
        <v>27114</v>
      </c>
      <c r="H17" s="212">
        <f t="shared" si="2"/>
        <v>-5.66</v>
      </c>
      <c r="I17" s="213">
        <f t="shared" si="2"/>
        <v>0.30000000000000426</v>
      </c>
      <c r="J17" s="214">
        <f t="shared" si="2"/>
        <v>653</v>
      </c>
      <c r="K17" s="209">
        <f t="shared" si="2"/>
        <v>1</v>
      </c>
      <c r="L17" s="208">
        <f t="shared" si="2"/>
        <v>-11233</v>
      </c>
      <c r="M17" s="278">
        <f t="shared" si="2"/>
        <v>-0.040000000000000036</v>
      </c>
      <c r="N17" s="279">
        <f t="shared" si="2"/>
        <v>28213</v>
      </c>
      <c r="O17" s="212">
        <f t="shared" si="2"/>
        <v>-6.0200000000000005</v>
      </c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3.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 thickBot="1">
      <c r="A25" s="216"/>
      <c r="B25" s="216"/>
      <c r="C25" s="216"/>
      <c r="D25" s="216"/>
      <c r="E25" s="216"/>
      <c r="F25" s="216"/>
      <c r="G25" s="216"/>
      <c r="H25" s="216"/>
      <c r="I25" s="216"/>
      <c r="J25" s="125"/>
      <c r="K25" s="125"/>
      <c r="L25" s="125"/>
      <c r="M25" s="125"/>
      <c r="N25" s="125"/>
      <c r="O25" s="125"/>
    </row>
    <row r="26" spans="1:15" ht="13.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20"/>
      <c r="L26" s="220"/>
      <c r="M26" s="220"/>
      <c r="N26" s="220"/>
      <c r="O26" s="221"/>
    </row>
    <row r="27" spans="1:15" ht="13.5" customHeight="1">
      <c r="A27" s="222" t="s">
        <v>92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4"/>
      <c r="N27" s="224"/>
      <c r="O27" s="225"/>
    </row>
    <row r="28" spans="1:15" ht="13.5">
      <c r="A28" s="226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29.25" customHeight="1">
      <c r="A29" s="227" t="s">
        <v>93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19.5" customHeight="1">
      <c r="A30" s="227" t="s">
        <v>94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29"/>
      <c r="O30" s="230"/>
    </row>
    <row r="31" spans="1:15" ht="25.5" customHeight="1">
      <c r="A31" s="231" t="s">
        <v>95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</row>
    <row r="32" spans="1:15" ht="39" customHeight="1">
      <c r="A32" s="234"/>
      <c r="B32" s="235" t="s">
        <v>96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237"/>
    </row>
    <row r="33" spans="1:15" ht="24.75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24" customHeight="1">
      <c r="A35" s="234"/>
      <c r="D35" s="238" t="s">
        <v>99</v>
      </c>
      <c r="E35" s="239"/>
      <c r="F35" s="239"/>
      <c r="G35" s="239"/>
      <c r="H35" s="239"/>
      <c r="I35" s="239"/>
      <c r="J35" s="239"/>
      <c r="K35" s="239"/>
      <c r="L35" s="239"/>
      <c r="M35" s="236"/>
      <c r="N35" s="236"/>
      <c r="O35" s="237"/>
    </row>
    <row r="36" spans="1:15" ht="19.5" customHeight="1">
      <c r="A36" s="240"/>
      <c r="D36" s="241" t="s">
        <v>100</v>
      </c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7.75" customHeight="1">
      <c r="A37" s="240"/>
      <c r="B37" s="242"/>
      <c r="C37" s="242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243"/>
      <c r="O37" s="244"/>
    </row>
    <row r="38" spans="1:15" ht="23.25" customHeight="1">
      <c r="A38" s="231" t="s">
        <v>101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9"/>
      <c r="N38" s="229"/>
      <c r="O38" s="230"/>
    </row>
    <row r="39" spans="1:15" ht="23.25" customHeigh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7"/>
      <c r="N39" s="247"/>
      <c r="O39" s="248"/>
    </row>
    <row r="40" spans="1:15" ht="13.5">
      <c r="A40" s="249" t="s">
        <v>102</v>
      </c>
      <c r="B40" s="250"/>
      <c r="C40" s="250"/>
      <c r="D40" s="250"/>
      <c r="E40" s="250"/>
      <c r="F40" s="250" t="s">
        <v>103</v>
      </c>
      <c r="G40" s="251"/>
      <c r="H40" s="251"/>
      <c r="I40" s="243"/>
      <c r="J40" s="243"/>
      <c r="K40" s="243"/>
      <c r="L40" s="252"/>
      <c r="M40" s="252" t="s">
        <v>104</v>
      </c>
      <c r="N40" s="243"/>
      <c r="O40" s="244"/>
    </row>
    <row r="41" spans="1:15" ht="13.5">
      <c r="A41" s="249" t="s">
        <v>105</v>
      </c>
      <c r="B41" s="250"/>
      <c r="C41" s="250"/>
      <c r="D41" s="250"/>
      <c r="E41" s="250"/>
      <c r="F41" s="250" t="s">
        <v>106</v>
      </c>
      <c r="G41" s="251"/>
      <c r="H41" s="251"/>
      <c r="I41" s="243"/>
      <c r="J41" s="243"/>
      <c r="K41" s="243"/>
      <c r="L41" s="252"/>
      <c r="M41" s="243" t="s">
        <v>107</v>
      </c>
      <c r="N41" s="243"/>
      <c r="O41" s="244"/>
    </row>
    <row r="42" spans="1:15" ht="13.5">
      <c r="A42" s="249" t="s">
        <v>108</v>
      </c>
      <c r="B42" s="250"/>
      <c r="C42" s="250"/>
      <c r="D42" s="250"/>
      <c r="E42" s="250"/>
      <c r="F42" s="250" t="s">
        <v>109</v>
      </c>
      <c r="G42" s="251"/>
      <c r="H42" s="251"/>
      <c r="I42" s="243"/>
      <c r="J42" s="243"/>
      <c r="K42" s="243"/>
      <c r="L42" s="252"/>
      <c r="M42" s="252" t="s">
        <v>110</v>
      </c>
      <c r="N42" s="243"/>
      <c r="O42" s="244"/>
    </row>
    <row r="43" spans="1:15" ht="13.5">
      <c r="A43" s="249" t="s">
        <v>111</v>
      </c>
      <c r="B43" s="250"/>
      <c r="C43" s="250"/>
      <c r="D43" s="250"/>
      <c r="E43" s="250"/>
      <c r="F43" s="250" t="s">
        <v>112</v>
      </c>
      <c r="G43" s="251"/>
      <c r="H43" s="251"/>
      <c r="I43" s="243"/>
      <c r="J43" s="243"/>
      <c r="K43" s="243"/>
      <c r="L43" s="252"/>
      <c r="M43" s="252" t="s">
        <v>113</v>
      </c>
      <c r="N43" s="243"/>
      <c r="O43" s="244"/>
    </row>
    <row r="44" spans="1:15" ht="13.5">
      <c r="A44" s="249" t="s">
        <v>114</v>
      </c>
      <c r="B44" s="250"/>
      <c r="C44" s="250"/>
      <c r="D44" s="250"/>
      <c r="E44" s="250"/>
      <c r="F44" s="250" t="s">
        <v>115</v>
      </c>
      <c r="G44" s="251"/>
      <c r="H44" s="251"/>
      <c r="I44" s="243"/>
      <c r="J44" s="243"/>
      <c r="K44" s="243"/>
      <c r="L44" s="252"/>
      <c r="M44" s="252" t="s">
        <v>116</v>
      </c>
      <c r="N44" s="243"/>
      <c r="O44" s="244"/>
    </row>
    <row r="45" spans="1:15" ht="13.5">
      <c r="A45" s="249"/>
      <c r="B45" s="250"/>
      <c r="C45" s="250"/>
      <c r="D45" s="250"/>
      <c r="E45" s="250"/>
      <c r="F45" s="250"/>
      <c r="G45" s="251"/>
      <c r="H45" s="251"/>
      <c r="I45" s="243"/>
      <c r="J45" s="243"/>
      <c r="K45" s="243"/>
      <c r="L45" s="252"/>
      <c r="M45" s="252"/>
      <c r="N45" s="243"/>
      <c r="O45" s="244"/>
    </row>
    <row r="46" spans="1:15" ht="13.5">
      <c r="A46" s="253"/>
      <c r="B46" s="254"/>
      <c r="C46" s="254"/>
      <c r="D46" s="243"/>
      <c r="E46" s="125"/>
      <c r="F46" s="251"/>
      <c r="G46" s="251"/>
      <c r="H46" s="243"/>
      <c r="I46" s="243"/>
      <c r="J46" s="243"/>
      <c r="K46" s="243"/>
      <c r="L46" s="243"/>
      <c r="M46" s="243"/>
      <c r="N46" s="243"/>
      <c r="O46" s="244"/>
    </row>
    <row r="47" spans="1:15" ht="27" customHeight="1">
      <c r="A47" s="255" t="s">
        <v>117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</row>
    <row r="48" spans="1:15" ht="13.5">
      <c r="A48" s="258"/>
      <c r="B48" s="254"/>
      <c r="C48" s="254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</row>
    <row r="49" spans="1:15" ht="21.75" customHeight="1">
      <c r="A49" s="258"/>
      <c r="B49" s="259" t="s">
        <v>118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9" customHeight="1">
      <c r="A50" s="258"/>
      <c r="B50" s="259"/>
      <c r="C50" s="259"/>
      <c r="D50" s="260"/>
      <c r="E50" s="260"/>
      <c r="F50" s="260"/>
      <c r="G50" s="260"/>
      <c r="H50" s="260"/>
      <c r="I50" s="260"/>
      <c r="J50" s="260"/>
      <c r="K50" s="260"/>
      <c r="L50" s="261"/>
      <c r="M50" s="243"/>
      <c r="N50" s="243"/>
      <c r="O50" s="244"/>
    </row>
    <row r="51" spans="1:15" ht="13.5">
      <c r="A51" s="258"/>
      <c r="B51" s="254" t="s">
        <v>119</v>
      </c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21.75" customHeight="1">
      <c r="A52" s="258"/>
      <c r="B52" s="254"/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13.5">
      <c r="A56" s="258"/>
      <c r="B56" s="254" t="s">
        <v>123</v>
      </c>
      <c r="C56" s="254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4"/>
    </row>
    <row r="57" spans="1:15" ht="28.5" customHeight="1" thickBo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4"/>
      <c r="L57" s="264"/>
      <c r="M57" s="264"/>
      <c r="N57" s="264"/>
      <c r="O57" s="265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4" sqref="B4:D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150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80"/>
      <c r="J6" s="25" t="s">
        <v>4</v>
      </c>
      <c r="K6" s="26"/>
      <c r="L6" s="23"/>
      <c r="M6" s="23"/>
      <c r="N6" s="23"/>
      <c r="O6" s="23"/>
      <c r="P6" s="23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38.7</v>
      </c>
      <c r="F8" s="41">
        <v>288226</v>
      </c>
      <c r="G8" s="42">
        <v>65</v>
      </c>
      <c r="H8" s="41">
        <v>712605</v>
      </c>
      <c r="I8" s="43">
        <v>2.47</v>
      </c>
      <c r="J8" s="44">
        <v>714893</v>
      </c>
      <c r="K8" s="45">
        <f>IF(U8=TRUE,"-",ROUND((H8-J8)/J8*100,2))</f>
        <v>-0.32</v>
      </c>
      <c r="L8" s="40">
        <v>38.8</v>
      </c>
      <c r="M8" s="41">
        <v>289260</v>
      </c>
      <c r="N8" s="46">
        <v>60</v>
      </c>
      <c r="O8" s="41">
        <v>664257</v>
      </c>
      <c r="P8" s="43">
        <v>2.3</v>
      </c>
      <c r="Q8" s="44">
        <v>669863</v>
      </c>
      <c r="R8" s="45">
        <f>IF(W8=TRUE,"-",ROUND((O8-Q8)/Q8*100,2))</f>
        <v>-0.84</v>
      </c>
      <c r="T8" s="36">
        <f>ROUND((H8-J8)/J8*100,2)</f>
        <v>-0.32</v>
      </c>
      <c r="U8" s="36" t="b">
        <f>ISERROR(T8)</f>
        <v>0</v>
      </c>
      <c r="V8" s="36">
        <f>ROUND((O8-Q8)/Q8*100,2)</f>
        <v>-0.84</v>
      </c>
      <c r="W8" s="36" t="b">
        <f>ISERROR(V8)</f>
        <v>0</v>
      </c>
    </row>
    <row r="9" spans="2:23" s="36" customFormat="1" ht="12">
      <c r="B9" s="47"/>
      <c r="C9" s="48"/>
      <c r="D9" s="49" t="s">
        <v>126</v>
      </c>
      <c r="E9" s="50">
        <v>37.2</v>
      </c>
      <c r="F9" s="51">
        <v>312563</v>
      </c>
      <c r="G9" s="52">
        <v>9</v>
      </c>
      <c r="H9" s="51">
        <v>840040</v>
      </c>
      <c r="I9" s="53">
        <v>2.69</v>
      </c>
      <c r="J9" s="54">
        <v>753557</v>
      </c>
      <c r="K9" s="55">
        <f>IF(U9=TRUE,"-",ROUND((H9-J9)/J9*100,2))</f>
        <v>11.48</v>
      </c>
      <c r="L9" s="50">
        <v>37.2</v>
      </c>
      <c r="M9" s="51">
        <v>312563</v>
      </c>
      <c r="N9" s="56">
        <v>9</v>
      </c>
      <c r="O9" s="51">
        <v>828473</v>
      </c>
      <c r="P9" s="53">
        <v>2.65</v>
      </c>
      <c r="Q9" s="54">
        <v>747777</v>
      </c>
      <c r="R9" s="57">
        <f>IF(W9=TRUE,"-",ROUND((O9-Q9)/Q9*100,2))</f>
        <v>10.79</v>
      </c>
      <c r="T9" s="36">
        <f aca="true" t="shared" si="0" ref="T9:T66">ROUND((H9-J9)/J9*100,2)</f>
        <v>11.48</v>
      </c>
      <c r="U9" s="36" t="b">
        <f aca="true" t="shared" si="1" ref="U9:U66">ISERROR(T9)</f>
        <v>0</v>
      </c>
      <c r="V9" s="36">
        <f aca="true" t="shared" si="2" ref="V9:V66">ROUND((O9-Q9)/Q9*100,2)</f>
        <v>10.79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38.4</v>
      </c>
      <c r="F10" s="51">
        <v>272641</v>
      </c>
      <c r="G10" s="52" t="s">
        <v>144</v>
      </c>
      <c r="H10" s="51">
        <v>646717</v>
      </c>
      <c r="I10" s="53">
        <v>2.37</v>
      </c>
      <c r="J10" s="54">
        <v>661536</v>
      </c>
      <c r="K10" s="55">
        <f aca="true" t="shared" si="4" ref="K10:K66">IF(U10=TRUE,"-",ROUND((H10-J10)/J10*100,2))</f>
        <v>-2.24</v>
      </c>
      <c r="L10" s="50">
        <v>38.4</v>
      </c>
      <c r="M10" s="51">
        <v>272641</v>
      </c>
      <c r="N10" s="56" t="s">
        <v>144</v>
      </c>
      <c r="O10" s="51">
        <v>615099</v>
      </c>
      <c r="P10" s="53">
        <v>2.26</v>
      </c>
      <c r="Q10" s="54">
        <v>643721</v>
      </c>
      <c r="R10" s="57">
        <f aca="true" t="shared" si="5" ref="R10:R66">IF(W10=TRUE,"-",ROUND((O10-Q10)/Q10*100,2))</f>
        <v>-4.45</v>
      </c>
      <c r="T10" s="36">
        <f t="shared" si="0"/>
        <v>-2.24</v>
      </c>
      <c r="U10" s="36" t="b">
        <f t="shared" si="1"/>
        <v>0</v>
      </c>
      <c r="V10" s="36">
        <f t="shared" si="2"/>
        <v>-4.45</v>
      </c>
      <c r="W10" s="36" t="b">
        <f t="shared" si="3"/>
        <v>0</v>
      </c>
    </row>
    <row r="11" spans="2:23" s="36" customFormat="1" ht="12">
      <c r="B11" s="47"/>
      <c r="C11" s="48"/>
      <c r="D11" s="49" t="s">
        <v>127</v>
      </c>
      <c r="E11" s="50">
        <v>38.7</v>
      </c>
      <c r="F11" s="51">
        <v>259278</v>
      </c>
      <c r="G11" s="52" t="s">
        <v>144</v>
      </c>
      <c r="H11" s="51">
        <v>430311</v>
      </c>
      <c r="I11" s="53">
        <v>1.66</v>
      </c>
      <c r="J11" s="54">
        <v>301816</v>
      </c>
      <c r="K11" s="55">
        <f t="shared" si="4"/>
        <v>42.57</v>
      </c>
      <c r="L11" s="50">
        <v>38.7</v>
      </c>
      <c r="M11" s="51">
        <v>259278</v>
      </c>
      <c r="N11" s="56" t="s">
        <v>144</v>
      </c>
      <c r="O11" s="51">
        <v>366257</v>
      </c>
      <c r="P11" s="53">
        <v>1.41</v>
      </c>
      <c r="Q11" s="54">
        <v>286009</v>
      </c>
      <c r="R11" s="57">
        <f t="shared" si="5"/>
        <v>28.06</v>
      </c>
      <c r="T11" s="36">
        <f t="shared" si="0"/>
        <v>42.57</v>
      </c>
      <c r="U11" s="36" t="b">
        <f t="shared" si="1"/>
        <v>0</v>
      </c>
      <c r="V11" s="36">
        <f t="shared" si="2"/>
        <v>28.06</v>
      </c>
      <c r="W11" s="36" t="b">
        <f t="shared" si="3"/>
        <v>0</v>
      </c>
    </row>
    <row r="12" spans="2:23" s="36" customFormat="1" ht="12">
      <c r="B12" s="47"/>
      <c r="C12" s="48"/>
      <c r="D12" s="49" t="s">
        <v>16</v>
      </c>
      <c r="E12" s="50">
        <v>39.8</v>
      </c>
      <c r="F12" s="51">
        <v>280683</v>
      </c>
      <c r="G12" s="52">
        <v>6</v>
      </c>
      <c r="H12" s="51">
        <v>687406</v>
      </c>
      <c r="I12" s="53">
        <v>2.45</v>
      </c>
      <c r="J12" s="54">
        <v>690239</v>
      </c>
      <c r="K12" s="55">
        <f t="shared" si="4"/>
        <v>-0.41</v>
      </c>
      <c r="L12" s="50">
        <v>39.8</v>
      </c>
      <c r="M12" s="51">
        <v>280683</v>
      </c>
      <c r="N12" s="56">
        <v>6</v>
      </c>
      <c r="O12" s="51">
        <v>546932</v>
      </c>
      <c r="P12" s="53">
        <v>1.95</v>
      </c>
      <c r="Q12" s="54">
        <v>635267</v>
      </c>
      <c r="R12" s="57">
        <f t="shared" si="5"/>
        <v>-13.91</v>
      </c>
      <c r="T12" s="36">
        <f t="shared" si="0"/>
        <v>-0.41</v>
      </c>
      <c r="U12" s="36" t="b">
        <f t="shared" si="1"/>
        <v>0</v>
      </c>
      <c r="V12" s="36">
        <f t="shared" si="2"/>
        <v>-13.91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45</v>
      </c>
      <c r="F13" s="51">
        <v>242334</v>
      </c>
      <c r="G13" s="52" t="s">
        <v>145</v>
      </c>
      <c r="H13" s="51">
        <v>272195</v>
      </c>
      <c r="I13" s="53">
        <v>1.12</v>
      </c>
      <c r="J13" s="54">
        <v>244498</v>
      </c>
      <c r="K13" s="55">
        <f t="shared" si="4"/>
        <v>11.33</v>
      </c>
      <c r="L13" s="50">
        <v>45</v>
      </c>
      <c r="M13" s="51">
        <v>250000</v>
      </c>
      <c r="N13" s="56" t="s">
        <v>145</v>
      </c>
      <c r="O13" s="51">
        <v>312500</v>
      </c>
      <c r="P13" s="53">
        <v>1.25</v>
      </c>
      <c r="Q13" s="54">
        <v>231310</v>
      </c>
      <c r="R13" s="57">
        <f t="shared" si="5"/>
        <v>35.1</v>
      </c>
      <c r="T13" s="36">
        <f t="shared" si="0"/>
        <v>11.33</v>
      </c>
      <c r="U13" s="36" t="b">
        <f t="shared" si="1"/>
        <v>0</v>
      </c>
      <c r="V13" s="36">
        <f t="shared" si="2"/>
        <v>35.1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36.5</v>
      </c>
      <c r="F14" s="51">
        <v>302685</v>
      </c>
      <c r="G14" s="52">
        <v>9</v>
      </c>
      <c r="H14" s="51">
        <v>673344</v>
      </c>
      <c r="I14" s="53">
        <v>2.22</v>
      </c>
      <c r="J14" s="54">
        <v>627199</v>
      </c>
      <c r="K14" s="55">
        <f t="shared" si="4"/>
        <v>7.36</v>
      </c>
      <c r="L14" s="50">
        <v>36.5</v>
      </c>
      <c r="M14" s="51">
        <v>302685</v>
      </c>
      <c r="N14" s="56">
        <v>9</v>
      </c>
      <c r="O14" s="51">
        <v>624765</v>
      </c>
      <c r="P14" s="53">
        <v>2.06</v>
      </c>
      <c r="Q14" s="54">
        <v>589097</v>
      </c>
      <c r="R14" s="57">
        <f t="shared" si="5"/>
        <v>6.05</v>
      </c>
      <c r="T14" s="36">
        <f t="shared" si="0"/>
        <v>7.36</v>
      </c>
      <c r="U14" s="36" t="b">
        <f t="shared" si="1"/>
        <v>0</v>
      </c>
      <c r="V14" s="36">
        <f t="shared" si="2"/>
        <v>6.05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37.4</v>
      </c>
      <c r="F16" s="51">
        <v>295020</v>
      </c>
      <c r="G16" s="52" t="s">
        <v>145</v>
      </c>
      <c r="H16" s="51">
        <v>553708</v>
      </c>
      <c r="I16" s="53">
        <v>1.88</v>
      </c>
      <c r="J16" s="54">
        <v>700000</v>
      </c>
      <c r="K16" s="55">
        <f t="shared" si="4"/>
        <v>-20.9</v>
      </c>
      <c r="L16" s="50">
        <v>37.4</v>
      </c>
      <c r="M16" s="51">
        <v>295020</v>
      </c>
      <c r="N16" s="56" t="s">
        <v>145</v>
      </c>
      <c r="O16" s="51">
        <v>548315</v>
      </c>
      <c r="P16" s="53">
        <v>1.86</v>
      </c>
      <c r="Q16" s="54">
        <v>700000</v>
      </c>
      <c r="R16" s="57">
        <f t="shared" si="5"/>
        <v>-21.67</v>
      </c>
      <c r="T16" s="36">
        <f t="shared" si="0"/>
        <v>-20.9</v>
      </c>
      <c r="U16" s="36" t="b">
        <f t="shared" si="1"/>
        <v>0</v>
      </c>
      <c r="V16" s="36">
        <f t="shared" si="2"/>
        <v>-21.67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36.2</v>
      </c>
      <c r="F17" s="51">
        <v>265076</v>
      </c>
      <c r="G17" s="52" t="s">
        <v>133</v>
      </c>
      <c r="H17" s="51">
        <v>593722</v>
      </c>
      <c r="I17" s="53">
        <v>2.24</v>
      </c>
      <c r="J17" s="54">
        <v>608463</v>
      </c>
      <c r="K17" s="55">
        <f t="shared" si="4"/>
        <v>-2.42</v>
      </c>
      <c r="L17" s="50">
        <v>36.2</v>
      </c>
      <c r="M17" s="51">
        <v>265076</v>
      </c>
      <c r="N17" s="56" t="s">
        <v>133</v>
      </c>
      <c r="O17" s="51">
        <v>573036</v>
      </c>
      <c r="P17" s="53">
        <v>2.16</v>
      </c>
      <c r="Q17" s="54">
        <v>576653</v>
      </c>
      <c r="R17" s="57">
        <f t="shared" si="5"/>
        <v>-0.63</v>
      </c>
      <c r="T17" s="36">
        <f t="shared" si="0"/>
        <v>-2.42</v>
      </c>
      <c r="U17" s="36" t="b">
        <f t="shared" si="1"/>
        <v>0</v>
      </c>
      <c r="V17" s="36">
        <f t="shared" si="2"/>
        <v>-0.63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39.5</v>
      </c>
      <c r="F18" s="51">
        <v>290951</v>
      </c>
      <c r="G18" s="52" t="s">
        <v>30</v>
      </c>
      <c r="H18" s="51">
        <v>679398</v>
      </c>
      <c r="I18" s="53">
        <v>2.34</v>
      </c>
      <c r="J18" s="54">
        <v>640958</v>
      </c>
      <c r="K18" s="55">
        <f t="shared" si="4"/>
        <v>6</v>
      </c>
      <c r="L18" s="50">
        <v>39.5</v>
      </c>
      <c r="M18" s="51">
        <v>290951</v>
      </c>
      <c r="N18" s="56" t="s">
        <v>30</v>
      </c>
      <c r="O18" s="51">
        <v>642581</v>
      </c>
      <c r="P18" s="53">
        <v>2.21</v>
      </c>
      <c r="Q18" s="54">
        <v>624556</v>
      </c>
      <c r="R18" s="57">
        <f t="shared" si="5"/>
        <v>2.89</v>
      </c>
      <c r="T18" s="36">
        <f t="shared" si="0"/>
        <v>6</v>
      </c>
      <c r="U18" s="36" t="b">
        <f t="shared" si="1"/>
        <v>0</v>
      </c>
      <c r="V18" s="36">
        <f t="shared" si="2"/>
        <v>2.89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>
        <v>38</v>
      </c>
      <c r="F19" s="51">
        <v>246955</v>
      </c>
      <c r="G19" s="52" t="s">
        <v>30</v>
      </c>
      <c r="H19" s="51">
        <v>500000</v>
      </c>
      <c r="I19" s="53">
        <v>2.02</v>
      </c>
      <c r="J19" s="54">
        <v>500000</v>
      </c>
      <c r="K19" s="55">
        <f t="shared" si="4"/>
        <v>0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>
        <v>438000</v>
      </c>
      <c r="R19" s="57" t="str">
        <f t="shared" si="5"/>
        <v>-</v>
      </c>
      <c r="T19" s="36">
        <f t="shared" si="0"/>
        <v>0</v>
      </c>
      <c r="U19" s="36" t="b">
        <f t="shared" si="1"/>
        <v>0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36.8</v>
      </c>
      <c r="F20" s="51">
        <v>270790</v>
      </c>
      <c r="G20" s="52" t="s">
        <v>30</v>
      </c>
      <c r="H20" s="51">
        <v>636266</v>
      </c>
      <c r="I20" s="53">
        <v>2.35</v>
      </c>
      <c r="J20" s="54">
        <v>653346</v>
      </c>
      <c r="K20" s="55">
        <f t="shared" si="4"/>
        <v>-2.61</v>
      </c>
      <c r="L20" s="50">
        <v>36.8</v>
      </c>
      <c r="M20" s="51">
        <v>270790</v>
      </c>
      <c r="N20" s="56" t="s">
        <v>30</v>
      </c>
      <c r="O20" s="51">
        <v>578514</v>
      </c>
      <c r="P20" s="53">
        <v>2.14</v>
      </c>
      <c r="Q20" s="54">
        <v>578951</v>
      </c>
      <c r="R20" s="57">
        <f t="shared" si="5"/>
        <v>-0.08</v>
      </c>
      <c r="T20" s="36">
        <f t="shared" si="0"/>
        <v>-2.61</v>
      </c>
      <c r="U20" s="36" t="b">
        <f t="shared" si="1"/>
        <v>0</v>
      </c>
      <c r="V20" s="36">
        <f t="shared" si="2"/>
        <v>-0.08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40</v>
      </c>
      <c r="F21" s="51">
        <v>300139</v>
      </c>
      <c r="G21" s="52" t="s">
        <v>30</v>
      </c>
      <c r="H21" s="51">
        <v>736338</v>
      </c>
      <c r="I21" s="53">
        <v>2.45</v>
      </c>
      <c r="J21" s="54">
        <v>753539</v>
      </c>
      <c r="K21" s="55">
        <f t="shared" si="4"/>
        <v>-2.28</v>
      </c>
      <c r="L21" s="50">
        <v>40</v>
      </c>
      <c r="M21" s="51">
        <v>300139</v>
      </c>
      <c r="N21" s="56" t="s">
        <v>30</v>
      </c>
      <c r="O21" s="51">
        <v>701760</v>
      </c>
      <c r="P21" s="53">
        <v>2.34</v>
      </c>
      <c r="Q21" s="54">
        <v>732524</v>
      </c>
      <c r="R21" s="57">
        <f t="shared" si="5"/>
        <v>-4.2</v>
      </c>
      <c r="T21" s="36">
        <f t="shared" si="0"/>
        <v>-2.28</v>
      </c>
      <c r="U21" s="36" t="b">
        <f t="shared" si="1"/>
        <v>0</v>
      </c>
      <c r="V21" s="36">
        <f t="shared" si="2"/>
        <v>-4.2</v>
      </c>
      <c r="W21" s="36" t="b">
        <f t="shared" si="3"/>
        <v>0</v>
      </c>
    </row>
    <row r="22" spans="2:23" s="36" customFormat="1" ht="12">
      <c r="B22" s="58"/>
      <c r="C22" s="48"/>
      <c r="D22" s="49" t="s">
        <v>129</v>
      </c>
      <c r="E22" s="50">
        <v>39.1</v>
      </c>
      <c r="F22" s="51">
        <v>302981</v>
      </c>
      <c r="G22" s="52">
        <v>8</v>
      </c>
      <c r="H22" s="51">
        <v>812493</v>
      </c>
      <c r="I22" s="53">
        <v>2.68</v>
      </c>
      <c r="J22" s="54">
        <v>735054</v>
      </c>
      <c r="K22" s="55">
        <f t="shared" si="4"/>
        <v>10.54</v>
      </c>
      <c r="L22" s="50">
        <v>39</v>
      </c>
      <c r="M22" s="51">
        <v>303169</v>
      </c>
      <c r="N22" s="56">
        <v>7</v>
      </c>
      <c r="O22" s="51">
        <v>698468</v>
      </c>
      <c r="P22" s="53">
        <v>2.3</v>
      </c>
      <c r="Q22" s="54">
        <v>613228</v>
      </c>
      <c r="R22" s="57">
        <f t="shared" si="5"/>
        <v>13.9</v>
      </c>
      <c r="T22" s="36">
        <f t="shared" si="0"/>
        <v>10.54</v>
      </c>
      <c r="U22" s="36" t="b">
        <f t="shared" si="1"/>
        <v>0</v>
      </c>
      <c r="V22" s="36">
        <f t="shared" si="2"/>
        <v>13.9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39.7</v>
      </c>
      <c r="F23" s="51">
        <v>344210</v>
      </c>
      <c r="G23" s="52" t="s">
        <v>30</v>
      </c>
      <c r="H23" s="51">
        <v>667878</v>
      </c>
      <c r="I23" s="53">
        <v>1.94</v>
      </c>
      <c r="J23" s="54">
        <v>699204</v>
      </c>
      <c r="K23" s="55">
        <f t="shared" si="4"/>
        <v>-4.48</v>
      </c>
      <c r="L23" s="50">
        <v>39.7</v>
      </c>
      <c r="M23" s="51">
        <v>344210</v>
      </c>
      <c r="N23" s="56" t="s">
        <v>30</v>
      </c>
      <c r="O23" s="51">
        <v>651588</v>
      </c>
      <c r="P23" s="53">
        <v>1.89</v>
      </c>
      <c r="Q23" s="54">
        <v>699204</v>
      </c>
      <c r="R23" s="57">
        <f t="shared" si="5"/>
        <v>-6.81</v>
      </c>
      <c r="T23" s="36">
        <f t="shared" si="0"/>
        <v>-4.48</v>
      </c>
      <c r="U23" s="36" t="b">
        <f t="shared" si="1"/>
        <v>0</v>
      </c>
      <c r="V23" s="36">
        <f t="shared" si="2"/>
        <v>-6.81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42</v>
      </c>
      <c r="F24" s="51">
        <v>280515</v>
      </c>
      <c r="G24" s="52" t="s">
        <v>152</v>
      </c>
      <c r="H24" s="51">
        <v>846419</v>
      </c>
      <c r="I24" s="53">
        <v>3.02</v>
      </c>
      <c r="J24" s="54">
        <v>810755</v>
      </c>
      <c r="K24" s="55">
        <f t="shared" si="4"/>
        <v>4.4</v>
      </c>
      <c r="L24" s="50">
        <v>42</v>
      </c>
      <c r="M24" s="51">
        <v>280515</v>
      </c>
      <c r="N24" s="56" t="s">
        <v>152</v>
      </c>
      <c r="O24" s="51">
        <v>794564</v>
      </c>
      <c r="P24" s="53">
        <v>2.83</v>
      </c>
      <c r="Q24" s="54">
        <v>806766</v>
      </c>
      <c r="R24" s="57">
        <f t="shared" si="5"/>
        <v>-1.51</v>
      </c>
      <c r="T24" s="36">
        <f t="shared" si="0"/>
        <v>4.4</v>
      </c>
      <c r="U24" s="36" t="b">
        <f t="shared" si="1"/>
        <v>0</v>
      </c>
      <c r="V24" s="36">
        <f t="shared" si="2"/>
        <v>-1.51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40.8</v>
      </c>
      <c r="F25" s="51">
        <v>289426</v>
      </c>
      <c r="G25" s="52" t="s">
        <v>130</v>
      </c>
      <c r="H25" s="51">
        <v>633033</v>
      </c>
      <c r="I25" s="53">
        <v>2.19</v>
      </c>
      <c r="J25" s="54">
        <v>691581</v>
      </c>
      <c r="K25" s="55">
        <f t="shared" si="4"/>
        <v>-8.47</v>
      </c>
      <c r="L25" s="50">
        <v>40.8</v>
      </c>
      <c r="M25" s="51">
        <v>289426</v>
      </c>
      <c r="N25" s="56" t="s">
        <v>130</v>
      </c>
      <c r="O25" s="51">
        <v>594447</v>
      </c>
      <c r="P25" s="53">
        <v>2.05</v>
      </c>
      <c r="Q25" s="54">
        <v>396758</v>
      </c>
      <c r="R25" s="57">
        <f t="shared" si="5"/>
        <v>49.83</v>
      </c>
      <c r="T25" s="36">
        <f t="shared" si="0"/>
        <v>-8.47</v>
      </c>
      <c r="U25" s="36" t="b">
        <f t="shared" si="1"/>
        <v>0</v>
      </c>
      <c r="V25" s="36">
        <f t="shared" si="2"/>
        <v>49.83</v>
      </c>
      <c r="W25" s="36" t="b">
        <f t="shared" si="3"/>
        <v>0</v>
      </c>
    </row>
    <row r="26" spans="2:23" s="36" customFormat="1" ht="12">
      <c r="B26" s="58"/>
      <c r="C26" s="48"/>
      <c r="D26" s="49" t="s">
        <v>31</v>
      </c>
      <c r="E26" s="50">
        <v>38.7</v>
      </c>
      <c r="F26" s="51">
        <v>286207</v>
      </c>
      <c r="G26" s="52">
        <v>10</v>
      </c>
      <c r="H26" s="51">
        <v>759728</v>
      </c>
      <c r="I26" s="53">
        <v>2.65</v>
      </c>
      <c r="J26" s="54">
        <v>790453</v>
      </c>
      <c r="K26" s="55">
        <f t="shared" si="4"/>
        <v>-3.89</v>
      </c>
      <c r="L26" s="50">
        <v>39.1</v>
      </c>
      <c r="M26" s="51">
        <v>288773</v>
      </c>
      <c r="N26" s="56">
        <v>8</v>
      </c>
      <c r="O26" s="51">
        <v>722150</v>
      </c>
      <c r="P26" s="53">
        <v>2.5</v>
      </c>
      <c r="Q26" s="54">
        <v>733392</v>
      </c>
      <c r="R26" s="57">
        <f t="shared" si="5"/>
        <v>-1.53</v>
      </c>
      <c r="T26" s="36">
        <f t="shared" si="0"/>
        <v>-3.89</v>
      </c>
      <c r="U26" s="36" t="b">
        <f t="shared" si="1"/>
        <v>0</v>
      </c>
      <c r="V26" s="36">
        <f t="shared" si="2"/>
        <v>-1.53</v>
      </c>
      <c r="W26" s="36" t="b">
        <f t="shared" si="3"/>
        <v>0</v>
      </c>
    </row>
    <row r="27" spans="2:23" s="36" customFormat="1" ht="12">
      <c r="B27" s="58"/>
      <c r="C27" s="48"/>
      <c r="D27" s="49" t="s">
        <v>131</v>
      </c>
      <c r="E27" s="50" t="s">
        <v>19</v>
      </c>
      <c r="F27" s="51" t="s">
        <v>19</v>
      </c>
      <c r="G27" s="52" t="s">
        <v>19</v>
      </c>
      <c r="H27" s="51" t="s">
        <v>19</v>
      </c>
      <c r="I27" s="53" t="s">
        <v>19</v>
      </c>
      <c r="J27" s="54" t="s">
        <v>19</v>
      </c>
      <c r="K27" s="55" t="str">
        <f t="shared" si="4"/>
        <v>-</v>
      </c>
      <c r="L27" s="50" t="s">
        <v>19</v>
      </c>
      <c r="M27" s="51" t="s">
        <v>19</v>
      </c>
      <c r="N27" s="56" t="s">
        <v>19</v>
      </c>
      <c r="O27" s="51" t="s">
        <v>19</v>
      </c>
      <c r="P27" s="53" t="s">
        <v>19</v>
      </c>
      <c r="Q27" s="54" t="s">
        <v>19</v>
      </c>
      <c r="R27" s="57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8" t="s">
        <v>32</v>
      </c>
      <c r="C28" s="59" t="s">
        <v>33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34</v>
      </c>
      <c r="D29" s="60"/>
      <c r="E29" s="68" t="s">
        <v>19</v>
      </c>
      <c r="F29" s="69" t="s">
        <v>19</v>
      </c>
      <c r="G29" s="70" t="s">
        <v>19</v>
      </c>
      <c r="H29" s="69" t="s">
        <v>19</v>
      </c>
      <c r="I29" s="71" t="s">
        <v>19</v>
      </c>
      <c r="J29" s="72">
        <v>575000</v>
      </c>
      <c r="K29" s="66" t="str">
        <f t="shared" si="4"/>
        <v>-</v>
      </c>
      <c r="L29" s="68" t="s">
        <v>19</v>
      </c>
      <c r="M29" s="69" t="s">
        <v>19</v>
      </c>
      <c r="N29" s="73" t="s">
        <v>19</v>
      </c>
      <c r="O29" s="69" t="s">
        <v>19</v>
      </c>
      <c r="P29" s="71" t="s">
        <v>19</v>
      </c>
      <c r="Q29" s="72">
        <v>551000</v>
      </c>
      <c r="R29" s="66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8"/>
      <c r="C30" s="59" t="s">
        <v>35</v>
      </c>
      <c r="D30" s="60"/>
      <c r="E30" s="68">
        <v>38.6</v>
      </c>
      <c r="F30" s="69">
        <v>308640</v>
      </c>
      <c r="G30" s="70">
        <v>5</v>
      </c>
      <c r="H30" s="69">
        <v>641680</v>
      </c>
      <c r="I30" s="71">
        <v>2.08</v>
      </c>
      <c r="J30" s="72">
        <v>728011</v>
      </c>
      <c r="K30" s="66">
        <f t="shared" si="4"/>
        <v>-11.86</v>
      </c>
      <c r="L30" s="68">
        <v>38.6</v>
      </c>
      <c r="M30" s="69">
        <v>308640</v>
      </c>
      <c r="N30" s="73">
        <v>5</v>
      </c>
      <c r="O30" s="69">
        <v>578144</v>
      </c>
      <c r="P30" s="71">
        <v>1.87</v>
      </c>
      <c r="Q30" s="72">
        <v>624130</v>
      </c>
      <c r="R30" s="66">
        <f t="shared" si="5"/>
        <v>-7.37</v>
      </c>
      <c r="T30" s="36">
        <f t="shared" si="0"/>
        <v>-11.86</v>
      </c>
      <c r="U30" s="36" t="b">
        <f t="shared" si="1"/>
        <v>0</v>
      </c>
      <c r="V30" s="36">
        <f t="shared" si="2"/>
        <v>-7.37</v>
      </c>
      <c r="W30" s="36" t="b">
        <f t="shared" si="3"/>
        <v>0</v>
      </c>
    </row>
    <row r="31" spans="2:23" s="36" customFormat="1" ht="12">
      <c r="B31" s="58"/>
      <c r="C31" s="59" t="s">
        <v>36</v>
      </c>
      <c r="D31" s="60"/>
      <c r="E31" s="68">
        <v>35.3</v>
      </c>
      <c r="F31" s="69">
        <v>293250</v>
      </c>
      <c r="G31" s="70" t="s">
        <v>146</v>
      </c>
      <c r="H31" s="69">
        <v>737105</v>
      </c>
      <c r="I31" s="71">
        <v>2.51</v>
      </c>
      <c r="J31" s="72">
        <v>727247</v>
      </c>
      <c r="K31" s="66">
        <f t="shared" si="4"/>
        <v>1.36</v>
      </c>
      <c r="L31" s="68">
        <v>35.3</v>
      </c>
      <c r="M31" s="69">
        <v>293250</v>
      </c>
      <c r="N31" s="73" t="s">
        <v>146</v>
      </c>
      <c r="O31" s="69">
        <v>605817</v>
      </c>
      <c r="P31" s="71">
        <v>2.07</v>
      </c>
      <c r="Q31" s="72">
        <v>592212</v>
      </c>
      <c r="R31" s="66">
        <f t="shared" si="5"/>
        <v>2.3</v>
      </c>
      <c r="T31" s="36">
        <f t="shared" si="0"/>
        <v>1.36</v>
      </c>
      <c r="U31" s="36" t="b">
        <f t="shared" si="1"/>
        <v>0</v>
      </c>
      <c r="V31" s="36">
        <f t="shared" si="2"/>
        <v>2.3</v>
      </c>
      <c r="W31" s="36" t="b">
        <f t="shared" si="3"/>
        <v>0</v>
      </c>
    </row>
    <row r="32" spans="2:23" s="36" customFormat="1" ht="12">
      <c r="B32" s="58"/>
      <c r="C32" s="59" t="s">
        <v>37</v>
      </c>
      <c r="D32" s="60"/>
      <c r="E32" s="68">
        <v>30</v>
      </c>
      <c r="F32" s="69">
        <v>278000</v>
      </c>
      <c r="G32" s="70" t="s">
        <v>130</v>
      </c>
      <c r="H32" s="69">
        <v>793480</v>
      </c>
      <c r="I32" s="71">
        <v>2.85</v>
      </c>
      <c r="J32" s="72" t="s">
        <v>19</v>
      </c>
      <c r="K32" s="66" t="str">
        <f t="shared" si="4"/>
        <v>-</v>
      </c>
      <c r="L32" s="68">
        <v>30</v>
      </c>
      <c r="M32" s="69">
        <v>278000</v>
      </c>
      <c r="N32" s="73" t="s">
        <v>130</v>
      </c>
      <c r="O32" s="69">
        <v>666570</v>
      </c>
      <c r="P32" s="71">
        <v>2.4</v>
      </c>
      <c r="Q32" s="72" t="s">
        <v>19</v>
      </c>
      <c r="R32" s="66" t="str">
        <f t="shared" si="5"/>
        <v>-</v>
      </c>
      <c r="T32" s="36" t="e">
        <f t="shared" si="0"/>
        <v>#VALUE!</v>
      </c>
      <c r="U32" s="36" t="b">
        <f t="shared" si="1"/>
        <v>1</v>
      </c>
      <c r="V32" s="36" t="e">
        <f t="shared" si="2"/>
        <v>#VALUE!</v>
      </c>
      <c r="W32" s="36" t="b">
        <f t="shared" si="3"/>
        <v>1</v>
      </c>
    </row>
    <row r="33" spans="2:23" s="36" customFormat="1" ht="12">
      <c r="B33" s="58"/>
      <c r="C33" s="74" t="s">
        <v>38</v>
      </c>
      <c r="D33" s="75"/>
      <c r="E33" s="61">
        <v>37.5</v>
      </c>
      <c r="F33" s="62">
        <v>244219</v>
      </c>
      <c r="G33" s="63">
        <v>21</v>
      </c>
      <c r="H33" s="62">
        <v>541916</v>
      </c>
      <c r="I33" s="64">
        <v>2.22</v>
      </c>
      <c r="J33" s="65">
        <v>518302</v>
      </c>
      <c r="K33" s="55">
        <f t="shared" si="4"/>
        <v>4.56</v>
      </c>
      <c r="L33" s="61">
        <v>37.5</v>
      </c>
      <c r="M33" s="62">
        <v>244219</v>
      </c>
      <c r="N33" s="67">
        <v>21</v>
      </c>
      <c r="O33" s="62">
        <v>485641</v>
      </c>
      <c r="P33" s="64">
        <v>1.99</v>
      </c>
      <c r="Q33" s="65">
        <v>423649</v>
      </c>
      <c r="R33" s="57">
        <f t="shared" si="5"/>
        <v>14.63</v>
      </c>
      <c r="T33" s="36">
        <f t="shared" si="0"/>
        <v>4.56</v>
      </c>
      <c r="U33" s="36" t="b">
        <f t="shared" si="1"/>
        <v>0</v>
      </c>
      <c r="V33" s="36">
        <f t="shared" si="2"/>
        <v>14.63</v>
      </c>
      <c r="W33" s="36" t="b">
        <f t="shared" si="3"/>
        <v>0</v>
      </c>
    </row>
    <row r="34" spans="2:23" s="36" customFormat="1" ht="12">
      <c r="B34" s="58"/>
      <c r="C34" s="48"/>
      <c r="D34" s="76" t="s">
        <v>132</v>
      </c>
      <c r="E34" s="50">
        <v>35.2</v>
      </c>
      <c r="F34" s="51">
        <v>204170</v>
      </c>
      <c r="G34" s="52" t="s">
        <v>130</v>
      </c>
      <c r="H34" s="51">
        <v>480001</v>
      </c>
      <c r="I34" s="53">
        <v>2.35</v>
      </c>
      <c r="J34" s="54">
        <v>503250</v>
      </c>
      <c r="K34" s="55">
        <f t="shared" si="4"/>
        <v>-4.62</v>
      </c>
      <c r="L34" s="50">
        <v>35.2</v>
      </c>
      <c r="M34" s="51">
        <v>204170</v>
      </c>
      <c r="N34" s="56" t="s">
        <v>43</v>
      </c>
      <c r="O34" s="51">
        <v>384218</v>
      </c>
      <c r="P34" s="53">
        <v>1.88</v>
      </c>
      <c r="Q34" s="54">
        <v>370578</v>
      </c>
      <c r="R34" s="57">
        <f t="shared" si="5"/>
        <v>3.68</v>
      </c>
      <c r="T34" s="36">
        <f t="shared" si="0"/>
        <v>-4.62</v>
      </c>
      <c r="U34" s="36" t="b">
        <f t="shared" si="1"/>
        <v>0</v>
      </c>
      <c r="V34" s="36">
        <f t="shared" si="2"/>
        <v>3.68</v>
      </c>
      <c r="W34" s="36" t="b">
        <f t="shared" si="3"/>
        <v>0</v>
      </c>
    </row>
    <row r="35" spans="2:23" s="36" customFormat="1" ht="12">
      <c r="B35" s="58"/>
      <c r="C35" s="48"/>
      <c r="D35" s="76" t="s">
        <v>39</v>
      </c>
      <c r="E35" s="50">
        <v>44.2</v>
      </c>
      <c r="F35" s="51">
        <v>210748</v>
      </c>
      <c r="G35" s="52" t="s">
        <v>130</v>
      </c>
      <c r="H35" s="51">
        <v>316122</v>
      </c>
      <c r="I35" s="53">
        <v>1.5</v>
      </c>
      <c r="J35" s="54">
        <v>324000</v>
      </c>
      <c r="K35" s="55">
        <f t="shared" si="4"/>
        <v>-2.43</v>
      </c>
      <c r="L35" s="50">
        <v>44.2</v>
      </c>
      <c r="M35" s="51">
        <v>210748</v>
      </c>
      <c r="N35" s="56" t="s">
        <v>43</v>
      </c>
      <c r="O35" s="51">
        <v>295047</v>
      </c>
      <c r="P35" s="53">
        <v>1.4</v>
      </c>
      <c r="Q35" s="54">
        <v>324000</v>
      </c>
      <c r="R35" s="57">
        <f t="shared" si="5"/>
        <v>-8.94</v>
      </c>
      <c r="T35" s="36">
        <f t="shared" si="0"/>
        <v>-2.43</v>
      </c>
      <c r="U35" s="36" t="b">
        <f t="shared" si="1"/>
        <v>0</v>
      </c>
      <c r="V35" s="36">
        <f t="shared" si="2"/>
        <v>-8.94</v>
      </c>
      <c r="W35" s="36" t="b">
        <f t="shared" si="3"/>
        <v>0</v>
      </c>
    </row>
    <row r="36" spans="2:23" s="36" customFormat="1" ht="12">
      <c r="B36" s="58" t="s">
        <v>40</v>
      </c>
      <c r="C36" s="48"/>
      <c r="D36" s="76" t="s">
        <v>41</v>
      </c>
      <c r="E36" s="50">
        <v>39.1</v>
      </c>
      <c r="F36" s="51">
        <v>263452</v>
      </c>
      <c r="G36" s="52">
        <v>9</v>
      </c>
      <c r="H36" s="51">
        <v>615932</v>
      </c>
      <c r="I36" s="53">
        <v>2.34</v>
      </c>
      <c r="J36" s="54">
        <v>601714</v>
      </c>
      <c r="K36" s="55">
        <f t="shared" si="4"/>
        <v>2.36</v>
      </c>
      <c r="L36" s="50">
        <v>39.1</v>
      </c>
      <c r="M36" s="51">
        <v>263452</v>
      </c>
      <c r="N36" s="56">
        <v>9</v>
      </c>
      <c r="O36" s="51">
        <v>454074</v>
      </c>
      <c r="P36" s="53">
        <v>1.72</v>
      </c>
      <c r="Q36" s="54">
        <v>369951</v>
      </c>
      <c r="R36" s="57">
        <f t="shared" si="5"/>
        <v>22.74</v>
      </c>
      <c r="T36" s="36">
        <f t="shared" si="0"/>
        <v>2.36</v>
      </c>
      <c r="U36" s="36" t="b">
        <f t="shared" si="1"/>
        <v>0</v>
      </c>
      <c r="V36" s="36">
        <f t="shared" si="2"/>
        <v>22.74</v>
      </c>
      <c r="W36" s="36" t="b">
        <f t="shared" si="3"/>
        <v>0</v>
      </c>
    </row>
    <row r="37" spans="2:23" s="36" customFormat="1" ht="12">
      <c r="B37" s="58"/>
      <c r="C37" s="48"/>
      <c r="D37" s="76" t="s">
        <v>42</v>
      </c>
      <c r="E37" s="50">
        <v>32.3</v>
      </c>
      <c r="F37" s="51">
        <v>249430</v>
      </c>
      <c r="G37" s="52" t="s">
        <v>130</v>
      </c>
      <c r="H37" s="51">
        <v>693359</v>
      </c>
      <c r="I37" s="53">
        <v>2.78</v>
      </c>
      <c r="J37" s="54">
        <v>666441</v>
      </c>
      <c r="K37" s="55">
        <f t="shared" si="4"/>
        <v>4.04</v>
      </c>
      <c r="L37" s="50">
        <v>32.3</v>
      </c>
      <c r="M37" s="51">
        <v>249430</v>
      </c>
      <c r="N37" s="56" t="s">
        <v>43</v>
      </c>
      <c r="O37" s="51">
        <v>688394</v>
      </c>
      <c r="P37" s="53">
        <v>2.76</v>
      </c>
      <c r="Q37" s="54">
        <v>666229</v>
      </c>
      <c r="R37" s="57">
        <f t="shared" si="5"/>
        <v>3.33</v>
      </c>
      <c r="T37" s="36">
        <f t="shared" si="0"/>
        <v>4.04</v>
      </c>
      <c r="U37" s="36" t="b">
        <f t="shared" si="1"/>
        <v>0</v>
      </c>
      <c r="V37" s="36">
        <f t="shared" si="2"/>
        <v>3.33</v>
      </c>
      <c r="W37" s="36" t="b">
        <f t="shared" si="3"/>
        <v>0</v>
      </c>
    </row>
    <row r="38" spans="2:23" s="36" customFormat="1" ht="12">
      <c r="B38" s="58"/>
      <c r="C38" s="48"/>
      <c r="D38" s="76" t="s">
        <v>44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45</v>
      </c>
      <c r="E39" s="50">
        <v>39.1</v>
      </c>
      <c r="F39" s="51">
        <v>270378</v>
      </c>
      <c r="G39" s="52" t="s">
        <v>30</v>
      </c>
      <c r="H39" s="51">
        <v>582393</v>
      </c>
      <c r="I39" s="53">
        <v>2.15</v>
      </c>
      <c r="J39" s="54">
        <v>461207</v>
      </c>
      <c r="K39" s="55">
        <f t="shared" si="4"/>
        <v>26.28</v>
      </c>
      <c r="L39" s="50">
        <v>39.1</v>
      </c>
      <c r="M39" s="51">
        <v>270378</v>
      </c>
      <c r="N39" s="56" t="s">
        <v>43</v>
      </c>
      <c r="O39" s="51">
        <v>578344</v>
      </c>
      <c r="P39" s="53">
        <v>2.14</v>
      </c>
      <c r="Q39" s="54">
        <v>452137</v>
      </c>
      <c r="R39" s="57">
        <f t="shared" si="5"/>
        <v>27.91</v>
      </c>
      <c r="T39" s="36">
        <f t="shared" si="0"/>
        <v>26.28</v>
      </c>
      <c r="U39" s="36" t="b">
        <f t="shared" si="1"/>
        <v>0</v>
      </c>
      <c r="V39" s="36">
        <f t="shared" si="2"/>
        <v>27.91</v>
      </c>
      <c r="W39" s="36" t="b">
        <f t="shared" si="3"/>
        <v>0</v>
      </c>
    </row>
    <row r="40" spans="2:23" s="36" customFormat="1" ht="12">
      <c r="B40" s="58"/>
      <c r="C40" s="48"/>
      <c r="D40" s="49" t="s">
        <v>46</v>
      </c>
      <c r="E40" s="50">
        <v>36.7</v>
      </c>
      <c r="F40" s="51">
        <v>254341</v>
      </c>
      <c r="G40" s="52">
        <v>4</v>
      </c>
      <c r="H40" s="51">
        <v>442102</v>
      </c>
      <c r="I40" s="53">
        <v>1.74</v>
      </c>
      <c r="J40" s="54">
        <v>455577</v>
      </c>
      <c r="K40" s="55">
        <f t="shared" si="4"/>
        <v>-2.96</v>
      </c>
      <c r="L40" s="50">
        <v>36.7</v>
      </c>
      <c r="M40" s="51">
        <v>254341</v>
      </c>
      <c r="N40" s="56">
        <v>4</v>
      </c>
      <c r="O40" s="51">
        <v>416765</v>
      </c>
      <c r="P40" s="53">
        <v>1.64</v>
      </c>
      <c r="Q40" s="54">
        <v>422294</v>
      </c>
      <c r="R40" s="57">
        <f t="shared" si="5"/>
        <v>-1.31</v>
      </c>
      <c r="T40" s="36">
        <f t="shared" si="0"/>
        <v>-2.96</v>
      </c>
      <c r="U40" s="36" t="b">
        <f t="shared" si="1"/>
        <v>0</v>
      </c>
      <c r="V40" s="36">
        <f t="shared" si="2"/>
        <v>-1.31</v>
      </c>
      <c r="W40" s="36" t="b">
        <f t="shared" si="3"/>
        <v>0</v>
      </c>
    </row>
    <row r="41" spans="2:23" s="36" customFormat="1" ht="12">
      <c r="B41" s="58"/>
      <c r="C41" s="48"/>
      <c r="D41" s="49" t="s">
        <v>47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48</v>
      </c>
      <c r="D42" s="77"/>
      <c r="E42" s="68">
        <v>36.1</v>
      </c>
      <c r="F42" s="69">
        <v>248466</v>
      </c>
      <c r="G42" s="70">
        <v>16</v>
      </c>
      <c r="H42" s="69">
        <v>554351</v>
      </c>
      <c r="I42" s="71">
        <v>2.23</v>
      </c>
      <c r="J42" s="72">
        <v>532751</v>
      </c>
      <c r="K42" s="66">
        <f t="shared" si="4"/>
        <v>4.05</v>
      </c>
      <c r="L42" s="68">
        <v>36.1</v>
      </c>
      <c r="M42" s="69">
        <v>249023</v>
      </c>
      <c r="N42" s="73">
        <v>15</v>
      </c>
      <c r="O42" s="69">
        <v>473723</v>
      </c>
      <c r="P42" s="71">
        <v>1.9</v>
      </c>
      <c r="Q42" s="72">
        <v>440987</v>
      </c>
      <c r="R42" s="66">
        <f t="shared" si="5"/>
        <v>7.42</v>
      </c>
      <c r="T42" s="36">
        <f t="shared" si="0"/>
        <v>4.05</v>
      </c>
      <c r="U42" s="36" t="b">
        <f t="shared" si="1"/>
        <v>0</v>
      </c>
      <c r="V42" s="36">
        <f t="shared" si="2"/>
        <v>7.42</v>
      </c>
      <c r="W42" s="36" t="b">
        <f t="shared" si="3"/>
        <v>0</v>
      </c>
    </row>
    <row r="43" spans="2:23" s="36" customFormat="1" ht="12">
      <c r="B43" s="58"/>
      <c r="C43" s="59" t="s">
        <v>49</v>
      </c>
      <c r="D43" s="77"/>
      <c r="E43" s="68">
        <v>37.5</v>
      </c>
      <c r="F43" s="69">
        <v>323807</v>
      </c>
      <c r="G43" s="70" t="s">
        <v>130</v>
      </c>
      <c r="H43" s="69">
        <v>868528</v>
      </c>
      <c r="I43" s="71">
        <v>2.68</v>
      </c>
      <c r="J43" s="72">
        <v>826559</v>
      </c>
      <c r="K43" s="66">
        <f t="shared" si="4"/>
        <v>5.08</v>
      </c>
      <c r="L43" s="68">
        <v>37.5</v>
      </c>
      <c r="M43" s="69">
        <v>323807</v>
      </c>
      <c r="N43" s="73" t="s">
        <v>130</v>
      </c>
      <c r="O43" s="69">
        <v>867453</v>
      </c>
      <c r="P43" s="71">
        <v>2.68</v>
      </c>
      <c r="Q43" s="72">
        <v>826559</v>
      </c>
      <c r="R43" s="66">
        <f t="shared" si="5"/>
        <v>4.95</v>
      </c>
      <c r="T43" s="36">
        <f t="shared" si="0"/>
        <v>5.08</v>
      </c>
      <c r="U43" s="36" t="b">
        <f t="shared" si="1"/>
        <v>0</v>
      </c>
      <c r="V43" s="36">
        <f t="shared" si="2"/>
        <v>4.95</v>
      </c>
      <c r="W43" s="36" t="b">
        <f t="shared" si="3"/>
        <v>0</v>
      </c>
    </row>
    <row r="44" spans="2:23" s="36" customFormat="1" ht="12">
      <c r="B44" s="58"/>
      <c r="C44" s="59" t="s">
        <v>50</v>
      </c>
      <c r="D44" s="77"/>
      <c r="E44" s="68" t="s">
        <v>19</v>
      </c>
      <c r="F44" s="69" t="s">
        <v>19</v>
      </c>
      <c r="G44" s="70" t="s">
        <v>19</v>
      </c>
      <c r="H44" s="69" t="s">
        <v>19</v>
      </c>
      <c r="I44" s="71" t="s">
        <v>19</v>
      </c>
      <c r="J44" s="72">
        <v>275000</v>
      </c>
      <c r="K44" s="66" t="str">
        <f t="shared" si="4"/>
        <v>-</v>
      </c>
      <c r="L44" s="68" t="s">
        <v>19</v>
      </c>
      <c r="M44" s="69" t="s">
        <v>19</v>
      </c>
      <c r="N44" s="73" t="s">
        <v>19</v>
      </c>
      <c r="O44" s="69" t="s">
        <v>19</v>
      </c>
      <c r="P44" s="71" t="s">
        <v>19</v>
      </c>
      <c r="Q44" s="72">
        <v>275000</v>
      </c>
      <c r="R44" s="66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8"/>
      <c r="C45" s="59" t="s">
        <v>51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52</v>
      </c>
      <c r="D46" s="77"/>
      <c r="E46" s="68" t="s">
        <v>19</v>
      </c>
      <c r="F46" s="69" t="s">
        <v>19</v>
      </c>
      <c r="G46" s="70" t="s">
        <v>19</v>
      </c>
      <c r="H46" s="69" t="s">
        <v>19</v>
      </c>
      <c r="I46" s="71" t="s">
        <v>19</v>
      </c>
      <c r="J46" s="72" t="s">
        <v>19</v>
      </c>
      <c r="K46" s="66" t="str">
        <f t="shared" si="4"/>
        <v>-</v>
      </c>
      <c r="L46" s="68" t="s">
        <v>19</v>
      </c>
      <c r="M46" s="69" t="s">
        <v>19</v>
      </c>
      <c r="N46" s="73" t="s">
        <v>19</v>
      </c>
      <c r="O46" s="69" t="s">
        <v>19</v>
      </c>
      <c r="P46" s="71" t="s">
        <v>19</v>
      </c>
      <c r="Q46" s="72" t="s">
        <v>19</v>
      </c>
      <c r="R46" s="66" t="str">
        <f t="shared" si="5"/>
        <v>-</v>
      </c>
      <c r="T46" s="36" t="e">
        <f t="shared" si="0"/>
        <v>#VALUE!</v>
      </c>
      <c r="U46" s="36" t="b">
        <f t="shared" si="1"/>
        <v>1</v>
      </c>
      <c r="V46" s="36" t="e">
        <f t="shared" si="2"/>
        <v>#VALUE!</v>
      </c>
      <c r="W46" s="36" t="b">
        <f t="shared" si="3"/>
        <v>1</v>
      </c>
    </row>
    <row r="47" spans="2:23" s="36" customFormat="1" ht="12">
      <c r="B47" s="58"/>
      <c r="C47" s="59" t="s">
        <v>53</v>
      </c>
      <c r="D47" s="77"/>
      <c r="E47" s="68">
        <v>34.9</v>
      </c>
      <c r="F47" s="69">
        <v>279373</v>
      </c>
      <c r="G47" s="70">
        <v>4</v>
      </c>
      <c r="H47" s="69">
        <v>752599</v>
      </c>
      <c r="I47" s="71">
        <v>2.69</v>
      </c>
      <c r="J47" s="72">
        <v>735509</v>
      </c>
      <c r="K47" s="66">
        <f t="shared" si="4"/>
        <v>2.32</v>
      </c>
      <c r="L47" s="68">
        <v>34.9</v>
      </c>
      <c r="M47" s="69">
        <v>279373</v>
      </c>
      <c r="N47" s="73">
        <v>4</v>
      </c>
      <c r="O47" s="69">
        <v>527086</v>
      </c>
      <c r="P47" s="71">
        <v>1.89</v>
      </c>
      <c r="Q47" s="72">
        <v>528680</v>
      </c>
      <c r="R47" s="66">
        <f t="shared" si="5"/>
        <v>-0.3</v>
      </c>
      <c r="T47" s="36">
        <f t="shared" si="0"/>
        <v>2.32</v>
      </c>
      <c r="U47" s="36" t="b">
        <f t="shared" si="1"/>
        <v>0</v>
      </c>
      <c r="V47" s="36">
        <f t="shared" si="2"/>
        <v>-0.3</v>
      </c>
      <c r="W47" s="36" t="b">
        <f t="shared" si="3"/>
        <v>0</v>
      </c>
    </row>
    <row r="48" spans="2:23" s="36" customFormat="1" ht="12.75" thickBot="1">
      <c r="B48" s="58"/>
      <c r="C48" s="78" t="s">
        <v>54</v>
      </c>
      <c r="D48" s="79"/>
      <c r="E48" s="50">
        <v>35.2</v>
      </c>
      <c r="F48" s="51">
        <v>263422</v>
      </c>
      <c r="G48" s="52" t="s">
        <v>146</v>
      </c>
      <c r="H48" s="51">
        <v>441177</v>
      </c>
      <c r="I48" s="53">
        <v>1.67</v>
      </c>
      <c r="J48" s="54">
        <v>574060</v>
      </c>
      <c r="K48" s="55">
        <f t="shared" si="4"/>
        <v>-23.15</v>
      </c>
      <c r="L48" s="50">
        <v>35.2</v>
      </c>
      <c r="M48" s="51">
        <v>263422</v>
      </c>
      <c r="N48" s="56" t="s">
        <v>146</v>
      </c>
      <c r="O48" s="51">
        <v>441177</v>
      </c>
      <c r="P48" s="53">
        <v>1.67</v>
      </c>
      <c r="Q48" s="54">
        <v>436656</v>
      </c>
      <c r="R48" s="57">
        <f t="shared" si="5"/>
        <v>1.04</v>
      </c>
      <c r="T48" s="36">
        <f t="shared" si="0"/>
        <v>-23.15</v>
      </c>
      <c r="U48" s="36" t="b">
        <f t="shared" si="1"/>
        <v>0</v>
      </c>
      <c r="V48" s="36">
        <f t="shared" si="2"/>
        <v>1.04</v>
      </c>
      <c r="W48" s="36" t="b">
        <f t="shared" si="3"/>
        <v>0</v>
      </c>
    </row>
    <row r="49" spans="2:23" s="36" customFormat="1" ht="12">
      <c r="B49" s="80"/>
      <c r="C49" s="81" t="s">
        <v>55</v>
      </c>
      <c r="D49" s="82" t="s">
        <v>56</v>
      </c>
      <c r="E49" s="83">
        <v>39</v>
      </c>
      <c r="F49" s="84">
        <v>294738</v>
      </c>
      <c r="G49" s="85">
        <v>8</v>
      </c>
      <c r="H49" s="84">
        <v>733845</v>
      </c>
      <c r="I49" s="86">
        <v>2.49</v>
      </c>
      <c r="J49" s="87">
        <v>750496</v>
      </c>
      <c r="K49" s="88">
        <f t="shared" si="4"/>
        <v>-2.22</v>
      </c>
      <c r="L49" s="83">
        <v>39</v>
      </c>
      <c r="M49" s="84">
        <v>294738</v>
      </c>
      <c r="N49" s="89">
        <v>8</v>
      </c>
      <c r="O49" s="84">
        <v>660081.842515723</v>
      </c>
      <c r="P49" s="86">
        <v>2.24</v>
      </c>
      <c r="Q49" s="87">
        <v>641623.638745905</v>
      </c>
      <c r="R49" s="88">
        <f t="shared" si="5"/>
        <v>2.88</v>
      </c>
      <c r="T49" s="36">
        <f t="shared" si="0"/>
        <v>-2.22</v>
      </c>
      <c r="U49" s="36" t="b">
        <f t="shared" si="1"/>
        <v>0</v>
      </c>
      <c r="V49" s="36">
        <f t="shared" si="2"/>
        <v>2.88</v>
      </c>
      <c r="W49" s="36" t="b">
        <f t="shared" si="3"/>
        <v>0</v>
      </c>
    </row>
    <row r="50" spans="2:23" s="36" customFormat="1" ht="12">
      <c r="B50" s="58" t="s">
        <v>57</v>
      </c>
      <c r="C50" s="90"/>
      <c r="D50" s="91" t="s">
        <v>58</v>
      </c>
      <c r="E50" s="68">
        <v>38.3</v>
      </c>
      <c r="F50" s="69">
        <v>297372</v>
      </c>
      <c r="G50" s="70">
        <v>25</v>
      </c>
      <c r="H50" s="69">
        <v>733508</v>
      </c>
      <c r="I50" s="71">
        <v>2.47</v>
      </c>
      <c r="J50" s="72">
        <v>748916</v>
      </c>
      <c r="K50" s="66">
        <f t="shared" si="4"/>
        <v>-2.06</v>
      </c>
      <c r="L50" s="68">
        <v>38.3</v>
      </c>
      <c r="M50" s="69">
        <v>297372</v>
      </c>
      <c r="N50" s="73">
        <v>25</v>
      </c>
      <c r="O50" s="69">
        <v>699755.326077786</v>
      </c>
      <c r="P50" s="71">
        <v>2.35</v>
      </c>
      <c r="Q50" s="72">
        <v>711399.484607578</v>
      </c>
      <c r="R50" s="66">
        <f t="shared" si="5"/>
        <v>-1.64</v>
      </c>
      <c r="T50" s="36">
        <f t="shared" si="0"/>
        <v>-2.06</v>
      </c>
      <c r="U50" s="36" t="b">
        <f t="shared" si="1"/>
        <v>0</v>
      </c>
      <c r="V50" s="36">
        <f t="shared" si="2"/>
        <v>-1.64</v>
      </c>
      <c r="W50" s="36" t="b">
        <f t="shared" si="3"/>
        <v>0</v>
      </c>
    </row>
    <row r="51" spans="2:23" s="36" customFormat="1" ht="12">
      <c r="B51" s="58"/>
      <c r="C51" s="90" t="s">
        <v>59</v>
      </c>
      <c r="D51" s="91" t="s">
        <v>60</v>
      </c>
      <c r="E51" s="68">
        <v>37.5</v>
      </c>
      <c r="F51" s="69">
        <v>262331</v>
      </c>
      <c r="G51" s="70">
        <v>16</v>
      </c>
      <c r="H51" s="69">
        <v>617758</v>
      </c>
      <c r="I51" s="71">
        <v>2.35</v>
      </c>
      <c r="J51" s="72">
        <v>589146</v>
      </c>
      <c r="K51" s="66">
        <f t="shared" si="4"/>
        <v>4.86</v>
      </c>
      <c r="L51" s="68">
        <v>37.7</v>
      </c>
      <c r="M51" s="69">
        <v>259530</v>
      </c>
      <c r="N51" s="73">
        <v>15</v>
      </c>
      <c r="O51" s="69">
        <v>532313.013762486</v>
      </c>
      <c r="P51" s="71">
        <v>2.05</v>
      </c>
      <c r="Q51" s="72">
        <v>537423.924173796</v>
      </c>
      <c r="R51" s="66">
        <f t="shared" si="5"/>
        <v>-0.95</v>
      </c>
      <c r="T51" s="36">
        <f t="shared" si="0"/>
        <v>4.86</v>
      </c>
      <c r="U51" s="36" t="b">
        <f t="shared" si="1"/>
        <v>0</v>
      </c>
      <c r="V51" s="36">
        <f t="shared" si="2"/>
        <v>-0.95</v>
      </c>
      <c r="W51" s="36" t="b">
        <f t="shared" si="3"/>
        <v>0</v>
      </c>
    </row>
    <row r="52" spans="2:23" s="36" customFormat="1" ht="12">
      <c r="B52" s="58"/>
      <c r="C52" s="90"/>
      <c r="D52" s="91" t="s">
        <v>61</v>
      </c>
      <c r="E52" s="68">
        <v>37.2</v>
      </c>
      <c r="F52" s="69">
        <v>269079</v>
      </c>
      <c r="G52" s="70">
        <v>10</v>
      </c>
      <c r="H52" s="69">
        <v>536182</v>
      </c>
      <c r="I52" s="71">
        <v>1.99</v>
      </c>
      <c r="J52" s="72">
        <v>521675</v>
      </c>
      <c r="K52" s="66">
        <f t="shared" si="4"/>
        <v>2.78</v>
      </c>
      <c r="L52" s="68">
        <v>37.2</v>
      </c>
      <c r="M52" s="69">
        <v>271086</v>
      </c>
      <c r="N52" s="73">
        <v>9</v>
      </c>
      <c r="O52" s="69">
        <v>468368.544452608</v>
      </c>
      <c r="P52" s="71">
        <v>1.73</v>
      </c>
      <c r="Q52" s="72">
        <v>473275.908229722</v>
      </c>
      <c r="R52" s="66">
        <f t="shared" si="5"/>
        <v>-1.04</v>
      </c>
      <c r="T52" s="36">
        <f t="shared" si="0"/>
        <v>2.78</v>
      </c>
      <c r="U52" s="36" t="b">
        <f t="shared" si="1"/>
        <v>0</v>
      </c>
      <c r="V52" s="36">
        <f t="shared" si="2"/>
        <v>-1.04</v>
      </c>
      <c r="W52" s="36" t="b">
        <f t="shared" si="3"/>
        <v>0</v>
      </c>
    </row>
    <row r="53" spans="2:23" s="36" customFormat="1" ht="12">
      <c r="B53" s="58" t="s">
        <v>62</v>
      </c>
      <c r="C53" s="92" t="s">
        <v>24</v>
      </c>
      <c r="D53" s="91" t="s">
        <v>63</v>
      </c>
      <c r="E53" s="68">
        <v>38.2</v>
      </c>
      <c r="F53" s="69">
        <v>286825</v>
      </c>
      <c r="G53" s="70">
        <v>59</v>
      </c>
      <c r="H53" s="69">
        <v>693724</v>
      </c>
      <c r="I53" s="71">
        <v>2.42</v>
      </c>
      <c r="J53" s="72">
        <v>692935</v>
      </c>
      <c r="K53" s="66">
        <f t="shared" si="4"/>
        <v>0.11</v>
      </c>
      <c r="L53" s="68">
        <v>38.2</v>
      </c>
      <c r="M53" s="69">
        <v>287382</v>
      </c>
      <c r="N53" s="73">
        <v>57</v>
      </c>
      <c r="O53" s="69">
        <v>643198</v>
      </c>
      <c r="P53" s="71">
        <v>2.24</v>
      </c>
      <c r="Q53" s="72">
        <v>638236</v>
      </c>
      <c r="R53" s="66">
        <f t="shared" si="5"/>
        <v>0.78</v>
      </c>
      <c r="T53" s="36">
        <f t="shared" si="0"/>
        <v>0.11</v>
      </c>
      <c r="U53" s="36" t="b">
        <f t="shared" si="1"/>
        <v>0</v>
      </c>
      <c r="V53" s="36">
        <f t="shared" si="2"/>
        <v>0.78</v>
      </c>
      <c r="W53" s="36" t="b">
        <f t="shared" si="3"/>
        <v>0</v>
      </c>
    </row>
    <row r="54" spans="2:23" s="36" customFormat="1" ht="12">
      <c r="B54" s="58"/>
      <c r="C54" s="90" t="s">
        <v>64</v>
      </c>
      <c r="D54" s="91" t="s">
        <v>65</v>
      </c>
      <c r="E54" s="68">
        <v>37.9</v>
      </c>
      <c r="F54" s="69">
        <v>252795</v>
      </c>
      <c r="G54" s="70">
        <v>33</v>
      </c>
      <c r="H54" s="69">
        <v>562746</v>
      </c>
      <c r="I54" s="71">
        <v>2.23</v>
      </c>
      <c r="J54" s="72">
        <v>571775</v>
      </c>
      <c r="K54" s="66">
        <f t="shared" si="4"/>
        <v>-1.58</v>
      </c>
      <c r="L54" s="68">
        <v>37.7</v>
      </c>
      <c r="M54" s="69">
        <v>252717</v>
      </c>
      <c r="N54" s="73">
        <v>31</v>
      </c>
      <c r="O54" s="69">
        <v>487273.131554738</v>
      </c>
      <c r="P54" s="71">
        <v>1.93</v>
      </c>
      <c r="Q54" s="72">
        <v>464961.331703342</v>
      </c>
      <c r="R54" s="66">
        <f t="shared" si="5"/>
        <v>4.8</v>
      </c>
      <c r="T54" s="36">
        <f t="shared" si="0"/>
        <v>-1.58</v>
      </c>
      <c r="U54" s="36" t="b">
        <f t="shared" si="1"/>
        <v>0</v>
      </c>
      <c r="V54" s="36">
        <f t="shared" si="2"/>
        <v>4.8</v>
      </c>
      <c r="W54" s="36" t="b">
        <f t="shared" si="3"/>
        <v>0</v>
      </c>
    </row>
    <row r="55" spans="2:23" s="36" customFormat="1" ht="12">
      <c r="B55" s="58"/>
      <c r="C55" s="90" t="s">
        <v>66</v>
      </c>
      <c r="D55" s="91" t="s">
        <v>67</v>
      </c>
      <c r="E55" s="68">
        <v>39.8</v>
      </c>
      <c r="F55" s="69">
        <v>253318</v>
      </c>
      <c r="G55" s="70">
        <v>22</v>
      </c>
      <c r="H55" s="69">
        <v>477191</v>
      </c>
      <c r="I55" s="71">
        <v>1.88</v>
      </c>
      <c r="J55" s="72">
        <v>483866</v>
      </c>
      <c r="K55" s="66">
        <f t="shared" si="4"/>
        <v>-1.38</v>
      </c>
      <c r="L55" s="68">
        <v>39.9</v>
      </c>
      <c r="M55" s="69">
        <v>256067</v>
      </c>
      <c r="N55" s="73">
        <v>21</v>
      </c>
      <c r="O55" s="69">
        <v>400492.354466859</v>
      </c>
      <c r="P55" s="71">
        <v>1.56</v>
      </c>
      <c r="Q55" s="72">
        <v>409502.849881797</v>
      </c>
      <c r="R55" s="66">
        <f t="shared" si="5"/>
        <v>-2.2</v>
      </c>
      <c r="T55" s="36">
        <f t="shared" si="0"/>
        <v>-1.38</v>
      </c>
      <c r="U55" s="36" t="b">
        <f t="shared" si="1"/>
        <v>0</v>
      </c>
      <c r="V55" s="36">
        <f t="shared" si="2"/>
        <v>-2.2</v>
      </c>
      <c r="W55" s="36" t="b">
        <f t="shared" si="3"/>
        <v>0</v>
      </c>
    </row>
    <row r="56" spans="2:23" s="36" customFormat="1" ht="12">
      <c r="B56" s="58" t="s">
        <v>40</v>
      </c>
      <c r="C56" s="90" t="s">
        <v>59</v>
      </c>
      <c r="D56" s="91" t="s">
        <v>68</v>
      </c>
      <c r="E56" s="68">
        <v>38.4</v>
      </c>
      <c r="F56" s="69">
        <v>228846</v>
      </c>
      <c r="G56" s="70" t="s">
        <v>146</v>
      </c>
      <c r="H56" s="69">
        <v>417652</v>
      </c>
      <c r="I56" s="71">
        <v>1.83</v>
      </c>
      <c r="J56" s="72">
        <v>399187</v>
      </c>
      <c r="K56" s="66">
        <f t="shared" si="4"/>
        <v>4.63</v>
      </c>
      <c r="L56" s="68">
        <v>38.9</v>
      </c>
      <c r="M56" s="69">
        <v>199872</v>
      </c>
      <c r="N56" s="73" t="s">
        <v>43</v>
      </c>
      <c r="O56" s="69">
        <v>257644.7</v>
      </c>
      <c r="P56" s="71">
        <v>1.29</v>
      </c>
      <c r="Q56" s="72">
        <v>363031.325581395</v>
      </c>
      <c r="R56" s="66">
        <f t="shared" si="5"/>
        <v>-29.03</v>
      </c>
      <c r="T56" s="36">
        <f t="shared" si="0"/>
        <v>4.63</v>
      </c>
      <c r="U56" s="36" t="b">
        <f t="shared" si="1"/>
        <v>0</v>
      </c>
      <c r="V56" s="36">
        <f t="shared" si="2"/>
        <v>-29.03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63</v>
      </c>
      <c r="E57" s="68">
        <v>38.2</v>
      </c>
      <c r="F57" s="69">
        <v>252737</v>
      </c>
      <c r="G57" s="70">
        <v>58</v>
      </c>
      <c r="H57" s="69">
        <v>546414</v>
      </c>
      <c r="I57" s="71">
        <v>2.16</v>
      </c>
      <c r="J57" s="72">
        <v>553986</v>
      </c>
      <c r="K57" s="66">
        <f t="shared" si="4"/>
        <v>-1.37</v>
      </c>
      <c r="L57" s="68">
        <v>38.1</v>
      </c>
      <c r="M57" s="69">
        <v>253170</v>
      </c>
      <c r="N57" s="73">
        <v>54</v>
      </c>
      <c r="O57" s="69">
        <v>471505</v>
      </c>
      <c r="P57" s="71">
        <v>1.86</v>
      </c>
      <c r="Q57" s="72">
        <v>453736</v>
      </c>
      <c r="R57" s="66">
        <f t="shared" si="5"/>
        <v>3.92</v>
      </c>
      <c r="T57" s="36">
        <f t="shared" si="0"/>
        <v>-1.37</v>
      </c>
      <c r="U57" s="36" t="b">
        <f t="shared" si="1"/>
        <v>0</v>
      </c>
      <c r="V57" s="36">
        <f t="shared" si="2"/>
        <v>3.92</v>
      </c>
      <c r="W57" s="36" t="b">
        <f t="shared" si="3"/>
        <v>0</v>
      </c>
    </row>
    <row r="58" spans="2:23" s="36" customFormat="1" ht="12.75" thickBot="1">
      <c r="B58" s="93"/>
      <c r="C58" s="94" t="s">
        <v>69</v>
      </c>
      <c r="D58" s="95"/>
      <c r="E58" s="96">
        <v>34.3</v>
      </c>
      <c r="F58" s="97">
        <v>270669</v>
      </c>
      <c r="G58" s="98" t="s">
        <v>146</v>
      </c>
      <c r="H58" s="97">
        <v>703914</v>
      </c>
      <c r="I58" s="99">
        <v>2.6</v>
      </c>
      <c r="J58" s="100">
        <v>698302</v>
      </c>
      <c r="K58" s="101">
        <f t="shared" si="4"/>
        <v>0.8</v>
      </c>
      <c r="L58" s="96">
        <v>34.3</v>
      </c>
      <c r="M58" s="97">
        <v>270669</v>
      </c>
      <c r="N58" s="102" t="s">
        <v>43</v>
      </c>
      <c r="O58" s="97">
        <v>583072.142430819</v>
      </c>
      <c r="P58" s="99">
        <v>2.15</v>
      </c>
      <c r="Q58" s="100">
        <v>557631.507489515</v>
      </c>
      <c r="R58" s="101">
        <f t="shared" si="5"/>
        <v>4.56</v>
      </c>
      <c r="T58" s="36">
        <f t="shared" si="0"/>
        <v>0.8</v>
      </c>
      <c r="U58" s="36" t="b">
        <f t="shared" si="1"/>
        <v>0</v>
      </c>
      <c r="V58" s="36">
        <f t="shared" si="2"/>
        <v>4.56</v>
      </c>
      <c r="W58" s="36" t="b">
        <f t="shared" si="3"/>
        <v>0</v>
      </c>
    </row>
    <row r="59" spans="2:23" s="36" customFormat="1" ht="12">
      <c r="B59" s="103" t="s">
        <v>70</v>
      </c>
      <c r="C59" s="104" t="s">
        <v>71</v>
      </c>
      <c r="D59" s="105"/>
      <c r="E59" s="83">
        <v>38.8</v>
      </c>
      <c r="F59" s="84">
        <v>282207</v>
      </c>
      <c r="G59" s="85">
        <v>44</v>
      </c>
      <c r="H59" s="84">
        <v>698955</v>
      </c>
      <c r="I59" s="86">
        <v>2.48</v>
      </c>
      <c r="J59" s="87">
        <v>719792</v>
      </c>
      <c r="K59" s="88">
        <f t="shared" si="4"/>
        <v>-2.89</v>
      </c>
      <c r="L59" s="83">
        <v>38.8</v>
      </c>
      <c r="M59" s="84">
        <v>282207</v>
      </c>
      <c r="N59" s="89">
        <v>44</v>
      </c>
      <c r="O59" s="84">
        <v>655874</v>
      </c>
      <c r="P59" s="86">
        <v>2.32</v>
      </c>
      <c r="Q59" s="87">
        <v>667374</v>
      </c>
      <c r="R59" s="88">
        <f t="shared" si="5"/>
        <v>-1.72</v>
      </c>
      <c r="T59" s="36">
        <f t="shared" si="0"/>
        <v>-2.89</v>
      </c>
      <c r="U59" s="36" t="b">
        <f t="shared" si="1"/>
        <v>0</v>
      </c>
      <c r="V59" s="36">
        <f t="shared" si="2"/>
        <v>-1.72</v>
      </c>
      <c r="W59" s="36" t="b">
        <f t="shared" si="3"/>
        <v>0</v>
      </c>
    </row>
    <row r="60" spans="2:23" s="36" customFormat="1" ht="12">
      <c r="B60" s="106"/>
      <c r="C60" s="107" t="s">
        <v>72</v>
      </c>
      <c r="D60" s="108"/>
      <c r="E60" s="68">
        <v>38.6</v>
      </c>
      <c r="F60" s="69">
        <v>308011</v>
      </c>
      <c r="G60" s="70" t="s">
        <v>30</v>
      </c>
      <c r="H60" s="69">
        <v>673649</v>
      </c>
      <c r="I60" s="71">
        <v>2.19</v>
      </c>
      <c r="J60" s="72">
        <v>690793</v>
      </c>
      <c r="K60" s="66">
        <f t="shared" si="4"/>
        <v>-2.48</v>
      </c>
      <c r="L60" s="68">
        <v>38.6</v>
      </c>
      <c r="M60" s="69">
        <v>308011</v>
      </c>
      <c r="N60" s="73" t="s">
        <v>30</v>
      </c>
      <c r="O60" s="69">
        <v>606723</v>
      </c>
      <c r="P60" s="71">
        <v>1.97</v>
      </c>
      <c r="Q60" s="72">
        <v>592090</v>
      </c>
      <c r="R60" s="66">
        <f t="shared" si="5"/>
        <v>2.47</v>
      </c>
      <c r="T60" s="36">
        <f t="shared" si="0"/>
        <v>-2.48</v>
      </c>
      <c r="U60" s="36" t="b">
        <f t="shared" si="1"/>
        <v>0</v>
      </c>
      <c r="V60" s="36">
        <f t="shared" si="2"/>
        <v>2.47</v>
      </c>
      <c r="W60" s="36" t="b">
        <f t="shared" si="3"/>
        <v>0</v>
      </c>
    </row>
    <row r="61" spans="2:23" s="36" customFormat="1" ht="12">
      <c r="B61" s="106"/>
      <c r="C61" s="107" t="s">
        <v>73</v>
      </c>
      <c r="D61" s="108"/>
      <c r="E61" s="61">
        <v>36.6</v>
      </c>
      <c r="F61" s="62">
        <v>277519</v>
      </c>
      <c r="G61" s="63">
        <v>73</v>
      </c>
      <c r="H61" s="62">
        <v>651867</v>
      </c>
      <c r="I61" s="64">
        <v>2.35</v>
      </c>
      <c r="J61" s="65">
        <v>627105</v>
      </c>
      <c r="K61" s="66">
        <f t="shared" si="4"/>
        <v>3.95</v>
      </c>
      <c r="L61" s="61">
        <v>36.6</v>
      </c>
      <c r="M61" s="62">
        <v>278127</v>
      </c>
      <c r="N61" s="67">
        <v>67</v>
      </c>
      <c r="O61" s="62">
        <v>567113</v>
      </c>
      <c r="P61" s="64">
        <v>2.04</v>
      </c>
      <c r="Q61" s="65">
        <v>540206</v>
      </c>
      <c r="R61" s="66">
        <f t="shared" si="5"/>
        <v>4.98</v>
      </c>
      <c r="T61" s="36">
        <f t="shared" si="0"/>
        <v>3.95</v>
      </c>
      <c r="U61" s="36" t="b">
        <f t="shared" si="1"/>
        <v>0</v>
      </c>
      <c r="V61" s="36">
        <f t="shared" si="2"/>
        <v>4.98</v>
      </c>
      <c r="W61" s="36" t="b">
        <f t="shared" si="3"/>
        <v>0</v>
      </c>
    </row>
    <row r="62" spans="2:23" s="36" customFormat="1" ht="12.75" thickBot="1">
      <c r="B62" s="109"/>
      <c r="C62" s="110" t="s">
        <v>74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75</v>
      </c>
      <c r="C63" s="104" t="s">
        <v>76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4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8" t="s">
        <v>77</v>
      </c>
      <c r="C64" s="107" t="s">
        <v>78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4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93" t="s">
        <v>40</v>
      </c>
      <c r="C65" s="110" t="s">
        <v>79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4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12" t="s">
        <v>80</v>
      </c>
      <c r="C66" s="113"/>
      <c r="D66" s="113"/>
      <c r="E66" s="114">
        <v>37.7</v>
      </c>
      <c r="F66" s="115">
        <v>280270</v>
      </c>
      <c r="G66" s="116">
        <v>120</v>
      </c>
      <c r="H66" s="115">
        <v>675101</v>
      </c>
      <c r="I66" s="117">
        <v>2.41</v>
      </c>
      <c r="J66" s="118">
        <v>673336</v>
      </c>
      <c r="K66" s="119">
        <f t="shared" si="4"/>
        <v>0.26</v>
      </c>
      <c r="L66" s="114">
        <v>37.7</v>
      </c>
      <c r="M66" s="115">
        <v>280660</v>
      </c>
      <c r="N66" s="120">
        <v>114</v>
      </c>
      <c r="O66" s="115">
        <v>612447</v>
      </c>
      <c r="P66" s="117">
        <v>2.18</v>
      </c>
      <c r="Q66" s="118">
        <v>603101</v>
      </c>
      <c r="R66" s="119">
        <f t="shared" si="5"/>
        <v>1.55</v>
      </c>
      <c r="T66" s="36">
        <f t="shared" si="0"/>
        <v>0.26</v>
      </c>
      <c r="U66" s="36" t="b">
        <f t="shared" si="1"/>
        <v>0</v>
      </c>
      <c r="V66" s="36">
        <f t="shared" si="2"/>
        <v>1.55</v>
      </c>
      <c r="W66" s="36" t="b">
        <f t="shared" si="3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90" zoomScaleNormal="90" workbookViewId="0" topLeftCell="A1">
      <selection activeCell="F25" sqref="F25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5" width="8.625" style="127" customWidth="1"/>
    <col min="16" max="16384" width="9.00390625" style="127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151</v>
      </c>
    </row>
    <row r="2" spans="1:15" ht="14.25" thickBot="1">
      <c r="A2" s="128" t="s">
        <v>83</v>
      </c>
      <c r="B2" s="129" t="s">
        <v>84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85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86</v>
      </c>
      <c r="B5" s="148">
        <v>37.4</v>
      </c>
      <c r="C5" s="149">
        <v>280797</v>
      </c>
      <c r="D5" s="149">
        <v>122</v>
      </c>
      <c r="E5" s="149">
        <v>688757</v>
      </c>
      <c r="F5" s="150">
        <v>2.45</v>
      </c>
      <c r="G5" s="151">
        <v>694998</v>
      </c>
      <c r="H5" s="152">
        <f aca="true" t="shared" si="0" ref="H5:H11">ROUND((E5-G5)/G5*100,2)</f>
        <v>-0.9</v>
      </c>
      <c r="I5" s="153" t="s">
        <v>19</v>
      </c>
      <c r="J5" s="154" t="s">
        <v>19</v>
      </c>
      <c r="K5" s="155">
        <v>109</v>
      </c>
      <c r="L5" s="149">
        <v>615210</v>
      </c>
      <c r="M5" s="156">
        <v>2.19</v>
      </c>
      <c r="N5" s="151">
        <v>623941</v>
      </c>
      <c r="O5" s="157">
        <f aca="true" t="shared" si="1" ref="O5:O10">ROUND((L5-N5)/N5*100,2)</f>
        <v>-1.4</v>
      </c>
    </row>
    <row r="6" spans="1:15" ht="13.5">
      <c r="A6" s="147" t="s">
        <v>87</v>
      </c>
      <c r="B6" s="158">
        <v>37.8</v>
      </c>
      <c r="C6" s="159">
        <v>281609</v>
      </c>
      <c r="D6" s="160">
        <v>112</v>
      </c>
      <c r="E6" s="159">
        <v>693047</v>
      </c>
      <c r="F6" s="161">
        <v>2.46</v>
      </c>
      <c r="G6" s="162">
        <v>688757</v>
      </c>
      <c r="H6" s="163">
        <f t="shared" si="0"/>
        <v>0.62</v>
      </c>
      <c r="I6" s="164" t="s">
        <v>19</v>
      </c>
      <c r="J6" s="165" t="s">
        <v>19</v>
      </c>
      <c r="K6" s="166">
        <v>101</v>
      </c>
      <c r="L6" s="159">
        <v>608895</v>
      </c>
      <c r="M6" s="167">
        <v>2.16</v>
      </c>
      <c r="N6" s="162">
        <v>615210</v>
      </c>
      <c r="O6" s="157">
        <f t="shared" si="1"/>
        <v>-1.03</v>
      </c>
    </row>
    <row r="7" spans="1:15" ht="13.5">
      <c r="A7" s="147" t="s">
        <v>88</v>
      </c>
      <c r="B7" s="148">
        <v>37.7</v>
      </c>
      <c r="C7" s="149">
        <v>278442</v>
      </c>
      <c r="D7" s="149">
        <v>131</v>
      </c>
      <c r="E7" s="149">
        <v>666880</v>
      </c>
      <c r="F7" s="161">
        <v>2.4</v>
      </c>
      <c r="G7" s="162">
        <v>693047</v>
      </c>
      <c r="H7" s="152">
        <f t="shared" si="0"/>
        <v>-3.78</v>
      </c>
      <c r="I7" s="164" t="s">
        <v>19</v>
      </c>
      <c r="J7" s="165" t="s">
        <v>19</v>
      </c>
      <c r="K7" s="166">
        <v>131</v>
      </c>
      <c r="L7" s="159">
        <v>604217</v>
      </c>
      <c r="M7" s="167">
        <v>2.17</v>
      </c>
      <c r="N7" s="162">
        <v>608895</v>
      </c>
      <c r="O7" s="157">
        <f t="shared" si="1"/>
        <v>-0.77</v>
      </c>
    </row>
    <row r="8" spans="1:15" ht="13.5">
      <c r="A8" s="147" t="s">
        <v>135</v>
      </c>
      <c r="B8" s="148">
        <v>38</v>
      </c>
      <c r="C8" s="149">
        <v>284594</v>
      </c>
      <c r="D8" s="149">
        <v>106</v>
      </c>
      <c r="E8" s="149">
        <v>683751</v>
      </c>
      <c r="F8" s="150">
        <v>2.4</v>
      </c>
      <c r="G8" s="151">
        <v>666880</v>
      </c>
      <c r="H8" s="152">
        <f t="shared" si="0"/>
        <v>2.53</v>
      </c>
      <c r="I8" s="153" t="s">
        <v>19</v>
      </c>
      <c r="J8" s="154" t="s">
        <v>19</v>
      </c>
      <c r="K8" s="155">
        <v>104</v>
      </c>
      <c r="L8" s="149">
        <v>633558</v>
      </c>
      <c r="M8" s="156">
        <v>2.23</v>
      </c>
      <c r="N8" s="151">
        <v>604217</v>
      </c>
      <c r="O8" s="157">
        <f t="shared" si="1"/>
        <v>4.86</v>
      </c>
    </row>
    <row r="9" spans="1:15" ht="13.5">
      <c r="A9" s="147" t="s">
        <v>136</v>
      </c>
      <c r="B9" s="168">
        <v>37.6</v>
      </c>
      <c r="C9" s="149">
        <v>282725</v>
      </c>
      <c r="D9" s="149">
        <v>121</v>
      </c>
      <c r="E9" s="149">
        <v>718173</v>
      </c>
      <c r="F9" s="150">
        <v>2.54</v>
      </c>
      <c r="G9" s="151">
        <v>683751</v>
      </c>
      <c r="H9" s="152">
        <f t="shared" si="0"/>
        <v>5.03</v>
      </c>
      <c r="I9" s="169">
        <v>37.6</v>
      </c>
      <c r="J9" s="170">
        <v>283800</v>
      </c>
      <c r="K9" s="171">
        <v>116</v>
      </c>
      <c r="L9" s="149">
        <v>680007</v>
      </c>
      <c r="M9" s="156">
        <v>2.4</v>
      </c>
      <c r="N9" s="151">
        <v>633558</v>
      </c>
      <c r="O9" s="157">
        <f t="shared" si="1"/>
        <v>7.33</v>
      </c>
    </row>
    <row r="10" spans="1:15" ht="13.5">
      <c r="A10" s="147" t="s">
        <v>137</v>
      </c>
      <c r="B10" s="172">
        <v>37.8</v>
      </c>
      <c r="C10" s="173">
        <v>291183</v>
      </c>
      <c r="D10" s="173">
        <v>140</v>
      </c>
      <c r="E10" s="173">
        <v>702326</v>
      </c>
      <c r="F10" s="174">
        <v>2.41</v>
      </c>
      <c r="G10" s="175">
        <v>718173</v>
      </c>
      <c r="H10" s="176">
        <f t="shared" si="0"/>
        <v>-2.21</v>
      </c>
      <c r="I10" s="177">
        <v>37.8</v>
      </c>
      <c r="J10" s="178">
        <v>291183</v>
      </c>
      <c r="K10" s="179">
        <v>140</v>
      </c>
      <c r="L10" s="173">
        <v>661525</v>
      </c>
      <c r="M10" s="180">
        <v>2.27</v>
      </c>
      <c r="N10" s="175">
        <v>680007</v>
      </c>
      <c r="O10" s="181">
        <f t="shared" si="1"/>
        <v>-2.72</v>
      </c>
    </row>
    <row r="11" spans="1:18" ht="13.5">
      <c r="A11" s="281" t="s">
        <v>138</v>
      </c>
      <c r="B11" s="182">
        <v>37.9</v>
      </c>
      <c r="C11" s="149">
        <v>275806</v>
      </c>
      <c r="D11" s="149">
        <v>136</v>
      </c>
      <c r="E11" s="149">
        <v>720014</v>
      </c>
      <c r="F11" s="150">
        <v>2.61</v>
      </c>
      <c r="G11" s="151">
        <v>702326</v>
      </c>
      <c r="H11" s="183">
        <f t="shared" si="0"/>
        <v>2.52</v>
      </c>
      <c r="I11" s="169">
        <v>37.9</v>
      </c>
      <c r="J11" s="170">
        <v>275813</v>
      </c>
      <c r="K11" s="155">
        <v>135</v>
      </c>
      <c r="L11" s="149">
        <v>661509</v>
      </c>
      <c r="M11" s="282">
        <v>2.4</v>
      </c>
      <c r="N11" s="283">
        <v>661525</v>
      </c>
      <c r="O11" s="157">
        <f>ROUND((L11-N11)/N11*100,2)</f>
        <v>0</v>
      </c>
      <c r="R11" s="284"/>
    </row>
    <row r="12" spans="1:18" ht="13.5">
      <c r="A12" s="281" t="s">
        <v>139</v>
      </c>
      <c r="B12" s="189">
        <v>37.6</v>
      </c>
      <c r="C12" s="190">
        <v>277910</v>
      </c>
      <c r="D12" s="191">
        <v>133</v>
      </c>
      <c r="E12" s="190">
        <v>658385</v>
      </c>
      <c r="F12" s="186">
        <v>2.37</v>
      </c>
      <c r="G12" s="192">
        <v>720014</v>
      </c>
      <c r="H12" s="183">
        <f>ROUND((E12-G12)/G12*100,2)</f>
        <v>-8.56</v>
      </c>
      <c r="I12" s="189">
        <v>37.6</v>
      </c>
      <c r="J12" s="190">
        <v>278078</v>
      </c>
      <c r="K12" s="191">
        <v>132</v>
      </c>
      <c r="L12" s="190">
        <v>573255</v>
      </c>
      <c r="M12" s="186">
        <v>2.06</v>
      </c>
      <c r="N12" s="270">
        <v>661509</v>
      </c>
      <c r="O12" s="157">
        <f>ROUND((L12-N12)/N12*100,2)</f>
        <v>-13.34</v>
      </c>
      <c r="R12" s="284"/>
    </row>
    <row r="13" spans="1:18" ht="13.5">
      <c r="A13" s="271" t="s">
        <v>148</v>
      </c>
      <c r="B13" s="189">
        <v>37.2</v>
      </c>
      <c r="C13" s="190">
        <v>275613</v>
      </c>
      <c r="D13" s="191">
        <v>135</v>
      </c>
      <c r="E13" s="190">
        <v>629580</v>
      </c>
      <c r="F13" s="186">
        <v>2.28</v>
      </c>
      <c r="G13" s="192">
        <v>658385</v>
      </c>
      <c r="H13" s="183">
        <f>ROUND((E13-G13)/G13*100,2)</f>
        <v>-4.38</v>
      </c>
      <c r="I13" s="189">
        <v>37.2</v>
      </c>
      <c r="J13" s="190">
        <v>275718</v>
      </c>
      <c r="K13" s="191">
        <v>132</v>
      </c>
      <c r="L13" s="190">
        <v>561639</v>
      </c>
      <c r="M13" s="186">
        <v>2.04</v>
      </c>
      <c r="N13" s="192">
        <v>573255</v>
      </c>
      <c r="O13" s="157">
        <f>ROUND((L13-N13)/N13*100,2)</f>
        <v>-2.03</v>
      </c>
      <c r="R13" s="284"/>
    </row>
    <row r="14" spans="1:15" ht="14.25" thickBot="1">
      <c r="A14" s="271" t="s">
        <v>149</v>
      </c>
      <c r="B14" s="194">
        <v>37.7</v>
      </c>
      <c r="C14" s="195">
        <v>280006</v>
      </c>
      <c r="D14" s="195">
        <v>138</v>
      </c>
      <c r="E14" s="195">
        <v>673336</v>
      </c>
      <c r="F14" s="196">
        <v>2.4</v>
      </c>
      <c r="G14" s="285">
        <v>629580</v>
      </c>
      <c r="H14" s="198">
        <f>IF(R14=TRUE,"-",ROUND((E14-G14)/G14*100,2))</f>
        <v>6.95</v>
      </c>
      <c r="I14" s="194">
        <v>37.7</v>
      </c>
      <c r="J14" s="195">
        <v>279979</v>
      </c>
      <c r="K14" s="195">
        <v>137</v>
      </c>
      <c r="L14" s="195">
        <v>603101</v>
      </c>
      <c r="M14" s="196">
        <v>2.15</v>
      </c>
      <c r="N14" s="197">
        <v>561639</v>
      </c>
      <c r="O14" s="198">
        <f>IF(T14=TRUE,"-",ROUND((L14-N14)/N14*100,2))</f>
        <v>7.38</v>
      </c>
    </row>
    <row r="15" spans="1:15" ht="13.5">
      <c r="A15" s="199" t="s">
        <v>89</v>
      </c>
      <c r="B15" s="200">
        <v>37.7</v>
      </c>
      <c r="C15" s="201">
        <v>280270</v>
      </c>
      <c r="D15" s="201">
        <v>120</v>
      </c>
      <c r="E15" s="201">
        <v>675101</v>
      </c>
      <c r="F15" s="202">
        <v>2.41</v>
      </c>
      <c r="G15" s="272">
        <v>673336</v>
      </c>
      <c r="H15" s="204">
        <f>IF(R15=TRUE,"-",ROUND((E15-G15)/G15*100,2))</f>
        <v>0.26</v>
      </c>
      <c r="I15" s="200">
        <v>37.7</v>
      </c>
      <c r="J15" s="201">
        <v>280660</v>
      </c>
      <c r="K15" s="201">
        <v>114</v>
      </c>
      <c r="L15" s="201">
        <v>612447</v>
      </c>
      <c r="M15" s="202">
        <v>2.18</v>
      </c>
      <c r="N15" s="272">
        <v>603101</v>
      </c>
      <c r="O15" s="204">
        <f>IF(T15=TRUE,"-",ROUND((L15-N15)/N15*100,2))</f>
        <v>1.55</v>
      </c>
    </row>
    <row r="16" spans="1:15" ht="14.25" thickBot="1">
      <c r="A16" s="205" t="s">
        <v>90</v>
      </c>
      <c r="B16" s="273">
        <v>37.7</v>
      </c>
      <c r="C16" s="274">
        <v>280006</v>
      </c>
      <c r="D16" s="274">
        <v>138</v>
      </c>
      <c r="E16" s="274">
        <v>673336</v>
      </c>
      <c r="F16" s="275">
        <v>2.4</v>
      </c>
      <c r="G16" s="279">
        <v>629580</v>
      </c>
      <c r="H16" s="277">
        <f>IF(R16=TRUE,"-",ROUND((E16-G16)/G16*100,2))</f>
        <v>6.95</v>
      </c>
      <c r="I16" s="273">
        <v>37.7</v>
      </c>
      <c r="J16" s="274">
        <v>279979</v>
      </c>
      <c r="K16" s="274">
        <v>137</v>
      </c>
      <c r="L16" s="274">
        <v>603101</v>
      </c>
      <c r="M16" s="275">
        <v>2.15</v>
      </c>
      <c r="N16" s="276">
        <v>561639</v>
      </c>
      <c r="O16" s="277">
        <f>IF(T16=TRUE,"-",ROUND((L16-N16)/N16*100,2))</f>
        <v>7.38</v>
      </c>
    </row>
    <row r="17" spans="1:15" ht="14.25" thickBot="1">
      <c r="A17" s="206" t="s">
        <v>91</v>
      </c>
      <c r="B17" s="207">
        <f aca="true" t="shared" si="2" ref="B17:O17">B15-B16</f>
        <v>0</v>
      </c>
      <c r="C17" s="208">
        <f t="shared" si="2"/>
        <v>264</v>
      </c>
      <c r="D17" s="209">
        <f t="shared" si="2"/>
        <v>-18</v>
      </c>
      <c r="E17" s="208">
        <f t="shared" si="2"/>
        <v>1765</v>
      </c>
      <c r="F17" s="210">
        <f t="shared" si="2"/>
        <v>0.010000000000000231</v>
      </c>
      <c r="G17" s="211">
        <f t="shared" si="2"/>
        <v>43756</v>
      </c>
      <c r="H17" s="212">
        <f t="shared" si="2"/>
        <v>-6.69</v>
      </c>
      <c r="I17" s="213">
        <f t="shared" si="2"/>
        <v>0</v>
      </c>
      <c r="J17" s="214">
        <f t="shared" si="2"/>
        <v>681</v>
      </c>
      <c r="K17" s="209">
        <f t="shared" si="2"/>
        <v>-23</v>
      </c>
      <c r="L17" s="208">
        <f t="shared" si="2"/>
        <v>9346</v>
      </c>
      <c r="M17" s="210">
        <f t="shared" si="2"/>
        <v>0.03000000000000025</v>
      </c>
      <c r="N17" s="211">
        <f t="shared" si="2"/>
        <v>41462</v>
      </c>
      <c r="O17" s="212">
        <f t="shared" si="2"/>
        <v>-5.83</v>
      </c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3.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 thickBot="1">
      <c r="A25" s="216"/>
      <c r="B25" s="216"/>
      <c r="C25" s="216"/>
      <c r="D25" s="216"/>
      <c r="E25" s="216"/>
      <c r="F25" s="216"/>
      <c r="G25" s="216"/>
      <c r="H25" s="216"/>
      <c r="I25" s="216"/>
      <c r="J25" s="125"/>
      <c r="K25" s="125"/>
      <c r="L25" s="125"/>
      <c r="M25" s="125"/>
      <c r="N25" s="125"/>
      <c r="O25" s="125"/>
    </row>
    <row r="26" spans="1:15" ht="13.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20"/>
      <c r="L26" s="220"/>
      <c r="M26" s="220"/>
      <c r="N26" s="220"/>
      <c r="O26" s="221"/>
    </row>
    <row r="27" spans="1:15" ht="13.5" customHeight="1">
      <c r="A27" s="222" t="s">
        <v>92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4"/>
      <c r="N27" s="224"/>
      <c r="O27" s="225"/>
    </row>
    <row r="28" spans="1:15" ht="13.5">
      <c r="A28" s="226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29.25" customHeight="1">
      <c r="A29" s="227" t="s">
        <v>93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19.5" customHeight="1">
      <c r="A30" s="227" t="s">
        <v>94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29"/>
      <c r="O30" s="230"/>
    </row>
    <row r="31" spans="1:15" ht="25.5" customHeight="1">
      <c r="A31" s="231" t="s">
        <v>95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</row>
    <row r="32" spans="1:15" ht="39" customHeight="1">
      <c r="A32" s="234"/>
      <c r="B32" s="235" t="s">
        <v>96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237"/>
    </row>
    <row r="33" spans="1:15" ht="24.75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24" customHeight="1">
      <c r="A35" s="234"/>
      <c r="D35" s="238" t="s">
        <v>99</v>
      </c>
      <c r="E35" s="239"/>
      <c r="F35" s="239"/>
      <c r="G35" s="239"/>
      <c r="H35" s="239"/>
      <c r="I35" s="239"/>
      <c r="J35" s="239"/>
      <c r="K35" s="239"/>
      <c r="L35" s="239"/>
      <c r="M35" s="236"/>
      <c r="N35" s="236"/>
      <c r="O35" s="237"/>
    </row>
    <row r="36" spans="1:15" ht="19.5" customHeight="1">
      <c r="A36" s="240"/>
      <c r="D36" s="241" t="s">
        <v>100</v>
      </c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7.75" customHeight="1">
      <c r="A37" s="240"/>
      <c r="B37" s="242"/>
      <c r="C37" s="242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243"/>
      <c r="O37" s="244"/>
    </row>
    <row r="38" spans="1:15" ht="23.25" customHeight="1">
      <c r="A38" s="231" t="s">
        <v>101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9"/>
      <c r="N38" s="229"/>
      <c r="O38" s="230"/>
    </row>
    <row r="39" spans="1:15" ht="23.25" customHeigh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7"/>
      <c r="N39" s="247"/>
      <c r="O39" s="248"/>
    </row>
    <row r="40" spans="1:15" ht="13.5">
      <c r="A40" s="249" t="s">
        <v>102</v>
      </c>
      <c r="B40" s="250"/>
      <c r="C40" s="250"/>
      <c r="D40" s="250"/>
      <c r="E40" s="250"/>
      <c r="F40" s="250" t="s">
        <v>103</v>
      </c>
      <c r="G40" s="251"/>
      <c r="H40" s="251"/>
      <c r="I40" s="243"/>
      <c r="J40" s="243"/>
      <c r="K40" s="243"/>
      <c r="L40" s="252"/>
      <c r="M40" s="252" t="s">
        <v>104</v>
      </c>
      <c r="N40" s="243"/>
      <c r="O40" s="244"/>
    </row>
    <row r="41" spans="1:15" ht="13.5">
      <c r="A41" s="249" t="s">
        <v>105</v>
      </c>
      <c r="B41" s="250"/>
      <c r="C41" s="250"/>
      <c r="D41" s="250"/>
      <c r="E41" s="250"/>
      <c r="F41" s="250" t="s">
        <v>106</v>
      </c>
      <c r="G41" s="251"/>
      <c r="H41" s="251"/>
      <c r="I41" s="243"/>
      <c r="J41" s="243"/>
      <c r="K41" s="243"/>
      <c r="L41" s="252"/>
      <c r="M41" s="243" t="s">
        <v>107</v>
      </c>
      <c r="N41" s="243"/>
      <c r="O41" s="244"/>
    </row>
    <row r="42" spans="1:15" ht="13.5">
      <c r="A42" s="249" t="s">
        <v>108</v>
      </c>
      <c r="B42" s="250"/>
      <c r="C42" s="250"/>
      <c r="D42" s="250"/>
      <c r="E42" s="250"/>
      <c r="F42" s="250" t="s">
        <v>109</v>
      </c>
      <c r="G42" s="251"/>
      <c r="H42" s="251"/>
      <c r="I42" s="243"/>
      <c r="J42" s="243"/>
      <c r="K42" s="243"/>
      <c r="L42" s="252"/>
      <c r="M42" s="252" t="s">
        <v>110</v>
      </c>
      <c r="N42" s="243"/>
      <c r="O42" s="244"/>
    </row>
    <row r="43" spans="1:15" ht="13.5">
      <c r="A43" s="249" t="s">
        <v>111</v>
      </c>
      <c r="B43" s="250"/>
      <c r="C43" s="250"/>
      <c r="D43" s="250"/>
      <c r="E43" s="250"/>
      <c r="F43" s="250" t="s">
        <v>112</v>
      </c>
      <c r="G43" s="251"/>
      <c r="H43" s="251"/>
      <c r="I43" s="243"/>
      <c r="J43" s="243"/>
      <c r="K43" s="243"/>
      <c r="L43" s="252"/>
      <c r="M43" s="252" t="s">
        <v>113</v>
      </c>
      <c r="N43" s="243"/>
      <c r="O43" s="244"/>
    </row>
    <row r="44" spans="1:15" ht="13.5">
      <c r="A44" s="249" t="s">
        <v>114</v>
      </c>
      <c r="B44" s="250"/>
      <c r="C44" s="250"/>
      <c r="D44" s="250"/>
      <c r="E44" s="250"/>
      <c r="F44" s="250" t="s">
        <v>115</v>
      </c>
      <c r="G44" s="251"/>
      <c r="H44" s="251"/>
      <c r="I44" s="243"/>
      <c r="J44" s="243"/>
      <c r="K44" s="243"/>
      <c r="L44" s="252"/>
      <c r="M44" s="252" t="s">
        <v>116</v>
      </c>
      <c r="N44" s="243"/>
      <c r="O44" s="244"/>
    </row>
    <row r="45" spans="1:15" ht="13.5">
      <c r="A45" s="249"/>
      <c r="B45" s="250"/>
      <c r="C45" s="250"/>
      <c r="D45" s="250"/>
      <c r="E45" s="250"/>
      <c r="F45" s="250"/>
      <c r="G45" s="251"/>
      <c r="H45" s="251"/>
      <c r="I45" s="243"/>
      <c r="J45" s="243"/>
      <c r="K45" s="243"/>
      <c r="L45" s="252"/>
      <c r="M45" s="252"/>
      <c r="N45" s="243"/>
      <c r="O45" s="244"/>
    </row>
    <row r="46" spans="1:15" ht="13.5">
      <c r="A46" s="253"/>
      <c r="B46" s="254"/>
      <c r="C46" s="254"/>
      <c r="D46" s="243"/>
      <c r="E46" s="125"/>
      <c r="F46" s="251"/>
      <c r="G46" s="251"/>
      <c r="H46" s="243"/>
      <c r="I46" s="243"/>
      <c r="J46" s="243"/>
      <c r="K46" s="243"/>
      <c r="L46" s="243"/>
      <c r="M46" s="243"/>
      <c r="N46" s="243"/>
      <c r="O46" s="244"/>
    </row>
    <row r="47" spans="1:15" ht="27" customHeight="1">
      <c r="A47" s="255" t="s">
        <v>117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</row>
    <row r="48" spans="1:15" ht="13.5">
      <c r="A48" s="258"/>
      <c r="B48" s="254"/>
      <c r="C48" s="254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</row>
    <row r="49" spans="1:15" ht="21.75" customHeight="1">
      <c r="A49" s="258"/>
      <c r="B49" s="259" t="s">
        <v>118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9" customHeight="1">
      <c r="A50" s="258"/>
      <c r="B50" s="259"/>
      <c r="C50" s="259"/>
      <c r="D50" s="260"/>
      <c r="E50" s="260"/>
      <c r="F50" s="260"/>
      <c r="G50" s="260"/>
      <c r="H50" s="260"/>
      <c r="I50" s="260"/>
      <c r="J50" s="260"/>
      <c r="K50" s="260"/>
      <c r="L50" s="261"/>
      <c r="M50" s="243"/>
      <c r="N50" s="243"/>
      <c r="O50" s="244"/>
    </row>
    <row r="51" spans="1:15" ht="13.5">
      <c r="A51" s="258"/>
      <c r="B51" s="254" t="s">
        <v>119</v>
      </c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21.75" customHeight="1">
      <c r="A52" s="258"/>
      <c r="B52" s="254"/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13.5">
      <c r="A56" s="258"/>
      <c r="B56" s="254" t="s">
        <v>123</v>
      </c>
      <c r="C56" s="254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4"/>
    </row>
    <row r="57" spans="1:15" ht="28.5" customHeight="1" thickBo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4"/>
      <c r="L57" s="264"/>
      <c r="M57" s="264"/>
      <c r="N57" s="264"/>
      <c r="O57" s="265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2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3" customWidth="1"/>
    <col min="12" max="12" width="5.625" style="3" customWidth="1"/>
    <col min="13" max="13" width="7.625" style="3" customWidth="1"/>
    <col min="14" max="14" width="4.625" style="3" customWidth="1"/>
    <col min="15" max="15" width="8.125" style="123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153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7"/>
      <c r="L5" s="15" t="s">
        <v>3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4"/>
      <c r="J6" s="25" t="s">
        <v>4</v>
      </c>
      <c r="K6" s="26"/>
      <c r="L6" s="23"/>
      <c r="M6" s="23"/>
      <c r="N6" s="23"/>
      <c r="O6" s="23"/>
      <c r="P6" s="24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38.1</v>
      </c>
      <c r="F8" s="41">
        <v>289699</v>
      </c>
      <c r="G8" s="42">
        <v>126</v>
      </c>
      <c r="H8" s="41">
        <v>716445</v>
      </c>
      <c r="I8" s="43">
        <v>2.47</v>
      </c>
      <c r="J8" s="44">
        <v>714354</v>
      </c>
      <c r="K8" s="45">
        <f>IF(U8=TRUE,"-",ROUND((H8-J8)/J8*100,2))</f>
        <v>0.29</v>
      </c>
      <c r="L8" s="40">
        <v>38.1</v>
      </c>
      <c r="M8" s="41">
        <v>289699</v>
      </c>
      <c r="N8" s="46">
        <v>126</v>
      </c>
      <c r="O8" s="41">
        <v>666312</v>
      </c>
      <c r="P8" s="43">
        <v>2.3</v>
      </c>
      <c r="Q8" s="44">
        <v>667941</v>
      </c>
      <c r="R8" s="45">
        <f>IF(W8=TRUE,"-",ROUND((O8-Q8)/Q8*100,2))</f>
        <v>-0.24</v>
      </c>
      <c r="T8" s="36">
        <f>ROUND((H8-J8)/J8*100,2)</f>
        <v>0.29</v>
      </c>
      <c r="U8" s="36" t="b">
        <f>ISERROR(T8)</f>
        <v>0</v>
      </c>
      <c r="V8" s="36">
        <f>ROUND((O8-Q8)/Q8*100,2)</f>
        <v>-0.24</v>
      </c>
      <c r="W8" s="36" t="b">
        <f>ISERROR(V8)</f>
        <v>0</v>
      </c>
    </row>
    <row r="9" spans="2:23" s="36" customFormat="1" ht="12">
      <c r="B9" s="47"/>
      <c r="C9" s="48"/>
      <c r="D9" s="49" t="s">
        <v>126</v>
      </c>
      <c r="E9" s="50">
        <v>42.5</v>
      </c>
      <c r="F9" s="51">
        <v>217639</v>
      </c>
      <c r="G9" s="52" t="s">
        <v>155</v>
      </c>
      <c r="H9" s="51">
        <v>531581</v>
      </c>
      <c r="I9" s="53">
        <v>2.44</v>
      </c>
      <c r="J9" s="54">
        <v>485502</v>
      </c>
      <c r="K9" s="55">
        <f>IF(U9=TRUE,"-",ROUND((H9-J9)/J9*100,2))</f>
        <v>9.49</v>
      </c>
      <c r="L9" s="50">
        <v>42.5</v>
      </c>
      <c r="M9" s="51">
        <v>217639</v>
      </c>
      <c r="N9" s="56" t="s">
        <v>155</v>
      </c>
      <c r="O9" s="51">
        <v>459664</v>
      </c>
      <c r="P9" s="53">
        <v>2.11</v>
      </c>
      <c r="Q9" s="54">
        <v>455686</v>
      </c>
      <c r="R9" s="57">
        <f aca="true" t="shared" si="0" ref="R9:R66">IF(W9=TRUE,"-",ROUND((O9-Q9)/Q9*100,2))</f>
        <v>0.87</v>
      </c>
      <c r="T9" s="36">
        <f aca="true" t="shared" si="1" ref="T9:T66">ROUND((H9-J9)/J9*100,2)</f>
        <v>9.49</v>
      </c>
      <c r="U9" s="36" t="b">
        <f aca="true" t="shared" si="2" ref="U9:U66">ISERROR(T9)</f>
        <v>0</v>
      </c>
      <c r="V9" s="36">
        <f aca="true" t="shared" si="3" ref="V9:V66">ROUND((O9-Q9)/Q9*100,2)</f>
        <v>0.87</v>
      </c>
      <c r="W9" s="36" t="b">
        <f aca="true" t="shared" si="4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39.2</v>
      </c>
      <c r="F10" s="51">
        <v>272315</v>
      </c>
      <c r="G10" s="52">
        <v>5</v>
      </c>
      <c r="H10" s="51">
        <v>531350</v>
      </c>
      <c r="I10" s="53">
        <v>1.95</v>
      </c>
      <c r="J10" s="54">
        <v>630598</v>
      </c>
      <c r="K10" s="55">
        <f aca="true" t="shared" si="5" ref="K10:K66">IF(U10=TRUE,"-",ROUND((H10-J10)/J10*100,2))</f>
        <v>-15.74</v>
      </c>
      <c r="L10" s="50">
        <v>39.2</v>
      </c>
      <c r="M10" s="51">
        <v>272315</v>
      </c>
      <c r="N10" s="56">
        <v>5</v>
      </c>
      <c r="O10" s="51">
        <v>185773</v>
      </c>
      <c r="P10" s="53">
        <v>0.68</v>
      </c>
      <c r="Q10" s="54">
        <v>223478</v>
      </c>
      <c r="R10" s="57">
        <f t="shared" si="0"/>
        <v>-16.87</v>
      </c>
      <c r="T10" s="36">
        <f t="shared" si="1"/>
        <v>-15.74</v>
      </c>
      <c r="U10" s="36" t="b">
        <f t="shared" si="2"/>
        <v>0</v>
      </c>
      <c r="V10" s="36">
        <f t="shared" si="3"/>
        <v>-16.87</v>
      </c>
      <c r="W10" s="36" t="b">
        <f t="shared" si="4"/>
        <v>0</v>
      </c>
    </row>
    <row r="11" spans="2:23" s="36" customFormat="1" ht="12">
      <c r="B11" s="47"/>
      <c r="C11" s="48"/>
      <c r="D11" s="49" t="s">
        <v>127</v>
      </c>
      <c r="E11" s="50">
        <v>40.2</v>
      </c>
      <c r="F11" s="51">
        <v>220035</v>
      </c>
      <c r="G11" s="52" t="s">
        <v>144</v>
      </c>
      <c r="H11" s="51">
        <v>252243</v>
      </c>
      <c r="I11" s="53">
        <v>1.15</v>
      </c>
      <c r="J11" s="54">
        <v>200000</v>
      </c>
      <c r="K11" s="55">
        <f t="shared" si="5"/>
        <v>26.12</v>
      </c>
      <c r="L11" s="50">
        <v>40.2</v>
      </c>
      <c r="M11" s="51">
        <v>220035</v>
      </c>
      <c r="N11" s="56" t="s">
        <v>144</v>
      </c>
      <c r="O11" s="51">
        <v>206215</v>
      </c>
      <c r="P11" s="53">
        <v>0.94</v>
      </c>
      <c r="Q11" s="54">
        <v>180000</v>
      </c>
      <c r="R11" s="57">
        <f t="shared" si="0"/>
        <v>14.56</v>
      </c>
      <c r="T11" s="36">
        <f t="shared" si="1"/>
        <v>26.12</v>
      </c>
      <c r="U11" s="36" t="b">
        <f t="shared" si="2"/>
        <v>0</v>
      </c>
      <c r="V11" s="36">
        <f t="shared" si="3"/>
        <v>14.56</v>
      </c>
      <c r="W11" s="36" t="b">
        <f t="shared" si="4"/>
        <v>0</v>
      </c>
    </row>
    <row r="12" spans="2:23" s="36" customFormat="1" ht="12">
      <c r="B12" s="47"/>
      <c r="C12" s="48"/>
      <c r="D12" s="49" t="s">
        <v>16</v>
      </c>
      <c r="E12" s="50">
        <v>35.2</v>
      </c>
      <c r="F12" s="51">
        <v>273210</v>
      </c>
      <c r="G12" s="52">
        <v>5</v>
      </c>
      <c r="H12" s="51">
        <v>627990</v>
      </c>
      <c r="I12" s="53">
        <v>2.3</v>
      </c>
      <c r="J12" s="54">
        <v>630111</v>
      </c>
      <c r="K12" s="55">
        <f t="shared" si="5"/>
        <v>-0.34</v>
      </c>
      <c r="L12" s="50">
        <v>35.2</v>
      </c>
      <c r="M12" s="51">
        <v>273210</v>
      </c>
      <c r="N12" s="56">
        <v>5</v>
      </c>
      <c r="O12" s="51">
        <v>577412</v>
      </c>
      <c r="P12" s="53">
        <v>2.11</v>
      </c>
      <c r="Q12" s="54">
        <v>598452</v>
      </c>
      <c r="R12" s="57">
        <f t="shared" si="0"/>
        <v>-3.52</v>
      </c>
      <c r="T12" s="36">
        <f t="shared" si="1"/>
        <v>-0.34</v>
      </c>
      <c r="U12" s="36" t="b">
        <f t="shared" si="2"/>
        <v>0</v>
      </c>
      <c r="V12" s="36">
        <f t="shared" si="3"/>
        <v>-3.52</v>
      </c>
      <c r="W12" s="36" t="b">
        <f t="shared" si="4"/>
        <v>0</v>
      </c>
    </row>
    <row r="13" spans="2:23" s="36" customFormat="1" ht="12">
      <c r="B13" s="47"/>
      <c r="C13" s="48"/>
      <c r="D13" s="49" t="s">
        <v>17</v>
      </c>
      <c r="E13" s="50">
        <v>38.5</v>
      </c>
      <c r="F13" s="51">
        <v>242199</v>
      </c>
      <c r="G13" s="52" t="s">
        <v>145</v>
      </c>
      <c r="H13" s="51">
        <v>499622</v>
      </c>
      <c r="I13" s="53">
        <v>2.06</v>
      </c>
      <c r="J13" s="54">
        <v>507133</v>
      </c>
      <c r="K13" s="55">
        <f t="shared" si="5"/>
        <v>-1.48</v>
      </c>
      <c r="L13" s="50">
        <v>38.5</v>
      </c>
      <c r="M13" s="51">
        <v>242199</v>
      </c>
      <c r="N13" s="56" t="s">
        <v>145</v>
      </c>
      <c r="O13" s="51">
        <v>481047</v>
      </c>
      <c r="P13" s="53">
        <v>1.99</v>
      </c>
      <c r="Q13" s="54">
        <v>485712</v>
      </c>
      <c r="R13" s="57">
        <f t="shared" si="0"/>
        <v>-0.96</v>
      </c>
      <c r="T13" s="36">
        <f t="shared" si="1"/>
        <v>-1.48</v>
      </c>
      <c r="U13" s="36" t="b">
        <f t="shared" si="2"/>
        <v>0</v>
      </c>
      <c r="V13" s="36">
        <f t="shared" si="3"/>
        <v>-0.96</v>
      </c>
      <c r="W13" s="36" t="b">
        <f t="shared" si="4"/>
        <v>0</v>
      </c>
    </row>
    <row r="14" spans="2:23" s="36" customFormat="1" ht="12">
      <c r="B14" s="47"/>
      <c r="C14" s="48"/>
      <c r="D14" s="49" t="s">
        <v>18</v>
      </c>
      <c r="E14" s="50">
        <v>34.6</v>
      </c>
      <c r="F14" s="51">
        <v>280326</v>
      </c>
      <c r="G14" s="52">
        <v>9</v>
      </c>
      <c r="H14" s="51">
        <v>711589</v>
      </c>
      <c r="I14" s="53">
        <v>2.54</v>
      </c>
      <c r="J14" s="54">
        <v>716918</v>
      </c>
      <c r="K14" s="55">
        <f t="shared" si="5"/>
        <v>-0.74</v>
      </c>
      <c r="L14" s="50">
        <v>34.6</v>
      </c>
      <c r="M14" s="51">
        <v>280326</v>
      </c>
      <c r="N14" s="56">
        <v>9</v>
      </c>
      <c r="O14" s="51">
        <v>658544</v>
      </c>
      <c r="P14" s="53">
        <v>2.35</v>
      </c>
      <c r="Q14" s="54">
        <v>668152</v>
      </c>
      <c r="R14" s="57">
        <f t="shared" si="0"/>
        <v>-1.44</v>
      </c>
      <c r="T14" s="36">
        <f t="shared" si="1"/>
        <v>-0.74</v>
      </c>
      <c r="U14" s="36" t="b">
        <f t="shared" si="2"/>
        <v>0</v>
      </c>
      <c r="V14" s="36">
        <f t="shared" si="3"/>
        <v>-1.44</v>
      </c>
      <c r="W14" s="36" t="b">
        <f t="shared" si="4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5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0"/>
        <v>-</v>
      </c>
      <c r="T15" s="36" t="e">
        <f t="shared" si="1"/>
        <v>#VALUE!</v>
      </c>
      <c r="U15" s="36" t="b">
        <f t="shared" si="2"/>
        <v>1</v>
      </c>
      <c r="V15" s="36" t="e">
        <f t="shared" si="3"/>
        <v>#VALUE!</v>
      </c>
      <c r="W15" s="36" t="b">
        <f t="shared" si="4"/>
        <v>1</v>
      </c>
    </row>
    <row r="16" spans="2:23" s="36" customFormat="1" ht="12">
      <c r="B16" s="58"/>
      <c r="C16" s="48"/>
      <c r="D16" s="49" t="s">
        <v>20</v>
      </c>
      <c r="E16" s="50">
        <v>36</v>
      </c>
      <c r="F16" s="51">
        <v>241183</v>
      </c>
      <c r="G16" s="52" t="s">
        <v>145</v>
      </c>
      <c r="H16" s="51">
        <v>600805</v>
      </c>
      <c r="I16" s="53">
        <v>2.49</v>
      </c>
      <c r="J16" s="54">
        <v>621980</v>
      </c>
      <c r="K16" s="55">
        <f t="shared" si="5"/>
        <v>-3.4</v>
      </c>
      <c r="L16" s="50">
        <v>36</v>
      </c>
      <c r="M16" s="51">
        <v>241183</v>
      </c>
      <c r="N16" s="56" t="s">
        <v>145</v>
      </c>
      <c r="O16" s="51">
        <v>566766</v>
      </c>
      <c r="P16" s="53">
        <v>2.35</v>
      </c>
      <c r="Q16" s="54">
        <v>615345</v>
      </c>
      <c r="R16" s="57">
        <f t="shared" si="0"/>
        <v>-7.89</v>
      </c>
      <c r="T16" s="36">
        <f t="shared" si="1"/>
        <v>-3.4</v>
      </c>
      <c r="U16" s="36" t="b">
        <f t="shared" si="2"/>
        <v>0</v>
      </c>
      <c r="V16" s="36">
        <f t="shared" si="3"/>
        <v>-7.89</v>
      </c>
      <c r="W16" s="36" t="b">
        <f t="shared" si="4"/>
        <v>0</v>
      </c>
    </row>
    <row r="17" spans="2:23" s="36" customFormat="1" ht="12">
      <c r="B17" s="58"/>
      <c r="C17" s="48"/>
      <c r="D17" s="49" t="s">
        <v>21</v>
      </c>
      <c r="E17" s="50">
        <v>38.1</v>
      </c>
      <c r="F17" s="51">
        <v>268512</v>
      </c>
      <c r="G17" s="52">
        <v>4</v>
      </c>
      <c r="H17" s="51">
        <v>618661</v>
      </c>
      <c r="I17" s="53">
        <v>2.3</v>
      </c>
      <c r="J17" s="54">
        <v>614106</v>
      </c>
      <c r="K17" s="55">
        <f t="shared" si="5"/>
        <v>0.74</v>
      </c>
      <c r="L17" s="50">
        <v>38.1</v>
      </c>
      <c r="M17" s="51">
        <v>268512</v>
      </c>
      <c r="N17" s="56">
        <v>4</v>
      </c>
      <c r="O17" s="51">
        <v>603126</v>
      </c>
      <c r="P17" s="53">
        <v>2.25</v>
      </c>
      <c r="Q17" s="54">
        <v>599077</v>
      </c>
      <c r="R17" s="57">
        <f t="shared" si="0"/>
        <v>0.68</v>
      </c>
      <c r="T17" s="36">
        <f t="shared" si="1"/>
        <v>0.74</v>
      </c>
      <c r="U17" s="36" t="b">
        <f t="shared" si="2"/>
        <v>0</v>
      </c>
      <c r="V17" s="36">
        <f t="shared" si="3"/>
        <v>0.68</v>
      </c>
      <c r="W17" s="36" t="b">
        <f t="shared" si="4"/>
        <v>0</v>
      </c>
    </row>
    <row r="18" spans="2:23" s="36" customFormat="1" ht="12">
      <c r="B18" s="58"/>
      <c r="C18" s="48"/>
      <c r="D18" s="49" t="s">
        <v>22</v>
      </c>
      <c r="E18" s="50">
        <v>38</v>
      </c>
      <c r="F18" s="51">
        <v>296331</v>
      </c>
      <c r="G18" s="52" t="s">
        <v>30</v>
      </c>
      <c r="H18" s="51">
        <v>694323</v>
      </c>
      <c r="I18" s="53">
        <v>2.34</v>
      </c>
      <c r="J18" s="54">
        <v>690896</v>
      </c>
      <c r="K18" s="55">
        <f t="shared" si="5"/>
        <v>0.5</v>
      </c>
      <c r="L18" s="50">
        <v>38</v>
      </c>
      <c r="M18" s="51">
        <v>296331</v>
      </c>
      <c r="N18" s="56" t="s">
        <v>30</v>
      </c>
      <c r="O18" s="51">
        <v>580667</v>
      </c>
      <c r="P18" s="53">
        <v>1.96</v>
      </c>
      <c r="Q18" s="54">
        <v>526220</v>
      </c>
      <c r="R18" s="57">
        <f t="shared" si="0"/>
        <v>10.35</v>
      </c>
      <c r="T18" s="36">
        <f t="shared" si="1"/>
        <v>0.5</v>
      </c>
      <c r="U18" s="36" t="b">
        <f t="shared" si="2"/>
        <v>0</v>
      </c>
      <c r="V18" s="36">
        <f t="shared" si="3"/>
        <v>10.35</v>
      </c>
      <c r="W18" s="36" t="b">
        <f t="shared" si="4"/>
        <v>0</v>
      </c>
    </row>
    <row r="19" spans="2:23" s="36" customFormat="1" ht="12">
      <c r="B19" s="58"/>
      <c r="C19" s="48"/>
      <c r="D19" s="49" t="s">
        <v>23</v>
      </c>
      <c r="E19" s="50" t="s">
        <v>19</v>
      </c>
      <c r="F19" s="51" t="s">
        <v>19</v>
      </c>
      <c r="G19" s="52" t="s">
        <v>19</v>
      </c>
      <c r="H19" s="51" t="s">
        <v>19</v>
      </c>
      <c r="I19" s="53" t="s">
        <v>19</v>
      </c>
      <c r="J19" s="54" t="s">
        <v>19</v>
      </c>
      <c r="K19" s="55" t="str">
        <f t="shared" si="5"/>
        <v>-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 t="s">
        <v>19</v>
      </c>
      <c r="R19" s="57" t="str">
        <f t="shared" si="0"/>
        <v>-</v>
      </c>
      <c r="T19" s="36" t="e">
        <f t="shared" si="1"/>
        <v>#VALUE!</v>
      </c>
      <c r="U19" s="36" t="b">
        <f t="shared" si="2"/>
        <v>1</v>
      </c>
      <c r="V19" s="36" t="e">
        <f t="shared" si="3"/>
        <v>#VALUE!</v>
      </c>
      <c r="W19" s="36" t="b">
        <f t="shared" si="4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37.2</v>
      </c>
      <c r="F20" s="51">
        <v>257344</v>
      </c>
      <c r="G20" s="52" t="s">
        <v>30</v>
      </c>
      <c r="H20" s="51">
        <v>758786</v>
      </c>
      <c r="I20" s="53">
        <v>2.95</v>
      </c>
      <c r="J20" s="54">
        <v>697342</v>
      </c>
      <c r="K20" s="55">
        <f t="shared" si="5"/>
        <v>8.81</v>
      </c>
      <c r="L20" s="50">
        <v>37.2</v>
      </c>
      <c r="M20" s="51">
        <v>257344</v>
      </c>
      <c r="N20" s="56" t="s">
        <v>30</v>
      </c>
      <c r="O20" s="51">
        <v>720776</v>
      </c>
      <c r="P20" s="53">
        <v>2.8</v>
      </c>
      <c r="Q20" s="54">
        <v>677927</v>
      </c>
      <c r="R20" s="57">
        <f t="shared" si="0"/>
        <v>6.32</v>
      </c>
      <c r="T20" s="36">
        <f t="shared" si="1"/>
        <v>8.81</v>
      </c>
      <c r="U20" s="36" t="b">
        <f t="shared" si="2"/>
        <v>0</v>
      </c>
      <c r="V20" s="36">
        <f t="shared" si="3"/>
        <v>6.32</v>
      </c>
      <c r="W20" s="36" t="b">
        <f t="shared" si="4"/>
        <v>0</v>
      </c>
    </row>
    <row r="21" spans="2:23" s="36" customFormat="1" ht="12">
      <c r="B21" s="58"/>
      <c r="C21" s="48"/>
      <c r="D21" s="49" t="s">
        <v>26</v>
      </c>
      <c r="E21" s="50">
        <v>37.4</v>
      </c>
      <c r="F21" s="51">
        <v>274999</v>
      </c>
      <c r="G21" s="52">
        <v>8</v>
      </c>
      <c r="H21" s="51">
        <v>618847</v>
      </c>
      <c r="I21" s="53">
        <v>2.25</v>
      </c>
      <c r="J21" s="54">
        <v>604314</v>
      </c>
      <c r="K21" s="55">
        <f t="shared" si="5"/>
        <v>2.4</v>
      </c>
      <c r="L21" s="50">
        <v>37.4</v>
      </c>
      <c r="M21" s="51">
        <v>274999</v>
      </c>
      <c r="N21" s="56">
        <v>8</v>
      </c>
      <c r="O21" s="51">
        <v>574961</v>
      </c>
      <c r="P21" s="53">
        <v>2.09</v>
      </c>
      <c r="Q21" s="54">
        <v>562765</v>
      </c>
      <c r="R21" s="57">
        <f t="shared" si="0"/>
        <v>2.17</v>
      </c>
      <c r="T21" s="36">
        <f t="shared" si="1"/>
        <v>2.4</v>
      </c>
      <c r="U21" s="36" t="b">
        <f t="shared" si="2"/>
        <v>0</v>
      </c>
      <c r="V21" s="36">
        <f t="shared" si="3"/>
        <v>2.17</v>
      </c>
      <c r="W21" s="36" t="b">
        <f t="shared" si="4"/>
        <v>0</v>
      </c>
    </row>
    <row r="22" spans="2:23" s="36" customFormat="1" ht="12">
      <c r="B22" s="58"/>
      <c r="C22" s="48"/>
      <c r="D22" s="49" t="s">
        <v>129</v>
      </c>
      <c r="E22" s="50">
        <v>40</v>
      </c>
      <c r="F22" s="51">
        <v>297467</v>
      </c>
      <c r="G22" s="52">
        <v>11</v>
      </c>
      <c r="H22" s="51">
        <v>764980</v>
      </c>
      <c r="I22" s="53">
        <v>2.57</v>
      </c>
      <c r="J22" s="54">
        <v>750864</v>
      </c>
      <c r="K22" s="55">
        <f t="shared" si="5"/>
        <v>1.88</v>
      </c>
      <c r="L22" s="50">
        <v>40</v>
      </c>
      <c r="M22" s="51">
        <v>297467</v>
      </c>
      <c r="N22" s="56">
        <v>11</v>
      </c>
      <c r="O22" s="51">
        <v>696883</v>
      </c>
      <c r="P22" s="53">
        <v>2.34</v>
      </c>
      <c r="Q22" s="54">
        <v>707855</v>
      </c>
      <c r="R22" s="57">
        <f t="shared" si="0"/>
        <v>-1.55</v>
      </c>
      <c r="T22" s="36">
        <f t="shared" si="1"/>
        <v>1.88</v>
      </c>
      <c r="U22" s="36" t="b">
        <f t="shared" si="2"/>
        <v>0</v>
      </c>
      <c r="V22" s="36">
        <f t="shared" si="3"/>
        <v>-1.55</v>
      </c>
      <c r="W22" s="36" t="b">
        <f t="shared" si="4"/>
        <v>0</v>
      </c>
    </row>
    <row r="23" spans="2:23" s="36" customFormat="1" ht="12">
      <c r="B23" s="58"/>
      <c r="C23" s="48"/>
      <c r="D23" s="49" t="s">
        <v>27</v>
      </c>
      <c r="E23" s="50">
        <v>39.1</v>
      </c>
      <c r="F23" s="51">
        <v>280572</v>
      </c>
      <c r="G23" s="52">
        <v>5</v>
      </c>
      <c r="H23" s="51">
        <v>599284</v>
      </c>
      <c r="I23" s="53">
        <v>2.14</v>
      </c>
      <c r="J23" s="54">
        <v>666542</v>
      </c>
      <c r="K23" s="55">
        <f t="shared" si="5"/>
        <v>-10.09</v>
      </c>
      <c r="L23" s="50">
        <v>39.1</v>
      </c>
      <c r="M23" s="51">
        <v>280572</v>
      </c>
      <c r="N23" s="56">
        <v>5</v>
      </c>
      <c r="O23" s="51">
        <v>389553</v>
      </c>
      <c r="P23" s="53">
        <v>1.39</v>
      </c>
      <c r="Q23" s="54">
        <v>519513</v>
      </c>
      <c r="R23" s="57">
        <f t="shared" si="0"/>
        <v>-25.02</v>
      </c>
      <c r="T23" s="36">
        <f t="shared" si="1"/>
        <v>-10.09</v>
      </c>
      <c r="U23" s="36" t="b">
        <f t="shared" si="2"/>
        <v>0</v>
      </c>
      <c r="V23" s="36">
        <f t="shared" si="3"/>
        <v>-25.02</v>
      </c>
      <c r="W23" s="36" t="b">
        <f t="shared" si="4"/>
        <v>0</v>
      </c>
    </row>
    <row r="24" spans="2:23" s="36" customFormat="1" ht="12">
      <c r="B24" s="58"/>
      <c r="C24" s="48"/>
      <c r="D24" s="49" t="s">
        <v>28</v>
      </c>
      <c r="E24" s="50">
        <v>38</v>
      </c>
      <c r="F24" s="51">
        <v>261458</v>
      </c>
      <c r="G24" s="52">
        <v>5</v>
      </c>
      <c r="H24" s="51">
        <v>603048</v>
      </c>
      <c r="I24" s="53">
        <v>2.31</v>
      </c>
      <c r="J24" s="54">
        <v>647629</v>
      </c>
      <c r="K24" s="55">
        <f t="shared" si="5"/>
        <v>-6.88</v>
      </c>
      <c r="L24" s="50">
        <v>38</v>
      </c>
      <c r="M24" s="51">
        <v>261458</v>
      </c>
      <c r="N24" s="56">
        <v>5</v>
      </c>
      <c r="O24" s="51">
        <v>600801</v>
      </c>
      <c r="P24" s="53">
        <v>2.3</v>
      </c>
      <c r="Q24" s="54">
        <v>645847</v>
      </c>
      <c r="R24" s="57">
        <f t="shared" si="0"/>
        <v>-6.97</v>
      </c>
      <c r="T24" s="36">
        <f t="shared" si="1"/>
        <v>-6.88</v>
      </c>
      <c r="U24" s="36" t="b">
        <f t="shared" si="2"/>
        <v>0</v>
      </c>
      <c r="V24" s="36">
        <f t="shared" si="3"/>
        <v>-6.97</v>
      </c>
      <c r="W24" s="36" t="b">
        <f t="shared" si="4"/>
        <v>0</v>
      </c>
    </row>
    <row r="25" spans="2:23" s="36" customFormat="1" ht="12">
      <c r="B25" s="58"/>
      <c r="C25" s="48"/>
      <c r="D25" s="49" t="s">
        <v>29</v>
      </c>
      <c r="E25" s="50" t="s">
        <v>19</v>
      </c>
      <c r="F25" s="51" t="s">
        <v>19</v>
      </c>
      <c r="G25" s="52" t="s">
        <v>19</v>
      </c>
      <c r="H25" s="51" t="s">
        <v>19</v>
      </c>
      <c r="I25" s="53" t="s">
        <v>19</v>
      </c>
      <c r="J25" s="54" t="s">
        <v>19</v>
      </c>
      <c r="K25" s="55" t="str">
        <f t="shared" si="5"/>
        <v>-</v>
      </c>
      <c r="L25" s="50" t="s">
        <v>19</v>
      </c>
      <c r="M25" s="51" t="s">
        <v>19</v>
      </c>
      <c r="N25" s="56" t="s">
        <v>19</v>
      </c>
      <c r="O25" s="51" t="s">
        <v>19</v>
      </c>
      <c r="P25" s="53" t="s">
        <v>19</v>
      </c>
      <c r="Q25" s="54" t="s">
        <v>19</v>
      </c>
      <c r="R25" s="57" t="str">
        <f t="shared" si="0"/>
        <v>-</v>
      </c>
      <c r="T25" s="36" t="e">
        <f t="shared" si="1"/>
        <v>#VALUE!</v>
      </c>
      <c r="U25" s="36" t="b">
        <f t="shared" si="2"/>
        <v>1</v>
      </c>
      <c r="V25" s="36" t="e">
        <f t="shared" si="3"/>
        <v>#VALUE!</v>
      </c>
      <c r="W25" s="36" t="b">
        <f t="shared" si="4"/>
        <v>1</v>
      </c>
    </row>
    <row r="26" spans="2:23" s="36" customFormat="1" ht="12">
      <c r="B26" s="58"/>
      <c r="C26" s="48"/>
      <c r="D26" s="49" t="s">
        <v>31</v>
      </c>
      <c r="E26" s="50">
        <v>37.7</v>
      </c>
      <c r="F26" s="51">
        <v>290250</v>
      </c>
      <c r="G26" s="52">
        <v>50</v>
      </c>
      <c r="H26" s="51">
        <v>738222</v>
      </c>
      <c r="I26" s="53">
        <v>2.54</v>
      </c>
      <c r="J26" s="54">
        <v>727669</v>
      </c>
      <c r="K26" s="55">
        <f t="shared" si="5"/>
        <v>1.45</v>
      </c>
      <c r="L26" s="50">
        <v>37.7</v>
      </c>
      <c r="M26" s="51">
        <v>290250</v>
      </c>
      <c r="N26" s="56">
        <v>50</v>
      </c>
      <c r="O26" s="51">
        <v>687851</v>
      </c>
      <c r="P26" s="53">
        <v>2.37</v>
      </c>
      <c r="Q26" s="54">
        <v>676523</v>
      </c>
      <c r="R26" s="57">
        <f t="shared" si="0"/>
        <v>1.67</v>
      </c>
      <c r="T26" s="36">
        <f t="shared" si="1"/>
        <v>1.45</v>
      </c>
      <c r="U26" s="36" t="b">
        <f t="shared" si="2"/>
        <v>0</v>
      </c>
      <c r="V26" s="36">
        <f t="shared" si="3"/>
        <v>1.67</v>
      </c>
      <c r="W26" s="36" t="b">
        <f t="shared" si="4"/>
        <v>0</v>
      </c>
    </row>
    <row r="27" spans="2:23" s="36" customFormat="1" ht="12">
      <c r="B27" s="58"/>
      <c r="C27" s="48"/>
      <c r="D27" s="49" t="s">
        <v>131</v>
      </c>
      <c r="E27" s="50">
        <v>39.9</v>
      </c>
      <c r="F27" s="51">
        <v>316326</v>
      </c>
      <c r="G27" s="52">
        <v>8</v>
      </c>
      <c r="H27" s="51">
        <v>673878</v>
      </c>
      <c r="I27" s="53">
        <v>2.13</v>
      </c>
      <c r="J27" s="54">
        <v>706056</v>
      </c>
      <c r="K27" s="55">
        <f t="shared" si="5"/>
        <v>-4.56</v>
      </c>
      <c r="L27" s="50">
        <v>39.9</v>
      </c>
      <c r="M27" s="51">
        <v>316326</v>
      </c>
      <c r="N27" s="56">
        <v>8</v>
      </c>
      <c r="O27" s="51">
        <v>660325</v>
      </c>
      <c r="P27" s="53">
        <v>2.09</v>
      </c>
      <c r="Q27" s="54">
        <v>692695</v>
      </c>
      <c r="R27" s="57">
        <f t="shared" si="0"/>
        <v>-4.67</v>
      </c>
      <c r="T27" s="36">
        <f t="shared" si="1"/>
        <v>-4.56</v>
      </c>
      <c r="U27" s="36" t="b">
        <f t="shared" si="2"/>
        <v>0</v>
      </c>
      <c r="V27" s="36">
        <f t="shared" si="3"/>
        <v>-4.67</v>
      </c>
      <c r="W27" s="36" t="b">
        <f t="shared" si="4"/>
        <v>0</v>
      </c>
    </row>
    <row r="28" spans="2:23" s="36" customFormat="1" ht="12">
      <c r="B28" s="58" t="s">
        <v>32</v>
      </c>
      <c r="C28" s="59" t="s">
        <v>33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5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0"/>
        <v>-</v>
      </c>
      <c r="T28" s="36" t="e">
        <f t="shared" si="1"/>
        <v>#VALUE!</v>
      </c>
      <c r="U28" s="36" t="b">
        <f t="shared" si="2"/>
        <v>1</v>
      </c>
      <c r="V28" s="36" t="e">
        <f t="shared" si="3"/>
        <v>#VALUE!</v>
      </c>
      <c r="W28" s="36" t="b">
        <f t="shared" si="4"/>
        <v>1</v>
      </c>
    </row>
    <row r="29" spans="2:23" s="36" customFormat="1" ht="12">
      <c r="B29" s="58"/>
      <c r="C29" s="59" t="s">
        <v>34</v>
      </c>
      <c r="D29" s="60"/>
      <c r="E29" s="68">
        <v>44.5</v>
      </c>
      <c r="F29" s="69">
        <v>274840</v>
      </c>
      <c r="G29" s="70" t="s">
        <v>130</v>
      </c>
      <c r="H29" s="69">
        <v>600000</v>
      </c>
      <c r="I29" s="71">
        <v>2.18</v>
      </c>
      <c r="J29" s="72">
        <v>575000</v>
      </c>
      <c r="K29" s="66">
        <f t="shared" si="5"/>
        <v>4.35</v>
      </c>
      <c r="L29" s="68">
        <v>44.5</v>
      </c>
      <c r="M29" s="69">
        <v>274840</v>
      </c>
      <c r="N29" s="73" t="s">
        <v>130</v>
      </c>
      <c r="O29" s="69">
        <v>556000</v>
      </c>
      <c r="P29" s="71">
        <v>2.02</v>
      </c>
      <c r="Q29" s="72">
        <v>557100</v>
      </c>
      <c r="R29" s="66">
        <f t="shared" si="0"/>
        <v>-0.2</v>
      </c>
      <c r="T29" s="36">
        <f t="shared" si="1"/>
        <v>4.35</v>
      </c>
      <c r="U29" s="36" t="b">
        <f t="shared" si="2"/>
        <v>0</v>
      </c>
      <c r="V29" s="36">
        <f t="shared" si="3"/>
        <v>-0.2</v>
      </c>
      <c r="W29" s="36" t="b">
        <f t="shared" si="4"/>
        <v>0</v>
      </c>
    </row>
    <row r="30" spans="2:23" s="36" customFormat="1" ht="12">
      <c r="B30" s="58"/>
      <c r="C30" s="59" t="s">
        <v>35</v>
      </c>
      <c r="D30" s="60"/>
      <c r="E30" s="68">
        <v>35.7</v>
      </c>
      <c r="F30" s="69">
        <v>272476</v>
      </c>
      <c r="G30" s="70">
        <v>5</v>
      </c>
      <c r="H30" s="69">
        <v>388735</v>
      </c>
      <c r="I30" s="71">
        <v>1.43</v>
      </c>
      <c r="J30" s="72">
        <v>386797</v>
      </c>
      <c r="K30" s="66">
        <f t="shared" si="5"/>
        <v>0.5</v>
      </c>
      <c r="L30" s="68">
        <v>35.7</v>
      </c>
      <c r="M30" s="69">
        <v>272476</v>
      </c>
      <c r="N30" s="73">
        <v>5</v>
      </c>
      <c r="O30" s="69">
        <v>350325</v>
      </c>
      <c r="P30" s="71">
        <v>1.29</v>
      </c>
      <c r="Q30" s="72">
        <v>385127</v>
      </c>
      <c r="R30" s="66">
        <f t="shared" si="0"/>
        <v>-9.04</v>
      </c>
      <c r="T30" s="36">
        <f t="shared" si="1"/>
        <v>0.5</v>
      </c>
      <c r="U30" s="36" t="b">
        <f t="shared" si="2"/>
        <v>0</v>
      </c>
      <c r="V30" s="36">
        <f t="shared" si="3"/>
        <v>-9.04</v>
      </c>
      <c r="W30" s="36" t="b">
        <f t="shared" si="4"/>
        <v>0</v>
      </c>
    </row>
    <row r="31" spans="2:23" s="36" customFormat="1" ht="12">
      <c r="B31" s="58"/>
      <c r="C31" s="59" t="s">
        <v>36</v>
      </c>
      <c r="D31" s="60"/>
      <c r="E31" s="68">
        <v>40</v>
      </c>
      <c r="F31" s="69">
        <v>327274</v>
      </c>
      <c r="G31" s="70" t="s">
        <v>146</v>
      </c>
      <c r="H31" s="69">
        <v>530184</v>
      </c>
      <c r="I31" s="71">
        <v>1.62</v>
      </c>
      <c r="J31" s="72">
        <v>535125</v>
      </c>
      <c r="K31" s="66">
        <f t="shared" si="5"/>
        <v>-0.92</v>
      </c>
      <c r="L31" s="68">
        <v>40</v>
      </c>
      <c r="M31" s="69">
        <v>327274</v>
      </c>
      <c r="N31" s="73" t="s">
        <v>146</v>
      </c>
      <c r="O31" s="69">
        <v>530184</v>
      </c>
      <c r="P31" s="71">
        <v>1.62</v>
      </c>
      <c r="Q31" s="72">
        <v>535125</v>
      </c>
      <c r="R31" s="66">
        <f t="shared" si="0"/>
        <v>-0.92</v>
      </c>
      <c r="T31" s="36">
        <f t="shared" si="1"/>
        <v>-0.92</v>
      </c>
      <c r="U31" s="36" t="b">
        <f t="shared" si="2"/>
        <v>0</v>
      </c>
      <c r="V31" s="36">
        <f t="shared" si="3"/>
        <v>-0.92</v>
      </c>
      <c r="W31" s="36" t="b">
        <f t="shared" si="4"/>
        <v>0</v>
      </c>
    </row>
    <row r="32" spans="2:23" s="36" customFormat="1" ht="12">
      <c r="B32" s="58"/>
      <c r="C32" s="59" t="s">
        <v>37</v>
      </c>
      <c r="D32" s="60"/>
      <c r="E32" s="68" t="s">
        <v>19</v>
      </c>
      <c r="F32" s="69" t="s">
        <v>19</v>
      </c>
      <c r="G32" s="70" t="s">
        <v>19</v>
      </c>
      <c r="H32" s="69" t="s">
        <v>19</v>
      </c>
      <c r="I32" s="71" t="s">
        <v>19</v>
      </c>
      <c r="J32" s="72" t="s">
        <v>19</v>
      </c>
      <c r="K32" s="66" t="str">
        <f t="shared" si="5"/>
        <v>-</v>
      </c>
      <c r="L32" s="68" t="s">
        <v>19</v>
      </c>
      <c r="M32" s="69" t="s">
        <v>19</v>
      </c>
      <c r="N32" s="73" t="s">
        <v>19</v>
      </c>
      <c r="O32" s="69" t="s">
        <v>19</v>
      </c>
      <c r="P32" s="71" t="s">
        <v>19</v>
      </c>
      <c r="Q32" s="72" t="s">
        <v>19</v>
      </c>
      <c r="R32" s="66" t="str">
        <f t="shared" si="0"/>
        <v>-</v>
      </c>
      <c r="T32" s="36" t="e">
        <f t="shared" si="1"/>
        <v>#VALUE!</v>
      </c>
      <c r="U32" s="36" t="b">
        <f t="shared" si="2"/>
        <v>1</v>
      </c>
      <c r="V32" s="36" t="e">
        <f t="shared" si="3"/>
        <v>#VALUE!</v>
      </c>
      <c r="W32" s="36" t="b">
        <f t="shared" si="4"/>
        <v>1</v>
      </c>
    </row>
    <row r="33" spans="2:23" s="36" customFormat="1" ht="12">
      <c r="B33" s="58"/>
      <c r="C33" s="74" t="s">
        <v>38</v>
      </c>
      <c r="D33" s="75"/>
      <c r="E33" s="61">
        <v>40.9</v>
      </c>
      <c r="F33" s="62">
        <v>276852</v>
      </c>
      <c r="G33" s="63">
        <v>8</v>
      </c>
      <c r="H33" s="62">
        <v>597854</v>
      </c>
      <c r="I33" s="64">
        <v>2.16</v>
      </c>
      <c r="J33" s="65">
        <v>601968</v>
      </c>
      <c r="K33" s="55">
        <f t="shared" si="5"/>
        <v>-0.68</v>
      </c>
      <c r="L33" s="61">
        <v>40.9</v>
      </c>
      <c r="M33" s="62">
        <v>276852</v>
      </c>
      <c r="N33" s="67">
        <v>8</v>
      </c>
      <c r="O33" s="62">
        <v>540147</v>
      </c>
      <c r="P33" s="64">
        <v>1.95</v>
      </c>
      <c r="Q33" s="65">
        <v>541372</v>
      </c>
      <c r="R33" s="57">
        <f t="shared" si="0"/>
        <v>-0.23</v>
      </c>
      <c r="T33" s="36">
        <f t="shared" si="1"/>
        <v>-0.68</v>
      </c>
      <c r="U33" s="36" t="b">
        <f t="shared" si="2"/>
        <v>0</v>
      </c>
      <c r="V33" s="36">
        <f t="shared" si="3"/>
        <v>-0.23</v>
      </c>
      <c r="W33" s="36" t="b">
        <f t="shared" si="4"/>
        <v>0</v>
      </c>
    </row>
    <row r="34" spans="2:23" s="36" customFormat="1" ht="12">
      <c r="B34" s="58"/>
      <c r="C34" s="48"/>
      <c r="D34" s="76" t="s">
        <v>132</v>
      </c>
      <c r="E34" s="50" t="s">
        <v>19</v>
      </c>
      <c r="F34" s="51" t="s">
        <v>19</v>
      </c>
      <c r="G34" s="52" t="s">
        <v>19</v>
      </c>
      <c r="H34" s="51" t="s">
        <v>19</v>
      </c>
      <c r="I34" s="53" t="s">
        <v>19</v>
      </c>
      <c r="J34" s="54" t="s">
        <v>19</v>
      </c>
      <c r="K34" s="55" t="str">
        <f t="shared" si="5"/>
        <v>-</v>
      </c>
      <c r="L34" s="50" t="s">
        <v>19</v>
      </c>
      <c r="M34" s="51" t="s">
        <v>19</v>
      </c>
      <c r="N34" s="56" t="s">
        <v>19</v>
      </c>
      <c r="O34" s="51" t="s">
        <v>19</v>
      </c>
      <c r="P34" s="53" t="s">
        <v>19</v>
      </c>
      <c r="Q34" s="54" t="s">
        <v>19</v>
      </c>
      <c r="R34" s="57" t="str">
        <f t="shared" si="0"/>
        <v>-</v>
      </c>
      <c r="T34" s="36" t="e">
        <f t="shared" si="1"/>
        <v>#VALUE!</v>
      </c>
      <c r="U34" s="36" t="b">
        <f t="shared" si="2"/>
        <v>1</v>
      </c>
      <c r="V34" s="36" t="e">
        <f t="shared" si="3"/>
        <v>#VALUE!</v>
      </c>
      <c r="W34" s="36" t="b">
        <f t="shared" si="4"/>
        <v>1</v>
      </c>
    </row>
    <row r="35" spans="2:23" s="36" customFormat="1" ht="12">
      <c r="B35" s="58"/>
      <c r="C35" s="48"/>
      <c r="D35" s="76" t="s">
        <v>39</v>
      </c>
      <c r="E35" s="50">
        <v>40.9</v>
      </c>
      <c r="F35" s="51">
        <v>259560</v>
      </c>
      <c r="G35" s="52" t="s">
        <v>130</v>
      </c>
      <c r="H35" s="51">
        <v>516024</v>
      </c>
      <c r="I35" s="53">
        <v>1.99</v>
      </c>
      <c r="J35" s="54">
        <v>510608</v>
      </c>
      <c r="K35" s="55">
        <f t="shared" si="5"/>
        <v>1.06</v>
      </c>
      <c r="L35" s="50">
        <v>40.9</v>
      </c>
      <c r="M35" s="51">
        <v>259560</v>
      </c>
      <c r="N35" s="56" t="s">
        <v>43</v>
      </c>
      <c r="O35" s="51">
        <v>514167</v>
      </c>
      <c r="P35" s="53">
        <v>1.98</v>
      </c>
      <c r="Q35" s="54">
        <v>508635</v>
      </c>
      <c r="R35" s="57">
        <f t="shared" si="0"/>
        <v>1.09</v>
      </c>
      <c r="T35" s="36">
        <f t="shared" si="1"/>
        <v>1.06</v>
      </c>
      <c r="U35" s="36" t="b">
        <f t="shared" si="2"/>
        <v>0</v>
      </c>
      <c r="V35" s="36">
        <f t="shared" si="3"/>
        <v>1.09</v>
      </c>
      <c r="W35" s="36" t="b">
        <f t="shared" si="4"/>
        <v>0</v>
      </c>
    </row>
    <row r="36" spans="2:23" s="36" customFormat="1" ht="12">
      <c r="B36" s="58" t="s">
        <v>40</v>
      </c>
      <c r="C36" s="48"/>
      <c r="D36" s="76" t="s">
        <v>41</v>
      </c>
      <c r="E36" s="50">
        <v>41</v>
      </c>
      <c r="F36" s="51">
        <v>296293</v>
      </c>
      <c r="G36" s="52">
        <v>6</v>
      </c>
      <c r="H36" s="51">
        <v>689855</v>
      </c>
      <c r="I36" s="53">
        <v>2.33</v>
      </c>
      <c r="J36" s="54">
        <v>695552</v>
      </c>
      <c r="K36" s="55">
        <f t="shared" si="5"/>
        <v>-0.82</v>
      </c>
      <c r="L36" s="50">
        <v>41</v>
      </c>
      <c r="M36" s="51">
        <v>296293</v>
      </c>
      <c r="N36" s="56">
        <v>6</v>
      </c>
      <c r="O36" s="51">
        <v>569357</v>
      </c>
      <c r="P36" s="53">
        <v>1.92</v>
      </c>
      <c r="Q36" s="54">
        <v>574905</v>
      </c>
      <c r="R36" s="57">
        <f t="shared" si="0"/>
        <v>-0.97</v>
      </c>
      <c r="T36" s="36">
        <f t="shared" si="1"/>
        <v>-0.82</v>
      </c>
      <c r="U36" s="36" t="b">
        <f t="shared" si="2"/>
        <v>0</v>
      </c>
      <c r="V36" s="36">
        <f t="shared" si="3"/>
        <v>-0.97</v>
      </c>
      <c r="W36" s="36" t="b">
        <f t="shared" si="4"/>
        <v>0</v>
      </c>
    </row>
    <row r="37" spans="2:23" s="36" customFormat="1" ht="12">
      <c r="B37" s="58"/>
      <c r="C37" s="48"/>
      <c r="D37" s="76" t="s">
        <v>42</v>
      </c>
      <c r="E37" s="50" t="s">
        <v>19</v>
      </c>
      <c r="F37" s="51" t="s">
        <v>19</v>
      </c>
      <c r="G37" s="52" t="s">
        <v>19</v>
      </c>
      <c r="H37" s="51" t="s">
        <v>19</v>
      </c>
      <c r="I37" s="53" t="s">
        <v>19</v>
      </c>
      <c r="J37" s="54" t="s">
        <v>19</v>
      </c>
      <c r="K37" s="55" t="str">
        <f t="shared" si="5"/>
        <v>-</v>
      </c>
      <c r="L37" s="50" t="s">
        <v>19</v>
      </c>
      <c r="M37" s="51" t="s">
        <v>19</v>
      </c>
      <c r="N37" s="56" t="s">
        <v>19</v>
      </c>
      <c r="O37" s="51" t="s">
        <v>19</v>
      </c>
      <c r="P37" s="53" t="s">
        <v>19</v>
      </c>
      <c r="Q37" s="54" t="s">
        <v>19</v>
      </c>
      <c r="R37" s="57" t="str">
        <f t="shared" si="0"/>
        <v>-</v>
      </c>
      <c r="T37" s="36" t="e">
        <f t="shared" si="1"/>
        <v>#VALUE!</v>
      </c>
      <c r="U37" s="36" t="b">
        <f t="shared" si="2"/>
        <v>1</v>
      </c>
      <c r="V37" s="36" t="e">
        <f t="shared" si="3"/>
        <v>#VALUE!</v>
      </c>
      <c r="W37" s="36" t="b">
        <f t="shared" si="4"/>
        <v>1</v>
      </c>
    </row>
    <row r="38" spans="2:23" s="36" customFormat="1" ht="12">
      <c r="B38" s="58"/>
      <c r="C38" s="48"/>
      <c r="D38" s="76" t="s">
        <v>44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5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0"/>
        <v>-</v>
      </c>
      <c r="T38" s="36" t="e">
        <f t="shared" si="1"/>
        <v>#VALUE!</v>
      </c>
      <c r="U38" s="36" t="b">
        <f t="shared" si="2"/>
        <v>1</v>
      </c>
      <c r="V38" s="36" t="e">
        <f t="shared" si="3"/>
        <v>#VALUE!</v>
      </c>
      <c r="W38" s="36" t="b">
        <f t="shared" si="4"/>
        <v>1</v>
      </c>
    </row>
    <row r="39" spans="2:23" s="36" customFormat="1" ht="12">
      <c r="B39" s="58"/>
      <c r="C39" s="48"/>
      <c r="D39" s="76" t="s">
        <v>45</v>
      </c>
      <c r="E39" s="50" t="s">
        <v>19</v>
      </c>
      <c r="F39" s="51" t="s">
        <v>19</v>
      </c>
      <c r="G39" s="52" t="s">
        <v>19</v>
      </c>
      <c r="H39" s="51" t="s">
        <v>19</v>
      </c>
      <c r="I39" s="53" t="s">
        <v>19</v>
      </c>
      <c r="J39" s="54" t="s">
        <v>19</v>
      </c>
      <c r="K39" s="55" t="str">
        <f t="shared" si="5"/>
        <v>-</v>
      </c>
      <c r="L39" s="50" t="s">
        <v>19</v>
      </c>
      <c r="M39" s="51" t="s">
        <v>19</v>
      </c>
      <c r="N39" s="56" t="s">
        <v>19</v>
      </c>
      <c r="O39" s="51" t="s">
        <v>19</v>
      </c>
      <c r="P39" s="53" t="s">
        <v>19</v>
      </c>
      <c r="Q39" s="54" t="s">
        <v>19</v>
      </c>
      <c r="R39" s="57" t="str">
        <f t="shared" si="0"/>
        <v>-</v>
      </c>
      <c r="T39" s="36" t="e">
        <f t="shared" si="1"/>
        <v>#VALUE!</v>
      </c>
      <c r="U39" s="36" t="b">
        <f t="shared" si="2"/>
        <v>1</v>
      </c>
      <c r="V39" s="36" t="e">
        <f t="shared" si="3"/>
        <v>#VALUE!</v>
      </c>
      <c r="W39" s="36" t="b">
        <f t="shared" si="4"/>
        <v>1</v>
      </c>
    </row>
    <row r="40" spans="2:23" s="36" customFormat="1" ht="12">
      <c r="B40" s="58"/>
      <c r="C40" s="48"/>
      <c r="D40" s="49" t="s">
        <v>46</v>
      </c>
      <c r="E40" s="50" t="s">
        <v>19</v>
      </c>
      <c r="F40" s="51" t="s">
        <v>19</v>
      </c>
      <c r="G40" s="52" t="s">
        <v>19</v>
      </c>
      <c r="H40" s="51" t="s">
        <v>19</v>
      </c>
      <c r="I40" s="53" t="s">
        <v>19</v>
      </c>
      <c r="J40" s="54" t="s">
        <v>19</v>
      </c>
      <c r="K40" s="55" t="str">
        <f t="shared" si="5"/>
        <v>-</v>
      </c>
      <c r="L40" s="50" t="s">
        <v>19</v>
      </c>
      <c r="M40" s="51" t="s">
        <v>19</v>
      </c>
      <c r="N40" s="56" t="s">
        <v>19</v>
      </c>
      <c r="O40" s="51" t="s">
        <v>19</v>
      </c>
      <c r="P40" s="53" t="s">
        <v>19</v>
      </c>
      <c r="Q40" s="54" t="s">
        <v>19</v>
      </c>
      <c r="R40" s="57" t="str">
        <f t="shared" si="0"/>
        <v>-</v>
      </c>
      <c r="T40" s="36" t="e">
        <f t="shared" si="1"/>
        <v>#VALUE!</v>
      </c>
      <c r="U40" s="36" t="b">
        <f t="shared" si="2"/>
        <v>1</v>
      </c>
      <c r="V40" s="36" t="e">
        <f t="shared" si="3"/>
        <v>#VALUE!</v>
      </c>
      <c r="W40" s="36" t="b">
        <f t="shared" si="4"/>
        <v>1</v>
      </c>
    </row>
    <row r="41" spans="2:23" s="36" customFormat="1" ht="12">
      <c r="B41" s="58"/>
      <c r="C41" s="48"/>
      <c r="D41" s="49" t="s">
        <v>47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5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0"/>
        <v>-</v>
      </c>
      <c r="T41" s="36" t="e">
        <f t="shared" si="1"/>
        <v>#VALUE!</v>
      </c>
      <c r="U41" s="36" t="b">
        <f t="shared" si="2"/>
        <v>1</v>
      </c>
      <c r="V41" s="36" t="e">
        <f t="shared" si="3"/>
        <v>#VALUE!</v>
      </c>
      <c r="W41" s="36" t="b">
        <f t="shared" si="4"/>
        <v>1</v>
      </c>
    </row>
    <row r="42" spans="2:23" s="36" customFormat="1" ht="12">
      <c r="B42" s="58"/>
      <c r="C42" s="59" t="s">
        <v>48</v>
      </c>
      <c r="D42" s="77"/>
      <c r="E42" s="68">
        <v>37.4</v>
      </c>
      <c r="F42" s="69">
        <v>260424</v>
      </c>
      <c r="G42" s="70">
        <v>4</v>
      </c>
      <c r="H42" s="69">
        <v>524914</v>
      </c>
      <c r="I42" s="71">
        <v>2.02</v>
      </c>
      <c r="J42" s="72">
        <v>504404</v>
      </c>
      <c r="K42" s="66">
        <f t="shared" si="5"/>
        <v>4.07</v>
      </c>
      <c r="L42" s="68">
        <v>37.4</v>
      </c>
      <c r="M42" s="69">
        <v>260424</v>
      </c>
      <c r="N42" s="73">
        <v>4</v>
      </c>
      <c r="O42" s="69">
        <v>473533</v>
      </c>
      <c r="P42" s="71">
        <v>1.82</v>
      </c>
      <c r="Q42" s="72">
        <v>442261</v>
      </c>
      <c r="R42" s="66">
        <f t="shared" si="0"/>
        <v>7.07</v>
      </c>
      <c r="T42" s="36">
        <f t="shared" si="1"/>
        <v>4.07</v>
      </c>
      <c r="U42" s="36" t="b">
        <f t="shared" si="2"/>
        <v>0</v>
      </c>
      <c r="V42" s="36">
        <f t="shared" si="3"/>
        <v>7.07</v>
      </c>
      <c r="W42" s="36" t="b">
        <f t="shared" si="4"/>
        <v>0</v>
      </c>
    </row>
    <row r="43" spans="2:23" s="36" customFormat="1" ht="12">
      <c r="B43" s="58"/>
      <c r="C43" s="59" t="s">
        <v>49</v>
      </c>
      <c r="D43" s="77"/>
      <c r="E43" s="68" t="s">
        <v>19</v>
      </c>
      <c r="F43" s="69" t="s">
        <v>19</v>
      </c>
      <c r="G43" s="70" t="s">
        <v>19</v>
      </c>
      <c r="H43" s="69" t="s">
        <v>19</v>
      </c>
      <c r="I43" s="71" t="s">
        <v>19</v>
      </c>
      <c r="J43" s="72" t="s">
        <v>19</v>
      </c>
      <c r="K43" s="66" t="str">
        <f t="shared" si="5"/>
        <v>-</v>
      </c>
      <c r="L43" s="68" t="s">
        <v>19</v>
      </c>
      <c r="M43" s="69" t="s">
        <v>19</v>
      </c>
      <c r="N43" s="73" t="s">
        <v>19</v>
      </c>
      <c r="O43" s="69" t="s">
        <v>19</v>
      </c>
      <c r="P43" s="71" t="s">
        <v>19</v>
      </c>
      <c r="Q43" s="72" t="s">
        <v>19</v>
      </c>
      <c r="R43" s="66" t="str">
        <f t="shared" si="0"/>
        <v>-</v>
      </c>
      <c r="T43" s="36" t="e">
        <f t="shared" si="1"/>
        <v>#VALUE!</v>
      </c>
      <c r="U43" s="36" t="b">
        <f t="shared" si="2"/>
        <v>1</v>
      </c>
      <c r="V43" s="36" t="e">
        <f t="shared" si="3"/>
        <v>#VALUE!</v>
      </c>
      <c r="W43" s="36" t="b">
        <f t="shared" si="4"/>
        <v>1</v>
      </c>
    </row>
    <row r="44" spans="2:23" s="36" customFormat="1" ht="12">
      <c r="B44" s="58"/>
      <c r="C44" s="59" t="s">
        <v>50</v>
      </c>
      <c r="D44" s="77"/>
      <c r="E44" s="68">
        <v>28.6</v>
      </c>
      <c r="F44" s="69">
        <v>234182</v>
      </c>
      <c r="G44" s="70" t="s">
        <v>133</v>
      </c>
      <c r="H44" s="69">
        <v>585455</v>
      </c>
      <c r="I44" s="71">
        <v>2.5</v>
      </c>
      <c r="J44" s="72">
        <v>575688</v>
      </c>
      <c r="K44" s="66">
        <f t="shared" si="5"/>
        <v>1.7</v>
      </c>
      <c r="L44" s="68">
        <v>28.6</v>
      </c>
      <c r="M44" s="69">
        <v>234182</v>
      </c>
      <c r="N44" s="73" t="s">
        <v>133</v>
      </c>
      <c r="O44" s="69">
        <v>520980</v>
      </c>
      <c r="P44" s="71">
        <v>2.22</v>
      </c>
      <c r="Q44" s="72">
        <v>541261</v>
      </c>
      <c r="R44" s="66">
        <f t="shared" si="0"/>
        <v>-3.75</v>
      </c>
      <c r="T44" s="36">
        <f t="shared" si="1"/>
        <v>1.7</v>
      </c>
      <c r="U44" s="36" t="b">
        <f t="shared" si="2"/>
        <v>0</v>
      </c>
      <c r="V44" s="36">
        <f t="shared" si="3"/>
        <v>-3.75</v>
      </c>
      <c r="W44" s="36" t="b">
        <f t="shared" si="4"/>
        <v>0</v>
      </c>
    </row>
    <row r="45" spans="2:23" s="36" customFormat="1" ht="12">
      <c r="B45" s="58"/>
      <c r="C45" s="59" t="s">
        <v>51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5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0"/>
        <v>-</v>
      </c>
      <c r="T45" s="36" t="e">
        <f t="shared" si="1"/>
        <v>#VALUE!</v>
      </c>
      <c r="U45" s="36" t="b">
        <f t="shared" si="2"/>
        <v>1</v>
      </c>
      <c r="V45" s="36" t="e">
        <f t="shared" si="3"/>
        <v>#VALUE!</v>
      </c>
      <c r="W45" s="36" t="b">
        <f t="shared" si="4"/>
        <v>1</v>
      </c>
    </row>
    <row r="46" spans="2:23" s="36" customFormat="1" ht="12">
      <c r="B46" s="58"/>
      <c r="C46" s="59" t="s">
        <v>52</v>
      </c>
      <c r="D46" s="77"/>
      <c r="E46" s="68">
        <v>37.1</v>
      </c>
      <c r="F46" s="69">
        <v>202087</v>
      </c>
      <c r="G46" s="70" t="s">
        <v>134</v>
      </c>
      <c r="H46" s="69">
        <v>340027</v>
      </c>
      <c r="I46" s="71">
        <v>1.68</v>
      </c>
      <c r="J46" s="72">
        <v>324683</v>
      </c>
      <c r="K46" s="66">
        <f t="shared" si="5"/>
        <v>4.73</v>
      </c>
      <c r="L46" s="68">
        <v>37.1</v>
      </c>
      <c r="M46" s="69">
        <v>202087</v>
      </c>
      <c r="N46" s="73" t="s">
        <v>134</v>
      </c>
      <c r="O46" s="69">
        <v>322851</v>
      </c>
      <c r="P46" s="71">
        <v>1.6</v>
      </c>
      <c r="Q46" s="72">
        <v>310680</v>
      </c>
      <c r="R46" s="66">
        <f t="shared" si="0"/>
        <v>3.92</v>
      </c>
      <c r="T46" s="36">
        <f t="shared" si="1"/>
        <v>4.73</v>
      </c>
      <c r="U46" s="36" t="b">
        <f t="shared" si="2"/>
        <v>0</v>
      </c>
      <c r="V46" s="36">
        <f t="shared" si="3"/>
        <v>3.92</v>
      </c>
      <c r="W46" s="36" t="b">
        <f t="shared" si="4"/>
        <v>0</v>
      </c>
    </row>
    <row r="47" spans="2:23" s="36" customFormat="1" ht="12">
      <c r="B47" s="58"/>
      <c r="C47" s="59" t="s">
        <v>53</v>
      </c>
      <c r="D47" s="77"/>
      <c r="E47" s="68" t="s">
        <v>19</v>
      </c>
      <c r="F47" s="69" t="s">
        <v>19</v>
      </c>
      <c r="G47" s="70" t="s">
        <v>19</v>
      </c>
      <c r="H47" s="69" t="s">
        <v>19</v>
      </c>
      <c r="I47" s="71" t="s">
        <v>19</v>
      </c>
      <c r="J47" s="72" t="s">
        <v>19</v>
      </c>
      <c r="K47" s="66" t="str">
        <f t="shared" si="5"/>
        <v>-</v>
      </c>
      <c r="L47" s="68" t="s">
        <v>19</v>
      </c>
      <c r="M47" s="69" t="s">
        <v>19</v>
      </c>
      <c r="N47" s="73" t="s">
        <v>19</v>
      </c>
      <c r="O47" s="69" t="s">
        <v>19</v>
      </c>
      <c r="P47" s="71" t="s">
        <v>19</v>
      </c>
      <c r="Q47" s="72" t="s">
        <v>19</v>
      </c>
      <c r="R47" s="66" t="str">
        <f t="shared" si="0"/>
        <v>-</v>
      </c>
      <c r="T47" s="36" t="e">
        <f t="shared" si="1"/>
        <v>#VALUE!</v>
      </c>
      <c r="U47" s="36" t="b">
        <f t="shared" si="2"/>
        <v>1</v>
      </c>
      <c r="V47" s="36" t="e">
        <f t="shared" si="3"/>
        <v>#VALUE!</v>
      </c>
      <c r="W47" s="36" t="b">
        <f t="shared" si="4"/>
        <v>1</v>
      </c>
    </row>
    <row r="48" spans="2:23" s="36" customFormat="1" ht="12.75" thickBot="1">
      <c r="B48" s="58"/>
      <c r="C48" s="78" t="s">
        <v>54</v>
      </c>
      <c r="D48" s="79"/>
      <c r="E48" s="50">
        <v>33.9</v>
      </c>
      <c r="F48" s="51">
        <v>240433</v>
      </c>
      <c r="G48" s="52" t="s">
        <v>146</v>
      </c>
      <c r="H48" s="51">
        <v>565870</v>
      </c>
      <c r="I48" s="53">
        <v>2.35</v>
      </c>
      <c r="J48" s="54">
        <v>612094</v>
      </c>
      <c r="K48" s="55">
        <f t="shared" si="5"/>
        <v>-7.55</v>
      </c>
      <c r="L48" s="50">
        <v>33.9</v>
      </c>
      <c r="M48" s="51">
        <v>240433</v>
      </c>
      <c r="N48" s="56" t="s">
        <v>146</v>
      </c>
      <c r="O48" s="51">
        <v>565870</v>
      </c>
      <c r="P48" s="53">
        <v>2.35</v>
      </c>
      <c r="Q48" s="54">
        <v>612094</v>
      </c>
      <c r="R48" s="57">
        <f t="shared" si="0"/>
        <v>-7.55</v>
      </c>
      <c r="T48" s="36">
        <f t="shared" si="1"/>
        <v>-7.55</v>
      </c>
      <c r="U48" s="36" t="b">
        <f t="shared" si="2"/>
        <v>0</v>
      </c>
      <c r="V48" s="36">
        <f t="shared" si="3"/>
        <v>-7.55</v>
      </c>
      <c r="W48" s="36" t="b">
        <f t="shared" si="4"/>
        <v>0</v>
      </c>
    </row>
    <row r="49" spans="2:23" s="36" customFormat="1" ht="12">
      <c r="B49" s="80"/>
      <c r="C49" s="81" t="s">
        <v>55</v>
      </c>
      <c r="D49" s="82" t="s">
        <v>56</v>
      </c>
      <c r="E49" s="83">
        <v>38.7</v>
      </c>
      <c r="F49" s="84">
        <v>309980</v>
      </c>
      <c r="G49" s="85">
        <v>12</v>
      </c>
      <c r="H49" s="84">
        <v>782765</v>
      </c>
      <c r="I49" s="86">
        <v>2.53</v>
      </c>
      <c r="J49" s="87">
        <v>779903</v>
      </c>
      <c r="K49" s="88">
        <f t="shared" si="5"/>
        <v>0.37</v>
      </c>
      <c r="L49" s="83">
        <v>38.7</v>
      </c>
      <c r="M49" s="84">
        <v>309980</v>
      </c>
      <c r="N49" s="89">
        <v>12</v>
      </c>
      <c r="O49" s="84">
        <v>734408.181860525</v>
      </c>
      <c r="P49" s="86">
        <v>2.37</v>
      </c>
      <c r="Q49" s="87">
        <v>732002.26354755</v>
      </c>
      <c r="R49" s="88">
        <f t="shared" si="0"/>
        <v>0.33</v>
      </c>
      <c r="T49" s="36">
        <f t="shared" si="1"/>
        <v>0.37</v>
      </c>
      <c r="U49" s="36" t="b">
        <f t="shared" si="2"/>
        <v>0</v>
      </c>
      <c r="V49" s="36">
        <f t="shared" si="3"/>
        <v>0.33</v>
      </c>
      <c r="W49" s="36" t="b">
        <f t="shared" si="4"/>
        <v>0</v>
      </c>
    </row>
    <row r="50" spans="2:23" s="36" customFormat="1" ht="12">
      <c r="B50" s="58" t="s">
        <v>57</v>
      </c>
      <c r="C50" s="90"/>
      <c r="D50" s="91" t="s">
        <v>58</v>
      </c>
      <c r="E50" s="68">
        <v>37.9</v>
      </c>
      <c r="F50" s="69">
        <v>273731</v>
      </c>
      <c r="G50" s="70">
        <v>26</v>
      </c>
      <c r="H50" s="69">
        <v>656923</v>
      </c>
      <c r="I50" s="71">
        <v>2.4</v>
      </c>
      <c r="J50" s="72">
        <v>657768</v>
      </c>
      <c r="K50" s="66">
        <f t="shared" si="5"/>
        <v>-0.13</v>
      </c>
      <c r="L50" s="68">
        <v>37.9</v>
      </c>
      <c r="M50" s="69">
        <v>273731</v>
      </c>
      <c r="N50" s="73">
        <v>26</v>
      </c>
      <c r="O50" s="69">
        <v>622489.665722219</v>
      </c>
      <c r="P50" s="71">
        <v>2.27</v>
      </c>
      <c r="Q50" s="72">
        <v>629134.636833046</v>
      </c>
      <c r="R50" s="66">
        <f t="shared" si="0"/>
        <v>-1.06</v>
      </c>
      <c r="T50" s="36">
        <f t="shared" si="1"/>
        <v>-0.13</v>
      </c>
      <c r="U50" s="36" t="b">
        <f t="shared" si="2"/>
        <v>0</v>
      </c>
      <c r="V50" s="36">
        <f t="shared" si="3"/>
        <v>-1.06</v>
      </c>
      <c r="W50" s="36" t="b">
        <f t="shared" si="4"/>
        <v>0</v>
      </c>
    </row>
    <row r="51" spans="2:23" s="36" customFormat="1" ht="12">
      <c r="B51" s="58"/>
      <c r="C51" s="90" t="s">
        <v>59</v>
      </c>
      <c r="D51" s="91" t="s">
        <v>60</v>
      </c>
      <c r="E51" s="68">
        <v>37.2</v>
      </c>
      <c r="F51" s="69">
        <v>267912</v>
      </c>
      <c r="G51" s="70">
        <v>19</v>
      </c>
      <c r="H51" s="69">
        <v>653623</v>
      </c>
      <c r="I51" s="71">
        <v>2.44</v>
      </c>
      <c r="J51" s="72">
        <v>655475</v>
      </c>
      <c r="K51" s="66">
        <f t="shared" si="5"/>
        <v>-0.28</v>
      </c>
      <c r="L51" s="68">
        <v>37.2</v>
      </c>
      <c r="M51" s="69">
        <v>267912</v>
      </c>
      <c r="N51" s="73">
        <v>19</v>
      </c>
      <c r="O51" s="69">
        <v>594292.576664379</v>
      </c>
      <c r="P51" s="71">
        <v>2.22</v>
      </c>
      <c r="Q51" s="72">
        <v>610623.839430059</v>
      </c>
      <c r="R51" s="66">
        <f t="shared" si="0"/>
        <v>-2.67</v>
      </c>
      <c r="T51" s="36">
        <f t="shared" si="1"/>
        <v>-0.28</v>
      </c>
      <c r="U51" s="36" t="b">
        <f t="shared" si="2"/>
        <v>0</v>
      </c>
      <c r="V51" s="36">
        <f t="shared" si="3"/>
        <v>-2.67</v>
      </c>
      <c r="W51" s="36" t="b">
        <f t="shared" si="4"/>
        <v>0</v>
      </c>
    </row>
    <row r="52" spans="2:23" s="36" customFormat="1" ht="12">
      <c r="B52" s="58"/>
      <c r="C52" s="90"/>
      <c r="D52" s="91" t="s">
        <v>61</v>
      </c>
      <c r="E52" s="68">
        <v>36.4</v>
      </c>
      <c r="F52" s="69">
        <v>257133</v>
      </c>
      <c r="G52" s="70">
        <v>24</v>
      </c>
      <c r="H52" s="69">
        <v>592487</v>
      </c>
      <c r="I52" s="71">
        <v>2.3</v>
      </c>
      <c r="J52" s="72">
        <v>593515</v>
      </c>
      <c r="K52" s="66">
        <f t="shared" si="5"/>
        <v>-0.17</v>
      </c>
      <c r="L52" s="68">
        <v>36.4</v>
      </c>
      <c r="M52" s="69">
        <v>257133</v>
      </c>
      <c r="N52" s="73">
        <v>24</v>
      </c>
      <c r="O52" s="69">
        <v>535642.618937644</v>
      </c>
      <c r="P52" s="71">
        <v>2.08</v>
      </c>
      <c r="Q52" s="72">
        <v>525290.432483834</v>
      </c>
      <c r="R52" s="66">
        <f t="shared" si="0"/>
        <v>1.97</v>
      </c>
      <c r="T52" s="36">
        <f t="shared" si="1"/>
        <v>-0.17</v>
      </c>
      <c r="U52" s="36" t="b">
        <f t="shared" si="2"/>
        <v>0</v>
      </c>
      <c r="V52" s="36">
        <f t="shared" si="3"/>
        <v>1.97</v>
      </c>
      <c r="W52" s="36" t="b">
        <f t="shared" si="4"/>
        <v>0</v>
      </c>
    </row>
    <row r="53" spans="2:23" s="36" customFormat="1" ht="12">
      <c r="B53" s="58" t="s">
        <v>62</v>
      </c>
      <c r="C53" s="92" t="s">
        <v>24</v>
      </c>
      <c r="D53" s="91" t="s">
        <v>63</v>
      </c>
      <c r="E53" s="68">
        <v>38.2</v>
      </c>
      <c r="F53" s="69">
        <v>292452</v>
      </c>
      <c r="G53" s="70">
        <v>81</v>
      </c>
      <c r="H53" s="69">
        <v>723241</v>
      </c>
      <c r="I53" s="71">
        <v>2.47</v>
      </c>
      <c r="J53" s="72">
        <v>721931</v>
      </c>
      <c r="K53" s="66">
        <f t="shared" si="5"/>
        <v>0.18</v>
      </c>
      <c r="L53" s="68">
        <v>38.2</v>
      </c>
      <c r="M53" s="69">
        <v>292452</v>
      </c>
      <c r="N53" s="73">
        <v>81</v>
      </c>
      <c r="O53" s="69">
        <v>676719</v>
      </c>
      <c r="P53" s="71">
        <v>2.31</v>
      </c>
      <c r="Q53" s="72">
        <v>677656</v>
      </c>
      <c r="R53" s="66">
        <f t="shared" si="0"/>
        <v>-0.14</v>
      </c>
      <c r="T53" s="36">
        <f t="shared" si="1"/>
        <v>0.18</v>
      </c>
      <c r="U53" s="36" t="b">
        <f t="shared" si="2"/>
        <v>0</v>
      </c>
      <c r="V53" s="36">
        <f t="shared" si="3"/>
        <v>-0.14</v>
      </c>
      <c r="W53" s="36" t="b">
        <f t="shared" si="4"/>
        <v>0</v>
      </c>
    </row>
    <row r="54" spans="2:23" s="36" customFormat="1" ht="12">
      <c r="B54" s="58"/>
      <c r="C54" s="90" t="s">
        <v>64</v>
      </c>
      <c r="D54" s="91" t="s">
        <v>65</v>
      </c>
      <c r="E54" s="68">
        <v>36.9</v>
      </c>
      <c r="F54" s="69">
        <v>241911</v>
      </c>
      <c r="G54" s="70">
        <v>51</v>
      </c>
      <c r="H54" s="69">
        <v>527178</v>
      </c>
      <c r="I54" s="71">
        <v>2.18</v>
      </c>
      <c r="J54" s="72">
        <v>504384</v>
      </c>
      <c r="K54" s="66">
        <f t="shared" si="5"/>
        <v>4.52</v>
      </c>
      <c r="L54" s="68">
        <v>36.9</v>
      </c>
      <c r="M54" s="69">
        <v>241911</v>
      </c>
      <c r="N54" s="73">
        <v>51</v>
      </c>
      <c r="O54" s="69">
        <v>446807.073556121</v>
      </c>
      <c r="P54" s="71">
        <v>1.85</v>
      </c>
      <c r="Q54" s="72">
        <v>441206.75888014</v>
      </c>
      <c r="R54" s="66">
        <f t="shared" si="0"/>
        <v>1.27</v>
      </c>
      <c r="T54" s="36">
        <f t="shared" si="1"/>
        <v>4.52</v>
      </c>
      <c r="U54" s="36" t="b">
        <f t="shared" si="2"/>
        <v>0</v>
      </c>
      <c r="V54" s="36">
        <f t="shared" si="3"/>
        <v>1.27</v>
      </c>
      <c r="W54" s="36" t="b">
        <f t="shared" si="4"/>
        <v>0</v>
      </c>
    </row>
    <row r="55" spans="2:23" s="36" customFormat="1" ht="12">
      <c r="B55" s="58"/>
      <c r="C55" s="90" t="s">
        <v>66</v>
      </c>
      <c r="D55" s="91" t="s">
        <v>67</v>
      </c>
      <c r="E55" s="68">
        <v>41</v>
      </c>
      <c r="F55" s="69">
        <v>247415</v>
      </c>
      <c r="G55" s="70">
        <v>14</v>
      </c>
      <c r="H55" s="69">
        <v>513706</v>
      </c>
      <c r="I55" s="71">
        <v>2.08</v>
      </c>
      <c r="J55" s="72">
        <v>498393</v>
      </c>
      <c r="K55" s="66">
        <f t="shared" si="5"/>
        <v>3.07</v>
      </c>
      <c r="L55" s="68">
        <v>41</v>
      </c>
      <c r="M55" s="69">
        <v>247415</v>
      </c>
      <c r="N55" s="73">
        <v>14</v>
      </c>
      <c r="O55" s="69">
        <v>385792.381278539</v>
      </c>
      <c r="P55" s="71">
        <v>1.56</v>
      </c>
      <c r="Q55" s="72">
        <v>331167.213399504</v>
      </c>
      <c r="R55" s="66">
        <f t="shared" si="0"/>
        <v>16.49</v>
      </c>
      <c r="T55" s="36">
        <f t="shared" si="1"/>
        <v>3.07</v>
      </c>
      <c r="U55" s="36" t="b">
        <f t="shared" si="2"/>
        <v>0</v>
      </c>
      <c r="V55" s="36">
        <f t="shared" si="3"/>
        <v>16.49</v>
      </c>
      <c r="W55" s="36" t="b">
        <f t="shared" si="4"/>
        <v>0</v>
      </c>
    </row>
    <row r="56" spans="2:23" s="36" customFormat="1" ht="12">
      <c r="B56" s="58" t="s">
        <v>40</v>
      </c>
      <c r="C56" s="90" t="s">
        <v>59</v>
      </c>
      <c r="D56" s="91" t="s">
        <v>68</v>
      </c>
      <c r="E56" s="68">
        <v>49.2</v>
      </c>
      <c r="F56" s="69">
        <v>269088</v>
      </c>
      <c r="G56" s="70">
        <v>4</v>
      </c>
      <c r="H56" s="69">
        <v>614644</v>
      </c>
      <c r="I56" s="71">
        <v>2.28</v>
      </c>
      <c r="J56" s="72">
        <v>608528</v>
      </c>
      <c r="K56" s="66">
        <f t="shared" si="5"/>
        <v>1.01</v>
      </c>
      <c r="L56" s="68">
        <v>49.2</v>
      </c>
      <c r="M56" s="69">
        <v>269088</v>
      </c>
      <c r="N56" s="73">
        <v>4</v>
      </c>
      <c r="O56" s="69">
        <v>362170.882352941</v>
      </c>
      <c r="P56" s="71">
        <v>1.35</v>
      </c>
      <c r="Q56" s="72">
        <v>412829.4</v>
      </c>
      <c r="R56" s="66">
        <f t="shared" si="0"/>
        <v>-12.27</v>
      </c>
      <c r="T56" s="36">
        <f t="shared" si="1"/>
        <v>1.01</v>
      </c>
      <c r="U56" s="36" t="b">
        <f t="shared" si="2"/>
        <v>0</v>
      </c>
      <c r="V56" s="36">
        <f t="shared" si="3"/>
        <v>-12.27</v>
      </c>
      <c r="W56" s="36" t="b">
        <f t="shared" si="4"/>
        <v>0</v>
      </c>
    </row>
    <row r="57" spans="2:23" s="36" customFormat="1" ht="12">
      <c r="B57" s="58"/>
      <c r="C57" s="90" t="s">
        <v>24</v>
      </c>
      <c r="D57" s="91" t="s">
        <v>63</v>
      </c>
      <c r="E57" s="68">
        <v>37.3</v>
      </c>
      <c r="F57" s="69">
        <v>242393</v>
      </c>
      <c r="G57" s="70">
        <v>69</v>
      </c>
      <c r="H57" s="69">
        <v>526437</v>
      </c>
      <c r="I57" s="71">
        <v>2.17</v>
      </c>
      <c r="J57" s="72">
        <v>504499</v>
      </c>
      <c r="K57" s="66">
        <f t="shared" si="5"/>
        <v>4.35</v>
      </c>
      <c r="L57" s="68">
        <v>37.3</v>
      </c>
      <c r="M57" s="69">
        <v>242393</v>
      </c>
      <c r="N57" s="73">
        <v>69</v>
      </c>
      <c r="O57" s="69">
        <v>442082</v>
      </c>
      <c r="P57" s="71">
        <v>1.82</v>
      </c>
      <c r="Q57" s="72">
        <v>433855</v>
      </c>
      <c r="R57" s="66">
        <f t="shared" si="0"/>
        <v>1.9</v>
      </c>
      <c r="T57" s="36">
        <f t="shared" si="1"/>
        <v>4.35</v>
      </c>
      <c r="U57" s="36" t="b">
        <f t="shared" si="2"/>
        <v>0</v>
      </c>
      <c r="V57" s="36">
        <f t="shared" si="3"/>
        <v>1.9</v>
      </c>
      <c r="W57" s="36" t="b">
        <f t="shared" si="4"/>
        <v>0</v>
      </c>
    </row>
    <row r="58" spans="2:23" s="36" customFormat="1" ht="12.75" thickBot="1">
      <c r="B58" s="93"/>
      <c r="C58" s="94" t="s">
        <v>69</v>
      </c>
      <c r="D58" s="95"/>
      <c r="E58" s="96">
        <v>37.9</v>
      </c>
      <c r="F58" s="97">
        <v>180032</v>
      </c>
      <c r="G58" s="98" t="s">
        <v>146</v>
      </c>
      <c r="H58" s="97">
        <v>216038</v>
      </c>
      <c r="I58" s="99">
        <v>1.2</v>
      </c>
      <c r="J58" s="100" t="s">
        <v>19</v>
      </c>
      <c r="K58" s="101" t="str">
        <f t="shared" si="5"/>
        <v>-</v>
      </c>
      <c r="L58" s="96">
        <v>37.9</v>
      </c>
      <c r="M58" s="97">
        <v>180032</v>
      </c>
      <c r="N58" s="102" t="s">
        <v>43</v>
      </c>
      <c r="O58" s="97">
        <v>100000</v>
      </c>
      <c r="P58" s="99">
        <v>0.56</v>
      </c>
      <c r="Q58" s="100" t="s">
        <v>19</v>
      </c>
      <c r="R58" s="101" t="str">
        <f t="shared" si="0"/>
        <v>-</v>
      </c>
      <c r="T58" s="36" t="e">
        <f t="shared" si="1"/>
        <v>#VALUE!</v>
      </c>
      <c r="U58" s="36" t="b">
        <f t="shared" si="2"/>
        <v>1</v>
      </c>
      <c r="V58" s="36" t="e">
        <f t="shared" si="3"/>
        <v>#VALUE!</v>
      </c>
      <c r="W58" s="36" t="b">
        <f t="shared" si="4"/>
        <v>1</v>
      </c>
    </row>
    <row r="59" spans="2:23" s="36" customFormat="1" ht="12">
      <c r="B59" s="103" t="s">
        <v>70</v>
      </c>
      <c r="C59" s="104" t="s">
        <v>71</v>
      </c>
      <c r="D59" s="105"/>
      <c r="E59" s="83">
        <v>38.2</v>
      </c>
      <c r="F59" s="84">
        <v>293139</v>
      </c>
      <c r="G59" s="85">
        <v>79</v>
      </c>
      <c r="H59" s="84">
        <v>728966</v>
      </c>
      <c r="I59" s="86">
        <v>2.49</v>
      </c>
      <c r="J59" s="87">
        <v>735426</v>
      </c>
      <c r="K59" s="88">
        <f t="shared" si="5"/>
        <v>-0.88</v>
      </c>
      <c r="L59" s="83">
        <v>38.2</v>
      </c>
      <c r="M59" s="84">
        <v>293139</v>
      </c>
      <c r="N59" s="89">
        <v>79</v>
      </c>
      <c r="O59" s="84">
        <v>682361</v>
      </c>
      <c r="P59" s="86">
        <v>2.33</v>
      </c>
      <c r="Q59" s="87">
        <v>689802</v>
      </c>
      <c r="R59" s="88">
        <f t="shared" si="0"/>
        <v>-1.08</v>
      </c>
      <c r="T59" s="36">
        <f t="shared" si="1"/>
        <v>-0.88</v>
      </c>
      <c r="U59" s="36" t="b">
        <f t="shared" si="2"/>
        <v>0</v>
      </c>
      <c r="V59" s="36">
        <f t="shared" si="3"/>
        <v>-1.08</v>
      </c>
      <c r="W59" s="36" t="b">
        <f t="shared" si="4"/>
        <v>0</v>
      </c>
    </row>
    <row r="60" spans="2:23" s="36" customFormat="1" ht="12">
      <c r="B60" s="106"/>
      <c r="C60" s="107" t="s">
        <v>72</v>
      </c>
      <c r="D60" s="108"/>
      <c r="E60" s="68">
        <v>33.5</v>
      </c>
      <c r="F60" s="69">
        <v>260161</v>
      </c>
      <c r="G60" s="70" t="s">
        <v>30</v>
      </c>
      <c r="H60" s="69">
        <v>611217</v>
      </c>
      <c r="I60" s="71">
        <v>2.35</v>
      </c>
      <c r="J60" s="72">
        <v>599027</v>
      </c>
      <c r="K60" s="66">
        <f t="shared" si="5"/>
        <v>2.03</v>
      </c>
      <c r="L60" s="68">
        <v>33.5</v>
      </c>
      <c r="M60" s="69">
        <v>260161</v>
      </c>
      <c r="N60" s="73" t="s">
        <v>30</v>
      </c>
      <c r="O60" s="69">
        <v>564656</v>
      </c>
      <c r="P60" s="71">
        <v>2.17</v>
      </c>
      <c r="Q60" s="72">
        <v>599027</v>
      </c>
      <c r="R60" s="66">
        <f t="shared" si="0"/>
        <v>-5.74</v>
      </c>
      <c r="T60" s="36">
        <f t="shared" si="1"/>
        <v>2.03</v>
      </c>
      <c r="U60" s="36" t="b">
        <f t="shared" si="2"/>
        <v>0</v>
      </c>
      <c r="V60" s="36">
        <f t="shared" si="3"/>
        <v>-5.74</v>
      </c>
      <c r="W60" s="36" t="b">
        <f t="shared" si="4"/>
        <v>0</v>
      </c>
    </row>
    <row r="61" spans="2:23" s="36" customFormat="1" ht="12">
      <c r="B61" s="106"/>
      <c r="C61" s="107" t="s">
        <v>73</v>
      </c>
      <c r="D61" s="108"/>
      <c r="E61" s="61">
        <v>37.7</v>
      </c>
      <c r="F61" s="62">
        <v>257567</v>
      </c>
      <c r="G61" s="63">
        <v>69</v>
      </c>
      <c r="H61" s="62">
        <v>565661</v>
      </c>
      <c r="I61" s="64">
        <v>2.2</v>
      </c>
      <c r="J61" s="65">
        <v>572373</v>
      </c>
      <c r="K61" s="66">
        <f t="shared" si="5"/>
        <v>-1.17</v>
      </c>
      <c r="L61" s="61">
        <v>37.7</v>
      </c>
      <c r="M61" s="62">
        <v>257567</v>
      </c>
      <c r="N61" s="67">
        <v>69</v>
      </c>
      <c r="O61" s="62">
        <v>496340</v>
      </c>
      <c r="P61" s="64">
        <v>1.93</v>
      </c>
      <c r="Q61" s="65">
        <v>522420</v>
      </c>
      <c r="R61" s="66">
        <f t="shared" si="0"/>
        <v>-4.99</v>
      </c>
      <c r="T61" s="36">
        <f t="shared" si="1"/>
        <v>-1.17</v>
      </c>
      <c r="U61" s="36" t="b">
        <f t="shared" si="2"/>
        <v>0</v>
      </c>
      <c r="V61" s="36">
        <f t="shared" si="3"/>
        <v>-4.99</v>
      </c>
      <c r="W61" s="36" t="b">
        <f t="shared" si="4"/>
        <v>0</v>
      </c>
    </row>
    <row r="62" spans="2:23" s="36" customFormat="1" ht="12.75" thickBot="1">
      <c r="B62" s="109"/>
      <c r="C62" s="110" t="s">
        <v>74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5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0"/>
        <v>-</v>
      </c>
      <c r="T62" s="36" t="e">
        <f t="shared" si="1"/>
        <v>#VALUE!</v>
      </c>
      <c r="U62" s="36" t="b">
        <f t="shared" si="2"/>
        <v>1</v>
      </c>
      <c r="V62" s="36" t="e">
        <f t="shared" si="3"/>
        <v>#VALUE!</v>
      </c>
      <c r="W62" s="36" t="b">
        <f t="shared" si="4"/>
        <v>1</v>
      </c>
    </row>
    <row r="63" spans="2:23" s="36" customFormat="1" ht="12">
      <c r="B63" s="80" t="s">
        <v>75</v>
      </c>
      <c r="C63" s="104" t="s">
        <v>76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5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0"/>
        <v>-</v>
      </c>
      <c r="T63" s="36" t="e">
        <f t="shared" si="1"/>
        <v>#VALUE!</v>
      </c>
      <c r="U63" s="36" t="b">
        <f t="shared" si="2"/>
        <v>1</v>
      </c>
      <c r="V63" s="36" t="e">
        <f t="shared" si="3"/>
        <v>#VALUE!</v>
      </c>
      <c r="W63" s="36" t="b">
        <f t="shared" si="4"/>
        <v>1</v>
      </c>
    </row>
    <row r="64" spans="2:23" s="36" customFormat="1" ht="12">
      <c r="B64" s="58" t="s">
        <v>77</v>
      </c>
      <c r="C64" s="107" t="s">
        <v>78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5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0"/>
        <v>-</v>
      </c>
      <c r="T64" s="36" t="e">
        <f t="shared" si="1"/>
        <v>#VALUE!</v>
      </c>
      <c r="U64" s="36" t="b">
        <f t="shared" si="2"/>
        <v>1</v>
      </c>
      <c r="V64" s="36" t="e">
        <f t="shared" si="3"/>
        <v>#VALUE!</v>
      </c>
      <c r="W64" s="36" t="b">
        <f t="shared" si="4"/>
        <v>1</v>
      </c>
    </row>
    <row r="65" spans="2:23" s="36" customFormat="1" ht="12.75" thickBot="1">
      <c r="B65" s="93" t="s">
        <v>40</v>
      </c>
      <c r="C65" s="110" t="s">
        <v>79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5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0"/>
        <v>-</v>
      </c>
      <c r="T65" s="36" t="e">
        <f t="shared" si="1"/>
        <v>#VALUE!</v>
      </c>
      <c r="U65" s="36" t="b">
        <f t="shared" si="2"/>
        <v>1</v>
      </c>
      <c r="V65" s="36" t="e">
        <f t="shared" si="3"/>
        <v>#VALUE!</v>
      </c>
      <c r="W65" s="36" t="b">
        <f t="shared" si="4"/>
        <v>1</v>
      </c>
    </row>
    <row r="66" spans="2:23" s="36" customFormat="1" ht="12.75" thickBot="1">
      <c r="B66" s="112" t="s">
        <v>80</v>
      </c>
      <c r="C66" s="113"/>
      <c r="D66" s="113"/>
      <c r="E66" s="114">
        <v>38.1</v>
      </c>
      <c r="F66" s="115">
        <v>288290</v>
      </c>
      <c r="G66" s="116">
        <v>151</v>
      </c>
      <c r="H66" s="115">
        <v>706792</v>
      </c>
      <c r="I66" s="117">
        <v>2.45</v>
      </c>
      <c r="J66" s="118">
        <v>704212</v>
      </c>
      <c r="K66" s="119">
        <f t="shared" si="5"/>
        <v>0.37</v>
      </c>
      <c r="L66" s="114">
        <v>38.1</v>
      </c>
      <c r="M66" s="115">
        <v>288290</v>
      </c>
      <c r="N66" s="120">
        <v>151</v>
      </c>
      <c r="O66" s="115">
        <v>657145</v>
      </c>
      <c r="P66" s="117">
        <v>2.28</v>
      </c>
      <c r="Q66" s="118">
        <v>657788</v>
      </c>
      <c r="R66" s="119">
        <f t="shared" si="0"/>
        <v>-0.1</v>
      </c>
      <c r="T66" s="36">
        <f t="shared" si="1"/>
        <v>0.37</v>
      </c>
      <c r="U66" s="36" t="b">
        <f t="shared" si="2"/>
        <v>0</v>
      </c>
      <c r="V66" s="36">
        <f t="shared" si="3"/>
        <v>-0.1</v>
      </c>
      <c r="W66" s="36" t="b">
        <f t="shared" si="4"/>
        <v>0</v>
      </c>
    </row>
    <row r="67" spans="1:18" ht="12">
      <c r="A67" s="6"/>
      <c r="B67" s="6"/>
      <c r="C67" s="6"/>
      <c r="D67" s="121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1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1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1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1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1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1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">
      <selection activeCell="P17" sqref="O17:P18"/>
    </sheetView>
  </sheetViews>
  <sheetFormatPr defaultColWidth="9.00390625" defaultRowHeight="13.5"/>
  <cols>
    <col min="1" max="1" width="18.00390625" style="127" customWidth="1"/>
    <col min="2" max="2" width="7.625" style="127" customWidth="1"/>
    <col min="3" max="3" width="8.625" style="127" customWidth="1"/>
    <col min="4" max="4" width="6.625" style="127" customWidth="1"/>
    <col min="5" max="8" width="8.625" style="127" customWidth="1"/>
    <col min="9" max="9" width="7.625" style="127" customWidth="1"/>
    <col min="10" max="10" width="8.625" style="127" customWidth="1"/>
    <col min="11" max="11" width="6.625" style="127" customWidth="1"/>
    <col min="12" max="12" width="9.375" style="127" customWidth="1"/>
    <col min="13" max="13" width="8.625" style="127" customWidth="1"/>
    <col min="14" max="14" width="9.375" style="127" customWidth="1"/>
    <col min="15" max="15" width="8.625" style="127" customWidth="1"/>
    <col min="16" max="16384" width="9.00390625" style="127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4"/>
      <c r="K1" s="125"/>
      <c r="L1" s="125"/>
      <c r="M1" s="125"/>
      <c r="N1" s="125"/>
      <c r="O1" s="126" t="s">
        <v>154</v>
      </c>
    </row>
    <row r="2" spans="1:15" ht="14.25" thickBot="1">
      <c r="A2" s="128" t="s">
        <v>83</v>
      </c>
      <c r="B2" s="129" t="s">
        <v>84</v>
      </c>
      <c r="C2" s="130"/>
      <c r="D2" s="130"/>
      <c r="E2" s="130"/>
      <c r="F2" s="130"/>
      <c r="G2" s="131"/>
      <c r="H2" s="132"/>
      <c r="I2" s="130" t="s">
        <v>3</v>
      </c>
      <c r="J2" s="130"/>
      <c r="K2" s="130"/>
      <c r="L2" s="130"/>
      <c r="M2" s="130"/>
      <c r="N2" s="131"/>
      <c r="O2" s="132"/>
    </row>
    <row r="3" spans="1:15" ht="13.5">
      <c r="A3" s="133"/>
      <c r="B3" s="134"/>
      <c r="C3" s="135"/>
      <c r="D3" s="135"/>
      <c r="E3" s="135"/>
      <c r="F3" s="135"/>
      <c r="G3" s="136" t="s">
        <v>4</v>
      </c>
      <c r="H3" s="137"/>
      <c r="I3" s="135"/>
      <c r="J3" s="135"/>
      <c r="K3" s="135"/>
      <c r="L3" s="135"/>
      <c r="M3" s="135"/>
      <c r="N3" s="138" t="s">
        <v>4</v>
      </c>
      <c r="O3" s="139"/>
    </row>
    <row r="4" spans="1:15" ht="52.5" customHeight="1" thickBot="1">
      <c r="A4" s="140"/>
      <c r="B4" s="141" t="s">
        <v>5</v>
      </c>
      <c r="C4" s="142" t="s">
        <v>6</v>
      </c>
      <c r="D4" s="142" t="s">
        <v>7</v>
      </c>
      <c r="E4" s="142" t="s">
        <v>8</v>
      </c>
      <c r="F4" s="143" t="s">
        <v>9</v>
      </c>
      <c r="G4" s="144" t="s">
        <v>85</v>
      </c>
      <c r="H4" s="145" t="s">
        <v>11</v>
      </c>
      <c r="I4" s="142" t="s">
        <v>5</v>
      </c>
      <c r="J4" s="142" t="s">
        <v>6</v>
      </c>
      <c r="K4" s="142" t="s">
        <v>7</v>
      </c>
      <c r="L4" s="142" t="s">
        <v>12</v>
      </c>
      <c r="M4" s="143" t="s">
        <v>9</v>
      </c>
      <c r="N4" s="144" t="s">
        <v>13</v>
      </c>
      <c r="O4" s="146" t="s">
        <v>11</v>
      </c>
    </row>
    <row r="5" spans="1:15" ht="13.5">
      <c r="A5" s="147" t="s">
        <v>86</v>
      </c>
      <c r="B5" s="148">
        <v>38.3</v>
      </c>
      <c r="C5" s="149">
        <v>293295</v>
      </c>
      <c r="D5" s="149">
        <v>129</v>
      </c>
      <c r="E5" s="149">
        <v>746663</v>
      </c>
      <c r="F5" s="150">
        <v>2.55</v>
      </c>
      <c r="G5" s="151">
        <v>777179</v>
      </c>
      <c r="H5" s="152">
        <f aca="true" t="shared" si="0" ref="H5:H11">ROUND((E5-G5)/G5*100,2)</f>
        <v>-3.93</v>
      </c>
      <c r="I5" s="153" t="s">
        <v>19</v>
      </c>
      <c r="J5" s="154" t="s">
        <v>19</v>
      </c>
      <c r="K5" s="155">
        <v>127</v>
      </c>
      <c r="L5" s="149">
        <v>701966</v>
      </c>
      <c r="M5" s="156">
        <v>2.39</v>
      </c>
      <c r="N5" s="151">
        <v>722256</v>
      </c>
      <c r="O5" s="157">
        <f aca="true" t="shared" si="1" ref="O5:O11">ROUND((L5-N5)/N5*100,2)</f>
        <v>-2.81</v>
      </c>
    </row>
    <row r="6" spans="1:15" ht="13.5">
      <c r="A6" s="147" t="s">
        <v>87</v>
      </c>
      <c r="B6" s="158">
        <v>38.4</v>
      </c>
      <c r="C6" s="159">
        <v>294941</v>
      </c>
      <c r="D6" s="160">
        <v>143</v>
      </c>
      <c r="E6" s="159">
        <v>749671</v>
      </c>
      <c r="F6" s="161">
        <v>2.54</v>
      </c>
      <c r="G6" s="162">
        <v>746663</v>
      </c>
      <c r="H6" s="163">
        <f t="shared" si="0"/>
        <v>0.4</v>
      </c>
      <c r="I6" s="164" t="s">
        <v>19</v>
      </c>
      <c r="J6" s="165" t="s">
        <v>19</v>
      </c>
      <c r="K6" s="166">
        <v>140</v>
      </c>
      <c r="L6" s="159">
        <v>708713</v>
      </c>
      <c r="M6" s="167">
        <v>2.4</v>
      </c>
      <c r="N6" s="162">
        <v>701966</v>
      </c>
      <c r="O6" s="157">
        <f t="shared" si="1"/>
        <v>0.96</v>
      </c>
    </row>
    <row r="7" spans="1:15" ht="13.5">
      <c r="A7" s="147" t="s">
        <v>88</v>
      </c>
      <c r="B7" s="148">
        <v>38.8</v>
      </c>
      <c r="C7" s="149">
        <v>296062</v>
      </c>
      <c r="D7" s="149">
        <v>149</v>
      </c>
      <c r="E7" s="149">
        <v>776421</v>
      </c>
      <c r="F7" s="161">
        <v>2.62</v>
      </c>
      <c r="G7" s="162">
        <v>749671</v>
      </c>
      <c r="H7" s="152">
        <f t="shared" si="0"/>
        <v>3.57</v>
      </c>
      <c r="I7" s="164" t="s">
        <v>19</v>
      </c>
      <c r="J7" s="165" t="s">
        <v>19</v>
      </c>
      <c r="K7" s="166">
        <v>142</v>
      </c>
      <c r="L7" s="159">
        <v>749559</v>
      </c>
      <c r="M7" s="167">
        <v>2.53</v>
      </c>
      <c r="N7" s="162">
        <v>708713</v>
      </c>
      <c r="O7" s="157">
        <f t="shared" si="1"/>
        <v>5.76</v>
      </c>
    </row>
    <row r="8" spans="1:15" ht="13.5">
      <c r="A8" s="147" t="s">
        <v>135</v>
      </c>
      <c r="B8" s="148">
        <v>39</v>
      </c>
      <c r="C8" s="149">
        <v>293526</v>
      </c>
      <c r="D8" s="149">
        <v>140</v>
      </c>
      <c r="E8" s="149">
        <v>783213</v>
      </c>
      <c r="F8" s="150">
        <v>2.67</v>
      </c>
      <c r="G8" s="151">
        <v>776421</v>
      </c>
      <c r="H8" s="152">
        <f t="shared" si="0"/>
        <v>0.87</v>
      </c>
      <c r="I8" s="153" t="s">
        <v>19</v>
      </c>
      <c r="J8" s="154" t="s">
        <v>19</v>
      </c>
      <c r="K8" s="155">
        <v>140</v>
      </c>
      <c r="L8" s="149">
        <v>749471</v>
      </c>
      <c r="M8" s="156">
        <v>2.55</v>
      </c>
      <c r="N8" s="151">
        <v>749559</v>
      </c>
      <c r="O8" s="157">
        <f t="shared" si="1"/>
        <v>-0.01</v>
      </c>
    </row>
    <row r="9" spans="1:15" ht="13.5">
      <c r="A9" s="147" t="s">
        <v>136</v>
      </c>
      <c r="B9" s="168">
        <v>38.8</v>
      </c>
      <c r="C9" s="149">
        <v>293804</v>
      </c>
      <c r="D9" s="149">
        <v>134</v>
      </c>
      <c r="E9" s="149">
        <v>801308</v>
      </c>
      <c r="F9" s="150">
        <v>2.73</v>
      </c>
      <c r="G9" s="151">
        <v>783213</v>
      </c>
      <c r="H9" s="152">
        <f t="shared" si="0"/>
        <v>2.31</v>
      </c>
      <c r="I9" s="169">
        <v>38.8</v>
      </c>
      <c r="J9" s="170">
        <v>294083</v>
      </c>
      <c r="K9" s="171">
        <v>133</v>
      </c>
      <c r="L9" s="149">
        <v>765582</v>
      </c>
      <c r="M9" s="156">
        <v>2.6</v>
      </c>
      <c r="N9" s="151">
        <v>749471</v>
      </c>
      <c r="O9" s="157">
        <f t="shared" si="1"/>
        <v>2.15</v>
      </c>
    </row>
    <row r="10" spans="1:15" ht="13.5">
      <c r="A10" s="147" t="s">
        <v>137</v>
      </c>
      <c r="B10" s="168">
        <v>38.8</v>
      </c>
      <c r="C10" s="149">
        <v>296407</v>
      </c>
      <c r="D10" s="149">
        <v>145</v>
      </c>
      <c r="E10" s="149">
        <v>814683</v>
      </c>
      <c r="F10" s="150">
        <v>2.75</v>
      </c>
      <c r="G10" s="151">
        <v>801308</v>
      </c>
      <c r="H10" s="152">
        <f t="shared" si="0"/>
        <v>1.67</v>
      </c>
      <c r="I10" s="169">
        <v>38.8</v>
      </c>
      <c r="J10" s="170">
        <v>296547</v>
      </c>
      <c r="K10" s="171">
        <v>142</v>
      </c>
      <c r="L10" s="149">
        <v>798706</v>
      </c>
      <c r="M10" s="156">
        <v>2.69</v>
      </c>
      <c r="N10" s="151">
        <v>765582</v>
      </c>
      <c r="O10" s="157">
        <f t="shared" si="1"/>
        <v>4.33</v>
      </c>
    </row>
    <row r="11" spans="1:15" ht="13.5">
      <c r="A11" s="281" t="s">
        <v>138</v>
      </c>
      <c r="B11" s="182">
        <v>38.2</v>
      </c>
      <c r="C11" s="149">
        <v>292389</v>
      </c>
      <c r="D11" s="149">
        <v>155</v>
      </c>
      <c r="E11" s="149">
        <v>820082</v>
      </c>
      <c r="F11" s="286">
        <v>2.8</v>
      </c>
      <c r="G11" s="151">
        <v>814683</v>
      </c>
      <c r="H11" s="183">
        <f t="shared" si="0"/>
        <v>0.66</v>
      </c>
      <c r="I11" s="287">
        <v>38.2</v>
      </c>
      <c r="J11" s="170">
        <v>292899</v>
      </c>
      <c r="K11" s="155">
        <v>153</v>
      </c>
      <c r="L11" s="149">
        <v>800870</v>
      </c>
      <c r="M11" s="282">
        <v>2.73</v>
      </c>
      <c r="N11" s="151">
        <v>798706</v>
      </c>
      <c r="O11" s="288">
        <f t="shared" si="1"/>
        <v>0.27</v>
      </c>
    </row>
    <row r="12" spans="1:15" ht="13.5">
      <c r="A12" s="281" t="s">
        <v>139</v>
      </c>
      <c r="B12" s="189">
        <v>37.6</v>
      </c>
      <c r="C12" s="190">
        <v>289842</v>
      </c>
      <c r="D12" s="191">
        <v>148</v>
      </c>
      <c r="E12" s="190">
        <v>736771</v>
      </c>
      <c r="F12" s="186">
        <v>2.54</v>
      </c>
      <c r="G12" s="270">
        <v>820082</v>
      </c>
      <c r="H12" s="183">
        <f>ROUND((E12-G12)/G12*100,2)</f>
        <v>-10.16</v>
      </c>
      <c r="I12" s="189">
        <v>37.6</v>
      </c>
      <c r="J12" s="190">
        <v>289855</v>
      </c>
      <c r="K12" s="191">
        <v>147</v>
      </c>
      <c r="L12" s="190">
        <v>631451</v>
      </c>
      <c r="M12" s="186">
        <v>2.18</v>
      </c>
      <c r="N12" s="270">
        <v>800870</v>
      </c>
      <c r="O12" s="157">
        <f>ROUND((L12-N12)/N12*100,2)</f>
        <v>-21.15</v>
      </c>
    </row>
    <row r="13" spans="1:15" ht="13.5">
      <c r="A13" s="147" t="s">
        <v>148</v>
      </c>
      <c r="B13" s="189">
        <v>37.4</v>
      </c>
      <c r="C13" s="190">
        <v>286528</v>
      </c>
      <c r="D13" s="191">
        <v>135</v>
      </c>
      <c r="E13" s="190">
        <v>682217</v>
      </c>
      <c r="F13" s="186">
        <v>2.38</v>
      </c>
      <c r="G13" s="192">
        <v>736771</v>
      </c>
      <c r="H13" s="183">
        <f>ROUND((E13-G13)/G13*100,2)</f>
        <v>-7.4</v>
      </c>
      <c r="I13" s="189">
        <v>37.4</v>
      </c>
      <c r="J13" s="190">
        <v>286528</v>
      </c>
      <c r="K13" s="191">
        <v>135</v>
      </c>
      <c r="L13" s="190">
        <v>609719</v>
      </c>
      <c r="M13" s="186">
        <v>2.13</v>
      </c>
      <c r="N13" s="289">
        <v>631451</v>
      </c>
      <c r="O13" s="157">
        <f>ROUND((L13-N13)/N13*100,2)</f>
        <v>-3.44</v>
      </c>
    </row>
    <row r="14" spans="1:15" ht="14.25" thickBot="1">
      <c r="A14" s="290" t="s">
        <v>149</v>
      </c>
      <c r="B14" s="194">
        <v>37.6</v>
      </c>
      <c r="C14" s="195">
        <v>286018</v>
      </c>
      <c r="D14" s="195">
        <v>154</v>
      </c>
      <c r="E14" s="195">
        <v>704212</v>
      </c>
      <c r="F14" s="196">
        <v>2.46</v>
      </c>
      <c r="G14" s="197">
        <v>682217</v>
      </c>
      <c r="H14" s="198">
        <f>IF(R14=TRUE,"-",ROUND((E14-G14)/G14*100,2))</f>
        <v>3.22</v>
      </c>
      <c r="I14" s="194">
        <v>37.6</v>
      </c>
      <c r="J14" s="195">
        <v>286018</v>
      </c>
      <c r="K14" s="195">
        <v>154</v>
      </c>
      <c r="L14" s="195">
        <v>657788</v>
      </c>
      <c r="M14" s="196">
        <v>2.3</v>
      </c>
      <c r="N14" s="197">
        <v>609719</v>
      </c>
      <c r="O14" s="198">
        <f>IF(T14=TRUE,"-",ROUND((L14-N14)/N14*100,2))</f>
        <v>7.88</v>
      </c>
    </row>
    <row r="15" spans="1:15" ht="13.5">
      <c r="A15" s="199" t="s">
        <v>89</v>
      </c>
      <c r="B15" s="200">
        <v>38.1</v>
      </c>
      <c r="C15" s="201">
        <v>288290</v>
      </c>
      <c r="D15" s="201">
        <v>151</v>
      </c>
      <c r="E15" s="201">
        <v>706792</v>
      </c>
      <c r="F15" s="202">
        <v>2.45</v>
      </c>
      <c r="G15" s="272">
        <v>704212</v>
      </c>
      <c r="H15" s="204">
        <f>IF(R15=TRUE,"-",ROUND((E15-G15)/G15*100,2))</f>
        <v>0.37</v>
      </c>
      <c r="I15" s="200">
        <v>38.1</v>
      </c>
      <c r="J15" s="201">
        <v>288290</v>
      </c>
      <c r="K15" s="201">
        <v>151</v>
      </c>
      <c r="L15" s="201">
        <v>657145</v>
      </c>
      <c r="M15" s="202">
        <v>2.28</v>
      </c>
      <c r="N15" s="272">
        <v>657788</v>
      </c>
      <c r="O15" s="204">
        <f>IF(T15=TRUE,"-",ROUND((L15-N15)/N15*100,2))</f>
        <v>-0.1</v>
      </c>
    </row>
    <row r="16" spans="1:15" ht="14.25" thickBot="1">
      <c r="A16" s="205" t="s">
        <v>90</v>
      </c>
      <c r="B16" s="273">
        <v>37.6</v>
      </c>
      <c r="C16" s="274">
        <v>286018</v>
      </c>
      <c r="D16" s="274">
        <v>154</v>
      </c>
      <c r="E16" s="274">
        <v>704212</v>
      </c>
      <c r="F16" s="275">
        <v>2.46</v>
      </c>
      <c r="G16" s="276">
        <v>682217</v>
      </c>
      <c r="H16" s="277">
        <f>IF(R16=TRUE,"-",ROUND((E16-G16)/G16*100,2))</f>
        <v>3.22</v>
      </c>
      <c r="I16" s="273">
        <v>37.6</v>
      </c>
      <c r="J16" s="274">
        <v>286018</v>
      </c>
      <c r="K16" s="274">
        <v>154</v>
      </c>
      <c r="L16" s="274">
        <v>657788</v>
      </c>
      <c r="M16" s="275">
        <v>2.3</v>
      </c>
      <c r="N16" s="276">
        <v>609719</v>
      </c>
      <c r="O16" s="277">
        <f>IF(T16=TRUE,"-",ROUND((L16-N16)/N16*100,2))</f>
        <v>7.88</v>
      </c>
    </row>
    <row r="17" spans="1:15" ht="14.25" thickBot="1">
      <c r="A17" s="206" t="s">
        <v>91</v>
      </c>
      <c r="B17" s="207">
        <f aca="true" t="shared" si="2" ref="B17:O17">B15-B16</f>
        <v>0.5</v>
      </c>
      <c r="C17" s="208">
        <f t="shared" si="2"/>
        <v>2272</v>
      </c>
      <c r="D17" s="209">
        <f t="shared" si="2"/>
        <v>-3</v>
      </c>
      <c r="E17" s="208">
        <f t="shared" si="2"/>
        <v>2580</v>
      </c>
      <c r="F17" s="278">
        <f t="shared" si="2"/>
        <v>-0.009999999999999787</v>
      </c>
      <c r="G17" s="279">
        <f t="shared" si="2"/>
        <v>21995</v>
      </c>
      <c r="H17" s="212">
        <f t="shared" si="2"/>
        <v>-2.85</v>
      </c>
      <c r="I17" s="213">
        <f t="shared" si="2"/>
        <v>0.5</v>
      </c>
      <c r="J17" s="214">
        <f t="shared" si="2"/>
        <v>2272</v>
      </c>
      <c r="K17" s="209">
        <f t="shared" si="2"/>
        <v>-3</v>
      </c>
      <c r="L17" s="208">
        <f t="shared" si="2"/>
        <v>-643</v>
      </c>
      <c r="M17" s="210">
        <f t="shared" si="2"/>
        <v>-0.020000000000000018</v>
      </c>
      <c r="N17" s="211">
        <f t="shared" si="2"/>
        <v>48069</v>
      </c>
      <c r="O17" s="212">
        <f t="shared" si="2"/>
        <v>-7.9799999999999995</v>
      </c>
    </row>
    <row r="18" spans="1:15" ht="13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3.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3.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3.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 thickBot="1">
      <c r="A25" s="216"/>
      <c r="B25" s="216"/>
      <c r="C25" s="216"/>
      <c r="D25" s="216"/>
      <c r="E25" s="216"/>
      <c r="F25" s="216"/>
      <c r="G25" s="216"/>
      <c r="H25" s="216"/>
      <c r="I25" s="216"/>
      <c r="J25" s="125"/>
      <c r="K25" s="125"/>
      <c r="L25" s="125"/>
      <c r="M25" s="125"/>
      <c r="N25" s="125"/>
      <c r="O25" s="125"/>
    </row>
    <row r="26" spans="1:15" ht="13.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20"/>
      <c r="L26" s="220"/>
      <c r="M26" s="220"/>
      <c r="N26" s="220"/>
      <c r="O26" s="221"/>
    </row>
    <row r="27" spans="1:15" ht="13.5" customHeight="1">
      <c r="A27" s="222" t="s">
        <v>92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4"/>
      <c r="N27" s="224"/>
      <c r="O27" s="225"/>
    </row>
    <row r="28" spans="1:15" ht="13.5">
      <c r="A28" s="226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29.25" customHeight="1">
      <c r="A29" s="227" t="s">
        <v>93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19.5" customHeight="1">
      <c r="A30" s="227" t="s">
        <v>94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29"/>
      <c r="O30" s="230"/>
    </row>
    <row r="31" spans="1:15" ht="25.5" customHeight="1">
      <c r="A31" s="231" t="s">
        <v>95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</row>
    <row r="32" spans="1:15" ht="39" customHeight="1">
      <c r="A32" s="234"/>
      <c r="B32" s="235" t="s">
        <v>96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237"/>
    </row>
    <row r="33" spans="1:15" ht="24.75" customHeight="1">
      <c r="A33" s="234"/>
      <c r="D33" s="238" t="s">
        <v>97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98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24" customHeight="1">
      <c r="A35" s="234"/>
      <c r="D35" s="238" t="s">
        <v>99</v>
      </c>
      <c r="E35" s="239"/>
      <c r="F35" s="239"/>
      <c r="G35" s="239"/>
      <c r="H35" s="239"/>
      <c r="I35" s="239"/>
      <c r="J35" s="239"/>
      <c r="K35" s="239"/>
      <c r="L35" s="239"/>
      <c r="M35" s="236"/>
      <c r="N35" s="236"/>
      <c r="O35" s="237"/>
    </row>
    <row r="36" spans="1:15" ht="19.5" customHeight="1">
      <c r="A36" s="240"/>
      <c r="D36" s="241" t="s">
        <v>100</v>
      </c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7.75" customHeight="1">
      <c r="A37" s="240"/>
      <c r="B37" s="242"/>
      <c r="C37" s="242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243"/>
      <c r="O37" s="244"/>
    </row>
    <row r="38" spans="1:15" ht="23.25" customHeight="1">
      <c r="A38" s="231" t="s">
        <v>101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9"/>
      <c r="N38" s="229"/>
      <c r="O38" s="230"/>
    </row>
    <row r="39" spans="1:15" ht="23.25" customHeigh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7"/>
      <c r="N39" s="247"/>
      <c r="O39" s="248"/>
    </row>
    <row r="40" spans="1:15" ht="13.5">
      <c r="A40" s="249" t="s">
        <v>102</v>
      </c>
      <c r="B40" s="250"/>
      <c r="C40" s="250"/>
      <c r="D40" s="250"/>
      <c r="E40" s="250"/>
      <c r="F40" s="250" t="s">
        <v>103</v>
      </c>
      <c r="G40" s="251"/>
      <c r="H40" s="251"/>
      <c r="I40" s="243"/>
      <c r="J40" s="243"/>
      <c r="K40" s="243"/>
      <c r="L40" s="252"/>
      <c r="M40" s="252" t="s">
        <v>104</v>
      </c>
      <c r="N40" s="243"/>
      <c r="O40" s="244"/>
    </row>
    <row r="41" spans="1:15" ht="13.5">
      <c r="A41" s="249" t="s">
        <v>105</v>
      </c>
      <c r="B41" s="250"/>
      <c r="C41" s="250"/>
      <c r="D41" s="250"/>
      <c r="E41" s="250"/>
      <c r="F41" s="250" t="s">
        <v>106</v>
      </c>
      <c r="G41" s="251"/>
      <c r="H41" s="251"/>
      <c r="I41" s="243"/>
      <c r="J41" s="243"/>
      <c r="K41" s="243"/>
      <c r="L41" s="252"/>
      <c r="M41" s="243" t="s">
        <v>107</v>
      </c>
      <c r="N41" s="243"/>
      <c r="O41" s="244"/>
    </row>
    <row r="42" spans="1:15" ht="13.5">
      <c r="A42" s="249" t="s">
        <v>108</v>
      </c>
      <c r="B42" s="250"/>
      <c r="C42" s="250"/>
      <c r="D42" s="250"/>
      <c r="E42" s="250"/>
      <c r="F42" s="250" t="s">
        <v>109</v>
      </c>
      <c r="G42" s="251"/>
      <c r="H42" s="251"/>
      <c r="I42" s="243"/>
      <c r="J42" s="243"/>
      <c r="K42" s="243"/>
      <c r="L42" s="252"/>
      <c r="M42" s="252" t="s">
        <v>110</v>
      </c>
      <c r="N42" s="243"/>
      <c r="O42" s="244"/>
    </row>
    <row r="43" spans="1:15" ht="13.5">
      <c r="A43" s="249" t="s">
        <v>111</v>
      </c>
      <c r="B43" s="250"/>
      <c r="C43" s="250"/>
      <c r="D43" s="250"/>
      <c r="E43" s="250"/>
      <c r="F43" s="250" t="s">
        <v>112</v>
      </c>
      <c r="G43" s="251"/>
      <c r="H43" s="251"/>
      <c r="I43" s="243"/>
      <c r="J43" s="243"/>
      <c r="K43" s="243"/>
      <c r="L43" s="252"/>
      <c r="M43" s="252" t="s">
        <v>113</v>
      </c>
      <c r="N43" s="243"/>
      <c r="O43" s="244"/>
    </row>
    <row r="44" spans="1:15" ht="13.5">
      <c r="A44" s="249" t="s">
        <v>114</v>
      </c>
      <c r="B44" s="250"/>
      <c r="C44" s="250"/>
      <c r="D44" s="250"/>
      <c r="E44" s="250"/>
      <c r="F44" s="250" t="s">
        <v>115</v>
      </c>
      <c r="G44" s="251"/>
      <c r="H44" s="251"/>
      <c r="I44" s="243"/>
      <c r="J44" s="243"/>
      <c r="K44" s="243"/>
      <c r="L44" s="252"/>
      <c r="M44" s="252" t="s">
        <v>116</v>
      </c>
      <c r="N44" s="243"/>
      <c r="O44" s="244"/>
    </row>
    <row r="45" spans="1:15" ht="13.5">
      <c r="A45" s="249"/>
      <c r="B45" s="250"/>
      <c r="C45" s="250"/>
      <c r="D45" s="250"/>
      <c r="E45" s="250"/>
      <c r="F45" s="250"/>
      <c r="G45" s="251"/>
      <c r="H45" s="251"/>
      <c r="I45" s="243"/>
      <c r="J45" s="243"/>
      <c r="K45" s="243"/>
      <c r="L45" s="252"/>
      <c r="M45" s="252"/>
      <c r="N45" s="243"/>
      <c r="O45" s="244"/>
    </row>
    <row r="46" spans="1:15" ht="13.5">
      <c r="A46" s="253"/>
      <c r="B46" s="254"/>
      <c r="C46" s="254"/>
      <c r="D46" s="243"/>
      <c r="E46" s="125"/>
      <c r="F46" s="251"/>
      <c r="G46" s="251"/>
      <c r="H46" s="243"/>
      <c r="I46" s="243"/>
      <c r="J46" s="243"/>
      <c r="K46" s="243"/>
      <c r="L46" s="243"/>
      <c r="M46" s="243"/>
      <c r="N46" s="243"/>
      <c r="O46" s="244"/>
    </row>
    <row r="47" spans="1:15" ht="27" customHeight="1">
      <c r="A47" s="255" t="s">
        <v>117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</row>
    <row r="48" spans="1:15" ht="13.5">
      <c r="A48" s="258"/>
      <c r="B48" s="254"/>
      <c r="C48" s="254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</row>
    <row r="49" spans="1:15" ht="21.75" customHeight="1">
      <c r="A49" s="258"/>
      <c r="B49" s="259" t="s">
        <v>118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9" customHeight="1">
      <c r="A50" s="258"/>
      <c r="B50" s="259"/>
      <c r="C50" s="259"/>
      <c r="D50" s="260"/>
      <c r="E50" s="260"/>
      <c r="F50" s="260"/>
      <c r="G50" s="260"/>
      <c r="H50" s="260"/>
      <c r="I50" s="260"/>
      <c r="J50" s="260"/>
      <c r="K50" s="260"/>
      <c r="L50" s="261"/>
      <c r="M50" s="243"/>
      <c r="N50" s="243"/>
      <c r="O50" s="244"/>
    </row>
    <row r="51" spans="1:15" ht="13.5">
      <c r="A51" s="258"/>
      <c r="B51" s="254" t="s">
        <v>119</v>
      </c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21.75" customHeight="1">
      <c r="A52" s="258"/>
      <c r="B52" s="254"/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120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121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122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13.5">
      <c r="A56" s="258"/>
      <c r="B56" s="254" t="s">
        <v>123</v>
      </c>
      <c r="C56" s="254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4"/>
    </row>
    <row r="57" spans="1:15" ht="28.5" customHeight="1" thickBo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4"/>
      <c r="L57" s="264"/>
      <c r="M57" s="264"/>
      <c r="N57" s="264"/>
      <c r="O57" s="265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2012-08-09T07:03:35Z</dcterms:created>
  <dcterms:modified xsi:type="dcterms:W3CDTF">2012-08-09T07:05:32Z</dcterms:modified>
  <cp:category/>
  <cp:version/>
  <cp:contentType/>
  <cp:contentStatus/>
</cp:coreProperties>
</file>