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65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<sst xmlns="http://schemas.openxmlformats.org/spreadsheetml/2006/main" count="1468" uniqueCount="166">
  <si>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</si>
  <si>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</si>
  <si>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</si>
  <si>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</si>
  <si>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</si>
  <si>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</si>
  <si>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</si>
  <si>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</si>
  <si>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</si>
  <si>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</si>
  <si>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</si>
  <si>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</si>
  <si>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</si>
  <si>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</si>
  <si>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</si>
  <si>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</si>
  <si>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</si>
  <si>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</si>
  <si>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</si>
  <si>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</si>
  <si>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</si>
  <si>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</si>
  <si>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</si>
  <si>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</si>
  <si>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</si>
  <si>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</si>
  <si>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</si>
  <si>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</si>
  <si>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</si>
  <si>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</si>
  <si>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</si>
  <si>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</si>
  <si>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</si>
  <si>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</si>
  <si>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</si>
  <si>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</si>
  <si>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</si>
  <si>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</si>
  <si>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</si>
  <si>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</si>
  <si>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</si>
  <si>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</si>
  <si>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</si>
  <si>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</si>
  <si>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</si>
  <si>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</si>
  <si>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</si>
  <si>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</si>
  <si>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</si>
  <si>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</si>
  <si>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</si>
  <si>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</si>
  <si>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</si>
  <si>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</si>
  <si>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</si>
  <si>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</si>
  <si>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</si>
  <si>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</si>
  <si>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</si>
  <si>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>前年
要求額（円）</t>
  </si>
  <si>
    <t>平均
年齢</t>
  </si>
  <si>
    <t>（　加　重　平　均　）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</si>
  <si>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</si>
  <si>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</si>
  <si>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</si>
  <si>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</si>
  <si>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</si>
  <si>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</si>
  <si>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</si>
  <si>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</si>
  <si>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</si>
  <si>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</si>
  <si>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</si>
  <si>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</si>
  <si>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</si>
  <si>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</si>
  <si>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</si>
  <si>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</si>
  <si>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</si>
  <si>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</si>
  <si>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</si>
  <si>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</si>
  <si>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</si>
  <si>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</si>
  <si>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</si>
  <si>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</si>
  <si>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</si>
  <si>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</si>
  <si>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</si>
  <si>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</si>
  <si>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</si>
  <si>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</si>
  <si>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</si>
  <si>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</si>
  <si>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</si>
  <si>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</si>
  <si>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</si>
  <si>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</si>
  <si>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</si>
  <si>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● 年末一時金要求・妥結結果の推移（加重平均）</t>
  </si>
  <si>
    <t>X</t>
  </si>
  <si>
    <t xml:space="preserve">               ＊賃上げ一時金情報は、インターネットのホームページで御利用いただけます。</t>
  </si>
  <si>
    <t xml:space="preserve">                       ホームページにおいては東部・中部・西部地区別、加重平均・単純平均別の情報も掲載しています。</t>
  </si>
  <si>
    <t>　　                http://www.pref.shizuoka.jp/sangyou/sa-210/index.html</t>
  </si>
  <si>
    <t>賃上げ一時金情報ホームページ掲載（更新）予定日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</si>
  <si>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</si>
  <si>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</si>
  <si>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t xml:space="preserve">               ＊労働関係業務を担当する県の事務所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</si>
  <si>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</si>
  <si>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t xml:space="preserve">  電話　055-951-8209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</si>
  <si>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</si>
  <si>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</si>
  <si>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</si>
  <si>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</si>
  <si>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</si>
  <si>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</si>
  <si>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</si>
  <si>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</si>
  <si>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西</t>
    </r>
    <r>
      <rPr>
        <sz val="11"/>
        <rFont val="ＭＳ Ｐゴシック"/>
        <family val="3"/>
      </rPr>
      <t>部県民生活センター</t>
    </r>
  </si>
  <si>
    <r>
      <t>〒415-0016  下田市中</t>
    </r>
    <r>
      <rPr>
        <sz val="11"/>
        <rFont val="ＭＳ Ｐゴシック"/>
        <family val="3"/>
      </rPr>
      <t>531-1</t>
    </r>
  </si>
  <si>
    <r>
      <t>〒410-0801  沼津市大手町</t>
    </r>
    <r>
      <rPr>
        <sz val="11"/>
        <rFont val="ＭＳ Ｐゴシック"/>
        <family val="3"/>
      </rPr>
      <t>1-1-3</t>
    </r>
    <r>
      <rPr>
        <sz val="11"/>
        <rFont val="ＭＳ Ｐゴシック"/>
        <family val="3"/>
      </rPr>
      <t>　沼津商連会館ビル</t>
    </r>
    <r>
      <rPr>
        <sz val="11"/>
        <rFont val="ＭＳ Ｐゴシック"/>
        <family val="3"/>
      </rPr>
      <t>2階</t>
    </r>
  </si>
  <si>
    <r>
      <t>〒422-8067　静岡市駿河区南町</t>
    </r>
    <r>
      <rPr>
        <sz val="11"/>
        <rFont val="ＭＳ Ｐゴシック"/>
        <family val="3"/>
      </rPr>
      <t>14-1</t>
    </r>
    <r>
      <rPr>
        <sz val="11"/>
        <rFont val="ＭＳ Ｐゴシック"/>
        <family val="3"/>
      </rPr>
      <t>　水の森ビル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階</t>
    </r>
  </si>
  <si>
    <r>
      <t>〒430-0933　浜松市中区鍛冶町</t>
    </r>
    <r>
      <rPr>
        <sz val="11"/>
        <rFont val="ＭＳ Ｐゴシック"/>
        <family val="3"/>
      </rPr>
      <t>100-1</t>
    </r>
    <r>
      <rPr>
        <sz val="11"/>
        <rFont val="ＭＳ Ｐゴシック"/>
        <family val="3"/>
      </rPr>
      <t>　ザザシティ浜松中央館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階</t>
    </r>
  </si>
  <si>
    <t xml:space="preserve"> 20 年 最 終 集 計</t>
  </si>
  <si>
    <t>X</t>
  </si>
  <si>
    <t>静岡県東部県民生活センター</t>
  </si>
  <si>
    <t>東部</t>
  </si>
  <si>
    <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東部県民生活センター　賀茂県民相談室</t>
    </r>
  </si>
  <si>
    <r>
      <t>〒415-0016  下田市中</t>
    </r>
    <r>
      <rPr>
        <sz val="11"/>
        <rFont val="ＭＳ Ｐゴシック"/>
        <family val="3"/>
      </rPr>
      <t>531-1</t>
    </r>
  </si>
  <si>
    <t>（　加　重　平　均　）</t>
  </si>
  <si>
    <t>【公表資料用】</t>
  </si>
  <si>
    <t>静岡県中部県民生活センター</t>
  </si>
  <si>
    <t>中部</t>
  </si>
  <si>
    <t>（　加　重　平　均　）</t>
  </si>
  <si>
    <t>【公表資料用】</t>
  </si>
  <si>
    <t>静岡県西部県民生活センター</t>
  </si>
  <si>
    <t>西部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</si>
  <si>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</si>
  <si>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</si>
  <si>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</si>
  <si>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</si>
  <si>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</si>
  <si>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22年最終集計（A）</t>
  </si>
  <si>
    <t xml:space="preserve"> 21年最終集計（B）</t>
  </si>
  <si>
    <t xml:space="preserve">  (A)   －   (B)</t>
  </si>
  <si>
    <t xml:space="preserve"> 17 年 最 終 集 計</t>
  </si>
  <si>
    <t xml:space="preserve"> 18 年 最 終 集 計</t>
  </si>
  <si>
    <t xml:space="preserve"> 19 年 最 終 集 計</t>
  </si>
  <si>
    <t xml:space="preserve"> 21 年 最 終 集 計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</si>
  <si>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</si>
  <si>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</si>
  <si>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</si>
  <si>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</si>
  <si>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</si>
  <si>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t xml:space="preserve"> 21 年 最 終 集 計</t>
  </si>
  <si>
    <t xml:space="preserve"> 22年最終結果（A）</t>
  </si>
  <si>
    <t xml:space="preserve"> 21年最終結果（B）</t>
  </si>
  <si>
    <t xml:space="preserve">  (A)   －   (B)</t>
  </si>
  <si>
    <t>平成22年　年末一時金要求・妥結速報(最終結果)</t>
  </si>
  <si>
    <t>静岡県産業部労働政策課</t>
  </si>
  <si>
    <t xml:space="preserve">                       労働政策課ホームページ「しずおか労働福祉情報」のＵＲＬは下記になります。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</si>
  <si>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春季賃上げ情報：平成２２年４月１日、４月１５日、４月３０日、５月２７日、７月８日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</si>
  <si>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夏季一時金情報：６月３日、６月１７日、７月１日、７月１５日、８月１６日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</si>
  <si>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年末一時金情報：１１月４日、１２月１日、１２月１５日、平成 ２３年１月６日</t>
    </r>
  </si>
  <si>
    <t>平成22年　年末一時金要求・妥結速報(最終結果)</t>
  </si>
  <si>
    <t>平成22年　年末一時金要求・妥結速報（最終結果)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</si>
</sst>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0" fontId="10" fillId="0" borderId="25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23" fillId="0" borderId="19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3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2" xfId="0" applyFont="1" applyFill="1" applyBorder="1" applyAlignment="1" applyProtection="1">
      <alignment horizontal="left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79" fontId="8" fillId="0" borderId="37" xfId="0" applyNumberFormat="1" applyFont="1" applyFill="1" applyBorder="1" applyAlignment="1">
      <alignment horizontal="right"/>
    </xf>
    <xf numFmtId="188" fontId="8" fillId="0" borderId="37" xfId="0" applyNumberFormat="1" applyFont="1" applyFill="1" applyBorder="1" applyAlignment="1">
      <alignment horizontal="right"/>
    </xf>
    <xf numFmtId="193" fontId="8" fillId="0" borderId="37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 horizontal="right"/>
    </xf>
    <xf numFmtId="180" fontId="8" fillId="0" borderId="28" xfId="0" applyNumberFormat="1" applyFont="1" applyFill="1" applyBorder="1" applyAlignment="1">
      <alignment horizontal="right"/>
    </xf>
    <xf numFmtId="184" fontId="8" fillId="0" borderId="38" xfId="0" applyNumberFormat="1" applyFont="1" applyFill="1" applyBorder="1" applyAlignment="1">
      <alignment horizontal="right" vertical="center"/>
    </xf>
    <xf numFmtId="194" fontId="8" fillId="0" borderId="37" xfId="0" applyNumberFormat="1" applyFont="1" applyFill="1" applyBorder="1" applyAlignment="1">
      <alignment horizontal="right"/>
    </xf>
    <xf numFmtId="179" fontId="8" fillId="0" borderId="39" xfId="0" applyNumberFormat="1" applyFont="1" applyFill="1" applyBorder="1" applyAlignment="1">
      <alignment horizontal="right"/>
    </xf>
    <xf numFmtId="188" fontId="8" fillId="0" borderId="39" xfId="0" applyNumberFormat="1" applyFont="1" applyFill="1" applyBorder="1" applyAlignment="1">
      <alignment horizontal="right"/>
    </xf>
    <xf numFmtId="193" fontId="8" fillId="0" borderId="39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/>
    </xf>
    <xf numFmtId="180" fontId="8" fillId="0" borderId="29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 vertical="center"/>
    </xf>
    <xf numFmtId="194" fontId="8" fillId="0" borderId="39" xfId="0" applyNumberFormat="1" applyFont="1" applyFill="1" applyBorder="1" applyAlignment="1">
      <alignment horizontal="right"/>
    </xf>
    <xf numFmtId="184" fontId="8" fillId="0" borderId="22" xfId="0" applyNumberFormat="1" applyFont="1" applyFill="1" applyBorder="1" applyAlignment="1">
      <alignment horizontal="right" vertical="center"/>
    </xf>
    <xf numFmtId="179" fontId="8" fillId="0" borderId="41" xfId="0" applyNumberFormat="1" applyFont="1" applyFill="1" applyBorder="1" applyAlignment="1">
      <alignment horizontal="right"/>
    </xf>
    <xf numFmtId="188" fontId="8" fillId="0" borderId="41" xfId="0" applyNumberFormat="1" applyFont="1" applyFill="1" applyBorder="1" applyAlignment="1">
      <alignment horizontal="right"/>
    </xf>
    <xf numFmtId="193" fontId="8" fillId="0" borderId="41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80" fontId="8" fillId="0" borderId="34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 vertical="center"/>
    </xf>
    <xf numFmtId="194" fontId="8" fillId="0" borderId="41" xfId="0" applyNumberFormat="1" applyFont="1" applyFill="1" applyBorder="1" applyAlignment="1">
      <alignment horizontal="right"/>
    </xf>
    <xf numFmtId="179" fontId="8" fillId="0" borderId="44" xfId="0" applyNumberFormat="1" applyFont="1" applyFill="1" applyBorder="1" applyAlignment="1">
      <alignment horizontal="right"/>
    </xf>
    <xf numFmtId="188" fontId="8" fillId="0" borderId="44" xfId="0" applyNumberFormat="1" applyFont="1" applyFill="1" applyBorder="1" applyAlignment="1">
      <alignment horizontal="right"/>
    </xf>
    <xf numFmtId="193" fontId="8" fillId="0" borderId="44" xfId="0" applyNumberFormat="1" applyFont="1" applyFill="1" applyBorder="1" applyAlignment="1">
      <alignment horizontal="right"/>
    </xf>
    <xf numFmtId="184" fontId="8" fillId="0" borderId="43" xfId="0" applyNumberFormat="1" applyFont="1" applyFill="1" applyBorder="1" applyAlignment="1">
      <alignment horizontal="right"/>
    </xf>
    <xf numFmtId="180" fontId="8" fillId="0" borderId="31" xfId="0" applyNumberFormat="1" applyFont="1" applyFill="1" applyBorder="1" applyAlignment="1">
      <alignment horizontal="right"/>
    </xf>
    <xf numFmtId="194" fontId="8" fillId="0" borderId="44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88" fontId="8" fillId="0" borderId="3" xfId="0" applyNumberFormat="1" applyFont="1" applyFill="1" applyBorder="1" applyAlignment="1">
      <alignment horizontal="right"/>
    </xf>
    <xf numFmtId="193" fontId="8" fillId="0" borderId="3" xfId="0" applyNumberFormat="1" applyFont="1" applyFill="1" applyBorder="1" applyAlignment="1">
      <alignment horizontal="right"/>
    </xf>
    <xf numFmtId="184" fontId="8" fillId="0" borderId="45" xfId="0" applyNumberFormat="1" applyFont="1" applyFill="1" applyBorder="1" applyAlignment="1">
      <alignment horizontal="right"/>
    </xf>
    <xf numFmtId="180" fontId="8" fillId="0" borderId="6" xfId="0" applyNumberFormat="1" applyFont="1" applyFill="1" applyBorder="1" applyAlignment="1">
      <alignment horizontal="right"/>
    </xf>
    <xf numFmtId="184" fontId="8" fillId="0" borderId="45" xfId="0" applyNumberFormat="1" applyFont="1" applyFill="1" applyBorder="1" applyAlignment="1">
      <alignment horizontal="right" vertical="center"/>
    </xf>
    <xf numFmtId="194" fontId="8" fillId="0" borderId="3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188" fontId="8" fillId="0" borderId="17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84" fontId="8" fillId="0" borderId="14" xfId="0" applyNumberFormat="1" applyFont="1" applyFill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4" fontId="8" fillId="0" borderId="14" xfId="0" applyNumberFormat="1" applyFont="1" applyFill="1" applyBorder="1" applyAlignment="1">
      <alignment horizontal="right" vertical="center"/>
    </xf>
    <xf numFmtId="194" fontId="8" fillId="0" borderId="17" xfId="0" applyNumberFormat="1" applyFont="1" applyFill="1" applyBorder="1" applyAlignment="1">
      <alignment horizontal="right"/>
    </xf>
    <xf numFmtId="179" fontId="8" fillId="0" borderId="46" xfId="0" applyNumberFormat="1" applyFont="1" applyFill="1" applyBorder="1" applyAlignment="1">
      <alignment horizontal="right"/>
    </xf>
    <xf numFmtId="188" fontId="8" fillId="0" borderId="46" xfId="0" applyNumberFormat="1" applyFont="1" applyFill="1" applyBorder="1" applyAlignment="1">
      <alignment horizontal="right"/>
    </xf>
    <xf numFmtId="193" fontId="8" fillId="0" borderId="46" xfId="0" applyNumberFormat="1" applyFont="1" applyFill="1" applyBorder="1" applyAlignment="1">
      <alignment horizontal="right"/>
    </xf>
    <xf numFmtId="184" fontId="8" fillId="0" borderId="47" xfId="0" applyNumberFormat="1" applyFont="1" applyFill="1" applyBorder="1" applyAlignment="1">
      <alignment horizontal="right"/>
    </xf>
    <xf numFmtId="180" fontId="8" fillId="0" borderId="10" xfId="0" applyNumberFormat="1" applyFont="1" applyFill="1" applyBorder="1" applyAlignment="1">
      <alignment horizontal="right"/>
    </xf>
    <xf numFmtId="184" fontId="8" fillId="0" borderId="47" xfId="0" applyNumberFormat="1" applyFont="1" applyFill="1" applyBorder="1" applyAlignment="1">
      <alignment horizontal="right" vertical="center"/>
    </xf>
    <xf numFmtId="194" fontId="8" fillId="0" borderId="46" xfId="0" applyNumberFormat="1" applyFont="1" applyFill="1" applyBorder="1" applyAlignment="1">
      <alignment horizontal="right"/>
    </xf>
    <xf numFmtId="0" fontId="10" fillId="0" borderId="48" xfId="0" applyFont="1" applyFill="1" applyBorder="1" applyAlignment="1">
      <alignment horizontal="center"/>
    </xf>
    <xf numFmtId="183" fontId="10" fillId="0" borderId="44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38" fontId="10" fillId="0" borderId="48" xfId="17" applyFont="1" applyFill="1" applyBorder="1" applyAlignment="1" applyProtection="1">
      <alignment horizontal="right"/>
      <protection locked="0"/>
    </xf>
    <xf numFmtId="182" fontId="10" fillId="0" borderId="43" xfId="17" applyNumberFormat="1" applyFont="1" applyFill="1" applyBorder="1" applyAlignment="1">
      <alignment horizontal="center"/>
    </xf>
    <xf numFmtId="189" fontId="10" fillId="0" borderId="31" xfId="17" applyNumberFormat="1" applyFont="1" applyFill="1" applyBorder="1" applyAlignment="1" applyProtection="1">
      <alignment horizontal="center"/>
      <protection locked="0"/>
    </xf>
    <xf numFmtId="38" fontId="10" fillId="0" borderId="20" xfId="17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/>
      <protection locked="0"/>
    </xf>
    <xf numFmtId="40" fontId="10" fillId="0" borderId="20" xfId="17" applyNumberFormat="1" applyFont="1" applyFill="1" applyBorder="1" applyAlignment="1" applyProtection="1">
      <alignment/>
      <protection locked="0"/>
    </xf>
    <xf numFmtId="182" fontId="10" fillId="0" borderId="43" xfId="0" applyNumberFormat="1" applyFont="1" applyFill="1" applyBorder="1" applyAlignment="1">
      <alignment horizontal="center"/>
    </xf>
    <xf numFmtId="183" fontId="10" fillId="0" borderId="49" xfId="0" applyNumberFormat="1" applyFont="1" applyFill="1" applyBorder="1" applyAlignment="1" applyProtection="1">
      <alignment/>
      <protection locked="0"/>
    </xf>
    <xf numFmtId="38" fontId="10" fillId="0" borderId="49" xfId="17" applyFont="1" applyFill="1" applyBorder="1" applyAlignment="1" applyProtection="1">
      <alignment/>
      <protection locked="0"/>
    </xf>
    <xf numFmtId="3" fontId="10" fillId="0" borderId="49" xfId="0" applyNumberFormat="1" applyFont="1" applyFill="1" applyBorder="1" applyAlignment="1" applyProtection="1">
      <alignment/>
      <protection locked="0"/>
    </xf>
    <xf numFmtId="182" fontId="10" fillId="0" borderId="50" xfId="0" applyNumberFormat="1" applyFont="1" applyFill="1" applyBorder="1" applyAlignment="1" applyProtection="1">
      <alignment/>
      <protection locked="0"/>
    </xf>
    <xf numFmtId="38" fontId="10" fillId="0" borderId="51" xfId="17" applyFont="1" applyFill="1" applyBorder="1" applyAlignment="1" applyProtection="1">
      <alignment horizontal="right"/>
      <protection locked="0"/>
    </xf>
    <xf numFmtId="182" fontId="10" fillId="0" borderId="52" xfId="17" applyNumberFormat="1" applyFont="1" applyFill="1" applyBorder="1" applyAlignment="1">
      <alignment horizontal="center"/>
    </xf>
    <xf numFmtId="189" fontId="10" fillId="0" borderId="30" xfId="17" applyNumberFormat="1" applyFont="1" applyFill="1" applyBorder="1" applyAlignment="1" applyProtection="1">
      <alignment horizontal="center"/>
      <protection locked="0"/>
    </xf>
    <xf numFmtId="38" fontId="10" fillId="0" borderId="50" xfId="17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/>
      <protection locked="0"/>
    </xf>
    <xf numFmtId="40" fontId="10" fillId="0" borderId="50" xfId="17" applyNumberFormat="1" applyFont="1" applyFill="1" applyBorder="1" applyAlignment="1" applyProtection="1">
      <alignment/>
      <protection locked="0"/>
    </xf>
    <xf numFmtId="190" fontId="10" fillId="0" borderId="44" xfId="0" applyNumberFormat="1" applyFont="1" applyFill="1" applyBorder="1" applyAlignment="1" applyProtection="1">
      <alignment/>
      <protection locked="0"/>
    </xf>
    <xf numFmtId="185" fontId="10" fillId="0" borderId="31" xfId="17" applyNumberFormat="1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191" fontId="10" fillId="0" borderId="44" xfId="0" applyNumberFormat="1" applyFont="1" applyFill="1" applyBorder="1" applyAlignment="1" applyProtection="1">
      <alignment/>
      <protection locked="0"/>
    </xf>
    <xf numFmtId="190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 applyProtection="1">
      <alignment/>
      <protection locked="0"/>
    </xf>
    <xf numFmtId="38" fontId="10" fillId="0" borderId="53" xfId="17" applyFont="1" applyFill="1" applyBorder="1" applyAlignment="1" applyProtection="1">
      <alignment horizontal="right"/>
      <protection locked="0"/>
    </xf>
    <xf numFmtId="182" fontId="10" fillId="0" borderId="42" xfId="17" applyNumberFormat="1" applyFont="1" applyFill="1" applyBorder="1" applyAlignment="1">
      <alignment horizontal="center"/>
    </xf>
    <xf numFmtId="185" fontId="10" fillId="0" borderId="34" xfId="17" applyNumberFormat="1" applyFont="1" applyFill="1" applyBorder="1" applyAlignment="1" applyProtection="1">
      <alignment horizontal="right"/>
      <protection locked="0"/>
    </xf>
    <xf numFmtId="38" fontId="10" fillId="0" borderId="16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40" fontId="10" fillId="0" borderId="16" xfId="17" applyNumberFormat="1" applyFont="1" applyFill="1" applyBorder="1" applyAlignment="1" applyProtection="1">
      <alignment/>
      <protection locked="0"/>
    </xf>
    <xf numFmtId="182" fontId="10" fillId="0" borderId="42" xfId="0" applyNumberFormat="1" applyFont="1" applyFill="1" applyBorder="1" applyAlignment="1">
      <alignment horizontal="center"/>
    </xf>
    <xf numFmtId="185" fontId="10" fillId="0" borderId="44" xfId="0" applyNumberFormat="1" applyFont="1" applyFill="1" applyBorder="1" applyAlignment="1" applyProtection="1">
      <alignment/>
      <protection locked="0"/>
    </xf>
    <xf numFmtId="184" fontId="10" fillId="0" borderId="43" xfId="17" applyNumberFormat="1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/>
      <protection locked="0"/>
    </xf>
    <xf numFmtId="185" fontId="10" fillId="0" borderId="32" xfId="0" applyNumberFormat="1" applyFont="1" applyFill="1" applyBorder="1" applyAlignment="1">
      <alignment horizontal="right"/>
    </xf>
    <xf numFmtId="38" fontId="10" fillId="0" borderId="32" xfId="17" applyFont="1" applyFill="1" applyBorder="1" applyAlignment="1">
      <alignment horizontal="right"/>
    </xf>
    <xf numFmtId="184" fontId="10" fillId="0" borderId="14" xfId="0" applyNumberFormat="1" applyFont="1" applyFill="1" applyBorder="1" applyAlignment="1">
      <alignment horizontal="right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5" fontId="10" fillId="0" borderId="54" xfId="0" applyNumberFormat="1" applyFont="1" applyFill="1" applyBorder="1" applyAlignment="1">
      <alignment horizontal="right"/>
    </xf>
    <xf numFmtId="182" fontId="10" fillId="0" borderId="40" xfId="0" applyNumberFormat="1" applyFont="1" applyFill="1" applyBorder="1" applyAlignment="1">
      <alignment horizontal="center"/>
    </xf>
    <xf numFmtId="0" fontId="10" fillId="0" borderId="51" xfId="0" applyFont="1" applyFill="1" applyBorder="1" applyAlignment="1" applyProtection="1">
      <alignment horizontal="center"/>
      <protection locked="0"/>
    </xf>
    <xf numFmtId="185" fontId="10" fillId="0" borderId="50" xfId="0" applyNumberFormat="1" applyFont="1" applyFill="1" applyBorder="1" applyAlignment="1">
      <alignment horizontal="right"/>
    </xf>
    <xf numFmtId="186" fontId="10" fillId="0" borderId="50" xfId="0" applyNumberFormat="1" applyFont="1" applyFill="1" applyBorder="1" applyAlignment="1">
      <alignment horizontal="right"/>
    </xf>
    <xf numFmtId="192" fontId="10" fillId="0" borderId="50" xfId="0" applyNumberFormat="1" applyFont="1" applyFill="1" applyBorder="1" applyAlignment="1">
      <alignment horizontal="right"/>
    </xf>
    <xf numFmtId="184" fontId="10" fillId="0" borderId="52" xfId="0" applyNumberFormat="1" applyFont="1" applyFill="1" applyBorder="1" applyAlignment="1">
      <alignment horizontal="right"/>
    </xf>
    <xf numFmtId="38" fontId="10" fillId="0" borderId="50" xfId="17" applyFont="1" applyFill="1" applyBorder="1" applyAlignment="1">
      <alignment horizontal="right"/>
    </xf>
    <xf numFmtId="184" fontId="10" fillId="0" borderId="52" xfId="17" applyNumberFormat="1" applyFont="1" applyFill="1" applyBorder="1" applyAlignment="1">
      <alignment horizontal="center"/>
    </xf>
    <xf numFmtId="182" fontId="10" fillId="0" borderId="45" xfId="0" applyNumberFormat="1" applyFont="1" applyFill="1" applyBorder="1" applyAlignment="1">
      <alignment horizontal="center"/>
    </xf>
    <xf numFmtId="185" fontId="10" fillId="0" borderId="46" xfId="0" applyNumberFormat="1" applyFont="1" applyFill="1" applyBorder="1" applyAlignment="1">
      <alignment horizontal="right"/>
    </xf>
    <xf numFmtId="38" fontId="10" fillId="0" borderId="46" xfId="17" applyFont="1" applyFill="1" applyBorder="1" applyAlignment="1">
      <alignment horizontal="right"/>
    </xf>
    <xf numFmtId="184" fontId="10" fillId="0" borderId="47" xfId="0" applyNumberFormat="1" applyFont="1" applyFill="1" applyBorder="1" applyAlignment="1">
      <alignment horizontal="right"/>
    </xf>
    <xf numFmtId="38" fontId="10" fillId="0" borderId="24" xfId="17" applyFont="1" applyFill="1" applyBorder="1" applyAlignment="1" applyProtection="1">
      <alignment horizontal="right"/>
      <protection locked="0"/>
    </xf>
    <xf numFmtId="184" fontId="10" fillId="0" borderId="47" xfId="17" applyNumberFormat="1" applyFont="1" applyFill="1" applyBorder="1" applyAlignment="1">
      <alignment horizontal="center"/>
    </xf>
    <xf numFmtId="185" fontId="10" fillId="0" borderId="9" xfId="0" applyNumberFormat="1" applyFont="1" applyFill="1" applyBorder="1" applyAlignment="1">
      <alignment horizontal="right"/>
    </xf>
    <xf numFmtId="182" fontId="10" fillId="0" borderId="47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85" fontId="10" fillId="0" borderId="55" xfId="0" applyNumberFormat="1" applyFont="1" applyFill="1" applyBorder="1" applyAlignment="1">
      <alignment/>
    </xf>
    <xf numFmtId="186" fontId="10" fillId="0" borderId="55" xfId="17" applyNumberFormat="1" applyFont="1" applyFill="1" applyBorder="1" applyAlignment="1">
      <alignment/>
    </xf>
    <xf numFmtId="186" fontId="10" fillId="0" borderId="55" xfId="0" applyNumberFormat="1" applyFont="1" applyFill="1" applyBorder="1" applyAlignment="1">
      <alignment/>
    </xf>
    <xf numFmtId="182" fontId="10" fillId="0" borderId="46" xfId="0" applyNumberFormat="1" applyFont="1" applyFill="1" applyBorder="1" applyAlignment="1">
      <alignment/>
    </xf>
    <xf numFmtId="186" fontId="10" fillId="0" borderId="24" xfId="17" applyNumberFormat="1" applyFont="1" applyFill="1" applyBorder="1" applyAlignment="1">
      <alignment horizontal="right"/>
    </xf>
    <xf numFmtId="185" fontId="10" fillId="0" borderId="56" xfId="0" applyNumberFormat="1" applyFont="1" applyFill="1" applyBorder="1" applyAlignment="1">
      <alignment horizontal="right"/>
    </xf>
    <xf numFmtId="186" fontId="10" fillId="0" borderId="55" xfId="17" applyNumberFormat="1" applyFont="1" applyFill="1" applyBorder="1" applyAlignment="1">
      <alignment horizontal="right"/>
    </xf>
    <xf numFmtId="190" fontId="10" fillId="0" borderId="39" xfId="0" applyNumberFormat="1" applyFont="1" applyFill="1" applyBorder="1" applyAlignment="1" applyProtection="1">
      <alignment/>
      <protection locked="0"/>
    </xf>
    <xf numFmtId="38" fontId="10" fillId="0" borderId="39" xfId="17" applyFont="1" applyFill="1" applyBorder="1" applyAlignment="1" applyProtection="1">
      <alignment/>
      <protection locked="0"/>
    </xf>
    <xf numFmtId="182" fontId="10" fillId="0" borderId="18" xfId="0" applyNumberFormat="1" applyFont="1" applyFill="1" applyBorder="1" applyAlignment="1" applyProtection="1">
      <alignment/>
      <protection locked="0"/>
    </xf>
    <xf numFmtId="38" fontId="10" fillId="0" borderId="25" xfId="17" applyFont="1" applyFill="1" applyBorder="1" applyAlignment="1" applyProtection="1">
      <alignment horizontal="right"/>
      <protection locked="0"/>
    </xf>
    <xf numFmtId="182" fontId="10" fillId="0" borderId="40" xfId="17" applyNumberFormat="1" applyFont="1" applyFill="1" applyBorder="1" applyAlignment="1">
      <alignment horizontal="center"/>
    </xf>
    <xf numFmtId="185" fontId="10" fillId="0" borderId="29" xfId="17" applyNumberFormat="1" applyFont="1" applyFill="1" applyBorder="1" applyAlignment="1" applyProtection="1">
      <alignment horizontal="right"/>
      <protection locked="0"/>
    </xf>
    <xf numFmtId="38" fontId="10" fillId="0" borderId="18" xfId="17" applyFont="1" applyFill="1" applyBorder="1" applyAlignment="1" applyProtection="1">
      <alignment horizontal="right"/>
      <protection locked="0"/>
    </xf>
    <xf numFmtId="191" fontId="10" fillId="0" borderId="39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0" fontId="10" fillId="0" borderId="51" xfId="0" applyFont="1" applyFill="1" applyBorder="1" applyAlignment="1">
      <alignment horizontal="center"/>
    </xf>
    <xf numFmtId="0" fontId="10" fillId="0" borderId="57" xfId="0" applyFont="1" applyFill="1" applyBorder="1" applyAlignment="1" applyProtection="1">
      <alignment horizontal="center"/>
      <protection locked="0"/>
    </xf>
    <xf numFmtId="38" fontId="10" fillId="0" borderId="3" xfId="17" applyFont="1" applyFill="1" applyBorder="1" applyAlignment="1">
      <alignment horizontal="right"/>
    </xf>
    <xf numFmtId="182" fontId="10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38" fontId="10" fillId="0" borderId="49" xfId="17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63025" y="0"/>
          <a:ext cx="1295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76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63025" y="0"/>
          <a:ext cx="1295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63025" y="0"/>
          <a:ext cx="1295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58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1609725" y="12496800"/>
          <a:ext cx="7515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809625" y="12496800"/>
          <a:ext cx="802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7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68" name="AutoShape 72"/>
        <xdr:cNvSpPr>
          <a:spLocks/>
        </xdr:cNvSpPr>
      </xdr:nvSpPr>
      <xdr:spPr>
        <a:xfrm>
          <a:off x="2028825" y="6419850"/>
          <a:ext cx="65246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43975" y="0"/>
          <a:ext cx="1276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57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43975" y="0"/>
          <a:ext cx="1276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43975" y="0"/>
          <a:ext cx="1276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20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48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203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1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58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055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4293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725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85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725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7255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50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774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47</xdr:row>
      <xdr:rowOff>0</xdr:rowOff>
    </xdr:from>
    <xdr:to>
      <xdr:col>7</xdr:col>
      <xdr:colOff>171450</xdr:colOff>
      <xdr:row>49</xdr:row>
      <xdr:rowOff>0</xdr:rowOff>
    </xdr:to>
    <xdr:sp>
      <xdr:nvSpPr>
        <xdr:cNvPr id="67" name="Oval 67"/>
        <xdr:cNvSpPr>
          <a:spLocks/>
        </xdr:cNvSpPr>
      </xdr:nvSpPr>
      <xdr:spPr>
        <a:xfrm flipV="1">
          <a:off x="3943350" y="103251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55</xdr:row>
      <xdr:rowOff>0</xdr:rowOff>
    </xdr:from>
    <xdr:to>
      <xdr:col>13</xdr:col>
      <xdr:colOff>228600</xdr:colOff>
      <xdr:row>55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609725" y="12496800"/>
          <a:ext cx="752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55</xdr:row>
      <xdr:rowOff>0</xdr:rowOff>
    </xdr:from>
    <xdr:to>
      <xdr:col>12</xdr:col>
      <xdr:colOff>600075</xdr:colOff>
      <xdr:row>55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09625" y="12496800"/>
          <a:ext cx="803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085975" y="6124575"/>
          <a:ext cx="763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76200</xdr:colOff>
      <xdr:row>30</xdr:row>
      <xdr:rowOff>295275</xdr:rowOff>
    </xdr:from>
    <xdr:to>
      <xdr:col>12</xdr:col>
      <xdr:colOff>314325</xdr:colOff>
      <xdr:row>35</xdr:row>
      <xdr:rowOff>9525</xdr:rowOff>
    </xdr:to>
    <xdr:sp>
      <xdr:nvSpPr>
        <xdr:cNvPr id="81" name="AutoShape 81"/>
        <xdr:cNvSpPr>
          <a:spLocks/>
        </xdr:cNvSpPr>
      </xdr:nvSpPr>
      <xdr:spPr>
        <a:xfrm>
          <a:off x="2028825" y="6419850"/>
          <a:ext cx="65341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17" t="s">
        <v>158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61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47</v>
      </c>
      <c r="C4" s="118"/>
      <c r="D4" s="118"/>
      <c r="E4" s="45"/>
      <c r="F4" s="45"/>
      <c r="G4" s="45"/>
      <c r="H4" s="45"/>
      <c r="I4" s="45"/>
      <c r="J4" s="45"/>
      <c r="K4" s="47"/>
      <c r="L4" s="45"/>
      <c r="M4" s="45"/>
      <c r="N4" s="45"/>
      <c r="O4" s="119" t="s">
        <v>159</v>
      </c>
      <c r="P4" s="119"/>
      <c r="Q4" s="119"/>
      <c r="R4" s="119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15" t="s">
        <v>48</v>
      </c>
      <c r="K6" s="116"/>
      <c r="L6" s="22"/>
      <c r="M6" s="22"/>
      <c r="N6" s="22"/>
      <c r="O6" s="22"/>
      <c r="P6" s="22"/>
      <c r="Q6" s="115" t="s">
        <v>48</v>
      </c>
      <c r="R6" s="116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13" t="s">
        <v>0</v>
      </c>
      <c r="D8" s="114"/>
      <c r="E8" s="144">
        <v>38</v>
      </c>
      <c r="F8" s="145">
        <v>291013</v>
      </c>
      <c r="G8" s="146">
        <v>285</v>
      </c>
      <c r="H8" s="145">
        <v>702492</v>
      </c>
      <c r="I8" s="147">
        <v>2.41</v>
      </c>
      <c r="J8" s="148">
        <v>718473</v>
      </c>
      <c r="K8" s="149">
        <f>IF(U8=TRUE,"-",ROUND((H8-J8)/J8*100,2))</f>
        <v>-2.22</v>
      </c>
      <c r="L8" s="144">
        <v>38</v>
      </c>
      <c r="M8" s="145">
        <v>291106</v>
      </c>
      <c r="N8" s="150">
        <v>282</v>
      </c>
      <c r="O8" s="145">
        <v>643946</v>
      </c>
      <c r="P8" s="147">
        <v>2.21</v>
      </c>
      <c r="Q8" s="148">
        <v>617663</v>
      </c>
      <c r="R8" s="149">
        <f>IF(W8=TRUE,"-",ROUND((O8-Q8)/Q8*100,2))</f>
        <v>4.26</v>
      </c>
      <c r="T8" s="38">
        <f>ROUND((H8-J8)/J8*100,2)</f>
        <v>-2.22</v>
      </c>
      <c r="U8" s="38" t="b">
        <f>ISERROR(T8)</f>
        <v>0</v>
      </c>
      <c r="V8" s="38">
        <f>ROUND((O8-Q8)/Q8*100,2)</f>
        <v>4.26</v>
      </c>
      <c r="W8" s="38" t="b">
        <f>ISERROR(V8)</f>
        <v>0</v>
      </c>
    </row>
    <row r="9" spans="2:23" s="38" customFormat="1" ht="12">
      <c r="B9" s="84"/>
      <c r="C9" s="40"/>
      <c r="D9" s="41" t="s">
        <v>37</v>
      </c>
      <c r="E9" s="151">
        <v>35.5</v>
      </c>
      <c r="F9" s="152">
        <v>275588</v>
      </c>
      <c r="G9" s="153">
        <v>25</v>
      </c>
      <c r="H9" s="152">
        <v>656925</v>
      </c>
      <c r="I9" s="154">
        <v>2.38</v>
      </c>
      <c r="J9" s="155">
        <v>754273</v>
      </c>
      <c r="K9" s="156">
        <f>IF(U9=TRUE,"-",ROUND((H9-J9)/J9*100,2))</f>
        <v>-12.91</v>
      </c>
      <c r="L9" s="151">
        <v>35.5</v>
      </c>
      <c r="M9" s="152">
        <v>275588</v>
      </c>
      <c r="N9" s="157">
        <v>25</v>
      </c>
      <c r="O9" s="152">
        <v>634273</v>
      </c>
      <c r="P9" s="154">
        <v>2.3</v>
      </c>
      <c r="Q9" s="155">
        <v>725578</v>
      </c>
      <c r="R9" s="158">
        <f>IF(W9=TRUE,"-",ROUND((O9-Q9)/Q9*100,2))</f>
        <v>-12.58</v>
      </c>
      <c r="T9" s="38">
        <f aca="true" t="shared" si="0" ref="T9:T66">ROUND((H9-J9)/J9*100,2)</f>
        <v>-12.91</v>
      </c>
      <c r="U9" s="38" t="b">
        <f aca="true" t="shared" si="1" ref="U9:U66">ISERROR(T9)</f>
        <v>0</v>
      </c>
      <c r="V9" s="38">
        <f aca="true" t="shared" si="2" ref="V9:V66">ROUND((O9-Q9)/Q9*100,2)</f>
        <v>-12.58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69</v>
      </c>
      <c r="E10" s="151">
        <v>38.5</v>
      </c>
      <c r="F10" s="152">
        <v>274397</v>
      </c>
      <c r="G10" s="153">
        <v>10</v>
      </c>
      <c r="H10" s="152">
        <v>558267</v>
      </c>
      <c r="I10" s="154">
        <v>2.03</v>
      </c>
      <c r="J10" s="155">
        <v>541679</v>
      </c>
      <c r="K10" s="156">
        <f aca="true" t="shared" si="4" ref="K10:K66">IF(U10=TRUE,"-",ROUND((H10-J10)/J10*100,2))</f>
        <v>3.06</v>
      </c>
      <c r="L10" s="151">
        <v>38.5</v>
      </c>
      <c r="M10" s="152">
        <v>274397</v>
      </c>
      <c r="N10" s="157">
        <v>10</v>
      </c>
      <c r="O10" s="152">
        <v>407829</v>
      </c>
      <c r="P10" s="154">
        <v>1.49</v>
      </c>
      <c r="Q10" s="155">
        <v>355147</v>
      </c>
      <c r="R10" s="158">
        <f aca="true" t="shared" si="5" ref="R10:R66">IF(W10=TRUE,"-",ROUND((O10-Q10)/Q10*100,2))</f>
        <v>14.83</v>
      </c>
      <c r="T10" s="38">
        <f t="shared" si="0"/>
        <v>3.06</v>
      </c>
      <c r="U10" s="38" t="b">
        <f t="shared" si="1"/>
        <v>0</v>
      </c>
      <c r="V10" s="38">
        <f t="shared" si="2"/>
        <v>14.83</v>
      </c>
      <c r="W10" s="38" t="b">
        <f t="shared" si="3"/>
        <v>0</v>
      </c>
    </row>
    <row r="11" spans="2:23" s="38" customFormat="1" ht="12">
      <c r="B11" s="84"/>
      <c r="C11" s="40"/>
      <c r="D11" s="41" t="s">
        <v>74</v>
      </c>
      <c r="E11" s="151">
        <v>38.4</v>
      </c>
      <c r="F11" s="152">
        <v>259992</v>
      </c>
      <c r="G11" s="153">
        <v>4</v>
      </c>
      <c r="H11" s="152">
        <v>301432</v>
      </c>
      <c r="I11" s="154">
        <v>1.16</v>
      </c>
      <c r="J11" s="155">
        <v>295939</v>
      </c>
      <c r="K11" s="156">
        <f t="shared" si="4"/>
        <v>1.86</v>
      </c>
      <c r="L11" s="151">
        <v>38.4</v>
      </c>
      <c r="M11" s="152">
        <v>259992</v>
      </c>
      <c r="N11" s="157">
        <v>4</v>
      </c>
      <c r="O11" s="152">
        <v>200424</v>
      </c>
      <c r="P11" s="154">
        <v>0.77</v>
      </c>
      <c r="Q11" s="155">
        <v>73105</v>
      </c>
      <c r="R11" s="158">
        <f t="shared" si="5"/>
        <v>174.16</v>
      </c>
      <c r="T11" s="38">
        <f t="shared" si="0"/>
        <v>1.86</v>
      </c>
      <c r="U11" s="38" t="b">
        <f t="shared" si="1"/>
        <v>0</v>
      </c>
      <c r="V11" s="38">
        <f t="shared" si="2"/>
        <v>174.16</v>
      </c>
      <c r="W11" s="38" t="b">
        <f t="shared" si="3"/>
        <v>0</v>
      </c>
    </row>
    <row r="12" spans="2:23" s="38" customFormat="1" ht="12">
      <c r="B12" s="84"/>
      <c r="C12" s="40"/>
      <c r="D12" s="41" t="s">
        <v>75</v>
      </c>
      <c r="E12" s="151">
        <v>38.4</v>
      </c>
      <c r="F12" s="152">
        <v>283179</v>
      </c>
      <c r="G12" s="153">
        <v>31</v>
      </c>
      <c r="H12" s="152">
        <v>707903</v>
      </c>
      <c r="I12" s="154">
        <v>2.5</v>
      </c>
      <c r="J12" s="155">
        <v>663730</v>
      </c>
      <c r="K12" s="156">
        <f t="shared" si="4"/>
        <v>6.66</v>
      </c>
      <c r="L12" s="151">
        <v>38.4</v>
      </c>
      <c r="M12" s="152">
        <v>283179</v>
      </c>
      <c r="N12" s="157">
        <v>31</v>
      </c>
      <c r="O12" s="152">
        <v>635210</v>
      </c>
      <c r="P12" s="154">
        <v>2.24</v>
      </c>
      <c r="Q12" s="155">
        <v>575889</v>
      </c>
      <c r="R12" s="158">
        <f t="shared" si="5"/>
        <v>10.3</v>
      </c>
      <c r="T12" s="38">
        <f t="shared" si="0"/>
        <v>6.66</v>
      </c>
      <c r="U12" s="38" t="b">
        <f t="shared" si="1"/>
        <v>0</v>
      </c>
      <c r="V12" s="38">
        <f t="shared" si="2"/>
        <v>10.3</v>
      </c>
      <c r="W12" s="38" t="b">
        <f t="shared" si="3"/>
        <v>0</v>
      </c>
    </row>
    <row r="13" spans="2:23" s="38" customFormat="1" ht="12">
      <c r="B13" s="84"/>
      <c r="C13" s="40"/>
      <c r="D13" s="41" t="s">
        <v>84</v>
      </c>
      <c r="E13" s="151">
        <v>37.6</v>
      </c>
      <c r="F13" s="152">
        <v>252811</v>
      </c>
      <c r="G13" s="153">
        <v>6</v>
      </c>
      <c r="H13" s="152">
        <v>455426</v>
      </c>
      <c r="I13" s="154">
        <v>1.8</v>
      </c>
      <c r="J13" s="155">
        <v>483112</v>
      </c>
      <c r="K13" s="156">
        <f t="shared" si="4"/>
        <v>-5.73</v>
      </c>
      <c r="L13" s="151">
        <v>37.6</v>
      </c>
      <c r="M13" s="152">
        <v>252811</v>
      </c>
      <c r="N13" s="157">
        <v>6</v>
      </c>
      <c r="O13" s="152">
        <v>408231</v>
      </c>
      <c r="P13" s="154">
        <v>1.61</v>
      </c>
      <c r="Q13" s="155">
        <v>425148</v>
      </c>
      <c r="R13" s="158">
        <f t="shared" si="5"/>
        <v>-3.98</v>
      </c>
      <c r="T13" s="38">
        <f t="shared" si="0"/>
        <v>-5.73</v>
      </c>
      <c r="U13" s="38" t="b">
        <f t="shared" si="1"/>
        <v>0</v>
      </c>
      <c r="V13" s="38">
        <f t="shared" si="2"/>
        <v>-3.98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1">
        <v>37.7</v>
      </c>
      <c r="F14" s="152">
        <v>311371</v>
      </c>
      <c r="G14" s="153">
        <v>25</v>
      </c>
      <c r="H14" s="152">
        <v>789557</v>
      </c>
      <c r="I14" s="154">
        <v>2.54</v>
      </c>
      <c r="J14" s="155">
        <v>741578</v>
      </c>
      <c r="K14" s="156">
        <f t="shared" si="4"/>
        <v>6.47</v>
      </c>
      <c r="L14" s="151">
        <v>37.7</v>
      </c>
      <c r="M14" s="152">
        <v>311371</v>
      </c>
      <c r="N14" s="157">
        <v>25</v>
      </c>
      <c r="O14" s="152">
        <v>756721</v>
      </c>
      <c r="P14" s="154">
        <v>2.43</v>
      </c>
      <c r="Q14" s="155">
        <v>717073</v>
      </c>
      <c r="R14" s="158">
        <f t="shared" si="5"/>
        <v>5.53</v>
      </c>
      <c r="T14" s="38">
        <f t="shared" si="0"/>
        <v>6.47</v>
      </c>
      <c r="U14" s="38" t="b">
        <f t="shared" si="1"/>
        <v>0</v>
      </c>
      <c r="V14" s="38">
        <f t="shared" si="2"/>
        <v>5.53</v>
      </c>
      <c r="W14" s="38" t="b">
        <f t="shared" si="3"/>
        <v>0</v>
      </c>
    </row>
    <row r="15" spans="2:23" s="38" customFormat="1" ht="12">
      <c r="B15" s="81"/>
      <c r="C15" s="40"/>
      <c r="D15" s="41" t="s">
        <v>38</v>
      </c>
      <c r="E15" s="151" t="s">
        <v>98</v>
      </c>
      <c r="F15" s="152" t="s">
        <v>98</v>
      </c>
      <c r="G15" s="153" t="s">
        <v>98</v>
      </c>
      <c r="H15" s="152" t="s">
        <v>98</v>
      </c>
      <c r="I15" s="154" t="s">
        <v>98</v>
      </c>
      <c r="J15" s="155" t="s">
        <v>98</v>
      </c>
      <c r="K15" s="156" t="str">
        <f t="shared" si="4"/>
        <v>-</v>
      </c>
      <c r="L15" s="151" t="s">
        <v>98</v>
      </c>
      <c r="M15" s="152" t="s">
        <v>98</v>
      </c>
      <c r="N15" s="157" t="s">
        <v>98</v>
      </c>
      <c r="O15" s="152" t="s">
        <v>98</v>
      </c>
      <c r="P15" s="154" t="s">
        <v>98</v>
      </c>
      <c r="Q15" s="155" t="s">
        <v>98</v>
      </c>
      <c r="R15" s="158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1">
        <v>36.5</v>
      </c>
      <c r="F16" s="152">
        <v>291326</v>
      </c>
      <c r="G16" s="153">
        <v>7</v>
      </c>
      <c r="H16" s="152">
        <v>724579</v>
      </c>
      <c r="I16" s="154">
        <v>2.49</v>
      </c>
      <c r="J16" s="155">
        <v>649284</v>
      </c>
      <c r="K16" s="156">
        <f t="shared" si="4"/>
        <v>11.6</v>
      </c>
      <c r="L16" s="151">
        <v>36.5</v>
      </c>
      <c r="M16" s="152">
        <v>291326</v>
      </c>
      <c r="N16" s="157">
        <v>7</v>
      </c>
      <c r="O16" s="152">
        <v>687302</v>
      </c>
      <c r="P16" s="154">
        <v>2.36</v>
      </c>
      <c r="Q16" s="155">
        <v>558603</v>
      </c>
      <c r="R16" s="158">
        <f t="shared" si="5"/>
        <v>23.04</v>
      </c>
      <c r="T16" s="38">
        <f t="shared" si="0"/>
        <v>11.6</v>
      </c>
      <c r="U16" s="38" t="b">
        <f t="shared" si="1"/>
        <v>0</v>
      </c>
      <c r="V16" s="38">
        <f t="shared" si="2"/>
        <v>23.04</v>
      </c>
      <c r="W16" s="38" t="b">
        <f t="shared" si="3"/>
        <v>0</v>
      </c>
    </row>
    <row r="17" spans="2:23" s="38" customFormat="1" ht="12">
      <c r="B17" s="81"/>
      <c r="C17" s="40"/>
      <c r="D17" s="41" t="s">
        <v>76</v>
      </c>
      <c r="E17" s="151">
        <v>36.9</v>
      </c>
      <c r="F17" s="152">
        <v>272657</v>
      </c>
      <c r="G17" s="153">
        <v>8</v>
      </c>
      <c r="H17" s="152">
        <v>641811</v>
      </c>
      <c r="I17" s="154">
        <v>2.35</v>
      </c>
      <c r="J17" s="155">
        <v>616566</v>
      </c>
      <c r="K17" s="156">
        <f t="shared" si="4"/>
        <v>4.09</v>
      </c>
      <c r="L17" s="151">
        <v>36.9</v>
      </c>
      <c r="M17" s="152">
        <v>272657</v>
      </c>
      <c r="N17" s="157">
        <v>8</v>
      </c>
      <c r="O17" s="152">
        <v>637567</v>
      </c>
      <c r="P17" s="154">
        <v>2.34</v>
      </c>
      <c r="Q17" s="155">
        <v>584794</v>
      </c>
      <c r="R17" s="158">
        <f t="shared" si="5"/>
        <v>9.02</v>
      </c>
      <c r="T17" s="38">
        <f t="shared" si="0"/>
        <v>4.09</v>
      </c>
      <c r="U17" s="38" t="b">
        <f t="shared" si="1"/>
        <v>0</v>
      </c>
      <c r="V17" s="38">
        <f t="shared" si="2"/>
        <v>9.02</v>
      </c>
      <c r="W17" s="38" t="b">
        <f t="shared" si="3"/>
        <v>0</v>
      </c>
    </row>
    <row r="18" spans="2:23" s="38" customFormat="1" ht="12">
      <c r="B18" s="81"/>
      <c r="C18" s="40"/>
      <c r="D18" s="41" t="s">
        <v>77</v>
      </c>
      <c r="E18" s="151">
        <v>39.7</v>
      </c>
      <c r="F18" s="152">
        <v>278473</v>
      </c>
      <c r="G18" s="153">
        <v>8</v>
      </c>
      <c r="H18" s="152">
        <v>544213</v>
      </c>
      <c r="I18" s="154">
        <v>1.95</v>
      </c>
      <c r="J18" s="155">
        <v>632028</v>
      </c>
      <c r="K18" s="156">
        <f t="shared" si="4"/>
        <v>-13.89</v>
      </c>
      <c r="L18" s="151">
        <v>39.7</v>
      </c>
      <c r="M18" s="152">
        <v>278473</v>
      </c>
      <c r="N18" s="157">
        <v>8</v>
      </c>
      <c r="O18" s="152">
        <v>532250</v>
      </c>
      <c r="P18" s="154">
        <v>1.91</v>
      </c>
      <c r="Q18" s="155">
        <v>566367</v>
      </c>
      <c r="R18" s="158">
        <f t="shared" si="5"/>
        <v>-6.02</v>
      </c>
      <c r="T18" s="38">
        <f t="shared" si="0"/>
        <v>-13.89</v>
      </c>
      <c r="U18" s="38" t="b">
        <f t="shared" si="1"/>
        <v>0</v>
      </c>
      <c r="V18" s="38">
        <f t="shared" si="2"/>
        <v>-6.02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1">
        <v>38</v>
      </c>
      <c r="F19" s="152">
        <v>243357</v>
      </c>
      <c r="G19" s="153" t="s">
        <v>124</v>
      </c>
      <c r="H19" s="152">
        <v>500000</v>
      </c>
      <c r="I19" s="154">
        <v>2.05</v>
      </c>
      <c r="J19" s="155">
        <v>500000</v>
      </c>
      <c r="K19" s="156">
        <f t="shared" si="4"/>
        <v>0</v>
      </c>
      <c r="L19" s="151">
        <v>38</v>
      </c>
      <c r="M19" s="152">
        <v>243357</v>
      </c>
      <c r="N19" s="157" t="s">
        <v>124</v>
      </c>
      <c r="O19" s="152">
        <v>436529</v>
      </c>
      <c r="P19" s="154">
        <v>1.79</v>
      </c>
      <c r="Q19" s="155">
        <v>300000</v>
      </c>
      <c r="R19" s="158">
        <f t="shared" si="5"/>
        <v>45.51</v>
      </c>
      <c r="T19" s="38">
        <f t="shared" si="0"/>
        <v>0</v>
      </c>
      <c r="U19" s="38" t="b">
        <f t="shared" si="1"/>
        <v>0</v>
      </c>
      <c r="V19" s="38">
        <f t="shared" si="2"/>
        <v>45.51</v>
      </c>
      <c r="W19" s="38" t="b">
        <f t="shared" si="3"/>
        <v>0</v>
      </c>
    </row>
    <row r="20" spans="2:23" s="38" customFormat="1" ht="12">
      <c r="B20" s="81" t="s">
        <v>4</v>
      </c>
      <c r="C20" s="40"/>
      <c r="D20" s="41" t="s">
        <v>5</v>
      </c>
      <c r="E20" s="151">
        <v>38.5</v>
      </c>
      <c r="F20" s="152">
        <v>285399</v>
      </c>
      <c r="G20" s="153">
        <v>9</v>
      </c>
      <c r="H20" s="152">
        <v>628597</v>
      </c>
      <c r="I20" s="154">
        <v>2.2</v>
      </c>
      <c r="J20" s="155">
        <v>615434</v>
      </c>
      <c r="K20" s="156">
        <f t="shared" si="4"/>
        <v>2.14</v>
      </c>
      <c r="L20" s="151">
        <v>38.5</v>
      </c>
      <c r="M20" s="152">
        <v>285399</v>
      </c>
      <c r="N20" s="157">
        <v>9</v>
      </c>
      <c r="O20" s="152">
        <v>567042</v>
      </c>
      <c r="P20" s="154">
        <v>1.99</v>
      </c>
      <c r="Q20" s="155">
        <v>528136</v>
      </c>
      <c r="R20" s="158">
        <f t="shared" si="5"/>
        <v>7.37</v>
      </c>
      <c r="T20" s="38">
        <f t="shared" si="0"/>
        <v>2.14</v>
      </c>
      <c r="U20" s="38" t="b">
        <f t="shared" si="1"/>
        <v>0</v>
      </c>
      <c r="V20" s="38">
        <f t="shared" si="2"/>
        <v>7.37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1">
        <v>39</v>
      </c>
      <c r="F21" s="152">
        <v>276955</v>
      </c>
      <c r="G21" s="153">
        <v>14</v>
      </c>
      <c r="H21" s="152">
        <v>677726</v>
      </c>
      <c r="I21" s="154">
        <v>2.45</v>
      </c>
      <c r="J21" s="155">
        <v>625092</v>
      </c>
      <c r="K21" s="156">
        <f t="shared" si="4"/>
        <v>8.42</v>
      </c>
      <c r="L21" s="151">
        <v>39</v>
      </c>
      <c r="M21" s="152">
        <v>278198</v>
      </c>
      <c r="N21" s="157">
        <v>13</v>
      </c>
      <c r="O21" s="152">
        <v>611739</v>
      </c>
      <c r="P21" s="154">
        <v>2.2</v>
      </c>
      <c r="Q21" s="155">
        <v>524525</v>
      </c>
      <c r="R21" s="158">
        <f t="shared" si="5"/>
        <v>16.63</v>
      </c>
      <c r="T21" s="38">
        <f t="shared" si="0"/>
        <v>8.42</v>
      </c>
      <c r="U21" s="38" t="b">
        <f t="shared" si="1"/>
        <v>0</v>
      </c>
      <c r="V21" s="38">
        <f t="shared" si="2"/>
        <v>16.63</v>
      </c>
      <c r="W21" s="38" t="b">
        <f t="shared" si="3"/>
        <v>0</v>
      </c>
    </row>
    <row r="22" spans="2:23" s="38" customFormat="1" ht="12">
      <c r="B22" s="81"/>
      <c r="C22" s="40"/>
      <c r="D22" s="41" t="s">
        <v>73</v>
      </c>
      <c r="E22" s="151">
        <v>37.7</v>
      </c>
      <c r="F22" s="152">
        <v>292806</v>
      </c>
      <c r="G22" s="153">
        <v>28</v>
      </c>
      <c r="H22" s="152">
        <v>703179</v>
      </c>
      <c r="I22" s="154">
        <v>2.4</v>
      </c>
      <c r="J22" s="155">
        <v>763995</v>
      </c>
      <c r="K22" s="156">
        <f t="shared" si="4"/>
        <v>-7.96</v>
      </c>
      <c r="L22" s="151">
        <v>37.7</v>
      </c>
      <c r="M22" s="152">
        <v>293629</v>
      </c>
      <c r="N22" s="157">
        <v>26</v>
      </c>
      <c r="O22" s="152">
        <v>605156</v>
      </c>
      <c r="P22" s="154">
        <v>2.06</v>
      </c>
      <c r="Q22" s="155">
        <v>567642</v>
      </c>
      <c r="R22" s="158">
        <f t="shared" si="5"/>
        <v>6.61</v>
      </c>
      <c r="T22" s="38">
        <f t="shared" si="0"/>
        <v>-7.96</v>
      </c>
      <c r="U22" s="38" t="b">
        <f t="shared" si="1"/>
        <v>0</v>
      </c>
      <c r="V22" s="38">
        <f t="shared" si="2"/>
        <v>6.61</v>
      </c>
      <c r="W22" s="38" t="b">
        <f t="shared" si="3"/>
        <v>0</v>
      </c>
    </row>
    <row r="23" spans="2:23" s="38" customFormat="1" ht="12">
      <c r="B23" s="81"/>
      <c r="C23" s="40"/>
      <c r="D23" s="41" t="s">
        <v>72</v>
      </c>
      <c r="E23" s="151">
        <v>38.9</v>
      </c>
      <c r="F23" s="152">
        <v>292132</v>
      </c>
      <c r="G23" s="153">
        <v>7</v>
      </c>
      <c r="H23" s="152">
        <v>665101</v>
      </c>
      <c r="I23" s="154">
        <v>2.28</v>
      </c>
      <c r="J23" s="155">
        <v>479180</v>
      </c>
      <c r="K23" s="156">
        <f t="shared" si="4"/>
        <v>38.8</v>
      </c>
      <c r="L23" s="151">
        <v>38.9</v>
      </c>
      <c r="M23" s="152">
        <v>292132</v>
      </c>
      <c r="N23" s="157">
        <v>7</v>
      </c>
      <c r="O23" s="152">
        <v>536584</v>
      </c>
      <c r="P23" s="154">
        <v>1.84</v>
      </c>
      <c r="Q23" s="155">
        <v>379433</v>
      </c>
      <c r="R23" s="158">
        <f t="shared" si="5"/>
        <v>41.42</v>
      </c>
      <c r="T23" s="38">
        <f t="shared" si="0"/>
        <v>38.8</v>
      </c>
      <c r="U23" s="38" t="b">
        <f t="shared" si="1"/>
        <v>0</v>
      </c>
      <c r="V23" s="38">
        <f t="shared" si="2"/>
        <v>41.42</v>
      </c>
      <c r="W23" s="38" t="b">
        <f t="shared" si="3"/>
        <v>0</v>
      </c>
    </row>
    <row r="24" spans="2:23" s="38" customFormat="1" ht="12">
      <c r="B24" s="81"/>
      <c r="C24" s="40"/>
      <c r="D24" s="41" t="s">
        <v>70</v>
      </c>
      <c r="E24" s="151">
        <v>38.7</v>
      </c>
      <c r="F24" s="152">
        <v>296817</v>
      </c>
      <c r="G24" s="153">
        <v>17</v>
      </c>
      <c r="H24" s="152">
        <v>710020</v>
      </c>
      <c r="I24" s="154">
        <v>2.39</v>
      </c>
      <c r="J24" s="155">
        <v>534316</v>
      </c>
      <c r="K24" s="156">
        <f t="shared" si="4"/>
        <v>32.88</v>
      </c>
      <c r="L24" s="151">
        <v>38.7</v>
      </c>
      <c r="M24" s="152">
        <v>296817</v>
      </c>
      <c r="N24" s="157">
        <v>17</v>
      </c>
      <c r="O24" s="152">
        <v>696501</v>
      </c>
      <c r="P24" s="154">
        <v>2.35</v>
      </c>
      <c r="Q24" s="155">
        <v>509274</v>
      </c>
      <c r="R24" s="158">
        <f t="shared" si="5"/>
        <v>36.76</v>
      </c>
      <c r="T24" s="38">
        <f t="shared" si="0"/>
        <v>32.88</v>
      </c>
      <c r="U24" s="38" t="b">
        <f t="shared" si="1"/>
        <v>0</v>
      </c>
      <c r="V24" s="38">
        <f t="shared" si="2"/>
        <v>36.76</v>
      </c>
      <c r="W24" s="38" t="b">
        <f t="shared" si="3"/>
        <v>0</v>
      </c>
    </row>
    <row r="25" spans="2:23" s="38" customFormat="1" ht="12">
      <c r="B25" s="81"/>
      <c r="C25" s="40"/>
      <c r="D25" s="41" t="s">
        <v>71</v>
      </c>
      <c r="E25" s="151">
        <v>41.1</v>
      </c>
      <c r="F25" s="152">
        <v>340796</v>
      </c>
      <c r="G25" s="153" t="s">
        <v>124</v>
      </c>
      <c r="H25" s="152">
        <v>748981</v>
      </c>
      <c r="I25" s="154">
        <v>2.2</v>
      </c>
      <c r="J25" s="155">
        <v>721050</v>
      </c>
      <c r="K25" s="156">
        <f t="shared" si="4"/>
        <v>3.87</v>
      </c>
      <c r="L25" s="151">
        <v>41.1</v>
      </c>
      <c r="M25" s="152">
        <v>340796</v>
      </c>
      <c r="N25" s="157" t="s">
        <v>124</v>
      </c>
      <c r="O25" s="152">
        <v>746700</v>
      </c>
      <c r="P25" s="154">
        <v>2.19</v>
      </c>
      <c r="Q25" s="155">
        <v>721050</v>
      </c>
      <c r="R25" s="158">
        <f t="shared" si="5"/>
        <v>3.56</v>
      </c>
      <c r="T25" s="38">
        <f t="shared" si="0"/>
        <v>3.87</v>
      </c>
      <c r="U25" s="38" t="b">
        <f t="shared" si="1"/>
        <v>0</v>
      </c>
      <c r="V25" s="38">
        <f t="shared" si="2"/>
        <v>3.56</v>
      </c>
      <c r="W25" s="38" t="b">
        <f t="shared" si="3"/>
        <v>0</v>
      </c>
    </row>
    <row r="26" spans="2:23" s="38" customFormat="1" ht="12">
      <c r="B26" s="81"/>
      <c r="C26" s="40"/>
      <c r="D26" s="41" t="s">
        <v>7</v>
      </c>
      <c r="E26" s="151">
        <v>37.6</v>
      </c>
      <c r="F26" s="152">
        <v>287285</v>
      </c>
      <c r="G26" s="153">
        <v>73</v>
      </c>
      <c r="H26" s="152">
        <v>712926</v>
      </c>
      <c r="I26" s="154">
        <v>2.48</v>
      </c>
      <c r="J26" s="155">
        <v>764121</v>
      </c>
      <c r="K26" s="156">
        <f t="shared" si="4"/>
        <v>-6.7</v>
      </c>
      <c r="L26" s="151">
        <v>37.6</v>
      </c>
      <c r="M26" s="152">
        <v>287285</v>
      </c>
      <c r="N26" s="157">
        <v>73</v>
      </c>
      <c r="O26" s="152">
        <v>645660</v>
      </c>
      <c r="P26" s="154">
        <v>2.25</v>
      </c>
      <c r="Q26" s="155">
        <v>657002</v>
      </c>
      <c r="R26" s="158">
        <f t="shared" si="5"/>
        <v>-1.73</v>
      </c>
      <c r="T26" s="38">
        <f t="shared" si="0"/>
        <v>-6.7</v>
      </c>
      <c r="U26" s="38" t="b">
        <f t="shared" si="1"/>
        <v>0</v>
      </c>
      <c r="V26" s="38">
        <f t="shared" si="2"/>
        <v>-1.73</v>
      </c>
      <c r="W26" s="38" t="b">
        <f t="shared" si="3"/>
        <v>0</v>
      </c>
    </row>
    <row r="27" spans="2:23" s="38" customFormat="1" ht="12">
      <c r="B27" s="81"/>
      <c r="C27" s="40"/>
      <c r="D27" s="41" t="s">
        <v>78</v>
      </c>
      <c r="E27" s="151">
        <v>40.5</v>
      </c>
      <c r="F27" s="152">
        <v>323061</v>
      </c>
      <c r="G27" s="153">
        <v>9</v>
      </c>
      <c r="H27" s="152">
        <v>694944</v>
      </c>
      <c r="I27" s="154">
        <v>2.15</v>
      </c>
      <c r="J27" s="155">
        <v>875575</v>
      </c>
      <c r="K27" s="156">
        <f t="shared" si="4"/>
        <v>-20.63</v>
      </c>
      <c r="L27" s="151">
        <v>40.5</v>
      </c>
      <c r="M27" s="152">
        <v>323061</v>
      </c>
      <c r="N27" s="157">
        <v>9</v>
      </c>
      <c r="O27" s="152">
        <v>659098</v>
      </c>
      <c r="P27" s="154">
        <v>2.04</v>
      </c>
      <c r="Q27" s="155">
        <v>662914</v>
      </c>
      <c r="R27" s="158">
        <f t="shared" si="5"/>
        <v>-0.58</v>
      </c>
      <c r="T27" s="38">
        <f t="shared" si="0"/>
        <v>-20.63</v>
      </c>
      <c r="U27" s="38" t="b">
        <f t="shared" si="1"/>
        <v>0</v>
      </c>
      <c r="V27" s="38">
        <f t="shared" si="2"/>
        <v>-0.58</v>
      </c>
      <c r="W27" s="38" t="b">
        <f t="shared" si="3"/>
        <v>0</v>
      </c>
    </row>
    <row r="28" spans="2:23" s="38" customFormat="1" ht="12">
      <c r="B28" s="81" t="s">
        <v>8</v>
      </c>
      <c r="C28" s="104" t="s">
        <v>9</v>
      </c>
      <c r="D28" s="110"/>
      <c r="E28" s="159" t="s">
        <v>98</v>
      </c>
      <c r="F28" s="160" t="s">
        <v>98</v>
      </c>
      <c r="G28" s="161" t="s">
        <v>98</v>
      </c>
      <c r="H28" s="160" t="s">
        <v>98</v>
      </c>
      <c r="I28" s="162" t="s">
        <v>98</v>
      </c>
      <c r="J28" s="163" t="s">
        <v>98</v>
      </c>
      <c r="K28" s="164" t="str">
        <f t="shared" si="4"/>
        <v>-</v>
      </c>
      <c r="L28" s="159" t="s">
        <v>98</v>
      </c>
      <c r="M28" s="160" t="s">
        <v>98</v>
      </c>
      <c r="N28" s="165" t="s">
        <v>98</v>
      </c>
      <c r="O28" s="160" t="s">
        <v>98</v>
      </c>
      <c r="P28" s="162" t="s">
        <v>98</v>
      </c>
      <c r="Q28" s="163" t="s">
        <v>98</v>
      </c>
      <c r="R28" s="164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104" t="s">
        <v>80</v>
      </c>
      <c r="D29" s="110"/>
      <c r="E29" s="166" t="s">
        <v>98</v>
      </c>
      <c r="F29" s="167" t="s">
        <v>98</v>
      </c>
      <c r="G29" s="168" t="s">
        <v>98</v>
      </c>
      <c r="H29" s="167" t="s">
        <v>98</v>
      </c>
      <c r="I29" s="169" t="s">
        <v>98</v>
      </c>
      <c r="J29" s="170">
        <v>426906</v>
      </c>
      <c r="K29" s="164" t="str">
        <f t="shared" si="4"/>
        <v>-</v>
      </c>
      <c r="L29" s="166" t="s">
        <v>98</v>
      </c>
      <c r="M29" s="167" t="s">
        <v>98</v>
      </c>
      <c r="N29" s="171" t="s">
        <v>98</v>
      </c>
      <c r="O29" s="167" t="s">
        <v>98</v>
      </c>
      <c r="P29" s="169" t="s">
        <v>98</v>
      </c>
      <c r="Q29" s="170" t="s">
        <v>98</v>
      </c>
      <c r="R29" s="164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104" t="s">
        <v>10</v>
      </c>
      <c r="D30" s="110"/>
      <c r="E30" s="166">
        <v>36.6</v>
      </c>
      <c r="F30" s="167">
        <v>295460</v>
      </c>
      <c r="G30" s="168">
        <v>12</v>
      </c>
      <c r="H30" s="167">
        <v>758921</v>
      </c>
      <c r="I30" s="169">
        <v>2.57</v>
      </c>
      <c r="J30" s="170">
        <v>748069</v>
      </c>
      <c r="K30" s="164">
        <f t="shared" si="4"/>
        <v>1.45</v>
      </c>
      <c r="L30" s="166">
        <v>36.6</v>
      </c>
      <c r="M30" s="167">
        <v>295460</v>
      </c>
      <c r="N30" s="171">
        <v>12</v>
      </c>
      <c r="O30" s="167">
        <v>646725</v>
      </c>
      <c r="P30" s="169">
        <v>2.19</v>
      </c>
      <c r="Q30" s="170">
        <v>607160</v>
      </c>
      <c r="R30" s="164">
        <f t="shared" si="5"/>
        <v>6.52</v>
      </c>
      <c r="T30" s="38">
        <f t="shared" si="0"/>
        <v>1.45</v>
      </c>
      <c r="U30" s="38" t="b">
        <f t="shared" si="1"/>
        <v>0</v>
      </c>
      <c r="V30" s="38">
        <f t="shared" si="2"/>
        <v>6.52</v>
      </c>
      <c r="W30" s="38" t="b">
        <f t="shared" si="3"/>
        <v>0</v>
      </c>
    </row>
    <row r="31" spans="2:23" s="38" customFormat="1" ht="12">
      <c r="B31" s="81"/>
      <c r="C31" s="104" t="s">
        <v>81</v>
      </c>
      <c r="D31" s="110"/>
      <c r="E31" s="166">
        <v>35.8</v>
      </c>
      <c r="F31" s="167">
        <v>316366</v>
      </c>
      <c r="G31" s="168">
        <v>6</v>
      </c>
      <c r="H31" s="167">
        <v>856994</v>
      </c>
      <c r="I31" s="169">
        <v>2.71</v>
      </c>
      <c r="J31" s="170">
        <v>853817</v>
      </c>
      <c r="K31" s="164">
        <f t="shared" si="4"/>
        <v>0.37</v>
      </c>
      <c r="L31" s="166">
        <v>35.8</v>
      </c>
      <c r="M31" s="167">
        <v>316366</v>
      </c>
      <c r="N31" s="171">
        <v>6</v>
      </c>
      <c r="O31" s="167">
        <v>728198</v>
      </c>
      <c r="P31" s="169">
        <v>2.3</v>
      </c>
      <c r="Q31" s="170">
        <v>769329</v>
      </c>
      <c r="R31" s="164">
        <f t="shared" si="5"/>
        <v>-5.35</v>
      </c>
      <c r="T31" s="38">
        <f t="shared" si="0"/>
        <v>0.37</v>
      </c>
      <c r="U31" s="38" t="b">
        <f t="shared" si="1"/>
        <v>0</v>
      </c>
      <c r="V31" s="38">
        <f t="shared" si="2"/>
        <v>-5.35</v>
      </c>
      <c r="W31" s="38" t="b">
        <f t="shared" si="3"/>
        <v>0</v>
      </c>
    </row>
    <row r="32" spans="2:23" s="38" customFormat="1" ht="12">
      <c r="B32" s="81"/>
      <c r="C32" s="104" t="s">
        <v>39</v>
      </c>
      <c r="D32" s="110"/>
      <c r="E32" s="166">
        <v>35.9</v>
      </c>
      <c r="F32" s="167">
        <v>289795</v>
      </c>
      <c r="G32" s="168" t="s">
        <v>124</v>
      </c>
      <c r="H32" s="167">
        <v>531708</v>
      </c>
      <c r="I32" s="169">
        <v>1.83</v>
      </c>
      <c r="J32" s="170">
        <v>621579</v>
      </c>
      <c r="K32" s="164">
        <f t="shared" si="4"/>
        <v>-14.46</v>
      </c>
      <c r="L32" s="166">
        <v>35.9</v>
      </c>
      <c r="M32" s="167">
        <v>289795</v>
      </c>
      <c r="N32" s="171" t="s">
        <v>124</v>
      </c>
      <c r="O32" s="167">
        <v>437058</v>
      </c>
      <c r="P32" s="169">
        <v>1.51</v>
      </c>
      <c r="Q32" s="170">
        <v>512815</v>
      </c>
      <c r="R32" s="164">
        <f t="shared" si="5"/>
        <v>-14.77</v>
      </c>
      <c r="T32" s="38">
        <f t="shared" si="0"/>
        <v>-14.46</v>
      </c>
      <c r="U32" s="38" t="b">
        <f t="shared" si="1"/>
        <v>0</v>
      </c>
      <c r="V32" s="38">
        <f t="shared" si="2"/>
        <v>-14.77</v>
      </c>
      <c r="W32" s="38" t="b">
        <f t="shared" si="3"/>
        <v>0</v>
      </c>
    </row>
    <row r="33" spans="2:23" s="38" customFormat="1" ht="12">
      <c r="B33" s="81"/>
      <c r="C33" s="111" t="s">
        <v>79</v>
      </c>
      <c r="D33" s="112"/>
      <c r="E33" s="159">
        <v>40.4</v>
      </c>
      <c r="F33" s="160">
        <v>245178</v>
      </c>
      <c r="G33" s="161">
        <v>40</v>
      </c>
      <c r="H33" s="160">
        <v>502975</v>
      </c>
      <c r="I33" s="162">
        <v>2.05</v>
      </c>
      <c r="J33" s="163">
        <v>496984</v>
      </c>
      <c r="K33" s="156">
        <f t="shared" si="4"/>
        <v>1.21</v>
      </c>
      <c r="L33" s="159">
        <v>40.4</v>
      </c>
      <c r="M33" s="160">
        <v>244637</v>
      </c>
      <c r="N33" s="165">
        <v>39</v>
      </c>
      <c r="O33" s="160">
        <v>365715</v>
      </c>
      <c r="P33" s="162">
        <v>1.49</v>
      </c>
      <c r="Q33" s="163">
        <v>379437</v>
      </c>
      <c r="R33" s="158">
        <f t="shared" si="5"/>
        <v>-3.62</v>
      </c>
      <c r="T33" s="38">
        <f t="shared" si="0"/>
        <v>1.21</v>
      </c>
      <c r="U33" s="38" t="b">
        <f t="shared" si="1"/>
        <v>0</v>
      </c>
      <c r="V33" s="38">
        <f t="shared" si="2"/>
        <v>-3.62</v>
      </c>
      <c r="W33" s="38" t="b">
        <f t="shared" si="3"/>
        <v>0</v>
      </c>
    </row>
    <row r="34" spans="2:23" s="38" customFormat="1" ht="12">
      <c r="B34" s="81"/>
      <c r="C34" s="40"/>
      <c r="D34" s="42" t="s">
        <v>46</v>
      </c>
      <c r="E34" s="151">
        <v>40.3</v>
      </c>
      <c r="F34" s="152">
        <v>242403</v>
      </c>
      <c r="G34" s="153">
        <v>5</v>
      </c>
      <c r="H34" s="152">
        <v>329160</v>
      </c>
      <c r="I34" s="154">
        <v>1.36</v>
      </c>
      <c r="J34" s="155">
        <v>375888</v>
      </c>
      <c r="K34" s="156">
        <f t="shared" si="4"/>
        <v>-12.43</v>
      </c>
      <c r="L34" s="151">
        <v>40.3</v>
      </c>
      <c r="M34" s="152">
        <v>242403</v>
      </c>
      <c r="N34" s="157">
        <v>5</v>
      </c>
      <c r="O34" s="152">
        <v>288804</v>
      </c>
      <c r="P34" s="154">
        <v>1.19</v>
      </c>
      <c r="Q34" s="155">
        <v>278489</v>
      </c>
      <c r="R34" s="158">
        <f t="shared" si="5"/>
        <v>3.7</v>
      </c>
      <c r="T34" s="38">
        <f t="shared" si="0"/>
        <v>-12.43</v>
      </c>
      <c r="U34" s="38" t="b">
        <f t="shared" si="1"/>
        <v>0</v>
      </c>
      <c r="V34" s="38">
        <f t="shared" si="2"/>
        <v>3.7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1">
        <v>41.8</v>
      </c>
      <c r="F35" s="152">
        <v>239226</v>
      </c>
      <c r="G35" s="153">
        <v>4</v>
      </c>
      <c r="H35" s="152">
        <v>456233</v>
      </c>
      <c r="I35" s="154">
        <v>1.91</v>
      </c>
      <c r="J35" s="155">
        <v>460594</v>
      </c>
      <c r="K35" s="156">
        <f t="shared" si="4"/>
        <v>-0.95</v>
      </c>
      <c r="L35" s="151">
        <v>41.8</v>
      </c>
      <c r="M35" s="152">
        <v>239226</v>
      </c>
      <c r="N35" s="157">
        <v>4</v>
      </c>
      <c r="O35" s="152">
        <v>403615</v>
      </c>
      <c r="P35" s="154">
        <v>1.69</v>
      </c>
      <c r="Q35" s="155">
        <v>418486</v>
      </c>
      <c r="R35" s="158">
        <f t="shared" si="5"/>
        <v>-3.55</v>
      </c>
      <c r="T35" s="38">
        <f t="shared" si="0"/>
        <v>-0.95</v>
      </c>
      <c r="U35" s="38" t="b">
        <f t="shared" si="1"/>
        <v>0</v>
      </c>
      <c r="V35" s="38">
        <f t="shared" si="2"/>
        <v>-3.55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1">
        <v>42</v>
      </c>
      <c r="F36" s="152">
        <v>245977</v>
      </c>
      <c r="G36" s="153">
        <v>23</v>
      </c>
      <c r="H36" s="152">
        <v>513098</v>
      </c>
      <c r="I36" s="154">
        <v>2.09</v>
      </c>
      <c r="J36" s="155">
        <v>501008</v>
      </c>
      <c r="K36" s="156">
        <f t="shared" si="4"/>
        <v>2.41</v>
      </c>
      <c r="L36" s="151">
        <v>42</v>
      </c>
      <c r="M36" s="152">
        <v>244793</v>
      </c>
      <c r="N36" s="157">
        <v>22</v>
      </c>
      <c r="O36" s="152">
        <v>279317</v>
      </c>
      <c r="P36" s="154">
        <v>1.14</v>
      </c>
      <c r="Q36" s="155">
        <v>298037</v>
      </c>
      <c r="R36" s="158">
        <f t="shared" si="5"/>
        <v>-6.28</v>
      </c>
      <c r="T36" s="38">
        <f t="shared" si="0"/>
        <v>2.41</v>
      </c>
      <c r="U36" s="38" t="b">
        <f t="shared" si="1"/>
        <v>0</v>
      </c>
      <c r="V36" s="38">
        <f t="shared" si="2"/>
        <v>-6.28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1">
        <v>31.7</v>
      </c>
      <c r="F37" s="152">
        <v>256448</v>
      </c>
      <c r="G37" s="153" t="s">
        <v>124</v>
      </c>
      <c r="H37" s="152">
        <v>695940</v>
      </c>
      <c r="I37" s="154">
        <v>2.71</v>
      </c>
      <c r="J37" s="155">
        <v>721270</v>
      </c>
      <c r="K37" s="156">
        <f t="shared" si="4"/>
        <v>-3.51</v>
      </c>
      <c r="L37" s="151">
        <v>31.7</v>
      </c>
      <c r="M37" s="152">
        <v>256448</v>
      </c>
      <c r="N37" s="157" t="s">
        <v>100</v>
      </c>
      <c r="O37" s="152">
        <v>680330</v>
      </c>
      <c r="P37" s="154">
        <v>2.65</v>
      </c>
      <c r="Q37" s="155">
        <v>692987</v>
      </c>
      <c r="R37" s="158">
        <f t="shared" si="5"/>
        <v>-1.83</v>
      </c>
      <c r="T37" s="38">
        <f t="shared" si="0"/>
        <v>-3.51</v>
      </c>
      <c r="U37" s="38" t="b">
        <f t="shared" si="1"/>
        <v>0</v>
      </c>
      <c r="V37" s="38">
        <f t="shared" si="2"/>
        <v>-1.83</v>
      </c>
      <c r="W37" s="38" t="b">
        <f t="shared" si="3"/>
        <v>0</v>
      </c>
    </row>
    <row r="38" spans="2:23" s="38" customFormat="1" ht="12">
      <c r="B38" s="81"/>
      <c r="C38" s="40"/>
      <c r="D38" s="42" t="s">
        <v>41</v>
      </c>
      <c r="E38" s="151" t="s">
        <v>98</v>
      </c>
      <c r="F38" s="152" t="s">
        <v>98</v>
      </c>
      <c r="G38" s="153" t="s">
        <v>98</v>
      </c>
      <c r="H38" s="152" t="s">
        <v>98</v>
      </c>
      <c r="I38" s="154" t="s">
        <v>98</v>
      </c>
      <c r="J38" s="155" t="s">
        <v>98</v>
      </c>
      <c r="K38" s="156" t="str">
        <f t="shared" si="4"/>
        <v>-</v>
      </c>
      <c r="L38" s="151" t="s">
        <v>98</v>
      </c>
      <c r="M38" s="152" t="s">
        <v>98</v>
      </c>
      <c r="N38" s="157" t="s">
        <v>98</v>
      </c>
      <c r="O38" s="152" t="s">
        <v>98</v>
      </c>
      <c r="P38" s="154" t="s">
        <v>98</v>
      </c>
      <c r="Q38" s="155" t="s">
        <v>98</v>
      </c>
      <c r="R38" s="158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1">
        <v>36.9</v>
      </c>
      <c r="F39" s="152">
        <v>234573</v>
      </c>
      <c r="G39" s="153" t="s">
        <v>124</v>
      </c>
      <c r="H39" s="152">
        <v>644486</v>
      </c>
      <c r="I39" s="154">
        <v>2.75</v>
      </c>
      <c r="J39" s="155">
        <v>371052</v>
      </c>
      <c r="K39" s="156">
        <f t="shared" si="4"/>
        <v>73.69</v>
      </c>
      <c r="L39" s="151">
        <v>36.9</v>
      </c>
      <c r="M39" s="152">
        <v>234573</v>
      </c>
      <c r="N39" s="157" t="s">
        <v>100</v>
      </c>
      <c r="O39" s="152">
        <v>462399</v>
      </c>
      <c r="P39" s="154">
        <v>1.97</v>
      </c>
      <c r="Q39" s="155">
        <v>350869</v>
      </c>
      <c r="R39" s="158">
        <f t="shared" si="5"/>
        <v>31.79</v>
      </c>
      <c r="T39" s="38">
        <f t="shared" si="0"/>
        <v>73.69</v>
      </c>
      <c r="U39" s="38" t="b">
        <f t="shared" si="1"/>
        <v>0</v>
      </c>
      <c r="V39" s="38">
        <f t="shared" si="2"/>
        <v>31.79</v>
      </c>
      <c r="W39" s="38" t="b">
        <f t="shared" si="3"/>
        <v>0</v>
      </c>
    </row>
    <row r="40" spans="2:23" s="38" customFormat="1" ht="12">
      <c r="B40" s="81"/>
      <c r="C40" s="40"/>
      <c r="D40" s="41" t="s">
        <v>83</v>
      </c>
      <c r="E40" s="151">
        <v>36.5</v>
      </c>
      <c r="F40" s="152">
        <v>259476</v>
      </c>
      <c r="G40" s="153">
        <v>4</v>
      </c>
      <c r="H40" s="152">
        <v>589909</v>
      </c>
      <c r="I40" s="154">
        <v>2.27</v>
      </c>
      <c r="J40" s="155">
        <v>490689</v>
      </c>
      <c r="K40" s="156">
        <f t="shared" si="4"/>
        <v>20.22</v>
      </c>
      <c r="L40" s="151">
        <v>36.5</v>
      </c>
      <c r="M40" s="152">
        <v>259476</v>
      </c>
      <c r="N40" s="157">
        <v>4</v>
      </c>
      <c r="O40" s="152">
        <v>523571</v>
      </c>
      <c r="P40" s="154">
        <v>2.02</v>
      </c>
      <c r="Q40" s="155">
        <v>421324</v>
      </c>
      <c r="R40" s="158">
        <f t="shared" si="5"/>
        <v>24.27</v>
      </c>
      <c r="T40" s="38">
        <f t="shared" si="0"/>
        <v>20.22</v>
      </c>
      <c r="U40" s="38" t="b">
        <f t="shared" si="1"/>
        <v>0</v>
      </c>
      <c r="V40" s="38">
        <f t="shared" si="2"/>
        <v>24.27</v>
      </c>
      <c r="W40" s="38" t="b">
        <f t="shared" si="3"/>
        <v>0</v>
      </c>
    </row>
    <row r="41" spans="2:23" s="38" customFormat="1" ht="12">
      <c r="B41" s="81"/>
      <c r="C41" s="40"/>
      <c r="D41" s="41" t="s">
        <v>82</v>
      </c>
      <c r="E41" s="151" t="s">
        <v>98</v>
      </c>
      <c r="F41" s="152" t="s">
        <v>98</v>
      </c>
      <c r="G41" s="153" t="s">
        <v>98</v>
      </c>
      <c r="H41" s="152" t="s">
        <v>98</v>
      </c>
      <c r="I41" s="154" t="s">
        <v>98</v>
      </c>
      <c r="J41" s="155" t="s">
        <v>98</v>
      </c>
      <c r="K41" s="156" t="str">
        <f t="shared" si="4"/>
        <v>-</v>
      </c>
      <c r="L41" s="151" t="s">
        <v>98</v>
      </c>
      <c r="M41" s="152" t="s">
        <v>98</v>
      </c>
      <c r="N41" s="157" t="s">
        <v>98</v>
      </c>
      <c r="O41" s="152" t="s">
        <v>98</v>
      </c>
      <c r="P41" s="154" t="s">
        <v>98</v>
      </c>
      <c r="Q41" s="155" t="s">
        <v>98</v>
      </c>
      <c r="R41" s="158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104" t="s">
        <v>85</v>
      </c>
      <c r="D42" s="105"/>
      <c r="E42" s="166">
        <v>36.3</v>
      </c>
      <c r="F42" s="167">
        <v>266333</v>
      </c>
      <c r="G42" s="168">
        <v>37</v>
      </c>
      <c r="H42" s="167">
        <v>612237</v>
      </c>
      <c r="I42" s="169">
        <v>2.3</v>
      </c>
      <c r="J42" s="170">
        <v>647285</v>
      </c>
      <c r="K42" s="164">
        <f t="shared" si="4"/>
        <v>-5.41</v>
      </c>
      <c r="L42" s="166">
        <v>36.3</v>
      </c>
      <c r="M42" s="167">
        <v>266496</v>
      </c>
      <c r="N42" s="171">
        <v>36</v>
      </c>
      <c r="O42" s="167">
        <v>540323</v>
      </c>
      <c r="P42" s="169">
        <v>2.03</v>
      </c>
      <c r="Q42" s="170">
        <v>531775</v>
      </c>
      <c r="R42" s="164">
        <f t="shared" si="5"/>
        <v>1.61</v>
      </c>
      <c r="T42" s="38">
        <f t="shared" si="0"/>
        <v>-5.41</v>
      </c>
      <c r="U42" s="38" t="b">
        <f t="shared" si="1"/>
        <v>0</v>
      </c>
      <c r="V42" s="38">
        <f t="shared" si="2"/>
        <v>1.61</v>
      </c>
      <c r="W42" s="38" t="b">
        <f t="shared" si="3"/>
        <v>0</v>
      </c>
    </row>
    <row r="43" spans="2:23" s="38" customFormat="1" ht="12">
      <c r="B43" s="81"/>
      <c r="C43" s="104" t="s">
        <v>63</v>
      </c>
      <c r="D43" s="105"/>
      <c r="E43" s="166">
        <v>35.5</v>
      </c>
      <c r="F43" s="167">
        <v>324903</v>
      </c>
      <c r="G43" s="168">
        <v>8</v>
      </c>
      <c r="H43" s="167">
        <v>976707</v>
      </c>
      <c r="I43" s="169">
        <v>3.01</v>
      </c>
      <c r="J43" s="170">
        <v>907462</v>
      </c>
      <c r="K43" s="164">
        <f t="shared" si="4"/>
        <v>7.63</v>
      </c>
      <c r="L43" s="166">
        <v>35.5</v>
      </c>
      <c r="M43" s="167">
        <v>324903</v>
      </c>
      <c r="N43" s="171">
        <v>8</v>
      </c>
      <c r="O43" s="167">
        <v>975840</v>
      </c>
      <c r="P43" s="169">
        <v>3</v>
      </c>
      <c r="Q43" s="170">
        <v>901426</v>
      </c>
      <c r="R43" s="164">
        <f t="shared" si="5"/>
        <v>8.26</v>
      </c>
      <c r="T43" s="38">
        <f t="shared" si="0"/>
        <v>7.63</v>
      </c>
      <c r="U43" s="38" t="b">
        <f t="shared" si="1"/>
        <v>0</v>
      </c>
      <c r="V43" s="38">
        <f t="shared" si="2"/>
        <v>8.26</v>
      </c>
      <c r="W43" s="38" t="b">
        <f t="shared" si="3"/>
        <v>0</v>
      </c>
    </row>
    <row r="44" spans="2:23" s="38" customFormat="1" ht="12">
      <c r="B44" s="81"/>
      <c r="C44" s="104" t="s">
        <v>64</v>
      </c>
      <c r="D44" s="105"/>
      <c r="E44" s="166">
        <v>40.7</v>
      </c>
      <c r="F44" s="167">
        <v>255581</v>
      </c>
      <c r="G44" s="168" t="s">
        <v>124</v>
      </c>
      <c r="H44" s="167">
        <v>360194</v>
      </c>
      <c r="I44" s="169">
        <v>1.41</v>
      </c>
      <c r="J44" s="170">
        <v>570000</v>
      </c>
      <c r="K44" s="164">
        <f t="shared" si="4"/>
        <v>-36.81</v>
      </c>
      <c r="L44" s="166">
        <v>40.7</v>
      </c>
      <c r="M44" s="167">
        <v>255581</v>
      </c>
      <c r="N44" s="171" t="s">
        <v>124</v>
      </c>
      <c r="O44" s="167">
        <v>309081</v>
      </c>
      <c r="P44" s="169">
        <v>1.21</v>
      </c>
      <c r="Q44" s="170">
        <v>342000</v>
      </c>
      <c r="R44" s="164">
        <f t="shared" si="5"/>
        <v>-9.63</v>
      </c>
      <c r="T44" s="38">
        <f t="shared" si="0"/>
        <v>-36.81</v>
      </c>
      <c r="U44" s="38" t="b">
        <f t="shared" si="1"/>
        <v>0</v>
      </c>
      <c r="V44" s="38">
        <f t="shared" si="2"/>
        <v>-9.63</v>
      </c>
      <c r="W44" s="38" t="b">
        <f t="shared" si="3"/>
        <v>0</v>
      </c>
    </row>
    <row r="45" spans="2:23" s="38" customFormat="1" ht="12">
      <c r="B45" s="81"/>
      <c r="C45" s="104" t="s">
        <v>65</v>
      </c>
      <c r="D45" s="105"/>
      <c r="E45" s="166" t="s">
        <v>98</v>
      </c>
      <c r="F45" s="167" t="s">
        <v>98</v>
      </c>
      <c r="G45" s="168" t="s">
        <v>98</v>
      </c>
      <c r="H45" s="167" t="s">
        <v>98</v>
      </c>
      <c r="I45" s="169" t="s">
        <v>98</v>
      </c>
      <c r="J45" s="170">
        <v>559192</v>
      </c>
      <c r="K45" s="164" t="str">
        <f t="shared" si="4"/>
        <v>-</v>
      </c>
      <c r="L45" s="166" t="s">
        <v>98</v>
      </c>
      <c r="M45" s="167" t="s">
        <v>98</v>
      </c>
      <c r="N45" s="171" t="s">
        <v>98</v>
      </c>
      <c r="O45" s="167" t="s">
        <v>98</v>
      </c>
      <c r="P45" s="169" t="s">
        <v>98</v>
      </c>
      <c r="Q45" s="170">
        <v>329277</v>
      </c>
      <c r="R45" s="164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104" t="s">
        <v>66</v>
      </c>
      <c r="D46" s="105"/>
      <c r="E46" s="166">
        <v>35.2</v>
      </c>
      <c r="F46" s="167">
        <v>204640</v>
      </c>
      <c r="G46" s="168" t="s">
        <v>124</v>
      </c>
      <c r="H46" s="167">
        <v>363972</v>
      </c>
      <c r="I46" s="169">
        <v>1.78</v>
      </c>
      <c r="J46" s="170">
        <v>362168</v>
      </c>
      <c r="K46" s="164">
        <f t="shared" si="4"/>
        <v>0.5</v>
      </c>
      <c r="L46" s="166">
        <v>35.2</v>
      </c>
      <c r="M46" s="167">
        <v>204640</v>
      </c>
      <c r="N46" s="171" t="s">
        <v>124</v>
      </c>
      <c r="O46" s="167">
        <v>351539</v>
      </c>
      <c r="P46" s="169">
        <v>1.72</v>
      </c>
      <c r="Q46" s="170">
        <v>354708</v>
      </c>
      <c r="R46" s="164">
        <f t="shared" si="5"/>
        <v>-0.89</v>
      </c>
      <c r="T46" s="38">
        <f t="shared" si="0"/>
        <v>0.5</v>
      </c>
      <c r="U46" s="38" t="b">
        <f t="shared" si="1"/>
        <v>0</v>
      </c>
      <c r="V46" s="38">
        <f t="shared" si="2"/>
        <v>-0.89</v>
      </c>
      <c r="W46" s="38" t="b">
        <f t="shared" si="3"/>
        <v>0</v>
      </c>
    </row>
    <row r="47" spans="2:23" s="38" customFormat="1" ht="12">
      <c r="B47" s="81"/>
      <c r="C47" s="104" t="s">
        <v>67</v>
      </c>
      <c r="D47" s="105"/>
      <c r="E47" s="166">
        <v>37.1</v>
      </c>
      <c r="F47" s="167">
        <v>263035</v>
      </c>
      <c r="G47" s="168">
        <v>10</v>
      </c>
      <c r="H47" s="167">
        <v>663515</v>
      </c>
      <c r="I47" s="169">
        <v>2.52</v>
      </c>
      <c r="J47" s="170">
        <v>677196</v>
      </c>
      <c r="K47" s="164">
        <f t="shared" si="4"/>
        <v>-2.02</v>
      </c>
      <c r="L47" s="166">
        <v>37.1</v>
      </c>
      <c r="M47" s="167">
        <v>263035</v>
      </c>
      <c r="N47" s="171">
        <v>10</v>
      </c>
      <c r="O47" s="167">
        <v>512328</v>
      </c>
      <c r="P47" s="169">
        <v>1.95</v>
      </c>
      <c r="Q47" s="170">
        <v>535469</v>
      </c>
      <c r="R47" s="164">
        <f t="shared" si="5"/>
        <v>-4.32</v>
      </c>
      <c r="T47" s="38">
        <f t="shared" si="0"/>
        <v>-2.02</v>
      </c>
      <c r="U47" s="38" t="b">
        <f t="shared" si="1"/>
        <v>0</v>
      </c>
      <c r="V47" s="38">
        <f t="shared" si="2"/>
        <v>-4.32</v>
      </c>
      <c r="W47" s="38" t="b">
        <f t="shared" si="3"/>
        <v>0</v>
      </c>
    </row>
    <row r="48" spans="2:23" s="38" customFormat="1" ht="12.75" thickBot="1">
      <c r="B48" s="81"/>
      <c r="C48" s="106" t="s">
        <v>68</v>
      </c>
      <c r="D48" s="107"/>
      <c r="E48" s="151">
        <v>34.3</v>
      </c>
      <c r="F48" s="152">
        <v>244624</v>
      </c>
      <c r="G48" s="153">
        <v>6</v>
      </c>
      <c r="H48" s="152">
        <v>636778</v>
      </c>
      <c r="I48" s="154">
        <v>2.6</v>
      </c>
      <c r="J48" s="155">
        <v>698451</v>
      </c>
      <c r="K48" s="156">
        <f t="shared" si="4"/>
        <v>-8.83</v>
      </c>
      <c r="L48" s="151">
        <v>34.3</v>
      </c>
      <c r="M48" s="152">
        <v>244624</v>
      </c>
      <c r="N48" s="157">
        <v>6</v>
      </c>
      <c r="O48" s="152">
        <v>615024</v>
      </c>
      <c r="P48" s="154">
        <v>2.51</v>
      </c>
      <c r="Q48" s="155">
        <v>672295</v>
      </c>
      <c r="R48" s="158">
        <f t="shared" si="5"/>
        <v>-8.52</v>
      </c>
      <c r="T48" s="38">
        <f t="shared" si="0"/>
        <v>-8.83</v>
      </c>
      <c r="U48" s="38" t="b">
        <f t="shared" si="1"/>
        <v>0</v>
      </c>
      <c r="V48" s="38">
        <f t="shared" si="2"/>
        <v>-8.52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72">
        <v>38.7</v>
      </c>
      <c r="F49" s="173">
        <v>310211</v>
      </c>
      <c r="G49" s="174">
        <v>37</v>
      </c>
      <c r="H49" s="173">
        <v>773441</v>
      </c>
      <c r="I49" s="175">
        <v>2.49</v>
      </c>
      <c r="J49" s="176">
        <v>838163</v>
      </c>
      <c r="K49" s="177">
        <f t="shared" si="4"/>
        <v>-7.72</v>
      </c>
      <c r="L49" s="172">
        <v>38.7</v>
      </c>
      <c r="M49" s="173">
        <v>310211</v>
      </c>
      <c r="N49" s="178">
        <v>37</v>
      </c>
      <c r="O49" s="173">
        <v>700997.104346666</v>
      </c>
      <c r="P49" s="175">
        <v>2.26</v>
      </c>
      <c r="Q49" s="176">
        <v>735874.006103354</v>
      </c>
      <c r="R49" s="177">
        <f t="shared" si="5"/>
        <v>-4.74</v>
      </c>
      <c r="T49" s="38">
        <f t="shared" si="0"/>
        <v>-7.72</v>
      </c>
      <c r="U49" s="38" t="b">
        <f t="shared" si="1"/>
        <v>0</v>
      </c>
      <c r="V49" s="38">
        <f t="shared" si="2"/>
        <v>-4.74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6">
        <v>37.7</v>
      </c>
      <c r="F50" s="167">
        <v>281910</v>
      </c>
      <c r="G50" s="168">
        <v>72</v>
      </c>
      <c r="H50" s="167">
        <v>669398</v>
      </c>
      <c r="I50" s="169">
        <v>2.37</v>
      </c>
      <c r="J50" s="170">
        <v>683144</v>
      </c>
      <c r="K50" s="164">
        <f t="shared" si="4"/>
        <v>-2.01</v>
      </c>
      <c r="L50" s="166">
        <v>37.7</v>
      </c>
      <c r="M50" s="167">
        <v>281910</v>
      </c>
      <c r="N50" s="171">
        <v>72</v>
      </c>
      <c r="O50" s="167">
        <v>605937.409648983</v>
      </c>
      <c r="P50" s="169">
        <v>2.15</v>
      </c>
      <c r="Q50" s="170">
        <v>576067.838618697</v>
      </c>
      <c r="R50" s="164">
        <f t="shared" si="5"/>
        <v>5.19</v>
      </c>
      <c r="T50" s="38">
        <f t="shared" si="0"/>
        <v>-2.01</v>
      </c>
      <c r="U50" s="38" t="b">
        <f t="shared" si="1"/>
        <v>0</v>
      </c>
      <c r="V50" s="38">
        <f t="shared" si="2"/>
        <v>5.19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6">
        <v>37.3</v>
      </c>
      <c r="F51" s="167">
        <v>270382</v>
      </c>
      <c r="G51" s="168">
        <v>54</v>
      </c>
      <c r="H51" s="167">
        <v>633137</v>
      </c>
      <c r="I51" s="169">
        <v>2.34</v>
      </c>
      <c r="J51" s="170">
        <v>617822</v>
      </c>
      <c r="K51" s="164">
        <f t="shared" si="4"/>
        <v>2.48</v>
      </c>
      <c r="L51" s="166">
        <v>37.3</v>
      </c>
      <c r="M51" s="167">
        <v>270382</v>
      </c>
      <c r="N51" s="171">
        <v>54</v>
      </c>
      <c r="O51" s="167">
        <v>574411.549941496</v>
      </c>
      <c r="P51" s="169">
        <v>2.12</v>
      </c>
      <c r="Q51" s="170">
        <v>531787.606138107</v>
      </c>
      <c r="R51" s="164">
        <f t="shared" si="5"/>
        <v>8.02</v>
      </c>
      <c r="T51" s="38">
        <f t="shared" si="0"/>
        <v>2.48</v>
      </c>
      <c r="U51" s="38" t="b">
        <f t="shared" si="1"/>
        <v>0</v>
      </c>
      <c r="V51" s="38">
        <f t="shared" si="2"/>
        <v>8.02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6">
        <v>36</v>
      </c>
      <c r="F52" s="167">
        <v>248308</v>
      </c>
      <c r="G52" s="168">
        <v>48</v>
      </c>
      <c r="H52" s="167">
        <v>581563</v>
      </c>
      <c r="I52" s="169">
        <v>2.34</v>
      </c>
      <c r="J52" s="170">
        <v>626850</v>
      </c>
      <c r="K52" s="164">
        <f t="shared" si="4"/>
        <v>-7.22</v>
      </c>
      <c r="L52" s="166">
        <v>36</v>
      </c>
      <c r="M52" s="167">
        <v>248308</v>
      </c>
      <c r="N52" s="171">
        <v>48</v>
      </c>
      <c r="O52" s="167">
        <v>524646.630812003</v>
      </c>
      <c r="P52" s="169">
        <v>2.11</v>
      </c>
      <c r="Q52" s="170">
        <v>524071.614132445</v>
      </c>
      <c r="R52" s="164">
        <f t="shared" si="5"/>
        <v>0.11</v>
      </c>
      <c r="T52" s="38">
        <f t="shared" si="0"/>
        <v>-7.22</v>
      </c>
      <c r="U52" s="38" t="b">
        <f t="shared" si="1"/>
        <v>0</v>
      </c>
      <c r="V52" s="38">
        <f t="shared" si="2"/>
        <v>0.11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6">
        <v>37.9</v>
      </c>
      <c r="F53" s="167">
        <v>290397</v>
      </c>
      <c r="G53" s="168">
        <v>211</v>
      </c>
      <c r="H53" s="167">
        <v>704261</v>
      </c>
      <c r="I53" s="169">
        <v>2.43</v>
      </c>
      <c r="J53" s="170">
        <v>740737</v>
      </c>
      <c r="K53" s="164">
        <f t="shared" si="4"/>
        <v>-4.92</v>
      </c>
      <c r="L53" s="166">
        <v>37.9</v>
      </c>
      <c r="M53" s="167">
        <v>290397</v>
      </c>
      <c r="N53" s="171">
        <v>211</v>
      </c>
      <c r="O53" s="167">
        <v>637935</v>
      </c>
      <c r="P53" s="169">
        <v>2.2</v>
      </c>
      <c r="Q53" s="170">
        <v>639120</v>
      </c>
      <c r="R53" s="164">
        <f t="shared" si="5"/>
        <v>-0.19</v>
      </c>
      <c r="T53" s="38">
        <f t="shared" si="0"/>
        <v>-4.92</v>
      </c>
      <c r="U53" s="38" t="b">
        <f t="shared" si="1"/>
        <v>0</v>
      </c>
      <c r="V53" s="38">
        <f t="shared" si="2"/>
        <v>-0.19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6">
        <v>37.4</v>
      </c>
      <c r="F54" s="167">
        <v>248065</v>
      </c>
      <c r="G54" s="168">
        <v>124</v>
      </c>
      <c r="H54" s="167">
        <v>553968</v>
      </c>
      <c r="I54" s="169">
        <v>2.23</v>
      </c>
      <c r="J54" s="170">
        <v>560399</v>
      </c>
      <c r="K54" s="164">
        <f t="shared" si="4"/>
        <v>-1.15</v>
      </c>
      <c r="L54" s="166">
        <v>37.4</v>
      </c>
      <c r="M54" s="167">
        <v>248238</v>
      </c>
      <c r="N54" s="171">
        <v>121</v>
      </c>
      <c r="O54" s="167">
        <v>477625.261051139</v>
      </c>
      <c r="P54" s="169">
        <v>1.92</v>
      </c>
      <c r="Q54" s="170">
        <v>436900.648860235</v>
      </c>
      <c r="R54" s="164">
        <f t="shared" si="5"/>
        <v>9.32</v>
      </c>
      <c r="T54" s="38">
        <f t="shared" si="0"/>
        <v>-1.15</v>
      </c>
      <c r="U54" s="38" t="b">
        <f t="shared" si="1"/>
        <v>0</v>
      </c>
      <c r="V54" s="38">
        <f t="shared" si="2"/>
        <v>9.32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6">
        <v>39.4</v>
      </c>
      <c r="F55" s="167">
        <v>254965</v>
      </c>
      <c r="G55" s="168">
        <v>57</v>
      </c>
      <c r="H55" s="167">
        <v>522147</v>
      </c>
      <c r="I55" s="169">
        <v>2.05</v>
      </c>
      <c r="J55" s="170">
        <v>530398</v>
      </c>
      <c r="K55" s="164">
        <f t="shared" si="4"/>
        <v>-1.56</v>
      </c>
      <c r="L55" s="166">
        <v>39.3</v>
      </c>
      <c r="M55" s="167">
        <v>253503</v>
      </c>
      <c r="N55" s="171">
        <v>55</v>
      </c>
      <c r="O55" s="167">
        <v>425723.125674218</v>
      </c>
      <c r="P55" s="169">
        <v>1.68</v>
      </c>
      <c r="Q55" s="170">
        <v>410623.876662636</v>
      </c>
      <c r="R55" s="164">
        <f t="shared" si="5"/>
        <v>3.68</v>
      </c>
      <c r="T55" s="38">
        <f t="shared" si="0"/>
        <v>-1.56</v>
      </c>
      <c r="U55" s="38" t="b">
        <f t="shared" si="1"/>
        <v>0</v>
      </c>
      <c r="V55" s="38">
        <f t="shared" si="2"/>
        <v>3.68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6">
        <v>40.8</v>
      </c>
      <c r="F56" s="167">
        <v>277531</v>
      </c>
      <c r="G56" s="168">
        <v>12</v>
      </c>
      <c r="H56" s="167">
        <v>572916</v>
      </c>
      <c r="I56" s="169">
        <v>2.06</v>
      </c>
      <c r="J56" s="170">
        <v>586928</v>
      </c>
      <c r="K56" s="164">
        <f t="shared" si="4"/>
        <v>-2.39</v>
      </c>
      <c r="L56" s="166">
        <v>40.8</v>
      </c>
      <c r="M56" s="167">
        <v>277531</v>
      </c>
      <c r="N56" s="171">
        <v>12</v>
      </c>
      <c r="O56" s="167">
        <v>404167.247863248</v>
      </c>
      <c r="P56" s="169">
        <v>1.46</v>
      </c>
      <c r="Q56" s="170">
        <v>342619.595588235</v>
      </c>
      <c r="R56" s="164">
        <f t="shared" si="5"/>
        <v>17.96</v>
      </c>
      <c r="T56" s="38">
        <f t="shared" si="0"/>
        <v>-2.39</v>
      </c>
      <c r="U56" s="38" t="b">
        <f t="shared" si="1"/>
        <v>0</v>
      </c>
      <c r="V56" s="38">
        <f t="shared" si="2"/>
        <v>17.96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6">
        <v>37.7</v>
      </c>
      <c r="F57" s="167">
        <v>249181</v>
      </c>
      <c r="G57" s="168">
        <v>193</v>
      </c>
      <c r="H57" s="167">
        <v>550028</v>
      </c>
      <c r="I57" s="169">
        <v>2.21</v>
      </c>
      <c r="J57" s="170">
        <v>557289</v>
      </c>
      <c r="K57" s="164">
        <f t="shared" si="4"/>
        <v>-1.3</v>
      </c>
      <c r="L57" s="166">
        <v>37.7</v>
      </c>
      <c r="M57" s="167">
        <v>249137</v>
      </c>
      <c r="N57" s="171">
        <v>188</v>
      </c>
      <c r="O57" s="167">
        <v>470476</v>
      </c>
      <c r="P57" s="169">
        <v>1.89</v>
      </c>
      <c r="Q57" s="170">
        <v>433103</v>
      </c>
      <c r="R57" s="164">
        <f t="shared" si="5"/>
        <v>8.63</v>
      </c>
      <c r="T57" s="38">
        <f t="shared" si="0"/>
        <v>-1.3</v>
      </c>
      <c r="U57" s="38" t="b">
        <f t="shared" si="1"/>
        <v>0</v>
      </c>
      <c r="V57" s="38">
        <f t="shared" si="2"/>
        <v>8.63</v>
      </c>
      <c r="W57" s="38" t="b">
        <f t="shared" si="3"/>
        <v>0</v>
      </c>
    </row>
    <row r="58" spans="2:23" s="38" customFormat="1" ht="12.75" thickBot="1">
      <c r="B58" s="79"/>
      <c r="C58" s="108" t="s">
        <v>28</v>
      </c>
      <c r="D58" s="109"/>
      <c r="E58" s="179">
        <v>36.9</v>
      </c>
      <c r="F58" s="180">
        <v>300283</v>
      </c>
      <c r="G58" s="181">
        <v>7</v>
      </c>
      <c r="H58" s="180">
        <v>738604</v>
      </c>
      <c r="I58" s="182">
        <v>2.46</v>
      </c>
      <c r="J58" s="183">
        <v>554285</v>
      </c>
      <c r="K58" s="184">
        <f t="shared" si="4"/>
        <v>33.25</v>
      </c>
      <c r="L58" s="179">
        <v>36.9</v>
      </c>
      <c r="M58" s="180">
        <v>300283</v>
      </c>
      <c r="N58" s="185">
        <v>7</v>
      </c>
      <c r="O58" s="180">
        <v>694388.095928566</v>
      </c>
      <c r="P58" s="182">
        <v>2.31</v>
      </c>
      <c r="Q58" s="183">
        <v>496997.93035059</v>
      </c>
      <c r="R58" s="184">
        <f t="shared" si="5"/>
        <v>39.72</v>
      </c>
      <c r="T58" s="38">
        <f t="shared" si="0"/>
        <v>33.25</v>
      </c>
      <c r="U58" s="38" t="b">
        <f t="shared" si="1"/>
        <v>0</v>
      </c>
      <c r="V58" s="38">
        <f t="shared" si="2"/>
        <v>39.72</v>
      </c>
      <c r="W58" s="38" t="b">
        <f t="shared" si="3"/>
        <v>0</v>
      </c>
    </row>
    <row r="59" spans="2:23" s="38" customFormat="1" ht="12">
      <c r="B59" s="95" t="s">
        <v>87</v>
      </c>
      <c r="C59" s="98" t="s">
        <v>91</v>
      </c>
      <c r="D59" s="99"/>
      <c r="E59" s="172">
        <v>38</v>
      </c>
      <c r="F59" s="173">
        <v>293752</v>
      </c>
      <c r="G59" s="174">
        <v>214</v>
      </c>
      <c r="H59" s="173">
        <v>713093</v>
      </c>
      <c r="I59" s="175">
        <v>2.43</v>
      </c>
      <c r="J59" s="176">
        <v>739533</v>
      </c>
      <c r="K59" s="177">
        <f t="shared" si="4"/>
        <v>-3.58</v>
      </c>
      <c r="L59" s="172">
        <v>38</v>
      </c>
      <c r="M59" s="173">
        <v>293752</v>
      </c>
      <c r="N59" s="178">
        <v>214</v>
      </c>
      <c r="O59" s="173">
        <v>652894</v>
      </c>
      <c r="P59" s="175">
        <v>2.22</v>
      </c>
      <c r="Q59" s="176">
        <v>642742</v>
      </c>
      <c r="R59" s="177">
        <f t="shared" si="5"/>
        <v>1.58</v>
      </c>
      <c r="T59" s="38">
        <f t="shared" si="0"/>
        <v>-3.58</v>
      </c>
      <c r="U59" s="38" t="b">
        <f t="shared" si="1"/>
        <v>0</v>
      </c>
      <c r="V59" s="38">
        <f t="shared" si="2"/>
        <v>1.58</v>
      </c>
      <c r="W59" s="38" t="b">
        <f t="shared" si="3"/>
        <v>0</v>
      </c>
    </row>
    <row r="60" spans="2:23" s="38" customFormat="1" ht="12">
      <c r="B60" s="96"/>
      <c r="C60" s="100" t="s">
        <v>90</v>
      </c>
      <c r="D60" s="101"/>
      <c r="E60" s="166">
        <v>37.6</v>
      </c>
      <c r="F60" s="167">
        <v>304023</v>
      </c>
      <c r="G60" s="168">
        <v>4</v>
      </c>
      <c r="H60" s="167">
        <v>829243</v>
      </c>
      <c r="I60" s="169">
        <v>2.73</v>
      </c>
      <c r="J60" s="170">
        <v>738067</v>
      </c>
      <c r="K60" s="164">
        <f t="shared" si="4"/>
        <v>12.35</v>
      </c>
      <c r="L60" s="166">
        <v>37.6</v>
      </c>
      <c r="M60" s="167">
        <v>304023</v>
      </c>
      <c r="N60" s="171">
        <v>4</v>
      </c>
      <c r="O60" s="167">
        <v>712560</v>
      </c>
      <c r="P60" s="169">
        <v>2.34</v>
      </c>
      <c r="Q60" s="170">
        <v>599384</v>
      </c>
      <c r="R60" s="164">
        <f t="shared" si="5"/>
        <v>18.88</v>
      </c>
      <c r="T60" s="38">
        <f t="shared" si="0"/>
        <v>12.35</v>
      </c>
      <c r="U60" s="38" t="b">
        <f t="shared" si="1"/>
        <v>0</v>
      </c>
      <c r="V60" s="38">
        <f t="shared" si="2"/>
        <v>18.88</v>
      </c>
      <c r="W60" s="38" t="b">
        <f t="shared" si="3"/>
        <v>0</v>
      </c>
    </row>
    <row r="61" spans="2:23" s="38" customFormat="1" ht="12">
      <c r="B61" s="96"/>
      <c r="C61" s="100" t="s">
        <v>89</v>
      </c>
      <c r="D61" s="101"/>
      <c r="E61" s="159">
        <v>37.1</v>
      </c>
      <c r="F61" s="160">
        <v>263409</v>
      </c>
      <c r="G61" s="161">
        <v>193</v>
      </c>
      <c r="H61" s="160">
        <v>614804</v>
      </c>
      <c r="I61" s="162">
        <v>2.33</v>
      </c>
      <c r="J61" s="163">
        <v>598927</v>
      </c>
      <c r="K61" s="164">
        <f t="shared" si="4"/>
        <v>2.65</v>
      </c>
      <c r="L61" s="159">
        <v>37.1</v>
      </c>
      <c r="M61" s="160">
        <v>263527</v>
      </c>
      <c r="N61" s="165">
        <v>188</v>
      </c>
      <c r="O61" s="160">
        <v>529484</v>
      </c>
      <c r="P61" s="162">
        <v>2.01</v>
      </c>
      <c r="Q61" s="163">
        <v>488066</v>
      </c>
      <c r="R61" s="164">
        <f t="shared" si="5"/>
        <v>8.49</v>
      </c>
      <c r="T61" s="38">
        <f t="shared" si="0"/>
        <v>2.65</v>
      </c>
      <c r="U61" s="38" t="b">
        <f t="shared" si="1"/>
        <v>0</v>
      </c>
      <c r="V61" s="38">
        <f t="shared" si="2"/>
        <v>8.49</v>
      </c>
      <c r="W61" s="38" t="b">
        <f t="shared" si="3"/>
        <v>0</v>
      </c>
    </row>
    <row r="62" spans="2:23" s="38" customFormat="1" ht="12.75" thickBot="1">
      <c r="B62" s="97"/>
      <c r="C62" s="102" t="s">
        <v>86</v>
      </c>
      <c r="D62" s="103"/>
      <c r="E62" s="179" t="s">
        <v>98</v>
      </c>
      <c r="F62" s="180" t="s">
        <v>98</v>
      </c>
      <c r="G62" s="181" t="s">
        <v>98</v>
      </c>
      <c r="H62" s="180" t="s">
        <v>98</v>
      </c>
      <c r="I62" s="182" t="s">
        <v>98</v>
      </c>
      <c r="J62" s="183" t="s">
        <v>98</v>
      </c>
      <c r="K62" s="184" t="str">
        <f t="shared" si="4"/>
        <v>-</v>
      </c>
      <c r="L62" s="179" t="s">
        <v>98</v>
      </c>
      <c r="M62" s="180" t="s">
        <v>98</v>
      </c>
      <c r="N62" s="185" t="s">
        <v>98</v>
      </c>
      <c r="O62" s="180" t="s">
        <v>98</v>
      </c>
      <c r="P62" s="182" t="s">
        <v>98</v>
      </c>
      <c r="Q62" s="183" t="s">
        <v>98</v>
      </c>
      <c r="R62" s="184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98" t="s">
        <v>30</v>
      </c>
      <c r="D63" s="99"/>
      <c r="E63" s="172">
        <v>38.6</v>
      </c>
      <c r="F63" s="173">
        <v>295893</v>
      </c>
      <c r="G63" s="174">
        <v>139</v>
      </c>
      <c r="H63" s="173">
        <v>713528</v>
      </c>
      <c r="I63" s="175">
        <v>2.41</v>
      </c>
      <c r="J63" s="176">
        <v>677061</v>
      </c>
      <c r="K63" s="177">
        <f t="shared" si="4"/>
        <v>5.39</v>
      </c>
      <c r="L63" s="172">
        <v>38.6</v>
      </c>
      <c r="M63" s="173">
        <v>295925</v>
      </c>
      <c r="N63" s="178">
        <v>137</v>
      </c>
      <c r="O63" s="173">
        <v>662920</v>
      </c>
      <c r="P63" s="175">
        <v>2.24</v>
      </c>
      <c r="Q63" s="176">
        <v>585234</v>
      </c>
      <c r="R63" s="177">
        <f t="shared" si="5"/>
        <v>13.27</v>
      </c>
      <c r="T63" s="38">
        <f t="shared" si="0"/>
        <v>5.39</v>
      </c>
      <c r="U63" s="38" t="b">
        <f t="shared" si="1"/>
        <v>0</v>
      </c>
      <c r="V63" s="38">
        <f t="shared" si="2"/>
        <v>13.27</v>
      </c>
      <c r="W63" s="38" t="b">
        <f t="shared" si="3"/>
        <v>0</v>
      </c>
    </row>
    <row r="64" spans="2:23" s="38" customFormat="1" ht="12">
      <c r="B64" s="81" t="s">
        <v>31</v>
      </c>
      <c r="C64" s="100" t="s">
        <v>32</v>
      </c>
      <c r="D64" s="101"/>
      <c r="E64" s="166">
        <v>37.2</v>
      </c>
      <c r="F64" s="167">
        <v>274594</v>
      </c>
      <c r="G64" s="168">
        <v>127</v>
      </c>
      <c r="H64" s="167">
        <v>665676</v>
      </c>
      <c r="I64" s="169">
        <v>2.42</v>
      </c>
      <c r="J64" s="170">
        <v>681306</v>
      </c>
      <c r="K64" s="164">
        <f t="shared" si="4"/>
        <v>-2.29</v>
      </c>
      <c r="L64" s="166">
        <v>37.2</v>
      </c>
      <c r="M64" s="167">
        <v>274594</v>
      </c>
      <c r="N64" s="171">
        <v>127</v>
      </c>
      <c r="O64" s="167">
        <v>590521</v>
      </c>
      <c r="P64" s="169">
        <v>2.15</v>
      </c>
      <c r="Q64" s="170">
        <v>587488</v>
      </c>
      <c r="R64" s="164">
        <f t="shared" si="5"/>
        <v>0.52</v>
      </c>
      <c r="T64" s="38">
        <f t="shared" si="0"/>
        <v>-2.29</v>
      </c>
      <c r="U64" s="38" t="b">
        <f t="shared" si="1"/>
        <v>0</v>
      </c>
      <c r="V64" s="38">
        <f t="shared" si="2"/>
        <v>0.52</v>
      </c>
      <c r="W64" s="38" t="b">
        <f t="shared" si="3"/>
        <v>0</v>
      </c>
    </row>
    <row r="65" spans="2:23" s="38" customFormat="1" ht="12.75" thickBot="1">
      <c r="B65" s="79" t="s">
        <v>12</v>
      </c>
      <c r="C65" s="102" t="s">
        <v>33</v>
      </c>
      <c r="D65" s="103"/>
      <c r="E65" s="179">
        <v>37.5</v>
      </c>
      <c r="F65" s="180">
        <v>286007</v>
      </c>
      <c r="G65" s="181">
        <v>145</v>
      </c>
      <c r="H65" s="180">
        <v>687582</v>
      </c>
      <c r="I65" s="182">
        <v>2.4</v>
      </c>
      <c r="J65" s="183">
        <v>743887</v>
      </c>
      <c r="K65" s="184">
        <f t="shared" si="4"/>
        <v>-7.57</v>
      </c>
      <c r="L65" s="179">
        <v>37.5</v>
      </c>
      <c r="M65" s="180">
        <v>286153</v>
      </c>
      <c r="N65" s="185">
        <v>142</v>
      </c>
      <c r="O65" s="180">
        <v>614904</v>
      </c>
      <c r="P65" s="182">
        <v>2.15</v>
      </c>
      <c r="Q65" s="183">
        <v>635260</v>
      </c>
      <c r="R65" s="184">
        <f t="shared" si="5"/>
        <v>-3.2</v>
      </c>
      <c r="T65" s="38">
        <f t="shared" si="0"/>
        <v>-7.57</v>
      </c>
      <c r="U65" s="38" t="b">
        <f t="shared" si="1"/>
        <v>0</v>
      </c>
      <c r="V65" s="38">
        <f t="shared" si="2"/>
        <v>-3.2</v>
      </c>
      <c r="W65" s="38" t="b">
        <f t="shared" si="3"/>
        <v>0</v>
      </c>
    </row>
    <row r="66" spans="2:23" s="38" customFormat="1" ht="12.75" thickBot="1">
      <c r="B66" s="82" t="s">
        <v>34</v>
      </c>
      <c r="C66" s="83"/>
      <c r="D66" s="83"/>
      <c r="E66" s="186">
        <v>37.8</v>
      </c>
      <c r="F66" s="187">
        <v>287295</v>
      </c>
      <c r="G66" s="188">
        <v>411</v>
      </c>
      <c r="H66" s="187">
        <v>692452</v>
      </c>
      <c r="I66" s="189">
        <v>2.41</v>
      </c>
      <c r="J66" s="190">
        <v>709315</v>
      </c>
      <c r="K66" s="191">
        <f t="shared" si="4"/>
        <v>-2.38</v>
      </c>
      <c r="L66" s="186">
        <v>37.8</v>
      </c>
      <c r="M66" s="187">
        <v>287369</v>
      </c>
      <c r="N66" s="192">
        <v>406</v>
      </c>
      <c r="O66" s="187">
        <v>626894</v>
      </c>
      <c r="P66" s="189">
        <v>2.18</v>
      </c>
      <c r="Q66" s="190">
        <v>609208</v>
      </c>
      <c r="R66" s="191">
        <f t="shared" si="5"/>
        <v>2.9</v>
      </c>
      <c r="T66" s="38">
        <f t="shared" si="0"/>
        <v>-2.38</v>
      </c>
      <c r="U66" s="38" t="b">
        <f t="shared" si="1"/>
        <v>0</v>
      </c>
      <c r="V66" s="38">
        <f t="shared" si="2"/>
        <v>2.9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5"/>
      <c r="P67" s="45"/>
      <c r="Q67" s="45"/>
      <c r="R67" s="47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5"/>
      <c r="P68" s="45"/>
      <c r="Q68" s="45"/>
      <c r="R68" s="47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  <row r="70" spans="1:18" ht="12">
      <c r="A70" s="45"/>
      <c r="B70" s="45"/>
      <c r="C70" s="45"/>
      <c r="D70" s="46"/>
      <c r="E70" s="45"/>
      <c r="F70" s="45"/>
      <c r="G70" s="45"/>
      <c r="H70" s="45"/>
      <c r="I70" s="45"/>
      <c r="J70" s="45"/>
      <c r="K70" s="47"/>
      <c r="L70" s="45"/>
      <c r="M70" s="45"/>
      <c r="N70" s="45"/>
      <c r="O70" s="47"/>
      <c r="P70" s="45"/>
      <c r="Q70" s="45"/>
      <c r="R70" s="45"/>
    </row>
    <row r="71" spans="1:18" ht="12">
      <c r="A71" s="45"/>
      <c r="B71" s="45"/>
      <c r="C71" s="45"/>
      <c r="D71" s="46"/>
      <c r="E71" s="45"/>
      <c r="F71" s="45"/>
      <c r="G71" s="45"/>
      <c r="H71" s="45"/>
      <c r="I71" s="45"/>
      <c r="J71" s="45"/>
      <c r="K71" s="47"/>
      <c r="L71" s="45"/>
      <c r="M71" s="45"/>
      <c r="N71" s="45"/>
      <c r="O71" s="47"/>
      <c r="P71" s="45"/>
      <c r="Q71" s="45"/>
      <c r="R71" s="45"/>
    </row>
    <row r="72" spans="1:18" ht="12">
      <c r="A72" s="45"/>
      <c r="B72" s="45"/>
      <c r="C72" s="45"/>
      <c r="D72" s="46"/>
      <c r="E72" s="45"/>
      <c r="F72" s="45"/>
      <c r="G72" s="45"/>
      <c r="H72" s="45"/>
      <c r="I72" s="45"/>
      <c r="J72" s="45"/>
      <c r="K72" s="47"/>
      <c r="L72" s="45"/>
      <c r="M72" s="45"/>
      <c r="N72" s="45"/>
      <c r="O72" s="47"/>
      <c r="P72" s="45"/>
      <c r="Q72" s="45"/>
      <c r="R72" s="45"/>
    </row>
    <row r="73" spans="1:18" ht="12">
      <c r="A73" s="45"/>
      <c r="B73" s="45"/>
      <c r="C73" s="45"/>
      <c r="D73" s="46"/>
      <c r="E73" s="45"/>
      <c r="F73" s="45"/>
      <c r="G73" s="45"/>
      <c r="H73" s="45"/>
      <c r="I73" s="45"/>
      <c r="J73" s="45"/>
      <c r="K73" s="47"/>
      <c r="L73" s="45"/>
      <c r="M73" s="45"/>
      <c r="N73" s="45"/>
      <c r="O73" s="47"/>
      <c r="P73" s="45"/>
      <c r="Q73" s="45"/>
      <c r="R73" s="45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875" style="30" customWidth="1"/>
    <col min="13" max="13" width="8.625" style="30" customWidth="1"/>
    <col min="14" max="14" width="9.25390625" style="30" customWidth="1"/>
    <col min="15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62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93" t="s">
        <v>55</v>
      </c>
      <c r="B5" s="194">
        <v>37.6</v>
      </c>
      <c r="C5" s="195">
        <v>286401</v>
      </c>
      <c r="D5" s="195">
        <v>378</v>
      </c>
      <c r="E5" s="195">
        <v>751457</v>
      </c>
      <c r="F5" s="196">
        <v>2.62</v>
      </c>
      <c r="G5" s="197">
        <v>740312</v>
      </c>
      <c r="H5" s="198">
        <f aca="true" t="shared" si="0" ref="H5:H12">ROUND((E5-G5)/G5*100,2)</f>
        <v>1.51</v>
      </c>
      <c r="I5" s="199" t="s">
        <v>98</v>
      </c>
      <c r="J5" s="200" t="s">
        <v>98</v>
      </c>
      <c r="K5" s="201">
        <v>370</v>
      </c>
      <c r="L5" s="195">
        <v>682994</v>
      </c>
      <c r="M5" s="202">
        <v>2.38</v>
      </c>
      <c r="N5" s="197">
        <v>679141</v>
      </c>
      <c r="O5" s="203">
        <f aca="true" t="shared" si="1" ref="O5:O12">ROUND((L5-N5)/N5*100,2)</f>
        <v>0.57</v>
      </c>
    </row>
    <row r="6" spans="1:15" ht="13.5">
      <c r="A6" s="193" t="s">
        <v>56</v>
      </c>
      <c r="B6" s="194">
        <v>38</v>
      </c>
      <c r="C6" s="195">
        <v>288706</v>
      </c>
      <c r="D6" s="195">
        <v>353</v>
      </c>
      <c r="E6" s="195">
        <v>724958</v>
      </c>
      <c r="F6" s="196">
        <v>2.51</v>
      </c>
      <c r="G6" s="197">
        <v>751457</v>
      </c>
      <c r="H6" s="198">
        <f t="shared" si="0"/>
        <v>-3.53</v>
      </c>
      <c r="I6" s="199" t="s">
        <v>98</v>
      </c>
      <c r="J6" s="200" t="s">
        <v>98</v>
      </c>
      <c r="K6" s="201">
        <v>346</v>
      </c>
      <c r="L6" s="195">
        <v>669142</v>
      </c>
      <c r="M6" s="202">
        <v>2.32</v>
      </c>
      <c r="N6" s="197">
        <v>682994</v>
      </c>
      <c r="O6" s="203">
        <f t="shared" si="1"/>
        <v>-2.03</v>
      </c>
    </row>
    <row r="7" spans="1:15" ht="13.5">
      <c r="A7" s="193" t="s">
        <v>57</v>
      </c>
      <c r="B7" s="204">
        <v>38.5</v>
      </c>
      <c r="C7" s="205">
        <v>294531</v>
      </c>
      <c r="D7" s="206">
        <v>348</v>
      </c>
      <c r="E7" s="205">
        <v>738947</v>
      </c>
      <c r="F7" s="207">
        <v>2.51</v>
      </c>
      <c r="G7" s="208">
        <v>724958</v>
      </c>
      <c r="H7" s="209">
        <f t="shared" si="0"/>
        <v>1.93</v>
      </c>
      <c r="I7" s="210" t="s">
        <v>98</v>
      </c>
      <c r="J7" s="211" t="s">
        <v>98</v>
      </c>
      <c r="K7" s="212">
        <v>333</v>
      </c>
      <c r="L7" s="205">
        <v>685732</v>
      </c>
      <c r="M7" s="213">
        <v>2.33</v>
      </c>
      <c r="N7" s="208">
        <v>669142</v>
      </c>
      <c r="O7" s="203">
        <f t="shared" si="1"/>
        <v>2.48</v>
      </c>
    </row>
    <row r="8" spans="1:15" ht="13.5">
      <c r="A8" s="193" t="s">
        <v>58</v>
      </c>
      <c r="B8" s="194">
        <v>38.6</v>
      </c>
      <c r="C8" s="195">
        <v>289851</v>
      </c>
      <c r="D8" s="195">
        <v>408</v>
      </c>
      <c r="E8" s="195">
        <v>746231</v>
      </c>
      <c r="F8" s="207">
        <v>2.57</v>
      </c>
      <c r="G8" s="208">
        <v>738947</v>
      </c>
      <c r="H8" s="198">
        <f t="shared" si="0"/>
        <v>0.99</v>
      </c>
      <c r="I8" s="210" t="s">
        <v>98</v>
      </c>
      <c r="J8" s="211" t="s">
        <v>98</v>
      </c>
      <c r="K8" s="212">
        <v>406</v>
      </c>
      <c r="L8" s="205">
        <v>692205</v>
      </c>
      <c r="M8" s="213">
        <v>2.39</v>
      </c>
      <c r="N8" s="208">
        <v>685732</v>
      </c>
      <c r="O8" s="203">
        <f t="shared" si="1"/>
        <v>0.94</v>
      </c>
    </row>
    <row r="9" spans="1:15" ht="13.5">
      <c r="A9" s="193" t="s">
        <v>137</v>
      </c>
      <c r="B9" s="194">
        <v>38.7</v>
      </c>
      <c r="C9" s="195">
        <v>290996</v>
      </c>
      <c r="D9" s="195">
        <v>394</v>
      </c>
      <c r="E9" s="195">
        <v>752933</v>
      </c>
      <c r="F9" s="196">
        <v>2.59</v>
      </c>
      <c r="G9" s="197">
        <v>746231</v>
      </c>
      <c r="H9" s="198">
        <f t="shared" si="0"/>
        <v>0.9</v>
      </c>
      <c r="I9" s="199" t="s">
        <v>98</v>
      </c>
      <c r="J9" s="200" t="s">
        <v>98</v>
      </c>
      <c r="K9" s="201">
        <v>394</v>
      </c>
      <c r="L9" s="195">
        <v>706673</v>
      </c>
      <c r="M9" s="202">
        <v>2.43</v>
      </c>
      <c r="N9" s="197">
        <v>692205</v>
      </c>
      <c r="O9" s="203">
        <f t="shared" si="1"/>
        <v>2.09</v>
      </c>
    </row>
    <row r="10" spans="1:15" ht="13.5">
      <c r="A10" s="193" t="s">
        <v>138</v>
      </c>
      <c r="B10" s="214">
        <v>38.5</v>
      </c>
      <c r="C10" s="195">
        <v>289708</v>
      </c>
      <c r="D10" s="195">
        <v>393</v>
      </c>
      <c r="E10" s="195">
        <v>770145</v>
      </c>
      <c r="F10" s="196">
        <v>2.66</v>
      </c>
      <c r="G10" s="197">
        <v>752933</v>
      </c>
      <c r="H10" s="198">
        <f t="shared" si="0"/>
        <v>2.29</v>
      </c>
      <c r="I10" s="215">
        <v>38.5</v>
      </c>
      <c r="J10" s="216">
        <v>289833</v>
      </c>
      <c r="K10" s="217">
        <v>390</v>
      </c>
      <c r="L10" s="195">
        <v>725198</v>
      </c>
      <c r="M10" s="202">
        <v>2.5</v>
      </c>
      <c r="N10" s="197">
        <v>706673</v>
      </c>
      <c r="O10" s="203">
        <f t="shared" si="1"/>
        <v>2.62</v>
      </c>
    </row>
    <row r="11" spans="1:15" ht="13.5">
      <c r="A11" s="193" t="s">
        <v>139</v>
      </c>
      <c r="B11" s="218">
        <v>38.6</v>
      </c>
      <c r="C11" s="219">
        <v>293236</v>
      </c>
      <c r="D11" s="219">
        <v>431</v>
      </c>
      <c r="E11" s="219">
        <v>781310</v>
      </c>
      <c r="F11" s="220">
        <v>2.66</v>
      </c>
      <c r="G11" s="221">
        <v>770145</v>
      </c>
      <c r="H11" s="222">
        <f t="shared" si="0"/>
        <v>1.45</v>
      </c>
      <c r="I11" s="223">
        <v>38.6</v>
      </c>
      <c r="J11" s="224">
        <v>293304</v>
      </c>
      <c r="K11" s="225">
        <v>426</v>
      </c>
      <c r="L11" s="219">
        <v>748792</v>
      </c>
      <c r="M11" s="226">
        <v>2.55</v>
      </c>
      <c r="N11" s="221">
        <v>725198</v>
      </c>
      <c r="O11" s="227">
        <f t="shared" si="1"/>
        <v>3.25</v>
      </c>
    </row>
    <row r="12" spans="1:15" ht="13.5">
      <c r="A12" s="193" t="s">
        <v>140</v>
      </c>
      <c r="B12" s="228">
        <v>38.3</v>
      </c>
      <c r="C12" s="195">
        <v>289182</v>
      </c>
      <c r="D12" s="195">
        <v>438</v>
      </c>
      <c r="E12" s="195">
        <v>785097</v>
      </c>
      <c r="F12" s="196">
        <v>2.71</v>
      </c>
      <c r="G12" s="197">
        <v>781310</v>
      </c>
      <c r="H12" s="229">
        <f t="shared" si="0"/>
        <v>0.48</v>
      </c>
      <c r="I12" s="215">
        <v>38.3</v>
      </c>
      <c r="J12" s="216">
        <v>289186</v>
      </c>
      <c r="K12" s="201">
        <v>435</v>
      </c>
      <c r="L12" s="195">
        <v>742596</v>
      </c>
      <c r="M12" s="202">
        <v>2.57</v>
      </c>
      <c r="N12" s="197">
        <v>748792</v>
      </c>
      <c r="O12" s="203">
        <f t="shared" si="1"/>
        <v>-0.83</v>
      </c>
    </row>
    <row r="13" spans="1:15" ht="14.25" thickBot="1">
      <c r="A13" s="230" t="s">
        <v>141</v>
      </c>
      <c r="B13" s="231">
        <v>37.9</v>
      </c>
      <c r="C13" s="232">
        <v>289325</v>
      </c>
      <c r="D13" s="232">
        <v>414</v>
      </c>
      <c r="E13" s="232">
        <v>709315</v>
      </c>
      <c r="F13" s="233">
        <v>2.45</v>
      </c>
      <c r="G13" s="234">
        <v>785097</v>
      </c>
      <c r="H13" s="235">
        <f>ROUND((E13-G13)/G13*100,2)</f>
        <v>-9.65</v>
      </c>
      <c r="I13" s="236">
        <v>37.9</v>
      </c>
      <c r="J13" s="232">
        <v>289321</v>
      </c>
      <c r="K13" s="232">
        <v>412</v>
      </c>
      <c r="L13" s="232">
        <v>609208</v>
      </c>
      <c r="M13" s="233">
        <v>2.11</v>
      </c>
      <c r="N13" s="234">
        <v>742596</v>
      </c>
      <c r="O13" s="237">
        <f>ROUND((L13-N13)/N13*100,2)</f>
        <v>-17.96</v>
      </c>
    </row>
    <row r="14" spans="1:15" ht="13.5">
      <c r="A14" s="238" t="s">
        <v>142</v>
      </c>
      <c r="B14" s="239">
        <v>37.8</v>
      </c>
      <c r="C14" s="240">
        <v>287295</v>
      </c>
      <c r="D14" s="241">
        <v>411</v>
      </c>
      <c r="E14" s="240">
        <v>692452</v>
      </c>
      <c r="F14" s="242">
        <v>2.41</v>
      </c>
      <c r="G14" s="243">
        <v>709315</v>
      </c>
      <c r="H14" s="244">
        <f>ROUND((E14-G14)/G14*100,2)</f>
        <v>-2.38</v>
      </c>
      <c r="I14" s="239">
        <v>37.8</v>
      </c>
      <c r="J14" s="240">
        <v>287369</v>
      </c>
      <c r="K14" s="241">
        <v>406</v>
      </c>
      <c r="L14" s="240">
        <v>626894</v>
      </c>
      <c r="M14" s="242">
        <v>2.18</v>
      </c>
      <c r="N14" s="243">
        <v>609208</v>
      </c>
      <c r="O14" s="245">
        <f>ROUND((L14-N14)/N14*100,2)</f>
        <v>2.9</v>
      </c>
    </row>
    <row r="15" spans="1:15" ht="14.25" thickBot="1">
      <c r="A15" s="230" t="s">
        <v>143</v>
      </c>
      <c r="B15" s="246">
        <v>37.9</v>
      </c>
      <c r="C15" s="247">
        <v>289325</v>
      </c>
      <c r="D15" s="247">
        <v>414</v>
      </c>
      <c r="E15" s="247">
        <v>709315</v>
      </c>
      <c r="F15" s="248">
        <v>2.45</v>
      </c>
      <c r="G15" s="249">
        <v>785097</v>
      </c>
      <c r="H15" s="250">
        <f>ROUND((E15-G15)/G15*100,2)</f>
        <v>-9.65</v>
      </c>
      <c r="I15" s="251">
        <v>37.9</v>
      </c>
      <c r="J15" s="247">
        <v>289321</v>
      </c>
      <c r="K15" s="247">
        <v>412</v>
      </c>
      <c r="L15" s="247">
        <v>609208</v>
      </c>
      <c r="M15" s="248">
        <v>2.11</v>
      </c>
      <c r="N15" s="249">
        <v>742596</v>
      </c>
      <c r="O15" s="252">
        <f>ROUND((L15-N15)/N15*100,2)</f>
        <v>-17.96</v>
      </c>
    </row>
    <row r="16" spans="1:15" ht="14.25" thickBot="1">
      <c r="A16" s="253" t="s">
        <v>144</v>
      </c>
      <c r="B16" s="254">
        <f aca="true" t="shared" si="2" ref="B16:O16">B14-B15</f>
        <v>-0.10000000000000142</v>
      </c>
      <c r="C16" s="255">
        <f t="shared" si="2"/>
        <v>-2030</v>
      </c>
      <c r="D16" s="256">
        <f t="shared" si="2"/>
        <v>-3</v>
      </c>
      <c r="E16" s="255">
        <f t="shared" si="2"/>
        <v>-16863</v>
      </c>
      <c r="F16" s="257">
        <f t="shared" si="2"/>
        <v>-0.040000000000000036</v>
      </c>
      <c r="G16" s="258">
        <f t="shared" si="2"/>
        <v>-75782</v>
      </c>
      <c r="H16" s="252">
        <f t="shared" si="2"/>
        <v>7.2700000000000005</v>
      </c>
      <c r="I16" s="259">
        <f t="shared" si="2"/>
        <v>-0.10000000000000142</v>
      </c>
      <c r="J16" s="260">
        <f t="shared" si="2"/>
        <v>-1952</v>
      </c>
      <c r="K16" s="256">
        <f t="shared" si="2"/>
        <v>-6</v>
      </c>
      <c r="L16" s="255">
        <f t="shared" si="2"/>
        <v>17686</v>
      </c>
      <c r="M16" s="257">
        <f t="shared" si="2"/>
        <v>0.07000000000000028</v>
      </c>
      <c r="N16" s="258">
        <f t="shared" si="2"/>
        <v>-133388</v>
      </c>
      <c r="O16" s="252">
        <f t="shared" si="2"/>
        <v>20.86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161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162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163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115</v>
      </c>
      <c r="B39" s="92"/>
      <c r="C39" s="92"/>
      <c r="D39" s="92"/>
      <c r="E39" s="92"/>
      <c r="F39" s="92" t="s">
        <v>119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17" t="s">
        <v>164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129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130</v>
      </c>
      <c r="C4" s="118"/>
      <c r="D4" s="118"/>
      <c r="E4" s="45"/>
      <c r="F4" s="45"/>
      <c r="G4" s="45"/>
      <c r="H4" s="45"/>
      <c r="I4" s="45"/>
      <c r="J4" s="45"/>
      <c r="K4" s="47"/>
      <c r="L4" s="45"/>
      <c r="M4" s="45"/>
      <c r="N4" s="45"/>
      <c r="O4" s="119" t="s">
        <v>125</v>
      </c>
      <c r="P4" s="119"/>
      <c r="Q4" s="119"/>
      <c r="R4" s="119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15" t="s">
        <v>48</v>
      </c>
      <c r="K6" s="116"/>
      <c r="L6" s="22"/>
      <c r="M6" s="22"/>
      <c r="N6" s="22"/>
      <c r="O6" s="22"/>
      <c r="P6" s="22"/>
      <c r="Q6" s="115" t="s">
        <v>48</v>
      </c>
      <c r="R6" s="116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13" t="s">
        <v>0</v>
      </c>
      <c r="D8" s="114"/>
      <c r="E8" s="144">
        <v>38.8</v>
      </c>
      <c r="F8" s="145">
        <v>299358</v>
      </c>
      <c r="G8" s="146">
        <v>96</v>
      </c>
      <c r="H8" s="145">
        <v>723147</v>
      </c>
      <c r="I8" s="147">
        <v>2.42</v>
      </c>
      <c r="J8" s="148">
        <v>672503</v>
      </c>
      <c r="K8" s="149">
        <f>IF(U8=TRUE,"-",ROUND((H8-J8)/J8*100,2))</f>
        <v>7.53</v>
      </c>
      <c r="L8" s="144">
        <v>38.8</v>
      </c>
      <c r="M8" s="145">
        <v>299358</v>
      </c>
      <c r="N8" s="150">
        <v>96</v>
      </c>
      <c r="O8" s="145">
        <v>685749</v>
      </c>
      <c r="P8" s="147">
        <v>2.29</v>
      </c>
      <c r="Q8" s="148">
        <v>586055</v>
      </c>
      <c r="R8" s="149">
        <f>IF(W8=TRUE,"-",ROUND((O8-Q8)/Q8*100,2))</f>
        <v>17.01</v>
      </c>
      <c r="T8" s="38">
        <f>ROUND((H8-J8)/J8*100,2)</f>
        <v>7.53</v>
      </c>
      <c r="U8" s="38" t="b">
        <f>ISERROR(T8)</f>
        <v>0</v>
      </c>
      <c r="V8" s="38">
        <f>ROUND((O8-Q8)/Q8*100,2)</f>
        <v>17.01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1">
        <v>38.2</v>
      </c>
      <c r="F9" s="152">
        <v>270479</v>
      </c>
      <c r="G9" s="153">
        <v>9</v>
      </c>
      <c r="H9" s="152">
        <v>640793</v>
      </c>
      <c r="I9" s="154">
        <v>2.37</v>
      </c>
      <c r="J9" s="155">
        <v>622419</v>
      </c>
      <c r="K9" s="156">
        <f>IF(U9=TRUE,"-",ROUND((H9-J9)/J9*100,2))</f>
        <v>2.95</v>
      </c>
      <c r="L9" s="151">
        <v>38.2</v>
      </c>
      <c r="M9" s="152">
        <v>270479</v>
      </c>
      <c r="N9" s="157">
        <v>9</v>
      </c>
      <c r="O9" s="152">
        <v>623381</v>
      </c>
      <c r="P9" s="154">
        <v>2.3</v>
      </c>
      <c r="Q9" s="155">
        <v>557941</v>
      </c>
      <c r="R9" s="158">
        <f>IF(W9=TRUE,"-",ROUND((O9-Q9)/Q9*100,2))</f>
        <v>11.73</v>
      </c>
      <c r="T9" s="38">
        <f aca="true" t="shared" si="0" ref="T9:T66">ROUND((H9-J9)/J9*100,2)</f>
        <v>2.95</v>
      </c>
      <c r="U9" s="38" t="b">
        <f aca="true" t="shared" si="1" ref="U9:U66">ISERROR(T9)</f>
        <v>0</v>
      </c>
      <c r="V9" s="38">
        <f aca="true" t="shared" si="2" ref="V9:V66">ROUND((O9-Q9)/Q9*100,2)</f>
        <v>11.73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69</v>
      </c>
      <c r="E10" s="151">
        <v>37.7</v>
      </c>
      <c r="F10" s="152">
        <v>262809</v>
      </c>
      <c r="G10" s="153" t="s">
        <v>124</v>
      </c>
      <c r="H10" s="152">
        <v>478897</v>
      </c>
      <c r="I10" s="154">
        <v>1.82</v>
      </c>
      <c r="J10" s="155">
        <v>653282</v>
      </c>
      <c r="K10" s="156">
        <f aca="true" t="shared" si="4" ref="K10:K66">IF(U10=TRUE,"-",ROUND((H10-J10)/J10*100,2))</f>
        <v>-26.69</v>
      </c>
      <c r="L10" s="151">
        <v>37.7</v>
      </c>
      <c r="M10" s="152">
        <v>262809</v>
      </c>
      <c r="N10" s="157" t="s">
        <v>124</v>
      </c>
      <c r="O10" s="152">
        <v>461896</v>
      </c>
      <c r="P10" s="154">
        <v>1.76</v>
      </c>
      <c r="Q10" s="155">
        <v>500990</v>
      </c>
      <c r="R10" s="158">
        <f aca="true" t="shared" si="5" ref="R10:R66">IF(W10=TRUE,"-",ROUND((O10-Q10)/Q10*100,2))</f>
        <v>-7.8</v>
      </c>
      <c r="T10" s="38">
        <f t="shared" si="0"/>
        <v>-26.69</v>
      </c>
      <c r="U10" s="38" t="b">
        <f t="shared" si="1"/>
        <v>0</v>
      </c>
      <c r="V10" s="38">
        <f t="shared" si="2"/>
        <v>-7.8</v>
      </c>
      <c r="W10" s="38" t="b">
        <f t="shared" si="3"/>
        <v>0</v>
      </c>
    </row>
    <row r="11" spans="2:23" s="38" customFormat="1" ht="12">
      <c r="B11" s="84"/>
      <c r="C11" s="40"/>
      <c r="D11" s="41" t="s">
        <v>93</v>
      </c>
      <c r="E11" s="151" t="s">
        <v>98</v>
      </c>
      <c r="F11" s="152" t="s">
        <v>98</v>
      </c>
      <c r="G11" s="153" t="s">
        <v>98</v>
      </c>
      <c r="H11" s="152" t="s">
        <v>98</v>
      </c>
      <c r="I11" s="154" t="s">
        <v>98</v>
      </c>
      <c r="J11" s="155" t="s">
        <v>98</v>
      </c>
      <c r="K11" s="156" t="str">
        <f t="shared" si="4"/>
        <v>-</v>
      </c>
      <c r="L11" s="151" t="s">
        <v>98</v>
      </c>
      <c r="M11" s="152" t="s">
        <v>98</v>
      </c>
      <c r="N11" s="157" t="s">
        <v>98</v>
      </c>
      <c r="O11" s="152" t="s">
        <v>98</v>
      </c>
      <c r="P11" s="154" t="s">
        <v>98</v>
      </c>
      <c r="Q11" s="155" t="s">
        <v>98</v>
      </c>
      <c r="R11" s="158" t="str">
        <f t="shared" si="5"/>
        <v>-</v>
      </c>
      <c r="T11" s="38" t="e">
        <f t="shared" si="0"/>
        <v>#VALUE!</v>
      </c>
      <c r="U11" s="38" t="b">
        <f t="shared" si="1"/>
        <v>1</v>
      </c>
      <c r="V11" s="38" t="e">
        <f t="shared" si="2"/>
        <v>#VALUE!</v>
      </c>
      <c r="W11" s="38" t="b">
        <f t="shared" si="3"/>
        <v>1</v>
      </c>
    </row>
    <row r="12" spans="2:23" s="38" customFormat="1" ht="12">
      <c r="B12" s="84"/>
      <c r="C12" s="40"/>
      <c r="D12" s="41" t="s">
        <v>75</v>
      </c>
      <c r="E12" s="151">
        <v>38.6</v>
      </c>
      <c r="F12" s="152">
        <v>283504</v>
      </c>
      <c r="G12" s="153">
        <v>20</v>
      </c>
      <c r="H12" s="152">
        <v>720515</v>
      </c>
      <c r="I12" s="154">
        <v>2.54</v>
      </c>
      <c r="J12" s="155">
        <v>699767</v>
      </c>
      <c r="K12" s="156">
        <f t="shared" si="4"/>
        <v>2.96</v>
      </c>
      <c r="L12" s="151">
        <v>38.6</v>
      </c>
      <c r="M12" s="152">
        <v>283504</v>
      </c>
      <c r="N12" s="157">
        <v>20</v>
      </c>
      <c r="O12" s="152">
        <v>639774</v>
      </c>
      <c r="P12" s="154">
        <v>2.26</v>
      </c>
      <c r="Q12" s="155">
        <v>598663</v>
      </c>
      <c r="R12" s="158">
        <f t="shared" si="5"/>
        <v>6.87</v>
      </c>
      <c r="T12" s="38">
        <f t="shared" si="0"/>
        <v>2.96</v>
      </c>
      <c r="U12" s="38" t="b">
        <f t="shared" si="1"/>
        <v>0</v>
      </c>
      <c r="V12" s="38">
        <f t="shared" si="2"/>
        <v>6.87</v>
      </c>
      <c r="W12" s="38" t="b">
        <f t="shared" si="3"/>
        <v>0</v>
      </c>
    </row>
    <row r="13" spans="2:23" s="38" customFormat="1" ht="12">
      <c r="B13" s="84"/>
      <c r="C13" s="40"/>
      <c r="D13" s="41" t="s">
        <v>84</v>
      </c>
      <c r="E13" s="151">
        <v>35.9</v>
      </c>
      <c r="F13" s="152">
        <v>249924</v>
      </c>
      <c r="G13" s="153" t="s">
        <v>124</v>
      </c>
      <c r="H13" s="152">
        <v>413337</v>
      </c>
      <c r="I13" s="154">
        <v>1.65</v>
      </c>
      <c r="J13" s="155">
        <v>455696</v>
      </c>
      <c r="K13" s="156">
        <f t="shared" si="4"/>
        <v>-9.3</v>
      </c>
      <c r="L13" s="151">
        <v>35.9</v>
      </c>
      <c r="M13" s="152">
        <v>249924</v>
      </c>
      <c r="N13" s="157" t="s">
        <v>124</v>
      </c>
      <c r="O13" s="152">
        <v>318117</v>
      </c>
      <c r="P13" s="154">
        <v>1.27</v>
      </c>
      <c r="Q13" s="155">
        <v>390410</v>
      </c>
      <c r="R13" s="158">
        <f t="shared" si="5"/>
        <v>-18.52</v>
      </c>
      <c r="T13" s="38">
        <f t="shared" si="0"/>
        <v>-9.3</v>
      </c>
      <c r="U13" s="38" t="b">
        <f t="shared" si="1"/>
        <v>0</v>
      </c>
      <c r="V13" s="38">
        <f t="shared" si="2"/>
        <v>-18.52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1">
        <v>39.4</v>
      </c>
      <c r="F14" s="152">
        <v>320209</v>
      </c>
      <c r="G14" s="153">
        <v>10</v>
      </c>
      <c r="H14" s="152">
        <v>863450</v>
      </c>
      <c r="I14" s="154">
        <v>2.7</v>
      </c>
      <c r="J14" s="155">
        <v>798257</v>
      </c>
      <c r="K14" s="156">
        <f t="shared" si="4"/>
        <v>8.17</v>
      </c>
      <c r="L14" s="151">
        <v>39.4</v>
      </c>
      <c r="M14" s="152">
        <v>320209</v>
      </c>
      <c r="N14" s="157">
        <v>10</v>
      </c>
      <c r="O14" s="152">
        <v>855047</v>
      </c>
      <c r="P14" s="154">
        <v>2.67</v>
      </c>
      <c r="Q14" s="155">
        <v>790885</v>
      </c>
      <c r="R14" s="158">
        <f t="shared" si="5"/>
        <v>8.11</v>
      </c>
      <c r="T14" s="38">
        <f t="shared" si="0"/>
        <v>8.17</v>
      </c>
      <c r="U14" s="38" t="b">
        <f t="shared" si="1"/>
        <v>0</v>
      </c>
      <c r="V14" s="38">
        <f t="shared" si="2"/>
        <v>8.11</v>
      </c>
      <c r="W14" s="38" t="b">
        <f t="shared" si="3"/>
        <v>0</v>
      </c>
    </row>
    <row r="15" spans="2:23" s="38" customFormat="1" ht="12">
      <c r="B15" s="81"/>
      <c r="C15" s="40"/>
      <c r="D15" s="41" t="s">
        <v>94</v>
      </c>
      <c r="E15" s="151" t="s">
        <v>98</v>
      </c>
      <c r="F15" s="152" t="s">
        <v>98</v>
      </c>
      <c r="G15" s="153" t="s">
        <v>98</v>
      </c>
      <c r="H15" s="152" t="s">
        <v>98</v>
      </c>
      <c r="I15" s="154" t="s">
        <v>98</v>
      </c>
      <c r="J15" s="155" t="s">
        <v>98</v>
      </c>
      <c r="K15" s="156" t="str">
        <f t="shared" si="4"/>
        <v>-</v>
      </c>
      <c r="L15" s="151" t="s">
        <v>98</v>
      </c>
      <c r="M15" s="152" t="s">
        <v>98</v>
      </c>
      <c r="N15" s="157" t="s">
        <v>98</v>
      </c>
      <c r="O15" s="152" t="s">
        <v>98</v>
      </c>
      <c r="P15" s="154" t="s">
        <v>98</v>
      </c>
      <c r="Q15" s="155" t="s">
        <v>98</v>
      </c>
      <c r="R15" s="158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1">
        <v>37</v>
      </c>
      <c r="F16" s="152">
        <v>303828</v>
      </c>
      <c r="G16" s="153">
        <v>4</v>
      </c>
      <c r="H16" s="152">
        <v>773960</v>
      </c>
      <c r="I16" s="154">
        <v>2.55</v>
      </c>
      <c r="J16" s="155">
        <v>680496</v>
      </c>
      <c r="K16" s="156">
        <f t="shared" si="4"/>
        <v>13.73</v>
      </c>
      <c r="L16" s="151">
        <v>37</v>
      </c>
      <c r="M16" s="152">
        <v>303828</v>
      </c>
      <c r="N16" s="157">
        <v>4</v>
      </c>
      <c r="O16" s="152">
        <v>699952</v>
      </c>
      <c r="P16" s="154">
        <v>2.3</v>
      </c>
      <c r="Q16" s="155">
        <v>580673</v>
      </c>
      <c r="R16" s="158">
        <f t="shared" si="5"/>
        <v>20.54</v>
      </c>
      <c r="T16" s="38">
        <f t="shared" si="0"/>
        <v>13.73</v>
      </c>
      <c r="U16" s="38" t="b">
        <f t="shared" si="1"/>
        <v>0</v>
      </c>
      <c r="V16" s="38">
        <f t="shared" si="2"/>
        <v>20.54</v>
      </c>
      <c r="W16" s="38" t="b">
        <f t="shared" si="3"/>
        <v>0</v>
      </c>
    </row>
    <row r="17" spans="2:23" s="38" customFormat="1" ht="12">
      <c r="B17" s="81"/>
      <c r="C17" s="40"/>
      <c r="D17" s="41" t="s">
        <v>76</v>
      </c>
      <c r="E17" s="151">
        <v>37</v>
      </c>
      <c r="F17" s="152">
        <v>274705</v>
      </c>
      <c r="G17" s="153" t="s">
        <v>124</v>
      </c>
      <c r="H17" s="152">
        <v>668551</v>
      </c>
      <c r="I17" s="154">
        <v>2.43</v>
      </c>
      <c r="J17" s="155">
        <v>668723</v>
      </c>
      <c r="K17" s="156">
        <f t="shared" si="4"/>
        <v>-0.03</v>
      </c>
      <c r="L17" s="151">
        <v>37</v>
      </c>
      <c r="M17" s="152">
        <v>274705</v>
      </c>
      <c r="N17" s="157" t="s">
        <v>124</v>
      </c>
      <c r="O17" s="152">
        <v>665030</v>
      </c>
      <c r="P17" s="154">
        <v>2.42</v>
      </c>
      <c r="Q17" s="155">
        <v>643191</v>
      </c>
      <c r="R17" s="158">
        <f t="shared" si="5"/>
        <v>3.4</v>
      </c>
      <c r="T17" s="38">
        <f t="shared" si="0"/>
        <v>-0.03</v>
      </c>
      <c r="U17" s="38" t="b">
        <f t="shared" si="1"/>
        <v>0</v>
      </c>
      <c r="V17" s="38">
        <f t="shared" si="2"/>
        <v>3.4</v>
      </c>
      <c r="W17" s="38" t="b">
        <f t="shared" si="3"/>
        <v>0</v>
      </c>
    </row>
    <row r="18" spans="2:23" s="38" customFormat="1" ht="12">
      <c r="B18" s="81"/>
      <c r="C18" s="40"/>
      <c r="D18" s="41" t="s">
        <v>77</v>
      </c>
      <c r="E18" s="151">
        <v>41.9</v>
      </c>
      <c r="F18" s="152">
        <v>267512</v>
      </c>
      <c r="G18" s="153" t="s">
        <v>124</v>
      </c>
      <c r="H18" s="152">
        <v>444707</v>
      </c>
      <c r="I18" s="154">
        <v>1.66</v>
      </c>
      <c r="J18" s="155">
        <v>613107</v>
      </c>
      <c r="K18" s="156">
        <f t="shared" si="4"/>
        <v>-27.47</v>
      </c>
      <c r="L18" s="151">
        <v>41.9</v>
      </c>
      <c r="M18" s="152">
        <v>267512</v>
      </c>
      <c r="N18" s="157" t="s">
        <v>124</v>
      </c>
      <c r="O18" s="152">
        <v>426329</v>
      </c>
      <c r="P18" s="154">
        <v>1.59</v>
      </c>
      <c r="Q18" s="155">
        <v>366680</v>
      </c>
      <c r="R18" s="158">
        <f t="shared" si="5"/>
        <v>16.27</v>
      </c>
      <c r="T18" s="38">
        <f t="shared" si="0"/>
        <v>-27.47</v>
      </c>
      <c r="U18" s="38" t="b">
        <f t="shared" si="1"/>
        <v>0</v>
      </c>
      <c r="V18" s="38">
        <f t="shared" si="2"/>
        <v>16.27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1" t="s">
        <v>98</v>
      </c>
      <c r="F19" s="152" t="s">
        <v>98</v>
      </c>
      <c r="G19" s="153" t="s">
        <v>98</v>
      </c>
      <c r="H19" s="152" t="s">
        <v>98</v>
      </c>
      <c r="I19" s="154" t="s">
        <v>98</v>
      </c>
      <c r="J19" s="155" t="s">
        <v>98</v>
      </c>
      <c r="K19" s="156" t="str">
        <f t="shared" si="4"/>
        <v>-</v>
      </c>
      <c r="L19" s="151" t="s">
        <v>98</v>
      </c>
      <c r="M19" s="152" t="s">
        <v>98</v>
      </c>
      <c r="N19" s="157" t="s">
        <v>98</v>
      </c>
      <c r="O19" s="152" t="s">
        <v>98</v>
      </c>
      <c r="P19" s="154" t="s">
        <v>98</v>
      </c>
      <c r="Q19" s="155" t="s">
        <v>98</v>
      </c>
      <c r="R19" s="158" t="str">
        <f t="shared" si="5"/>
        <v>-</v>
      </c>
      <c r="T19" s="38" t="e">
        <f t="shared" si="0"/>
        <v>#VALUE!</v>
      </c>
      <c r="U19" s="38" t="b">
        <f t="shared" si="1"/>
        <v>1</v>
      </c>
      <c r="V19" s="38" t="e">
        <f t="shared" si="2"/>
        <v>#VALUE!</v>
      </c>
      <c r="W19" s="38" t="b">
        <f t="shared" si="3"/>
        <v>1</v>
      </c>
    </row>
    <row r="20" spans="2:23" s="38" customFormat="1" ht="12">
      <c r="B20" s="81" t="s">
        <v>4</v>
      </c>
      <c r="C20" s="40"/>
      <c r="D20" s="41" t="s">
        <v>5</v>
      </c>
      <c r="E20" s="151">
        <v>39.8</v>
      </c>
      <c r="F20" s="152">
        <v>302151</v>
      </c>
      <c r="G20" s="153">
        <v>4</v>
      </c>
      <c r="H20" s="152">
        <v>642399</v>
      </c>
      <c r="I20" s="154">
        <v>2.13</v>
      </c>
      <c r="J20" s="155">
        <v>636333</v>
      </c>
      <c r="K20" s="156">
        <f t="shared" si="4"/>
        <v>0.95</v>
      </c>
      <c r="L20" s="151">
        <v>39.8</v>
      </c>
      <c r="M20" s="152">
        <v>302151</v>
      </c>
      <c r="N20" s="157">
        <v>4</v>
      </c>
      <c r="O20" s="152">
        <v>561082</v>
      </c>
      <c r="P20" s="154">
        <v>1.86</v>
      </c>
      <c r="Q20" s="155">
        <v>552367</v>
      </c>
      <c r="R20" s="158">
        <f t="shared" si="5"/>
        <v>1.58</v>
      </c>
      <c r="T20" s="38">
        <f t="shared" si="0"/>
        <v>0.95</v>
      </c>
      <c r="U20" s="38" t="b">
        <f t="shared" si="1"/>
        <v>0</v>
      </c>
      <c r="V20" s="38">
        <f t="shared" si="2"/>
        <v>1.58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1">
        <v>36.1</v>
      </c>
      <c r="F21" s="152">
        <v>238457</v>
      </c>
      <c r="G21" s="153" t="s">
        <v>124</v>
      </c>
      <c r="H21" s="152">
        <v>575864</v>
      </c>
      <c r="I21" s="154">
        <v>2.41</v>
      </c>
      <c r="J21" s="155">
        <v>596233</v>
      </c>
      <c r="K21" s="156">
        <f t="shared" si="4"/>
        <v>-3.42</v>
      </c>
      <c r="L21" s="151">
        <v>36.1</v>
      </c>
      <c r="M21" s="152">
        <v>238457</v>
      </c>
      <c r="N21" s="157" t="s">
        <v>124</v>
      </c>
      <c r="O21" s="152">
        <v>501117</v>
      </c>
      <c r="P21" s="154">
        <v>2.1</v>
      </c>
      <c r="Q21" s="155">
        <v>468898</v>
      </c>
      <c r="R21" s="158">
        <f t="shared" si="5"/>
        <v>6.87</v>
      </c>
      <c r="T21" s="38">
        <f t="shared" si="0"/>
        <v>-3.42</v>
      </c>
      <c r="U21" s="38" t="b">
        <f t="shared" si="1"/>
        <v>0</v>
      </c>
      <c r="V21" s="38">
        <f t="shared" si="2"/>
        <v>6.87</v>
      </c>
      <c r="W21" s="38" t="b">
        <f t="shared" si="3"/>
        <v>0</v>
      </c>
    </row>
    <row r="22" spans="2:23" s="38" customFormat="1" ht="12">
      <c r="B22" s="81"/>
      <c r="C22" s="40"/>
      <c r="D22" s="41" t="s">
        <v>95</v>
      </c>
      <c r="E22" s="151">
        <v>37.5</v>
      </c>
      <c r="F22" s="152">
        <v>272451</v>
      </c>
      <c r="G22" s="153">
        <v>9</v>
      </c>
      <c r="H22" s="152">
        <v>631104</v>
      </c>
      <c r="I22" s="154">
        <v>2.32</v>
      </c>
      <c r="J22" s="155">
        <v>734995</v>
      </c>
      <c r="K22" s="156">
        <f t="shared" si="4"/>
        <v>-14.13</v>
      </c>
      <c r="L22" s="151">
        <v>37.5</v>
      </c>
      <c r="M22" s="152">
        <v>272451</v>
      </c>
      <c r="N22" s="157">
        <v>9</v>
      </c>
      <c r="O22" s="152">
        <v>535476</v>
      </c>
      <c r="P22" s="154">
        <v>1.97</v>
      </c>
      <c r="Q22" s="155">
        <v>536454</v>
      </c>
      <c r="R22" s="158">
        <f t="shared" si="5"/>
        <v>-0.18</v>
      </c>
      <c r="T22" s="38">
        <f t="shared" si="0"/>
        <v>-14.13</v>
      </c>
      <c r="U22" s="38" t="b">
        <f t="shared" si="1"/>
        <v>0</v>
      </c>
      <c r="V22" s="38">
        <f t="shared" si="2"/>
        <v>-0.18</v>
      </c>
      <c r="W22" s="38" t="b">
        <f t="shared" si="3"/>
        <v>0</v>
      </c>
    </row>
    <row r="23" spans="2:23" s="38" customFormat="1" ht="12">
      <c r="B23" s="81"/>
      <c r="C23" s="40"/>
      <c r="D23" s="41" t="s">
        <v>72</v>
      </c>
      <c r="E23" s="151">
        <v>39.1</v>
      </c>
      <c r="F23" s="152">
        <v>298900</v>
      </c>
      <c r="G23" s="153" t="s">
        <v>124</v>
      </c>
      <c r="H23" s="152">
        <v>679098</v>
      </c>
      <c r="I23" s="154">
        <v>2.27</v>
      </c>
      <c r="J23" s="155">
        <v>653439</v>
      </c>
      <c r="K23" s="156">
        <f t="shared" si="4"/>
        <v>3.93</v>
      </c>
      <c r="L23" s="151">
        <v>39.1</v>
      </c>
      <c r="M23" s="152">
        <v>298900</v>
      </c>
      <c r="N23" s="157" t="s">
        <v>124</v>
      </c>
      <c r="O23" s="152">
        <v>488274</v>
      </c>
      <c r="P23" s="154">
        <v>1.63</v>
      </c>
      <c r="Q23" s="155">
        <v>515458</v>
      </c>
      <c r="R23" s="158">
        <f t="shared" si="5"/>
        <v>-5.27</v>
      </c>
      <c r="T23" s="38">
        <f t="shared" si="0"/>
        <v>3.93</v>
      </c>
      <c r="U23" s="38" t="b">
        <f t="shared" si="1"/>
        <v>0</v>
      </c>
      <c r="V23" s="38">
        <f t="shared" si="2"/>
        <v>-5.27</v>
      </c>
      <c r="W23" s="38" t="b">
        <f t="shared" si="3"/>
        <v>0</v>
      </c>
    </row>
    <row r="24" spans="2:23" s="38" customFormat="1" ht="12">
      <c r="B24" s="81"/>
      <c r="C24" s="40"/>
      <c r="D24" s="41" t="s">
        <v>70</v>
      </c>
      <c r="E24" s="151">
        <v>37.7</v>
      </c>
      <c r="F24" s="152">
        <v>307846</v>
      </c>
      <c r="G24" s="153">
        <v>10</v>
      </c>
      <c r="H24" s="152">
        <v>721016</v>
      </c>
      <c r="I24" s="154">
        <v>2.34</v>
      </c>
      <c r="J24" s="155">
        <v>471745</v>
      </c>
      <c r="K24" s="156">
        <f t="shared" si="4"/>
        <v>52.84</v>
      </c>
      <c r="L24" s="151">
        <v>37.7</v>
      </c>
      <c r="M24" s="152">
        <v>307846</v>
      </c>
      <c r="N24" s="157">
        <v>10</v>
      </c>
      <c r="O24" s="152">
        <v>709098</v>
      </c>
      <c r="P24" s="154">
        <v>2.3</v>
      </c>
      <c r="Q24" s="155">
        <v>456506</v>
      </c>
      <c r="R24" s="158">
        <f t="shared" si="5"/>
        <v>55.33</v>
      </c>
      <c r="T24" s="38">
        <f t="shared" si="0"/>
        <v>52.84</v>
      </c>
      <c r="U24" s="38" t="b">
        <f t="shared" si="1"/>
        <v>0</v>
      </c>
      <c r="V24" s="38">
        <f t="shared" si="2"/>
        <v>55.33</v>
      </c>
      <c r="W24" s="38" t="b">
        <f t="shared" si="3"/>
        <v>0</v>
      </c>
    </row>
    <row r="25" spans="2:23" s="38" customFormat="1" ht="12">
      <c r="B25" s="81"/>
      <c r="C25" s="40"/>
      <c r="D25" s="41" t="s">
        <v>71</v>
      </c>
      <c r="E25" s="151">
        <v>41.2</v>
      </c>
      <c r="F25" s="152">
        <v>345318</v>
      </c>
      <c r="G25" s="153" t="s">
        <v>124</v>
      </c>
      <c r="H25" s="152">
        <v>759700</v>
      </c>
      <c r="I25" s="154">
        <v>2.2</v>
      </c>
      <c r="J25" s="155">
        <v>721050</v>
      </c>
      <c r="K25" s="156">
        <f t="shared" si="4"/>
        <v>5.36</v>
      </c>
      <c r="L25" s="151">
        <v>41.2</v>
      </c>
      <c r="M25" s="152">
        <v>345318</v>
      </c>
      <c r="N25" s="157" t="s">
        <v>124</v>
      </c>
      <c r="O25" s="152">
        <v>759700</v>
      </c>
      <c r="P25" s="154">
        <v>2.2</v>
      </c>
      <c r="Q25" s="155">
        <v>721050</v>
      </c>
      <c r="R25" s="158">
        <f t="shared" si="5"/>
        <v>5.36</v>
      </c>
      <c r="T25" s="38">
        <f t="shared" si="0"/>
        <v>5.36</v>
      </c>
      <c r="U25" s="38" t="b">
        <f t="shared" si="1"/>
        <v>0</v>
      </c>
      <c r="V25" s="38">
        <f t="shared" si="2"/>
        <v>5.36</v>
      </c>
      <c r="W25" s="38" t="b">
        <f t="shared" si="3"/>
        <v>0</v>
      </c>
    </row>
    <row r="26" spans="2:23" s="38" customFormat="1" ht="12">
      <c r="B26" s="81"/>
      <c r="C26" s="40"/>
      <c r="D26" s="41" t="s">
        <v>7</v>
      </c>
      <c r="E26" s="151">
        <v>39.5</v>
      </c>
      <c r="F26" s="152">
        <v>297781</v>
      </c>
      <c r="G26" s="153">
        <v>14</v>
      </c>
      <c r="H26" s="152">
        <v>736067</v>
      </c>
      <c r="I26" s="154">
        <v>2.47</v>
      </c>
      <c r="J26" s="155">
        <v>756773</v>
      </c>
      <c r="K26" s="156">
        <f t="shared" si="4"/>
        <v>-2.74</v>
      </c>
      <c r="L26" s="151">
        <v>39.5</v>
      </c>
      <c r="M26" s="152">
        <v>297781</v>
      </c>
      <c r="N26" s="157">
        <v>14</v>
      </c>
      <c r="O26" s="152">
        <v>708798</v>
      </c>
      <c r="P26" s="154">
        <v>2.38</v>
      </c>
      <c r="Q26" s="155">
        <v>606095</v>
      </c>
      <c r="R26" s="158">
        <f t="shared" si="5"/>
        <v>16.95</v>
      </c>
      <c r="T26" s="38">
        <f t="shared" si="0"/>
        <v>-2.74</v>
      </c>
      <c r="U26" s="38" t="b">
        <f t="shared" si="1"/>
        <v>0</v>
      </c>
      <c r="V26" s="38">
        <f t="shared" si="2"/>
        <v>16.95</v>
      </c>
      <c r="W26" s="38" t="b">
        <f t="shared" si="3"/>
        <v>0</v>
      </c>
    </row>
    <row r="27" spans="2:23" s="38" customFormat="1" ht="12">
      <c r="B27" s="81"/>
      <c r="C27" s="40"/>
      <c r="D27" s="41" t="s">
        <v>96</v>
      </c>
      <c r="E27" s="151" t="s">
        <v>98</v>
      </c>
      <c r="F27" s="152" t="s">
        <v>98</v>
      </c>
      <c r="G27" s="153" t="s">
        <v>98</v>
      </c>
      <c r="H27" s="152" t="s">
        <v>98</v>
      </c>
      <c r="I27" s="154" t="s">
        <v>98</v>
      </c>
      <c r="J27" s="155" t="s">
        <v>98</v>
      </c>
      <c r="K27" s="156" t="str">
        <f t="shared" si="4"/>
        <v>-</v>
      </c>
      <c r="L27" s="151" t="s">
        <v>98</v>
      </c>
      <c r="M27" s="152" t="s">
        <v>98</v>
      </c>
      <c r="N27" s="157" t="s">
        <v>98</v>
      </c>
      <c r="O27" s="152" t="s">
        <v>98</v>
      </c>
      <c r="P27" s="154" t="s">
        <v>98</v>
      </c>
      <c r="Q27" s="155" t="s">
        <v>98</v>
      </c>
      <c r="R27" s="158" t="str">
        <f t="shared" si="5"/>
        <v>-</v>
      </c>
      <c r="T27" s="38" t="e">
        <f t="shared" si="0"/>
        <v>#VALUE!</v>
      </c>
      <c r="U27" s="38" t="b">
        <f t="shared" si="1"/>
        <v>1</v>
      </c>
      <c r="V27" s="38" t="e">
        <f t="shared" si="2"/>
        <v>#VALUE!</v>
      </c>
      <c r="W27" s="38" t="b">
        <f t="shared" si="3"/>
        <v>1</v>
      </c>
    </row>
    <row r="28" spans="2:23" s="38" customFormat="1" ht="12">
      <c r="B28" s="81" t="s">
        <v>8</v>
      </c>
      <c r="C28" s="104" t="s">
        <v>9</v>
      </c>
      <c r="D28" s="110"/>
      <c r="E28" s="159" t="s">
        <v>98</v>
      </c>
      <c r="F28" s="160" t="s">
        <v>98</v>
      </c>
      <c r="G28" s="161" t="s">
        <v>98</v>
      </c>
      <c r="H28" s="160" t="s">
        <v>98</v>
      </c>
      <c r="I28" s="162" t="s">
        <v>98</v>
      </c>
      <c r="J28" s="163" t="s">
        <v>98</v>
      </c>
      <c r="K28" s="164" t="str">
        <f t="shared" si="4"/>
        <v>-</v>
      </c>
      <c r="L28" s="159" t="s">
        <v>98</v>
      </c>
      <c r="M28" s="160" t="s">
        <v>98</v>
      </c>
      <c r="N28" s="165" t="s">
        <v>98</v>
      </c>
      <c r="O28" s="160" t="s">
        <v>98</v>
      </c>
      <c r="P28" s="162" t="s">
        <v>98</v>
      </c>
      <c r="Q28" s="163" t="s">
        <v>98</v>
      </c>
      <c r="R28" s="164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104" t="s">
        <v>80</v>
      </c>
      <c r="D29" s="110"/>
      <c r="E29" s="166" t="s">
        <v>98</v>
      </c>
      <c r="F29" s="167" t="s">
        <v>98</v>
      </c>
      <c r="G29" s="168" t="s">
        <v>98</v>
      </c>
      <c r="H29" s="167" t="s">
        <v>98</v>
      </c>
      <c r="I29" s="169" t="s">
        <v>98</v>
      </c>
      <c r="J29" s="170" t="s">
        <v>98</v>
      </c>
      <c r="K29" s="164" t="str">
        <f t="shared" si="4"/>
        <v>-</v>
      </c>
      <c r="L29" s="166" t="s">
        <v>98</v>
      </c>
      <c r="M29" s="167" t="s">
        <v>98</v>
      </c>
      <c r="N29" s="171" t="s">
        <v>98</v>
      </c>
      <c r="O29" s="167" t="s">
        <v>98</v>
      </c>
      <c r="P29" s="169" t="s">
        <v>98</v>
      </c>
      <c r="Q29" s="170" t="s">
        <v>98</v>
      </c>
      <c r="R29" s="164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104" t="s">
        <v>10</v>
      </c>
      <c r="D30" s="110"/>
      <c r="E30" s="166">
        <v>34.7</v>
      </c>
      <c r="F30" s="167">
        <v>291763</v>
      </c>
      <c r="G30" s="168" t="s">
        <v>124</v>
      </c>
      <c r="H30" s="167">
        <v>664816</v>
      </c>
      <c r="I30" s="169">
        <v>2.28</v>
      </c>
      <c r="J30" s="170">
        <v>775000</v>
      </c>
      <c r="K30" s="164">
        <f t="shared" si="4"/>
        <v>-14.22</v>
      </c>
      <c r="L30" s="166">
        <v>34.7</v>
      </c>
      <c r="M30" s="167">
        <v>291763</v>
      </c>
      <c r="N30" s="171" t="s">
        <v>124</v>
      </c>
      <c r="O30" s="167">
        <v>552610</v>
      </c>
      <c r="P30" s="169">
        <v>1.89</v>
      </c>
      <c r="Q30" s="170">
        <v>625000</v>
      </c>
      <c r="R30" s="164">
        <f t="shared" si="5"/>
        <v>-11.58</v>
      </c>
      <c r="T30" s="38">
        <f t="shared" si="0"/>
        <v>-14.22</v>
      </c>
      <c r="U30" s="38" t="b">
        <f t="shared" si="1"/>
        <v>0</v>
      </c>
      <c r="V30" s="38">
        <f t="shared" si="2"/>
        <v>-11.58</v>
      </c>
      <c r="W30" s="38" t="b">
        <f t="shared" si="3"/>
        <v>0</v>
      </c>
    </row>
    <row r="31" spans="2:23" s="38" customFormat="1" ht="12">
      <c r="B31" s="81"/>
      <c r="C31" s="104" t="s">
        <v>81</v>
      </c>
      <c r="D31" s="110"/>
      <c r="E31" s="166">
        <v>38.3</v>
      </c>
      <c r="F31" s="167">
        <v>392364</v>
      </c>
      <c r="G31" s="168">
        <v>4</v>
      </c>
      <c r="H31" s="167">
        <v>905456</v>
      </c>
      <c r="I31" s="169">
        <v>2.31</v>
      </c>
      <c r="J31" s="170">
        <v>805231</v>
      </c>
      <c r="K31" s="164">
        <f t="shared" si="4"/>
        <v>12.45</v>
      </c>
      <c r="L31" s="166">
        <v>38.3</v>
      </c>
      <c r="M31" s="167">
        <v>392364</v>
      </c>
      <c r="N31" s="171">
        <v>4</v>
      </c>
      <c r="O31" s="167">
        <v>825425</v>
      </c>
      <c r="P31" s="169">
        <v>2.1</v>
      </c>
      <c r="Q31" s="170">
        <v>794765</v>
      </c>
      <c r="R31" s="164">
        <f t="shared" si="5"/>
        <v>3.86</v>
      </c>
      <c r="T31" s="38">
        <f t="shared" si="0"/>
        <v>12.45</v>
      </c>
      <c r="U31" s="38" t="b">
        <f t="shared" si="1"/>
        <v>0</v>
      </c>
      <c r="V31" s="38">
        <f t="shared" si="2"/>
        <v>3.86</v>
      </c>
      <c r="W31" s="38" t="b">
        <f t="shared" si="3"/>
        <v>0</v>
      </c>
    </row>
    <row r="32" spans="2:23" s="38" customFormat="1" ht="12">
      <c r="B32" s="81"/>
      <c r="C32" s="104" t="s">
        <v>39</v>
      </c>
      <c r="D32" s="110"/>
      <c r="E32" s="166">
        <v>35.9</v>
      </c>
      <c r="F32" s="167">
        <v>289795</v>
      </c>
      <c r="G32" s="168" t="s">
        <v>124</v>
      </c>
      <c r="H32" s="167">
        <v>531708</v>
      </c>
      <c r="I32" s="169">
        <v>1.83</v>
      </c>
      <c r="J32" s="170">
        <v>644720</v>
      </c>
      <c r="K32" s="164">
        <f t="shared" si="4"/>
        <v>-17.53</v>
      </c>
      <c r="L32" s="166">
        <v>35.9</v>
      </c>
      <c r="M32" s="167">
        <v>289795</v>
      </c>
      <c r="N32" s="171" t="s">
        <v>124</v>
      </c>
      <c r="O32" s="167">
        <v>437058</v>
      </c>
      <c r="P32" s="169">
        <v>1.51</v>
      </c>
      <c r="Q32" s="170">
        <v>531840</v>
      </c>
      <c r="R32" s="164">
        <f t="shared" si="5"/>
        <v>-17.82</v>
      </c>
      <c r="T32" s="38">
        <f t="shared" si="0"/>
        <v>-17.53</v>
      </c>
      <c r="U32" s="38" t="b">
        <f t="shared" si="1"/>
        <v>0</v>
      </c>
      <c r="V32" s="38">
        <f t="shared" si="2"/>
        <v>-17.82</v>
      </c>
      <c r="W32" s="38" t="b">
        <f t="shared" si="3"/>
        <v>0</v>
      </c>
    </row>
    <row r="33" spans="2:23" s="38" customFormat="1" ht="12">
      <c r="B33" s="81"/>
      <c r="C33" s="111" t="s">
        <v>79</v>
      </c>
      <c r="D33" s="112"/>
      <c r="E33" s="159">
        <v>42.7</v>
      </c>
      <c r="F33" s="160">
        <v>222426</v>
      </c>
      <c r="G33" s="161">
        <v>12</v>
      </c>
      <c r="H33" s="160">
        <v>379798</v>
      </c>
      <c r="I33" s="162">
        <v>1.71</v>
      </c>
      <c r="J33" s="163">
        <v>371666</v>
      </c>
      <c r="K33" s="156">
        <f t="shared" si="4"/>
        <v>2.19</v>
      </c>
      <c r="L33" s="159">
        <v>42.7</v>
      </c>
      <c r="M33" s="160">
        <v>220740</v>
      </c>
      <c r="N33" s="165">
        <v>11</v>
      </c>
      <c r="O33" s="160">
        <v>176305</v>
      </c>
      <c r="P33" s="162">
        <v>0.8</v>
      </c>
      <c r="Q33" s="163">
        <v>172339</v>
      </c>
      <c r="R33" s="158">
        <f t="shared" si="5"/>
        <v>2.3</v>
      </c>
      <c r="T33" s="38">
        <f t="shared" si="0"/>
        <v>2.19</v>
      </c>
      <c r="U33" s="38" t="b">
        <f t="shared" si="1"/>
        <v>0</v>
      </c>
      <c r="V33" s="38">
        <f t="shared" si="2"/>
        <v>2.3</v>
      </c>
      <c r="W33" s="38" t="b">
        <f t="shared" si="3"/>
        <v>0</v>
      </c>
    </row>
    <row r="34" spans="2:23" s="38" customFormat="1" ht="12">
      <c r="B34" s="81"/>
      <c r="C34" s="40"/>
      <c r="D34" s="42" t="s">
        <v>97</v>
      </c>
      <c r="E34" s="151">
        <v>41</v>
      </c>
      <c r="F34" s="152">
        <v>254166</v>
      </c>
      <c r="G34" s="153" t="s">
        <v>124</v>
      </c>
      <c r="H34" s="152">
        <v>326654</v>
      </c>
      <c r="I34" s="154">
        <v>1.29</v>
      </c>
      <c r="J34" s="155">
        <v>292587</v>
      </c>
      <c r="K34" s="156">
        <f t="shared" si="4"/>
        <v>11.64</v>
      </c>
      <c r="L34" s="151">
        <v>41</v>
      </c>
      <c r="M34" s="152">
        <v>254166</v>
      </c>
      <c r="N34" s="157" t="s">
        <v>100</v>
      </c>
      <c r="O34" s="152">
        <v>302492</v>
      </c>
      <c r="P34" s="154">
        <v>1.19</v>
      </c>
      <c r="Q34" s="155">
        <v>256982</v>
      </c>
      <c r="R34" s="158">
        <f t="shared" si="5"/>
        <v>17.71</v>
      </c>
      <c r="T34" s="38">
        <f t="shared" si="0"/>
        <v>11.64</v>
      </c>
      <c r="U34" s="38" t="b">
        <f t="shared" si="1"/>
        <v>0</v>
      </c>
      <c r="V34" s="38">
        <f t="shared" si="2"/>
        <v>17.71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1">
        <v>41.4</v>
      </c>
      <c r="F35" s="152">
        <v>183442</v>
      </c>
      <c r="G35" s="153" t="s">
        <v>124</v>
      </c>
      <c r="H35" s="152">
        <v>476950</v>
      </c>
      <c r="I35" s="154">
        <v>2.6</v>
      </c>
      <c r="J35" s="155">
        <v>499269</v>
      </c>
      <c r="K35" s="156">
        <f t="shared" si="4"/>
        <v>-4.47</v>
      </c>
      <c r="L35" s="151">
        <v>41.4</v>
      </c>
      <c r="M35" s="152">
        <v>183442</v>
      </c>
      <c r="N35" s="157" t="s">
        <v>100</v>
      </c>
      <c r="O35" s="152">
        <v>293507</v>
      </c>
      <c r="P35" s="154">
        <v>1.6</v>
      </c>
      <c r="Q35" s="155">
        <v>295862</v>
      </c>
      <c r="R35" s="158">
        <f t="shared" si="5"/>
        <v>-0.8</v>
      </c>
      <c r="T35" s="38">
        <f t="shared" si="0"/>
        <v>-4.47</v>
      </c>
      <c r="U35" s="38" t="b">
        <f t="shared" si="1"/>
        <v>0</v>
      </c>
      <c r="V35" s="38">
        <f t="shared" si="2"/>
        <v>-0.8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1">
        <v>43.4</v>
      </c>
      <c r="F36" s="152">
        <v>215814</v>
      </c>
      <c r="G36" s="153">
        <v>8</v>
      </c>
      <c r="H36" s="152">
        <v>387366</v>
      </c>
      <c r="I36" s="154">
        <v>1.79</v>
      </c>
      <c r="J36" s="155">
        <v>384041</v>
      </c>
      <c r="K36" s="156">
        <f t="shared" si="4"/>
        <v>0.87</v>
      </c>
      <c r="L36" s="151">
        <v>43.4</v>
      </c>
      <c r="M36" s="152">
        <v>213249</v>
      </c>
      <c r="N36" s="157">
        <v>7</v>
      </c>
      <c r="O36" s="152">
        <v>119228</v>
      </c>
      <c r="P36" s="154">
        <v>0.56</v>
      </c>
      <c r="Q36" s="155">
        <v>131510</v>
      </c>
      <c r="R36" s="158">
        <f t="shared" si="5"/>
        <v>-9.34</v>
      </c>
      <c r="T36" s="38">
        <f t="shared" si="0"/>
        <v>0.87</v>
      </c>
      <c r="U36" s="38" t="b">
        <f t="shared" si="1"/>
        <v>0</v>
      </c>
      <c r="V36" s="38">
        <f t="shared" si="2"/>
        <v>-9.34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1" t="s">
        <v>98</v>
      </c>
      <c r="F37" s="152" t="s">
        <v>98</v>
      </c>
      <c r="G37" s="153" t="s">
        <v>98</v>
      </c>
      <c r="H37" s="152" t="s">
        <v>98</v>
      </c>
      <c r="I37" s="154" t="s">
        <v>98</v>
      </c>
      <c r="J37" s="155" t="s">
        <v>98</v>
      </c>
      <c r="K37" s="156" t="str">
        <f t="shared" si="4"/>
        <v>-</v>
      </c>
      <c r="L37" s="151" t="s">
        <v>98</v>
      </c>
      <c r="M37" s="152" t="s">
        <v>98</v>
      </c>
      <c r="N37" s="157" t="s">
        <v>98</v>
      </c>
      <c r="O37" s="152" t="s">
        <v>98</v>
      </c>
      <c r="P37" s="154" t="s">
        <v>98</v>
      </c>
      <c r="Q37" s="155" t="s">
        <v>98</v>
      </c>
      <c r="R37" s="158" t="str">
        <f t="shared" si="5"/>
        <v>-</v>
      </c>
      <c r="T37" s="38" t="e">
        <f t="shared" si="0"/>
        <v>#VALUE!</v>
      </c>
      <c r="U37" s="38" t="b">
        <f t="shared" si="1"/>
        <v>1</v>
      </c>
      <c r="V37" s="38" t="e">
        <f t="shared" si="2"/>
        <v>#VALUE!</v>
      </c>
      <c r="W37" s="38" t="b">
        <f t="shared" si="3"/>
        <v>1</v>
      </c>
    </row>
    <row r="38" spans="2:23" s="38" customFormat="1" ht="12">
      <c r="B38" s="81"/>
      <c r="C38" s="40"/>
      <c r="D38" s="42" t="s">
        <v>41</v>
      </c>
      <c r="E38" s="151" t="s">
        <v>98</v>
      </c>
      <c r="F38" s="152" t="s">
        <v>98</v>
      </c>
      <c r="G38" s="153" t="s">
        <v>98</v>
      </c>
      <c r="H38" s="152" t="s">
        <v>98</v>
      </c>
      <c r="I38" s="154" t="s">
        <v>98</v>
      </c>
      <c r="J38" s="155" t="s">
        <v>98</v>
      </c>
      <c r="K38" s="156" t="str">
        <f t="shared" si="4"/>
        <v>-</v>
      </c>
      <c r="L38" s="151" t="s">
        <v>98</v>
      </c>
      <c r="M38" s="152" t="s">
        <v>98</v>
      </c>
      <c r="N38" s="157" t="s">
        <v>98</v>
      </c>
      <c r="O38" s="152" t="s">
        <v>98</v>
      </c>
      <c r="P38" s="154" t="s">
        <v>98</v>
      </c>
      <c r="Q38" s="155" t="s">
        <v>98</v>
      </c>
      <c r="R38" s="158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1" t="s">
        <v>98</v>
      </c>
      <c r="F39" s="152" t="s">
        <v>98</v>
      </c>
      <c r="G39" s="153" t="s">
        <v>98</v>
      </c>
      <c r="H39" s="152" t="s">
        <v>98</v>
      </c>
      <c r="I39" s="154" t="s">
        <v>98</v>
      </c>
      <c r="J39" s="155" t="s">
        <v>98</v>
      </c>
      <c r="K39" s="156" t="str">
        <f t="shared" si="4"/>
        <v>-</v>
      </c>
      <c r="L39" s="151" t="s">
        <v>98</v>
      </c>
      <c r="M39" s="152" t="s">
        <v>98</v>
      </c>
      <c r="N39" s="157" t="s">
        <v>98</v>
      </c>
      <c r="O39" s="152" t="s">
        <v>98</v>
      </c>
      <c r="P39" s="154" t="s">
        <v>98</v>
      </c>
      <c r="Q39" s="155" t="s">
        <v>98</v>
      </c>
      <c r="R39" s="158" t="str">
        <f t="shared" si="5"/>
        <v>-</v>
      </c>
      <c r="T39" s="38" t="e">
        <f t="shared" si="0"/>
        <v>#VALUE!</v>
      </c>
      <c r="U39" s="38" t="b">
        <f t="shared" si="1"/>
        <v>1</v>
      </c>
      <c r="V39" s="38" t="e">
        <f t="shared" si="2"/>
        <v>#VALUE!</v>
      </c>
      <c r="W39" s="38" t="b">
        <f t="shared" si="3"/>
        <v>1</v>
      </c>
    </row>
    <row r="40" spans="2:23" s="38" customFormat="1" ht="12">
      <c r="B40" s="81"/>
      <c r="C40" s="40"/>
      <c r="D40" s="41" t="s">
        <v>83</v>
      </c>
      <c r="E40" s="151" t="s">
        <v>98</v>
      </c>
      <c r="F40" s="152" t="s">
        <v>98</v>
      </c>
      <c r="G40" s="153" t="s">
        <v>98</v>
      </c>
      <c r="H40" s="152" t="s">
        <v>98</v>
      </c>
      <c r="I40" s="154" t="s">
        <v>98</v>
      </c>
      <c r="J40" s="155" t="s">
        <v>98</v>
      </c>
      <c r="K40" s="156" t="str">
        <f t="shared" si="4"/>
        <v>-</v>
      </c>
      <c r="L40" s="151" t="s">
        <v>98</v>
      </c>
      <c r="M40" s="152" t="s">
        <v>98</v>
      </c>
      <c r="N40" s="157" t="s">
        <v>98</v>
      </c>
      <c r="O40" s="152" t="s">
        <v>98</v>
      </c>
      <c r="P40" s="154" t="s">
        <v>98</v>
      </c>
      <c r="Q40" s="155" t="s">
        <v>98</v>
      </c>
      <c r="R40" s="158" t="str">
        <f t="shared" si="5"/>
        <v>-</v>
      </c>
      <c r="T40" s="38" t="e">
        <f t="shared" si="0"/>
        <v>#VALUE!</v>
      </c>
      <c r="U40" s="38" t="b">
        <f t="shared" si="1"/>
        <v>1</v>
      </c>
      <c r="V40" s="38" t="e">
        <f t="shared" si="2"/>
        <v>#VALUE!</v>
      </c>
      <c r="W40" s="38" t="b">
        <f t="shared" si="3"/>
        <v>1</v>
      </c>
    </row>
    <row r="41" spans="2:23" s="38" customFormat="1" ht="12">
      <c r="B41" s="81"/>
      <c r="C41" s="40"/>
      <c r="D41" s="41" t="s">
        <v>82</v>
      </c>
      <c r="E41" s="151" t="s">
        <v>98</v>
      </c>
      <c r="F41" s="152" t="s">
        <v>98</v>
      </c>
      <c r="G41" s="153" t="s">
        <v>98</v>
      </c>
      <c r="H41" s="152" t="s">
        <v>98</v>
      </c>
      <c r="I41" s="154" t="s">
        <v>98</v>
      </c>
      <c r="J41" s="155" t="s">
        <v>98</v>
      </c>
      <c r="K41" s="156" t="str">
        <f t="shared" si="4"/>
        <v>-</v>
      </c>
      <c r="L41" s="151" t="s">
        <v>98</v>
      </c>
      <c r="M41" s="152" t="s">
        <v>98</v>
      </c>
      <c r="N41" s="157" t="s">
        <v>98</v>
      </c>
      <c r="O41" s="152" t="s">
        <v>98</v>
      </c>
      <c r="P41" s="154" t="s">
        <v>98</v>
      </c>
      <c r="Q41" s="155" t="s">
        <v>98</v>
      </c>
      <c r="R41" s="158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104" t="s">
        <v>85</v>
      </c>
      <c r="D42" s="105"/>
      <c r="E42" s="166">
        <v>37.5</v>
      </c>
      <c r="F42" s="167">
        <v>290917</v>
      </c>
      <c r="G42" s="168">
        <v>9</v>
      </c>
      <c r="H42" s="167">
        <v>725137</v>
      </c>
      <c r="I42" s="169">
        <v>2.49</v>
      </c>
      <c r="J42" s="170">
        <v>789608</v>
      </c>
      <c r="K42" s="164">
        <f t="shared" si="4"/>
        <v>-8.16</v>
      </c>
      <c r="L42" s="166">
        <v>37.5</v>
      </c>
      <c r="M42" s="167">
        <v>291669</v>
      </c>
      <c r="N42" s="171">
        <v>8</v>
      </c>
      <c r="O42" s="167">
        <v>650104</v>
      </c>
      <c r="P42" s="169">
        <v>2.23</v>
      </c>
      <c r="Q42" s="170">
        <v>652402</v>
      </c>
      <c r="R42" s="164">
        <f t="shared" si="5"/>
        <v>-0.35</v>
      </c>
      <c r="T42" s="38">
        <f t="shared" si="0"/>
        <v>-8.16</v>
      </c>
      <c r="U42" s="38" t="b">
        <f t="shared" si="1"/>
        <v>0</v>
      </c>
      <c r="V42" s="38">
        <f t="shared" si="2"/>
        <v>-0.35</v>
      </c>
      <c r="W42" s="38" t="b">
        <f t="shared" si="3"/>
        <v>0</v>
      </c>
    </row>
    <row r="43" spans="2:23" s="38" customFormat="1" ht="12">
      <c r="B43" s="81"/>
      <c r="C43" s="104" t="s">
        <v>63</v>
      </c>
      <c r="D43" s="105"/>
      <c r="E43" s="166">
        <v>35.4</v>
      </c>
      <c r="F43" s="167">
        <v>325745</v>
      </c>
      <c r="G43" s="168">
        <v>7</v>
      </c>
      <c r="H43" s="167">
        <v>985292</v>
      </c>
      <c r="I43" s="169">
        <v>3.02</v>
      </c>
      <c r="J43" s="170">
        <v>914476</v>
      </c>
      <c r="K43" s="164">
        <f t="shared" si="4"/>
        <v>7.74</v>
      </c>
      <c r="L43" s="166">
        <v>35.4</v>
      </c>
      <c r="M43" s="167">
        <v>325745</v>
      </c>
      <c r="N43" s="171">
        <v>7</v>
      </c>
      <c r="O43" s="167">
        <v>984406</v>
      </c>
      <c r="P43" s="169">
        <v>3.02</v>
      </c>
      <c r="Q43" s="170">
        <v>908314</v>
      </c>
      <c r="R43" s="164">
        <f t="shared" si="5"/>
        <v>8.38</v>
      </c>
      <c r="T43" s="38">
        <f t="shared" si="0"/>
        <v>7.74</v>
      </c>
      <c r="U43" s="38" t="b">
        <f t="shared" si="1"/>
        <v>0</v>
      </c>
      <c r="V43" s="38">
        <f t="shared" si="2"/>
        <v>8.38</v>
      </c>
      <c r="W43" s="38" t="b">
        <f t="shared" si="3"/>
        <v>0</v>
      </c>
    </row>
    <row r="44" spans="2:23" s="38" customFormat="1" ht="12">
      <c r="B44" s="81"/>
      <c r="C44" s="104" t="s">
        <v>64</v>
      </c>
      <c r="D44" s="105"/>
      <c r="E44" s="166" t="s">
        <v>98</v>
      </c>
      <c r="F44" s="167" t="s">
        <v>98</v>
      </c>
      <c r="G44" s="168" t="s">
        <v>98</v>
      </c>
      <c r="H44" s="167" t="s">
        <v>98</v>
      </c>
      <c r="I44" s="169" t="s">
        <v>98</v>
      </c>
      <c r="J44" s="170" t="s">
        <v>98</v>
      </c>
      <c r="K44" s="164" t="str">
        <f t="shared" si="4"/>
        <v>-</v>
      </c>
      <c r="L44" s="166" t="s">
        <v>98</v>
      </c>
      <c r="M44" s="167" t="s">
        <v>98</v>
      </c>
      <c r="N44" s="171" t="s">
        <v>98</v>
      </c>
      <c r="O44" s="167" t="s">
        <v>98</v>
      </c>
      <c r="P44" s="169" t="s">
        <v>98</v>
      </c>
      <c r="Q44" s="170" t="s">
        <v>98</v>
      </c>
      <c r="R44" s="164" t="str">
        <f t="shared" si="5"/>
        <v>-</v>
      </c>
      <c r="T44" s="38" t="e">
        <f t="shared" si="0"/>
        <v>#VALUE!</v>
      </c>
      <c r="U44" s="38" t="b">
        <f t="shared" si="1"/>
        <v>1</v>
      </c>
      <c r="V44" s="38" t="e">
        <f t="shared" si="2"/>
        <v>#VALUE!</v>
      </c>
      <c r="W44" s="38" t="b">
        <f t="shared" si="3"/>
        <v>1</v>
      </c>
    </row>
    <row r="45" spans="2:23" s="38" customFormat="1" ht="12">
      <c r="B45" s="81"/>
      <c r="C45" s="104" t="s">
        <v>65</v>
      </c>
      <c r="D45" s="105"/>
      <c r="E45" s="166" t="s">
        <v>98</v>
      </c>
      <c r="F45" s="167" t="s">
        <v>98</v>
      </c>
      <c r="G45" s="168" t="s">
        <v>98</v>
      </c>
      <c r="H45" s="167" t="s">
        <v>98</v>
      </c>
      <c r="I45" s="169" t="s">
        <v>98</v>
      </c>
      <c r="J45" s="170">
        <v>559192</v>
      </c>
      <c r="K45" s="164" t="str">
        <f t="shared" si="4"/>
        <v>-</v>
      </c>
      <c r="L45" s="166" t="s">
        <v>98</v>
      </c>
      <c r="M45" s="167" t="s">
        <v>98</v>
      </c>
      <c r="N45" s="171" t="s">
        <v>98</v>
      </c>
      <c r="O45" s="167" t="s">
        <v>98</v>
      </c>
      <c r="P45" s="169" t="s">
        <v>98</v>
      </c>
      <c r="Q45" s="170">
        <v>329277</v>
      </c>
      <c r="R45" s="164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104" t="s">
        <v>66</v>
      </c>
      <c r="D46" s="105"/>
      <c r="E46" s="166">
        <v>31</v>
      </c>
      <c r="F46" s="167">
        <v>194477</v>
      </c>
      <c r="G46" s="168" t="s">
        <v>124</v>
      </c>
      <c r="H46" s="167">
        <v>408402</v>
      </c>
      <c r="I46" s="169">
        <v>2.1</v>
      </c>
      <c r="J46" s="170">
        <v>414010</v>
      </c>
      <c r="K46" s="164">
        <f t="shared" si="4"/>
        <v>-1.35</v>
      </c>
      <c r="L46" s="166">
        <v>31</v>
      </c>
      <c r="M46" s="167">
        <v>194477</v>
      </c>
      <c r="N46" s="171" t="s">
        <v>124</v>
      </c>
      <c r="O46" s="167">
        <v>388954</v>
      </c>
      <c r="P46" s="169">
        <v>2</v>
      </c>
      <c r="Q46" s="170">
        <v>398863</v>
      </c>
      <c r="R46" s="164">
        <f t="shared" si="5"/>
        <v>-2.48</v>
      </c>
      <c r="T46" s="38">
        <f t="shared" si="0"/>
        <v>-1.35</v>
      </c>
      <c r="U46" s="38" t="b">
        <f t="shared" si="1"/>
        <v>0</v>
      </c>
      <c r="V46" s="38">
        <f t="shared" si="2"/>
        <v>-2.48</v>
      </c>
      <c r="W46" s="38" t="b">
        <f t="shared" si="3"/>
        <v>0</v>
      </c>
    </row>
    <row r="47" spans="2:23" s="38" customFormat="1" ht="12">
      <c r="B47" s="81"/>
      <c r="C47" s="104" t="s">
        <v>67</v>
      </c>
      <c r="D47" s="105"/>
      <c r="E47" s="166">
        <v>38.9</v>
      </c>
      <c r="F47" s="167">
        <v>244854</v>
      </c>
      <c r="G47" s="168" t="s">
        <v>124</v>
      </c>
      <c r="H47" s="167">
        <v>529949</v>
      </c>
      <c r="I47" s="169">
        <v>2.16</v>
      </c>
      <c r="J47" s="170">
        <v>526220</v>
      </c>
      <c r="K47" s="164">
        <f t="shared" si="4"/>
        <v>0.71</v>
      </c>
      <c r="L47" s="166">
        <v>38.9</v>
      </c>
      <c r="M47" s="167">
        <v>244854</v>
      </c>
      <c r="N47" s="171" t="s">
        <v>124</v>
      </c>
      <c r="O47" s="167">
        <v>497337</v>
      </c>
      <c r="P47" s="169">
        <v>2.03</v>
      </c>
      <c r="Q47" s="170">
        <v>494896</v>
      </c>
      <c r="R47" s="164">
        <f t="shared" si="5"/>
        <v>0.49</v>
      </c>
      <c r="T47" s="38">
        <f t="shared" si="0"/>
        <v>0.71</v>
      </c>
      <c r="U47" s="38" t="b">
        <f t="shared" si="1"/>
        <v>0</v>
      </c>
      <c r="V47" s="38">
        <f t="shared" si="2"/>
        <v>0.49</v>
      </c>
      <c r="W47" s="38" t="b">
        <f t="shared" si="3"/>
        <v>0</v>
      </c>
    </row>
    <row r="48" spans="2:23" s="38" customFormat="1" ht="12.75" thickBot="1">
      <c r="B48" s="81"/>
      <c r="C48" s="106" t="s">
        <v>68</v>
      </c>
      <c r="D48" s="107"/>
      <c r="E48" s="151">
        <v>34.7</v>
      </c>
      <c r="F48" s="152">
        <v>252069</v>
      </c>
      <c r="G48" s="153" t="s">
        <v>124</v>
      </c>
      <c r="H48" s="152">
        <v>587096</v>
      </c>
      <c r="I48" s="154">
        <v>2.33</v>
      </c>
      <c r="J48" s="155">
        <v>647817</v>
      </c>
      <c r="K48" s="156">
        <f t="shared" si="4"/>
        <v>-9.37</v>
      </c>
      <c r="L48" s="151">
        <v>34.7</v>
      </c>
      <c r="M48" s="152">
        <v>252069</v>
      </c>
      <c r="N48" s="157" t="s">
        <v>124</v>
      </c>
      <c r="O48" s="152">
        <v>581104</v>
      </c>
      <c r="P48" s="154">
        <v>2.31</v>
      </c>
      <c r="Q48" s="155">
        <v>643838</v>
      </c>
      <c r="R48" s="158">
        <f t="shared" si="5"/>
        <v>-9.74</v>
      </c>
      <c r="T48" s="38">
        <f t="shared" si="0"/>
        <v>-9.37</v>
      </c>
      <c r="U48" s="38" t="b">
        <f t="shared" si="1"/>
        <v>0</v>
      </c>
      <c r="V48" s="38">
        <f t="shared" si="2"/>
        <v>-9.74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72">
        <v>40</v>
      </c>
      <c r="F49" s="173">
        <v>325425</v>
      </c>
      <c r="G49" s="174">
        <v>15</v>
      </c>
      <c r="H49" s="173">
        <v>798946</v>
      </c>
      <c r="I49" s="175">
        <v>2.46</v>
      </c>
      <c r="J49" s="176">
        <v>790266</v>
      </c>
      <c r="K49" s="177">
        <f t="shared" si="4"/>
        <v>1.1</v>
      </c>
      <c r="L49" s="172">
        <v>40</v>
      </c>
      <c r="M49" s="173">
        <v>325425</v>
      </c>
      <c r="N49" s="178">
        <v>15</v>
      </c>
      <c r="O49" s="173">
        <v>765887.218273795</v>
      </c>
      <c r="P49" s="175">
        <v>2.35</v>
      </c>
      <c r="Q49" s="176">
        <v>700712.809567497</v>
      </c>
      <c r="R49" s="177">
        <f t="shared" si="5"/>
        <v>9.3</v>
      </c>
      <c r="T49" s="38">
        <f t="shared" si="0"/>
        <v>1.1</v>
      </c>
      <c r="U49" s="38" t="b">
        <f t="shared" si="1"/>
        <v>0</v>
      </c>
      <c r="V49" s="38">
        <f t="shared" si="2"/>
        <v>9.3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6">
        <v>38.4</v>
      </c>
      <c r="F50" s="167">
        <v>283224</v>
      </c>
      <c r="G50" s="168">
        <v>19</v>
      </c>
      <c r="H50" s="167">
        <v>684666</v>
      </c>
      <c r="I50" s="169">
        <v>2.42</v>
      </c>
      <c r="J50" s="170">
        <v>719428</v>
      </c>
      <c r="K50" s="164">
        <f t="shared" si="4"/>
        <v>-4.83</v>
      </c>
      <c r="L50" s="166">
        <v>38.4</v>
      </c>
      <c r="M50" s="167">
        <v>283224</v>
      </c>
      <c r="N50" s="171">
        <v>19</v>
      </c>
      <c r="O50" s="167">
        <v>595461.34483185</v>
      </c>
      <c r="P50" s="169">
        <v>2.1</v>
      </c>
      <c r="Q50" s="170">
        <v>580359.895423657</v>
      </c>
      <c r="R50" s="164">
        <f t="shared" si="5"/>
        <v>2.6</v>
      </c>
      <c r="T50" s="38">
        <f t="shared" si="0"/>
        <v>-4.83</v>
      </c>
      <c r="U50" s="38" t="b">
        <f t="shared" si="1"/>
        <v>0</v>
      </c>
      <c r="V50" s="38">
        <f t="shared" si="2"/>
        <v>2.6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6">
        <v>37.7</v>
      </c>
      <c r="F51" s="167">
        <v>285950</v>
      </c>
      <c r="G51" s="168">
        <v>19</v>
      </c>
      <c r="H51" s="167">
        <v>736112</v>
      </c>
      <c r="I51" s="169">
        <v>2.57</v>
      </c>
      <c r="J51" s="170">
        <v>698401</v>
      </c>
      <c r="K51" s="164">
        <f t="shared" si="4"/>
        <v>5.4</v>
      </c>
      <c r="L51" s="166">
        <v>37.7</v>
      </c>
      <c r="M51" s="167">
        <v>285950</v>
      </c>
      <c r="N51" s="171">
        <v>19</v>
      </c>
      <c r="O51" s="167">
        <v>686356.021460843</v>
      </c>
      <c r="P51" s="169">
        <v>2.4</v>
      </c>
      <c r="Q51" s="170">
        <v>627652.502905342</v>
      </c>
      <c r="R51" s="164">
        <f t="shared" si="5"/>
        <v>9.35</v>
      </c>
      <c r="T51" s="38">
        <f t="shared" si="0"/>
        <v>5.4</v>
      </c>
      <c r="U51" s="38" t="b">
        <f t="shared" si="1"/>
        <v>0</v>
      </c>
      <c r="V51" s="38">
        <f t="shared" si="2"/>
        <v>9.35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6">
        <v>37.1</v>
      </c>
      <c r="F52" s="167">
        <v>254435</v>
      </c>
      <c r="G52" s="168">
        <v>16</v>
      </c>
      <c r="H52" s="167">
        <v>609812</v>
      </c>
      <c r="I52" s="169">
        <v>2.4</v>
      </c>
      <c r="J52" s="170">
        <v>653938</v>
      </c>
      <c r="K52" s="164">
        <f t="shared" si="4"/>
        <v>-6.75</v>
      </c>
      <c r="L52" s="166">
        <v>37.1</v>
      </c>
      <c r="M52" s="167">
        <v>254435</v>
      </c>
      <c r="N52" s="171">
        <v>16</v>
      </c>
      <c r="O52" s="167">
        <v>560192.127114428</v>
      </c>
      <c r="P52" s="169">
        <v>2.2</v>
      </c>
      <c r="Q52" s="170">
        <v>565839.440140845</v>
      </c>
      <c r="R52" s="164">
        <f t="shared" si="5"/>
        <v>-1</v>
      </c>
      <c r="T52" s="38">
        <f t="shared" si="0"/>
        <v>-6.75</v>
      </c>
      <c r="U52" s="38" t="b">
        <f t="shared" si="1"/>
        <v>0</v>
      </c>
      <c r="V52" s="38">
        <f t="shared" si="2"/>
        <v>-1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6">
        <v>38.8</v>
      </c>
      <c r="F53" s="167">
        <v>297060</v>
      </c>
      <c r="G53" s="168">
        <v>69</v>
      </c>
      <c r="H53" s="167">
        <v>728072</v>
      </c>
      <c r="I53" s="169">
        <v>2.45</v>
      </c>
      <c r="J53" s="170">
        <v>736622</v>
      </c>
      <c r="K53" s="164">
        <f t="shared" si="4"/>
        <v>-1.16</v>
      </c>
      <c r="L53" s="166">
        <v>38.8</v>
      </c>
      <c r="M53" s="167">
        <v>297060</v>
      </c>
      <c r="N53" s="171">
        <v>69</v>
      </c>
      <c r="O53" s="167">
        <v>669399</v>
      </c>
      <c r="P53" s="169">
        <v>2.25</v>
      </c>
      <c r="Q53" s="170">
        <v>629660</v>
      </c>
      <c r="R53" s="164">
        <f t="shared" si="5"/>
        <v>6.31</v>
      </c>
      <c r="T53" s="38">
        <f t="shared" si="0"/>
        <v>-1.16</v>
      </c>
      <c r="U53" s="38" t="b">
        <f t="shared" si="1"/>
        <v>0</v>
      </c>
      <c r="V53" s="38">
        <f t="shared" si="2"/>
        <v>6.31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6">
        <v>38.1</v>
      </c>
      <c r="F54" s="167">
        <v>254917</v>
      </c>
      <c r="G54" s="168">
        <v>42</v>
      </c>
      <c r="H54" s="167">
        <v>598996</v>
      </c>
      <c r="I54" s="169">
        <v>2.35</v>
      </c>
      <c r="J54" s="170">
        <v>591992</v>
      </c>
      <c r="K54" s="164">
        <f t="shared" si="4"/>
        <v>1.18</v>
      </c>
      <c r="L54" s="166">
        <v>38.1</v>
      </c>
      <c r="M54" s="167">
        <v>255097</v>
      </c>
      <c r="N54" s="171">
        <v>41</v>
      </c>
      <c r="O54" s="167">
        <v>533129.948644108</v>
      </c>
      <c r="P54" s="169">
        <v>2.09</v>
      </c>
      <c r="Q54" s="170">
        <v>469413.123007376</v>
      </c>
      <c r="R54" s="164">
        <f t="shared" si="5"/>
        <v>13.57</v>
      </c>
      <c r="T54" s="38">
        <f t="shared" si="0"/>
        <v>1.18</v>
      </c>
      <c r="U54" s="38" t="b">
        <f t="shared" si="1"/>
        <v>0</v>
      </c>
      <c r="V54" s="38">
        <f t="shared" si="2"/>
        <v>13.57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6">
        <v>40.3</v>
      </c>
      <c r="F55" s="167">
        <v>271696</v>
      </c>
      <c r="G55" s="168">
        <v>21</v>
      </c>
      <c r="H55" s="167">
        <v>537977</v>
      </c>
      <c r="I55" s="169">
        <v>1.98</v>
      </c>
      <c r="J55" s="170">
        <v>570442</v>
      </c>
      <c r="K55" s="164">
        <f t="shared" si="4"/>
        <v>-5.69</v>
      </c>
      <c r="L55" s="166">
        <v>40.3</v>
      </c>
      <c r="M55" s="167">
        <v>266250</v>
      </c>
      <c r="N55" s="171">
        <v>20</v>
      </c>
      <c r="O55" s="167">
        <v>452061.061781609</v>
      </c>
      <c r="P55" s="169">
        <v>1.7</v>
      </c>
      <c r="Q55" s="170">
        <v>474344.138461538</v>
      </c>
      <c r="R55" s="164">
        <f t="shared" si="5"/>
        <v>-4.7</v>
      </c>
      <c r="T55" s="38">
        <f t="shared" si="0"/>
        <v>-5.69</v>
      </c>
      <c r="U55" s="38" t="b">
        <f t="shared" si="1"/>
        <v>0</v>
      </c>
      <c r="V55" s="38">
        <f t="shared" si="2"/>
        <v>-4.7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6">
        <v>39.7</v>
      </c>
      <c r="F56" s="167">
        <v>323222</v>
      </c>
      <c r="G56" s="168">
        <v>4</v>
      </c>
      <c r="H56" s="167">
        <v>641693</v>
      </c>
      <c r="I56" s="169">
        <v>1.99</v>
      </c>
      <c r="J56" s="170">
        <v>654855</v>
      </c>
      <c r="K56" s="164">
        <f t="shared" si="4"/>
        <v>-2.01</v>
      </c>
      <c r="L56" s="166">
        <v>39.7</v>
      </c>
      <c r="M56" s="167">
        <v>323222</v>
      </c>
      <c r="N56" s="171">
        <v>4</v>
      </c>
      <c r="O56" s="167">
        <v>372756.680851064</v>
      </c>
      <c r="P56" s="169">
        <v>1.15</v>
      </c>
      <c r="Q56" s="170">
        <v>379107.246153846</v>
      </c>
      <c r="R56" s="164">
        <f t="shared" si="5"/>
        <v>-1.68</v>
      </c>
      <c r="T56" s="38">
        <f t="shared" si="0"/>
        <v>-2.01</v>
      </c>
      <c r="U56" s="38" t="b">
        <f t="shared" si="1"/>
        <v>0</v>
      </c>
      <c r="V56" s="38">
        <f t="shared" si="2"/>
        <v>-1.68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6">
        <v>38.4</v>
      </c>
      <c r="F57" s="167">
        <v>257986</v>
      </c>
      <c r="G57" s="168">
        <v>67</v>
      </c>
      <c r="H57" s="167">
        <v>590548</v>
      </c>
      <c r="I57" s="169">
        <v>2.29</v>
      </c>
      <c r="J57" s="170">
        <v>590004</v>
      </c>
      <c r="K57" s="164">
        <f t="shared" si="4"/>
        <v>0.09</v>
      </c>
      <c r="L57" s="166">
        <v>38.4</v>
      </c>
      <c r="M57" s="167">
        <v>257330</v>
      </c>
      <c r="N57" s="171">
        <v>65</v>
      </c>
      <c r="O57" s="167">
        <v>520103</v>
      </c>
      <c r="P57" s="169">
        <v>2.02</v>
      </c>
      <c r="Q57" s="170">
        <v>468871</v>
      </c>
      <c r="R57" s="164">
        <f t="shared" si="5"/>
        <v>10.93</v>
      </c>
      <c r="T57" s="38">
        <f t="shared" si="0"/>
        <v>0.09</v>
      </c>
      <c r="U57" s="38" t="b">
        <f t="shared" si="1"/>
        <v>0</v>
      </c>
      <c r="V57" s="38">
        <f t="shared" si="2"/>
        <v>10.93</v>
      </c>
      <c r="W57" s="38" t="b">
        <f t="shared" si="3"/>
        <v>0</v>
      </c>
    </row>
    <row r="58" spans="2:23" s="38" customFormat="1" ht="12.75" thickBot="1">
      <c r="B58" s="79"/>
      <c r="C58" s="108" t="s">
        <v>28</v>
      </c>
      <c r="D58" s="109"/>
      <c r="E58" s="179">
        <v>38.1</v>
      </c>
      <c r="F58" s="180">
        <v>312525</v>
      </c>
      <c r="G58" s="181" t="s">
        <v>124</v>
      </c>
      <c r="H58" s="180">
        <v>715414</v>
      </c>
      <c r="I58" s="182">
        <v>2.29</v>
      </c>
      <c r="J58" s="183">
        <v>433512</v>
      </c>
      <c r="K58" s="184">
        <f t="shared" si="4"/>
        <v>65.03</v>
      </c>
      <c r="L58" s="179">
        <v>38.1</v>
      </c>
      <c r="M58" s="180">
        <v>312525</v>
      </c>
      <c r="N58" s="185" t="s">
        <v>100</v>
      </c>
      <c r="O58" s="180">
        <v>713312.111927247</v>
      </c>
      <c r="P58" s="182">
        <v>2.28</v>
      </c>
      <c r="Q58" s="183">
        <v>433512.397250362</v>
      </c>
      <c r="R58" s="184">
        <f t="shared" si="5"/>
        <v>64.54</v>
      </c>
      <c r="T58" s="38">
        <f t="shared" si="0"/>
        <v>65.03</v>
      </c>
      <c r="U58" s="38" t="b">
        <f t="shared" si="1"/>
        <v>0</v>
      </c>
      <c r="V58" s="38">
        <f t="shared" si="2"/>
        <v>64.54</v>
      </c>
      <c r="W58" s="38" t="b">
        <f t="shared" si="3"/>
        <v>0</v>
      </c>
    </row>
    <row r="59" spans="2:23" s="38" customFormat="1" ht="12">
      <c r="B59" s="95" t="s">
        <v>87</v>
      </c>
      <c r="C59" s="98" t="s">
        <v>91</v>
      </c>
      <c r="D59" s="99"/>
      <c r="E59" s="172">
        <v>38.7</v>
      </c>
      <c r="F59" s="173">
        <v>304148</v>
      </c>
      <c r="G59" s="174">
        <v>83</v>
      </c>
      <c r="H59" s="173">
        <v>735923</v>
      </c>
      <c r="I59" s="175">
        <v>2.42</v>
      </c>
      <c r="J59" s="176">
        <v>690741</v>
      </c>
      <c r="K59" s="177">
        <f t="shared" si="4"/>
        <v>6.54</v>
      </c>
      <c r="L59" s="172">
        <v>38.7</v>
      </c>
      <c r="M59" s="173">
        <v>304148</v>
      </c>
      <c r="N59" s="178">
        <v>83</v>
      </c>
      <c r="O59" s="173">
        <v>693051</v>
      </c>
      <c r="P59" s="175">
        <v>2.28</v>
      </c>
      <c r="Q59" s="176">
        <v>606792</v>
      </c>
      <c r="R59" s="177">
        <f t="shared" si="5"/>
        <v>14.22</v>
      </c>
      <c r="T59" s="38">
        <f t="shared" si="0"/>
        <v>6.54</v>
      </c>
      <c r="U59" s="38" t="b">
        <f t="shared" si="1"/>
        <v>0</v>
      </c>
      <c r="V59" s="38">
        <f t="shared" si="2"/>
        <v>14.22</v>
      </c>
      <c r="W59" s="38" t="b">
        <f t="shared" si="3"/>
        <v>0</v>
      </c>
    </row>
    <row r="60" spans="2:23" s="38" customFormat="1" ht="12">
      <c r="B60" s="96"/>
      <c r="C60" s="100" t="s">
        <v>90</v>
      </c>
      <c r="D60" s="101"/>
      <c r="E60" s="166" t="s">
        <v>98</v>
      </c>
      <c r="F60" s="167" t="s">
        <v>98</v>
      </c>
      <c r="G60" s="168" t="s">
        <v>98</v>
      </c>
      <c r="H60" s="167" t="s">
        <v>98</v>
      </c>
      <c r="I60" s="169" t="s">
        <v>98</v>
      </c>
      <c r="J60" s="170" t="s">
        <v>98</v>
      </c>
      <c r="K60" s="164" t="str">
        <f t="shared" si="4"/>
        <v>-</v>
      </c>
      <c r="L60" s="166" t="s">
        <v>98</v>
      </c>
      <c r="M60" s="167" t="s">
        <v>98</v>
      </c>
      <c r="N60" s="171" t="s">
        <v>98</v>
      </c>
      <c r="O60" s="167" t="s">
        <v>98</v>
      </c>
      <c r="P60" s="169" t="s">
        <v>98</v>
      </c>
      <c r="Q60" s="170" t="s">
        <v>98</v>
      </c>
      <c r="R60" s="164" t="str">
        <f t="shared" si="5"/>
        <v>-</v>
      </c>
      <c r="T60" s="38" t="e">
        <f t="shared" si="0"/>
        <v>#VALUE!</v>
      </c>
      <c r="U60" s="38" t="b">
        <f t="shared" si="1"/>
        <v>1</v>
      </c>
      <c r="V60" s="38" t="e">
        <f t="shared" si="2"/>
        <v>#VALUE!</v>
      </c>
      <c r="W60" s="38" t="b">
        <f t="shared" si="3"/>
        <v>1</v>
      </c>
    </row>
    <row r="61" spans="2:23" s="38" customFormat="1" ht="12">
      <c r="B61" s="96"/>
      <c r="C61" s="100" t="s">
        <v>89</v>
      </c>
      <c r="D61" s="101"/>
      <c r="E61" s="159">
        <v>38.2</v>
      </c>
      <c r="F61" s="160">
        <v>255289</v>
      </c>
      <c r="G61" s="161">
        <v>56</v>
      </c>
      <c r="H61" s="160">
        <v>603369</v>
      </c>
      <c r="I61" s="162">
        <v>2.36</v>
      </c>
      <c r="J61" s="163">
        <v>622982</v>
      </c>
      <c r="K61" s="164">
        <f t="shared" si="4"/>
        <v>-3.15</v>
      </c>
      <c r="L61" s="159">
        <v>38.2</v>
      </c>
      <c r="M61" s="160">
        <v>254899</v>
      </c>
      <c r="N61" s="165">
        <v>54</v>
      </c>
      <c r="O61" s="160">
        <v>512584</v>
      </c>
      <c r="P61" s="162">
        <v>2.01</v>
      </c>
      <c r="Q61" s="163">
        <v>500148</v>
      </c>
      <c r="R61" s="164">
        <f t="shared" si="5"/>
        <v>2.49</v>
      </c>
      <c r="T61" s="38">
        <f t="shared" si="0"/>
        <v>-3.15</v>
      </c>
      <c r="U61" s="38" t="b">
        <f t="shared" si="1"/>
        <v>0</v>
      </c>
      <c r="V61" s="38">
        <f t="shared" si="2"/>
        <v>2.49</v>
      </c>
      <c r="W61" s="38" t="b">
        <f t="shared" si="3"/>
        <v>0</v>
      </c>
    </row>
    <row r="62" spans="2:23" s="38" customFormat="1" ht="12.75" thickBot="1">
      <c r="B62" s="97"/>
      <c r="C62" s="102" t="s">
        <v>86</v>
      </c>
      <c r="D62" s="103"/>
      <c r="E62" s="179" t="s">
        <v>98</v>
      </c>
      <c r="F62" s="180" t="s">
        <v>98</v>
      </c>
      <c r="G62" s="181" t="s">
        <v>98</v>
      </c>
      <c r="H62" s="180" t="s">
        <v>98</v>
      </c>
      <c r="I62" s="182" t="s">
        <v>98</v>
      </c>
      <c r="J62" s="183" t="s">
        <v>98</v>
      </c>
      <c r="K62" s="184" t="str">
        <f t="shared" si="4"/>
        <v>-</v>
      </c>
      <c r="L62" s="179" t="s">
        <v>98</v>
      </c>
      <c r="M62" s="180" t="s">
        <v>98</v>
      </c>
      <c r="N62" s="185" t="s">
        <v>98</v>
      </c>
      <c r="O62" s="180" t="s">
        <v>98</v>
      </c>
      <c r="P62" s="182" t="s">
        <v>98</v>
      </c>
      <c r="Q62" s="183" t="s">
        <v>98</v>
      </c>
      <c r="R62" s="184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98" t="s">
        <v>30</v>
      </c>
      <c r="D63" s="99"/>
      <c r="E63" s="172" t="s">
        <v>98</v>
      </c>
      <c r="F63" s="173" t="s">
        <v>98</v>
      </c>
      <c r="G63" s="174" t="s">
        <v>98</v>
      </c>
      <c r="H63" s="173" t="s">
        <v>98</v>
      </c>
      <c r="I63" s="175" t="s">
        <v>98</v>
      </c>
      <c r="J63" s="176" t="s">
        <v>98</v>
      </c>
      <c r="K63" s="177" t="str">
        <f t="shared" si="4"/>
        <v>-</v>
      </c>
      <c r="L63" s="172" t="s">
        <v>98</v>
      </c>
      <c r="M63" s="173" t="s">
        <v>98</v>
      </c>
      <c r="N63" s="178" t="s">
        <v>98</v>
      </c>
      <c r="O63" s="173" t="s">
        <v>98</v>
      </c>
      <c r="P63" s="175" t="s">
        <v>98</v>
      </c>
      <c r="Q63" s="176" t="s">
        <v>98</v>
      </c>
      <c r="R63" s="177" t="str">
        <f t="shared" si="5"/>
        <v>-</v>
      </c>
      <c r="T63" s="38" t="e">
        <f t="shared" si="0"/>
        <v>#VALUE!</v>
      </c>
      <c r="U63" s="38" t="b">
        <f t="shared" si="1"/>
        <v>1</v>
      </c>
      <c r="V63" s="38" t="e">
        <f t="shared" si="2"/>
        <v>#VALUE!</v>
      </c>
      <c r="W63" s="38" t="b">
        <f t="shared" si="3"/>
        <v>1</v>
      </c>
    </row>
    <row r="64" spans="2:23" s="38" customFormat="1" ht="12">
      <c r="B64" s="81" t="s">
        <v>31</v>
      </c>
      <c r="C64" s="100" t="s">
        <v>32</v>
      </c>
      <c r="D64" s="101"/>
      <c r="E64" s="166" t="s">
        <v>98</v>
      </c>
      <c r="F64" s="167" t="s">
        <v>98</v>
      </c>
      <c r="G64" s="168" t="s">
        <v>98</v>
      </c>
      <c r="H64" s="167" t="s">
        <v>98</v>
      </c>
      <c r="I64" s="169" t="s">
        <v>98</v>
      </c>
      <c r="J64" s="170" t="s">
        <v>98</v>
      </c>
      <c r="K64" s="164" t="str">
        <f t="shared" si="4"/>
        <v>-</v>
      </c>
      <c r="L64" s="166" t="s">
        <v>98</v>
      </c>
      <c r="M64" s="167" t="s">
        <v>98</v>
      </c>
      <c r="N64" s="171" t="s">
        <v>98</v>
      </c>
      <c r="O64" s="167" t="s">
        <v>98</v>
      </c>
      <c r="P64" s="169" t="s">
        <v>98</v>
      </c>
      <c r="Q64" s="170" t="s">
        <v>98</v>
      </c>
      <c r="R64" s="164" t="str">
        <f t="shared" si="5"/>
        <v>-</v>
      </c>
      <c r="T64" s="38" t="e">
        <f t="shared" si="0"/>
        <v>#VALUE!</v>
      </c>
      <c r="U64" s="38" t="b">
        <f t="shared" si="1"/>
        <v>1</v>
      </c>
      <c r="V64" s="38" t="e">
        <f t="shared" si="2"/>
        <v>#VALUE!</v>
      </c>
      <c r="W64" s="38" t="b">
        <f t="shared" si="3"/>
        <v>1</v>
      </c>
    </row>
    <row r="65" spans="2:23" s="38" customFormat="1" ht="12.75" thickBot="1">
      <c r="B65" s="79" t="s">
        <v>12</v>
      </c>
      <c r="C65" s="102" t="s">
        <v>33</v>
      </c>
      <c r="D65" s="103"/>
      <c r="E65" s="179" t="s">
        <v>98</v>
      </c>
      <c r="F65" s="180" t="s">
        <v>98</v>
      </c>
      <c r="G65" s="181" t="s">
        <v>98</v>
      </c>
      <c r="H65" s="180" t="s">
        <v>98</v>
      </c>
      <c r="I65" s="182" t="s">
        <v>98</v>
      </c>
      <c r="J65" s="183" t="s">
        <v>98</v>
      </c>
      <c r="K65" s="184" t="str">
        <f t="shared" si="4"/>
        <v>-</v>
      </c>
      <c r="L65" s="179" t="s">
        <v>98</v>
      </c>
      <c r="M65" s="180" t="s">
        <v>98</v>
      </c>
      <c r="N65" s="185" t="s">
        <v>98</v>
      </c>
      <c r="O65" s="180" t="s">
        <v>98</v>
      </c>
      <c r="P65" s="182" t="s">
        <v>98</v>
      </c>
      <c r="Q65" s="183" t="s">
        <v>98</v>
      </c>
      <c r="R65" s="184" t="str">
        <f t="shared" si="5"/>
        <v>-</v>
      </c>
      <c r="T65" s="38" t="e">
        <f t="shared" si="0"/>
        <v>#VALUE!</v>
      </c>
      <c r="U65" s="38" t="b">
        <f t="shared" si="1"/>
        <v>1</v>
      </c>
      <c r="V65" s="38" t="e">
        <f t="shared" si="2"/>
        <v>#VALUE!</v>
      </c>
      <c r="W65" s="38" t="b">
        <f t="shared" si="3"/>
        <v>1</v>
      </c>
    </row>
    <row r="66" spans="2:23" s="38" customFormat="1" ht="12.75" thickBot="1">
      <c r="B66" s="82" t="s">
        <v>34</v>
      </c>
      <c r="C66" s="83"/>
      <c r="D66" s="83"/>
      <c r="E66" s="186">
        <v>38.6</v>
      </c>
      <c r="F66" s="187">
        <v>295893</v>
      </c>
      <c r="G66" s="188">
        <v>139</v>
      </c>
      <c r="H66" s="187">
        <v>713528</v>
      </c>
      <c r="I66" s="189">
        <v>2.41</v>
      </c>
      <c r="J66" s="190">
        <v>677061</v>
      </c>
      <c r="K66" s="191">
        <f t="shared" si="4"/>
        <v>5.39</v>
      </c>
      <c r="L66" s="186">
        <v>38.6</v>
      </c>
      <c r="M66" s="187">
        <v>295925</v>
      </c>
      <c r="N66" s="192">
        <v>137</v>
      </c>
      <c r="O66" s="187">
        <v>662920</v>
      </c>
      <c r="P66" s="189">
        <v>2.24</v>
      </c>
      <c r="Q66" s="190">
        <v>585234</v>
      </c>
      <c r="R66" s="191">
        <f t="shared" si="5"/>
        <v>13.27</v>
      </c>
      <c r="T66" s="38">
        <f t="shared" si="0"/>
        <v>5.39</v>
      </c>
      <c r="U66" s="38" t="b">
        <f t="shared" si="1"/>
        <v>0</v>
      </c>
      <c r="V66" s="38">
        <f t="shared" si="2"/>
        <v>13.27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5"/>
      <c r="P67" s="45"/>
      <c r="Q67" s="45"/>
      <c r="R67" s="47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5"/>
      <c r="P68" s="45"/>
      <c r="Q68" s="45"/>
      <c r="R68" s="47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  <row r="70" spans="1:18" ht="12">
      <c r="A70" s="45"/>
      <c r="B70" s="45"/>
      <c r="C70" s="45"/>
      <c r="D70" s="46"/>
      <c r="E70" s="45"/>
      <c r="F70" s="45"/>
      <c r="G70" s="45"/>
      <c r="H70" s="45"/>
      <c r="I70" s="45"/>
      <c r="J70" s="45"/>
      <c r="K70" s="47"/>
      <c r="L70" s="45"/>
      <c r="M70" s="45"/>
      <c r="N70" s="45"/>
      <c r="O70" s="47"/>
      <c r="P70" s="45"/>
      <c r="Q70" s="45"/>
      <c r="R70" s="45"/>
    </row>
    <row r="71" spans="1:18" ht="12">
      <c r="A71" s="45"/>
      <c r="B71" s="45"/>
      <c r="C71" s="45"/>
      <c r="D71" s="46"/>
      <c r="E71" s="45"/>
      <c r="F71" s="45"/>
      <c r="G71" s="45"/>
      <c r="H71" s="45"/>
      <c r="I71" s="45"/>
      <c r="J71" s="45"/>
      <c r="K71" s="47"/>
      <c r="L71" s="45"/>
      <c r="M71" s="45"/>
      <c r="N71" s="45"/>
      <c r="O71" s="47"/>
      <c r="P71" s="45"/>
      <c r="Q71" s="45"/>
      <c r="R71" s="45"/>
    </row>
    <row r="72" spans="1:18" ht="12">
      <c r="A72" s="45"/>
      <c r="B72" s="45"/>
      <c r="C72" s="45"/>
      <c r="D72" s="46"/>
      <c r="E72" s="45"/>
      <c r="F72" s="45"/>
      <c r="G72" s="45"/>
      <c r="H72" s="45"/>
      <c r="I72" s="45"/>
      <c r="J72" s="45"/>
      <c r="K72" s="47"/>
      <c r="L72" s="45"/>
      <c r="M72" s="45"/>
      <c r="N72" s="45"/>
      <c r="O72" s="47"/>
      <c r="P72" s="45"/>
      <c r="Q72" s="45"/>
      <c r="R72" s="45"/>
    </row>
    <row r="73" spans="1:18" ht="12">
      <c r="A73" s="45"/>
      <c r="B73" s="45"/>
      <c r="C73" s="45"/>
      <c r="D73" s="46"/>
      <c r="E73" s="45"/>
      <c r="F73" s="45"/>
      <c r="G73" s="45"/>
      <c r="H73" s="45"/>
      <c r="I73" s="45"/>
      <c r="J73" s="45"/>
      <c r="K73" s="47"/>
      <c r="L73" s="45"/>
      <c r="M73" s="45"/>
      <c r="N73" s="45"/>
      <c r="O73" s="47"/>
      <c r="P73" s="45"/>
      <c r="Q73" s="45"/>
      <c r="R73" s="45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625" style="30" customWidth="1"/>
    <col min="13" max="13" width="8.625" style="30" customWidth="1"/>
    <col min="14" max="14" width="9.00390625" style="30" customWidth="1"/>
    <col min="15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126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93" t="s">
        <v>55</v>
      </c>
      <c r="B5" s="194">
        <v>37.6</v>
      </c>
      <c r="C5" s="195">
        <v>285978</v>
      </c>
      <c r="D5" s="195">
        <v>97</v>
      </c>
      <c r="E5" s="195">
        <v>714639</v>
      </c>
      <c r="F5" s="196">
        <v>2.5</v>
      </c>
      <c r="G5" s="197">
        <v>735218</v>
      </c>
      <c r="H5" s="198">
        <f aca="true" t="shared" si="0" ref="H5:H12">ROUND((E5-G5)/G5*100,2)</f>
        <v>-2.8</v>
      </c>
      <c r="I5" s="199" t="s">
        <v>98</v>
      </c>
      <c r="J5" s="200" t="s">
        <v>98</v>
      </c>
      <c r="K5" s="201">
        <v>94</v>
      </c>
      <c r="L5" s="195">
        <v>637248</v>
      </c>
      <c r="M5" s="202">
        <v>2.23</v>
      </c>
      <c r="N5" s="197">
        <v>660781</v>
      </c>
      <c r="O5" s="203">
        <f aca="true" t="shared" si="1" ref="O5:O12">ROUND((L5-N5)/N5*100,2)</f>
        <v>-3.56</v>
      </c>
    </row>
    <row r="6" spans="1:15" ht="13.5">
      <c r="A6" s="193" t="s">
        <v>56</v>
      </c>
      <c r="B6" s="194">
        <v>37.9</v>
      </c>
      <c r="C6" s="195">
        <v>287484</v>
      </c>
      <c r="D6" s="195">
        <v>99</v>
      </c>
      <c r="E6" s="195">
        <v>682531</v>
      </c>
      <c r="F6" s="196">
        <v>2.37</v>
      </c>
      <c r="G6" s="197">
        <v>714639</v>
      </c>
      <c r="H6" s="198">
        <f t="shared" si="0"/>
        <v>-4.49</v>
      </c>
      <c r="I6" s="199" t="s">
        <v>98</v>
      </c>
      <c r="J6" s="200" t="s">
        <v>98</v>
      </c>
      <c r="K6" s="201">
        <v>96</v>
      </c>
      <c r="L6" s="195">
        <v>630229</v>
      </c>
      <c r="M6" s="202">
        <v>2.19</v>
      </c>
      <c r="N6" s="197">
        <v>637248</v>
      </c>
      <c r="O6" s="203">
        <f t="shared" si="1"/>
        <v>-1.1</v>
      </c>
    </row>
    <row r="7" spans="1:15" ht="13.5">
      <c r="A7" s="193" t="s">
        <v>57</v>
      </c>
      <c r="B7" s="204">
        <v>39</v>
      </c>
      <c r="C7" s="205">
        <v>299474</v>
      </c>
      <c r="D7" s="206">
        <v>106</v>
      </c>
      <c r="E7" s="205">
        <v>724684</v>
      </c>
      <c r="F7" s="207">
        <v>2.42</v>
      </c>
      <c r="G7" s="208">
        <v>682531</v>
      </c>
      <c r="H7" s="209">
        <f t="shared" si="0"/>
        <v>6.18</v>
      </c>
      <c r="I7" s="210" t="s">
        <v>98</v>
      </c>
      <c r="J7" s="211" t="s">
        <v>98</v>
      </c>
      <c r="K7" s="212">
        <v>102</v>
      </c>
      <c r="L7" s="205">
        <v>673670</v>
      </c>
      <c r="M7" s="213">
        <v>2.25</v>
      </c>
      <c r="N7" s="208">
        <v>630229</v>
      </c>
      <c r="O7" s="203">
        <f t="shared" si="1"/>
        <v>6.89</v>
      </c>
    </row>
    <row r="8" spans="1:15" ht="13.5">
      <c r="A8" s="193" t="s">
        <v>58</v>
      </c>
      <c r="B8" s="194">
        <v>38.8</v>
      </c>
      <c r="C8" s="195">
        <v>292446</v>
      </c>
      <c r="D8" s="195">
        <v>125</v>
      </c>
      <c r="E8" s="195">
        <v>732587</v>
      </c>
      <c r="F8" s="207">
        <v>2.51</v>
      </c>
      <c r="G8" s="208">
        <v>724684</v>
      </c>
      <c r="H8" s="198">
        <f t="shared" si="0"/>
        <v>1.09</v>
      </c>
      <c r="I8" s="210" t="s">
        <v>98</v>
      </c>
      <c r="J8" s="211" t="s">
        <v>98</v>
      </c>
      <c r="K8" s="212">
        <v>124</v>
      </c>
      <c r="L8" s="205">
        <v>672658</v>
      </c>
      <c r="M8" s="213">
        <v>2.3</v>
      </c>
      <c r="N8" s="208">
        <v>673670</v>
      </c>
      <c r="O8" s="203">
        <f t="shared" si="1"/>
        <v>-0.15</v>
      </c>
    </row>
    <row r="9" spans="1:15" ht="13.5">
      <c r="A9" s="193" t="s">
        <v>145</v>
      </c>
      <c r="B9" s="194">
        <v>38.8</v>
      </c>
      <c r="C9" s="195">
        <v>295359</v>
      </c>
      <c r="D9" s="195">
        <v>130</v>
      </c>
      <c r="E9" s="195">
        <v>755431</v>
      </c>
      <c r="F9" s="196">
        <v>2.56</v>
      </c>
      <c r="G9" s="197">
        <v>732587</v>
      </c>
      <c r="H9" s="198">
        <f t="shared" si="0"/>
        <v>3.12</v>
      </c>
      <c r="I9" s="199" t="s">
        <v>98</v>
      </c>
      <c r="J9" s="200" t="s">
        <v>98</v>
      </c>
      <c r="K9" s="201">
        <v>130</v>
      </c>
      <c r="L9" s="195">
        <v>694204</v>
      </c>
      <c r="M9" s="202">
        <v>2.35</v>
      </c>
      <c r="N9" s="197">
        <v>672658</v>
      </c>
      <c r="O9" s="203">
        <f t="shared" si="1"/>
        <v>3.2</v>
      </c>
    </row>
    <row r="10" spans="1:15" ht="13.5">
      <c r="A10" s="193" t="s">
        <v>146</v>
      </c>
      <c r="B10" s="214">
        <v>38.8</v>
      </c>
      <c r="C10" s="195">
        <v>292653</v>
      </c>
      <c r="D10" s="195">
        <v>138</v>
      </c>
      <c r="E10" s="195">
        <v>762633</v>
      </c>
      <c r="F10" s="196">
        <v>2.61</v>
      </c>
      <c r="G10" s="197">
        <v>755431</v>
      </c>
      <c r="H10" s="198">
        <f t="shared" si="0"/>
        <v>0.95</v>
      </c>
      <c r="I10" s="215">
        <v>38.8</v>
      </c>
      <c r="J10" s="216">
        <v>292653</v>
      </c>
      <c r="K10" s="217">
        <v>138</v>
      </c>
      <c r="L10" s="195">
        <v>698641</v>
      </c>
      <c r="M10" s="202">
        <v>2.39</v>
      </c>
      <c r="N10" s="197">
        <v>694204</v>
      </c>
      <c r="O10" s="203">
        <f t="shared" si="1"/>
        <v>0.64</v>
      </c>
    </row>
    <row r="11" spans="1:15" ht="13.5">
      <c r="A11" s="193" t="s">
        <v>147</v>
      </c>
      <c r="B11" s="261">
        <v>38.8</v>
      </c>
      <c r="C11" s="262">
        <v>294232</v>
      </c>
      <c r="D11" s="262">
        <v>143</v>
      </c>
      <c r="E11" s="262">
        <v>770861</v>
      </c>
      <c r="F11" s="263">
        <v>2.62</v>
      </c>
      <c r="G11" s="264">
        <v>762633</v>
      </c>
      <c r="H11" s="265">
        <f t="shared" si="0"/>
        <v>1.08</v>
      </c>
      <c r="I11" s="266">
        <v>38.8</v>
      </c>
      <c r="J11" s="267">
        <v>294232</v>
      </c>
      <c r="K11" s="268">
        <v>143</v>
      </c>
      <c r="L11" s="262">
        <v>724786</v>
      </c>
      <c r="M11" s="269">
        <v>2.46</v>
      </c>
      <c r="N11" s="264">
        <v>698641</v>
      </c>
      <c r="O11" s="237">
        <f t="shared" si="1"/>
        <v>3.74</v>
      </c>
    </row>
    <row r="12" spans="1:15" ht="13.5">
      <c r="A12" s="270" t="s">
        <v>123</v>
      </c>
      <c r="B12" s="228">
        <v>38.8</v>
      </c>
      <c r="C12" s="195">
        <v>294712</v>
      </c>
      <c r="D12" s="195">
        <v>145</v>
      </c>
      <c r="E12" s="195">
        <v>767544</v>
      </c>
      <c r="F12" s="196">
        <v>2.6</v>
      </c>
      <c r="G12" s="197">
        <v>770861</v>
      </c>
      <c r="H12" s="229">
        <f t="shared" si="0"/>
        <v>-0.43</v>
      </c>
      <c r="I12" s="215">
        <v>38.8</v>
      </c>
      <c r="J12" s="216">
        <v>294728</v>
      </c>
      <c r="K12" s="201">
        <v>143</v>
      </c>
      <c r="L12" s="195">
        <v>715113</v>
      </c>
      <c r="M12" s="202">
        <v>2.43</v>
      </c>
      <c r="N12" s="197">
        <v>724786</v>
      </c>
      <c r="O12" s="203">
        <f t="shared" si="1"/>
        <v>-1.33</v>
      </c>
    </row>
    <row r="13" spans="1:15" ht="14.25" thickBot="1">
      <c r="A13" s="270" t="s">
        <v>148</v>
      </c>
      <c r="B13" s="231">
        <v>38.6</v>
      </c>
      <c r="C13" s="232">
        <v>294343</v>
      </c>
      <c r="D13" s="232">
        <v>145</v>
      </c>
      <c r="E13" s="232">
        <v>677061</v>
      </c>
      <c r="F13" s="233">
        <v>2.3</v>
      </c>
      <c r="G13" s="234">
        <v>767544</v>
      </c>
      <c r="H13" s="235">
        <f>ROUND((E13-G13)/G13*100,2)</f>
        <v>-11.79</v>
      </c>
      <c r="I13" s="236">
        <v>38.6</v>
      </c>
      <c r="J13" s="232">
        <v>294335</v>
      </c>
      <c r="K13" s="232">
        <v>144</v>
      </c>
      <c r="L13" s="232">
        <v>585234</v>
      </c>
      <c r="M13" s="233">
        <v>1.99</v>
      </c>
      <c r="N13" s="264">
        <v>715113</v>
      </c>
      <c r="O13" s="237">
        <f>ROUND((L13-N13)/N13*100,2)</f>
        <v>-18.16</v>
      </c>
    </row>
    <row r="14" spans="1:15" ht="13.5">
      <c r="A14" s="271" t="s">
        <v>142</v>
      </c>
      <c r="B14" s="239">
        <v>38.6</v>
      </c>
      <c r="C14" s="240">
        <v>295893</v>
      </c>
      <c r="D14" s="241">
        <v>139</v>
      </c>
      <c r="E14" s="240">
        <v>713528</v>
      </c>
      <c r="F14" s="242">
        <v>2.41</v>
      </c>
      <c r="G14" s="243">
        <v>677061</v>
      </c>
      <c r="H14" s="244">
        <f>ROUND((E14-G14)/G14*100,2)</f>
        <v>5.39</v>
      </c>
      <c r="I14" s="239">
        <v>38.6</v>
      </c>
      <c r="J14" s="240">
        <v>295925</v>
      </c>
      <c r="K14" s="241">
        <v>137</v>
      </c>
      <c r="L14" s="240">
        <v>662920</v>
      </c>
      <c r="M14" s="242">
        <v>2.24</v>
      </c>
      <c r="N14" s="272">
        <v>585234</v>
      </c>
      <c r="O14" s="245">
        <f>ROUND((L14-N14)/N14*100,2)</f>
        <v>13.27</v>
      </c>
    </row>
    <row r="15" spans="1:15" ht="14.25" thickBot="1">
      <c r="A15" s="230" t="s">
        <v>143</v>
      </c>
      <c r="B15" s="246">
        <v>38.6</v>
      </c>
      <c r="C15" s="247">
        <v>294343</v>
      </c>
      <c r="D15" s="247">
        <v>145</v>
      </c>
      <c r="E15" s="247">
        <v>677061</v>
      </c>
      <c r="F15" s="248">
        <v>2.3</v>
      </c>
      <c r="G15" s="249">
        <v>767544</v>
      </c>
      <c r="H15" s="250">
        <f>ROUND((E15-G15)/G15*100,2)</f>
        <v>-11.79</v>
      </c>
      <c r="I15" s="251">
        <v>38.6</v>
      </c>
      <c r="J15" s="247">
        <v>294335</v>
      </c>
      <c r="K15" s="247">
        <v>144</v>
      </c>
      <c r="L15" s="247">
        <v>585234</v>
      </c>
      <c r="M15" s="248">
        <v>1.99</v>
      </c>
      <c r="N15" s="249">
        <v>715113</v>
      </c>
      <c r="O15" s="273">
        <f>ROUND((L15-N15)/N15*100,2)</f>
        <v>-18.16</v>
      </c>
    </row>
    <row r="16" spans="1:15" ht="14.25" thickBot="1">
      <c r="A16" s="253" t="s">
        <v>144</v>
      </c>
      <c r="B16" s="254">
        <f aca="true" t="shared" si="2" ref="B16:O16">B14-B15</f>
        <v>0</v>
      </c>
      <c r="C16" s="255">
        <f t="shared" si="2"/>
        <v>1550</v>
      </c>
      <c r="D16" s="256">
        <f t="shared" si="2"/>
        <v>-6</v>
      </c>
      <c r="E16" s="255">
        <f t="shared" si="2"/>
        <v>36467</v>
      </c>
      <c r="F16" s="257">
        <f t="shared" si="2"/>
        <v>0.11000000000000032</v>
      </c>
      <c r="G16" s="258">
        <f t="shared" si="2"/>
        <v>-90483</v>
      </c>
      <c r="H16" s="252">
        <f t="shared" si="2"/>
        <v>17.18</v>
      </c>
      <c r="I16" s="259">
        <f t="shared" si="2"/>
        <v>0</v>
      </c>
      <c r="J16" s="260">
        <f t="shared" si="2"/>
        <v>1590</v>
      </c>
      <c r="K16" s="256">
        <f t="shared" si="2"/>
        <v>-7</v>
      </c>
      <c r="L16" s="255">
        <f t="shared" si="2"/>
        <v>77686</v>
      </c>
      <c r="M16" s="257">
        <f t="shared" si="2"/>
        <v>0.2500000000000002</v>
      </c>
      <c r="N16" s="258">
        <f t="shared" si="2"/>
        <v>-129879</v>
      </c>
      <c r="O16" s="252">
        <f t="shared" si="2"/>
        <v>31.43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161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162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163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127</v>
      </c>
      <c r="B39" s="92"/>
      <c r="C39" s="92"/>
      <c r="D39" s="92"/>
      <c r="E39" s="92"/>
      <c r="F39" s="92" t="s">
        <v>128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17" t="s">
        <v>165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133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134</v>
      </c>
      <c r="C4" s="118"/>
      <c r="D4" s="118"/>
      <c r="E4" s="45"/>
      <c r="F4" s="45"/>
      <c r="G4" s="45"/>
      <c r="H4" s="45"/>
      <c r="I4" s="45"/>
      <c r="J4" s="45"/>
      <c r="K4" s="47"/>
      <c r="L4" s="45"/>
      <c r="M4" s="45"/>
      <c r="N4" s="45"/>
      <c r="O4" s="119" t="s">
        <v>131</v>
      </c>
      <c r="P4" s="119"/>
      <c r="Q4" s="119"/>
      <c r="R4" s="119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15" t="s">
        <v>48</v>
      </c>
      <c r="K6" s="116"/>
      <c r="L6" s="22"/>
      <c r="M6" s="22"/>
      <c r="N6" s="22"/>
      <c r="O6" s="22"/>
      <c r="P6" s="22"/>
      <c r="Q6" s="115" t="s">
        <v>48</v>
      </c>
      <c r="R6" s="116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13" t="s">
        <v>0</v>
      </c>
      <c r="D8" s="114"/>
      <c r="E8" s="144">
        <v>38</v>
      </c>
      <c r="F8" s="145">
        <v>285931</v>
      </c>
      <c r="G8" s="146">
        <v>68</v>
      </c>
      <c r="H8" s="145">
        <v>690095</v>
      </c>
      <c r="I8" s="147">
        <v>2.41</v>
      </c>
      <c r="J8" s="148">
        <v>688783</v>
      </c>
      <c r="K8" s="149">
        <f>IF(U8=TRUE,"-",ROUND((H8-J8)/J8*100,2))</f>
        <v>0.19</v>
      </c>
      <c r="L8" s="144">
        <v>38</v>
      </c>
      <c r="M8" s="145">
        <v>285931</v>
      </c>
      <c r="N8" s="150">
        <v>68</v>
      </c>
      <c r="O8" s="145">
        <v>638573</v>
      </c>
      <c r="P8" s="147">
        <v>2.23</v>
      </c>
      <c r="Q8" s="148">
        <v>604127</v>
      </c>
      <c r="R8" s="149">
        <f>IF(W8=TRUE,"-",ROUND((O8-Q8)/Q8*100,2))</f>
        <v>5.7</v>
      </c>
      <c r="T8" s="38">
        <f>ROUND((H8-J8)/J8*100,2)</f>
        <v>0.19</v>
      </c>
      <c r="U8" s="38" t="b">
        <f>ISERROR(T8)</f>
        <v>0</v>
      </c>
      <c r="V8" s="38">
        <f>ROUND((O8-Q8)/Q8*100,2)</f>
        <v>5.7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1">
        <v>34.3</v>
      </c>
      <c r="F9" s="152">
        <v>284920</v>
      </c>
      <c r="G9" s="153">
        <v>13</v>
      </c>
      <c r="H9" s="152">
        <v>681033</v>
      </c>
      <c r="I9" s="154">
        <v>2.39</v>
      </c>
      <c r="J9" s="155">
        <v>827534</v>
      </c>
      <c r="K9" s="156">
        <f>IF(U9=TRUE,"-",ROUND((H9-J9)/J9*100,2))</f>
        <v>-17.7</v>
      </c>
      <c r="L9" s="151">
        <v>34.3</v>
      </c>
      <c r="M9" s="152">
        <v>284920</v>
      </c>
      <c r="N9" s="157">
        <v>13</v>
      </c>
      <c r="O9" s="152">
        <v>659073</v>
      </c>
      <c r="P9" s="154">
        <v>2.31</v>
      </c>
      <c r="Q9" s="155">
        <v>818954</v>
      </c>
      <c r="R9" s="158">
        <f>IF(W9=TRUE,"-",ROUND((O9-Q9)/Q9*100,2))</f>
        <v>-19.52</v>
      </c>
      <c r="T9" s="38">
        <f aca="true" t="shared" si="0" ref="T9:T66">ROUND((H9-J9)/J9*100,2)</f>
        <v>-17.7</v>
      </c>
      <c r="U9" s="38" t="b">
        <f aca="true" t="shared" si="1" ref="U9:U66">ISERROR(T9)</f>
        <v>0</v>
      </c>
      <c r="V9" s="38">
        <f aca="true" t="shared" si="2" ref="V9:V66">ROUND((O9-Q9)/Q9*100,2)</f>
        <v>-19.52</v>
      </c>
      <c r="W9" s="38" t="b">
        <f aca="true" t="shared" si="3" ref="W9:W66">ISERROR(V9)</f>
        <v>0</v>
      </c>
    </row>
    <row r="10" spans="2:23" s="38" customFormat="1" ht="12">
      <c r="B10" s="84"/>
      <c r="C10" s="40"/>
      <c r="D10" s="41" t="s">
        <v>69</v>
      </c>
      <c r="E10" s="151">
        <v>38.4</v>
      </c>
      <c r="F10" s="152">
        <v>270554</v>
      </c>
      <c r="G10" s="153" t="s">
        <v>149</v>
      </c>
      <c r="H10" s="152">
        <v>622545</v>
      </c>
      <c r="I10" s="154">
        <v>2.3</v>
      </c>
      <c r="J10" s="155">
        <v>572160</v>
      </c>
      <c r="K10" s="156">
        <f aca="true" t="shared" si="4" ref="K10:K66">IF(U10=TRUE,"-",ROUND((H10-J10)/J10*100,2))</f>
        <v>8.81</v>
      </c>
      <c r="L10" s="151">
        <v>38.4</v>
      </c>
      <c r="M10" s="152">
        <v>270554</v>
      </c>
      <c r="N10" s="157" t="s">
        <v>149</v>
      </c>
      <c r="O10" s="152">
        <v>570381</v>
      </c>
      <c r="P10" s="154">
        <v>2.11</v>
      </c>
      <c r="Q10" s="155">
        <v>486276</v>
      </c>
      <c r="R10" s="158">
        <f aca="true" t="shared" si="5" ref="R10:R66">IF(W10=TRUE,"-",ROUND((O10-Q10)/Q10*100,2))</f>
        <v>17.3</v>
      </c>
      <c r="T10" s="38">
        <f t="shared" si="0"/>
        <v>8.81</v>
      </c>
      <c r="U10" s="38" t="b">
        <f t="shared" si="1"/>
        <v>0</v>
      </c>
      <c r="V10" s="38">
        <f t="shared" si="2"/>
        <v>17.3</v>
      </c>
      <c r="W10" s="38" t="b">
        <f t="shared" si="3"/>
        <v>0</v>
      </c>
    </row>
    <row r="11" spans="2:23" s="38" customFormat="1" ht="12">
      <c r="B11" s="84"/>
      <c r="C11" s="40"/>
      <c r="D11" s="41" t="s">
        <v>93</v>
      </c>
      <c r="E11" s="151">
        <v>37.5</v>
      </c>
      <c r="F11" s="152">
        <v>260403</v>
      </c>
      <c r="G11" s="153" t="s">
        <v>149</v>
      </c>
      <c r="H11" s="152">
        <v>288448</v>
      </c>
      <c r="I11" s="154">
        <v>1.11</v>
      </c>
      <c r="J11" s="155">
        <v>279945</v>
      </c>
      <c r="K11" s="156">
        <f t="shared" si="4"/>
        <v>3.04</v>
      </c>
      <c r="L11" s="151">
        <v>37.5</v>
      </c>
      <c r="M11" s="152">
        <v>260403</v>
      </c>
      <c r="N11" s="157" t="s">
        <v>149</v>
      </c>
      <c r="O11" s="152">
        <v>189894</v>
      </c>
      <c r="P11" s="154">
        <v>0.73</v>
      </c>
      <c r="Q11" s="155">
        <v>43907</v>
      </c>
      <c r="R11" s="158">
        <f t="shared" si="5"/>
        <v>332.49</v>
      </c>
      <c r="T11" s="38">
        <f t="shared" si="0"/>
        <v>3.04</v>
      </c>
      <c r="U11" s="38" t="b">
        <f t="shared" si="1"/>
        <v>0</v>
      </c>
      <c r="V11" s="38">
        <f t="shared" si="2"/>
        <v>332.49</v>
      </c>
      <c r="W11" s="38" t="b">
        <f t="shared" si="3"/>
        <v>0</v>
      </c>
    </row>
    <row r="12" spans="2:23" s="38" customFormat="1" ht="12">
      <c r="B12" s="84"/>
      <c r="C12" s="40"/>
      <c r="D12" s="41" t="s">
        <v>75</v>
      </c>
      <c r="E12" s="151">
        <v>38.1</v>
      </c>
      <c r="F12" s="152">
        <v>292469</v>
      </c>
      <c r="G12" s="153">
        <v>7</v>
      </c>
      <c r="H12" s="152">
        <v>671433</v>
      </c>
      <c r="I12" s="154">
        <v>2.3</v>
      </c>
      <c r="J12" s="155">
        <v>578524</v>
      </c>
      <c r="K12" s="156">
        <f t="shared" si="4"/>
        <v>16.06</v>
      </c>
      <c r="L12" s="151">
        <v>38.1</v>
      </c>
      <c r="M12" s="152">
        <v>292469</v>
      </c>
      <c r="N12" s="157">
        <v>7</v>
      </c>
      <c r="O12" s="152">
        <v>637417</v>
      </c>
      <c r="P12" s="154">
        <v>2.18</v>
      </c>
      <c r="Q12" s="155">
        <v>520589</v>
      </c>
      <c r="R12" s="158">
        <f t="shared" si="5"/>
        <v>22.44</v>
      </c>
      <c r="T12" s="38">
        <f t="shared" si="0"/>
        <v>16.06</v>
      </c>
      <c r="U12" s="38" t="b">
        <f t="shared" si="1"/>
        <v>0</v>
      </c>
      <c r="V12" s="38">
        <f t="shared" si="2"/>
        <v>22.44</v>
      </c>
      <c r="W12" s="38" t="b">
        <f t="shared" si="3"/>
        <v>0</v>
      </c>
    </row>
    <row r="13" spans="2:23" s="38" customFormat="1" ht="12">
      <c r="B13" s="84"/>
      <c r="C13" s="40"/>
      <c r="D13" s="41" t="s">
        <v>84</v>
      </c>
      <c r="E13" s="151">
        <v>44.4</v>
      </c>
      <c r="F13" s="152">
        <v>302656</v>
      </c>
      <c r="G13" s="153" t="s">
        <v>149</v>
      </c>
      <c r="H13" s="152">
        <v>400748</v>
      </c>
      <c r="I13" s="154">
        <v>1.32</v>
      </c>
      <c r="J13" s="155">
        <v>324983</v>
      </c>
      <c r="K13" s="156">
        <f t="shared" si="4"/>
        <v>23.31</v>
      </c>
      <c r="L13" s="151">
        <v>44.4</v>
      </c>
      <c r="M13" s="152">
        <v>302656</v>
      </c>
      <c r="N13" s="157" t="s">
        <v>149</v>
      </c>
      <c r="O13" s="152">
        <v>348694</v>
      </c>
      <c r="P13" s="154">
        <v>1.15</v>
      </c>
      <c r="Q13" s="155">
        <v>279600</v>
      </c>
      <c r="R13" s="158">
        <f t="shared" si="5"/>
        <v>24.71</v>
      </c>
      <c r="T13" s="38">
        <f t="shared" si="0"/>
        <v>23.31</v>
      </c>
      <c r="U13" s="38" t="b">
        <f t="shared" si="1"/>
        <v>0</v>
      </c>
      <c r="V13" s="38">
        <f t="shared" si="2"/>
        <v>24.71</v>
      </c>
      <c r="W13" s="38" t="b">
        <f t="shared" si="3"/>
        <v>0</v>
      </c>
    </row>
    <row r="14" spans="2:23" s="38" customFormat="1" ht="12">
      <c r="B14" s="84"/>
      <c r="C14" s="40"/>
      <c r="D14" s="41" t="s">
        <v>1</v>
      </c>
      <c r="E14" s="151">
        <v>35.3</v>
      </c>
      <c r="F14" s="152">
        <v>303034</v>
      </c>
      <c r="G14" s="153">
        <v>8</v>
      </c>
      <c r="H14" s="152">
        <v>625015</v>
      </c>
      <c r="I14" s="154">
        <v>2.06</v>
      </c>
      <c r="J14" s="155">
        <v>672093</v>
      </c>
      <c r="K14" s="156">
        <f t="shared" si="4"/>
        <v>-7</v>
      </c>
      <c r="L14" s="151">
        <v>35.3</v>
      </c>
      <c r="M14" s="152">
        <v>303034</v>
      </c>
      <c r="N14" s="157">
        <v>8</v>
      </c>
      <c r="O14" s="152">
        <v>560865</v>
      </c>
      <c r="P14" s="154">
        <v>1.85</v>
      </c>
      <c r="Q14" s="155">
        <v>631022</v>
      </c>
      <c r="R14" s="158">
        <f t="shared" si="5"/>
        <v>-11.12</v>
      </c>
      <c r="T14" s="38">
        <f t="shared" si="0"/>
        <v>-7</v>
      </c>
      <c r="U14" s="38" t="b">
        <f t="shared" si="1"/>
        <v>0</v>
      </c>
      <c r="V14" s="38">
        <f t="shared" si="2"/>
        <v>-11.12</v>
      </c>
      <c r="W14" s="38" t="b">
        <f t="shared" si="3"/>
        <v>0</v>
      </c>
    </row>
    <row r="15" spans="2:23" s="38" customFormat="1" ht="12">
      <c r="B15" s="81"/>
      <c r="C15" s="40"/>
      <c r="D15" s="41" t="s">
        <v>94</v>
      </c>
      <c r="E15" s="151" t="s">
        <v>98</v>
      </c>
      <c r="F15" s="152" t="s">
        <v>98</v>
      </c>
      <c r="G15" s="153" t="s">
        <v>98</v>
      </c>
      <c r="H15" s="152" t="s">
        <v>98</v>
      </c>
      <c r="I15" s="154" t="s">
        <v>98</v>
      </c>
      <c r="J15" s="155" t="s">
        <v>98</v>
      </c>
      <c r="K15" s="156" t="str">
        <f t="shared" si="4"/>
        <v>-</v>
      </c>
      <c r="L15" s="151" t="s">
        <v>98</v>
      </c>
      <c r="M15" s="152" t="s">
        <v>98</v>
      </c>
      <c r="N15" s="157" t="s">
        <v>98</v>
      </c>
      <c r="O15" s="152" t="s">
        <v>98</v>
      </c>
      <c r="P15" s="154" t="s">
        <v>98</v>
      </c>
      <c r="Q15" s="155" t="s">
        <v>98</v>
      </c>
      <c r="R15" s="158" t="str">
        <f t="shared" si="5"/>
        <v>-</v>
      </c>
      <c r="T15" s="38" t="e">
        <f t="shared" si="0"/>
        <v>#VALUE!</v>
      </c>
      <c r="U15" s="38" t="b">
        <f t="shared" si="1"/>
        <v>1</v>
      </c>
      <c r="V15" s="38" t="e">
        <f t="shared" si="2"/>
        <v>#VALUE!</v>
      </c>
      <c r="W15" s="38" t="b">
        <f t="shared" si="3"/>
        <v>1</v>
      </c>
    </row>
    <row r="16" spans="2:23" s="38" customFormat="1" ht="12">
      <c r="B16" s="81"/>
      <c r="C16" s="40"/>
      <c r="D16" s="41" t="s">
        <v>2</v>
      </c>
      <c r="E16" s="151">
        <v>37</v>
      </c>
      <c r="F16" s="152">
        <v>301462</v>
      </c>
      <c r="G16" s="153" t="s">
        <v>149</v>
      </c>
      <c r="H16" s="152">
        <v>700000</v>
      </c>
      <c r="I16" s="154">
        <v>2.32</v>
      </c>
      <c r="J16" s="155" t="s">
        <v>98</v>
      </c>
      <c r="K16" s="156" t="str">
        <f t="shared" si="4"/>
        <v>-</v>
      </c>
      <c r="L16" s="151">
        <v>37</v>
      </c>
      <c r="M16" s="152">
        <v>301462</v>
      </c>
      <c r="N16" s="157" t="s">
        <v>149</v>
      </c>
      <c r="O16" s="152">
        <v>700000</v>
      </c>
      <c r="P16" s="154">
        <v>2.32</v>
      </c>
      <c r="Q16" s="155" t="s">
        <v>98</v>
      </c>
      <c r="R16" s="158" t="str">
        <f t="shared" si="5"/>
        <v>-</v>
      </c>
      <c r="T16" s="38" t="e">
        <f t="shared" si="0"/>
        <v>#VALUE!</v>
      </c>
      <c r="U16" s="38" t="b">
        <f t="shared" si="1"/>
        <v>1</v>
      </c>
      <c r="V16" s="38" t="e">
        <f t="shared" si="2"/>
        <v>#VALUE!</v>
      </c>
      <c r="W16" s="38" t="b">
        <f t="shared" si="3"/>
        <v>1</v>
      </c>
    </row>
    <row r="17" spans="2:23" s="38" customFormat="1" ht="12">
      <c r="B17" s="81"/>
      <c r="C17" s="40"/>
      <c r="D17" s="41" t="s">
        <v>76</v>
      </c>
      <c r="E17" s="151">
        <v>35.6</v>
      </c>
      <c r="F17" s="152">
        <v>268242</v>
      </c>
      <c r="G17" s="153" t="s">
        <v>149</v>
      </c>
      <c r="H17" s="152">
        <v>624691</v>
      </c>
      <c r="I17" s="154">
        <v>2.33</v>
      </c>
      <c r="J17" s="155">
        <v>597926</v>
      </c>
      <c r="K17" s="156">
        <f t="shared" si="4"/>
        <v>4.48</v>
      </c>
      <c r="L17" s="151">
        <v>35.6</v>
      </c>
      <c r="M17" s="152">
        <v>268242</v>
      </c>
      <c r="N17" s="157" t="s">
        <v>149</v>
      </c>
      <c r="O17" s="152">
        <v>621153</v>
      </c>
      <c r="P17" s="154">
        <v>2.32</v>
      </c>
      <c r="Q17" s="155">
        <v>535000</v>
      </c>
      <c r="R17" s="158">
        <f t="shared" si="5"/>
        <v>16.1</v>
      </c>
      <c r="T17" s="38">
        <f t="shared" si="0"/>
        <v>4.48</v>
      </c>
      <c r="U17" s="38" t="b">
        <f t="shared" si="1"/>
        <v>0</v>
      </c>
      <c r="V17" s="38">
        <f t="shared" si="2"/>
        <v>16.1</v>
      </c>
      <c r="W17" s="38" t="b">
        <f t="shared" si="3"/>
        <v>0</v>
      </c>
    </row>
    <row r="18" spans="2:23" s="38" customFormat="1" ht="12">
      <c r="B18" s="81"/>
      <c r="C18" s="40"/>
      <c r="D18" s="41" t="s">
        <v>77</v>
      </c>
      <c r="E18" s="151">
        <v>38.9</v>
      </c>
      <c r="F18" s="152">
        <v>283692</v>
      </c>
      <c r="G18" s="153" t="s">
        <v>149</v>
      </c>
      <c r="H18" s="152">
        <v>578384</v>
      </c>
      <c r="I18" s="154">
        <v>2.04</v>
      </c>
      <c r="J18" s="155">
        <v>664272</v>
      </c>
      <c r="K18" s="156">
        <f t="shared" si="4"/>
        <v>-12.93</v>
      </c>
      <c r="L18" s="151">
        <v>38.9</v>
      </c>
      <c r="M18" s="152">
        <v>283692</v>
      </c>
      <c r="N18" s="157" t="s">
        <v>149</v>
      </c>
      <c r="O18" s="152">
        <v>569184</v>
      </c>
      <c r="P18" s="154">
        <v>2.01</v>
      </c>
      <c r="Q18" s="155">
        <v>602214</v>
      </c>
      <c r="R18" s="158">
        <f t="shared" si="5"/>
        <v>-5.48</v>
      </c>
      <c r="T18" s="38">
        <f t="shared" si="0"/>
        <v>-12.93</v>
      </c>
      <c r="U18" s="38" t="b">
        <f t="shared" si="1"/>
        <v>0</v>
      </c>
      <c r="V18" s="38">
        <f t="shared" si="2"/>
        <v>-5.48</v>
      </c>
      <c r="W18" s="38" t="b">
        <f t="shared" si="3"/>
        <v>0</v>
      </c>
    </row>
    <row r="19" spans="2:23" s="38" customFormat="1" ht="12">
      <c r="B19" s="81"/>
      <c r="C19" s="40"/>
      <c r="D19" s="41" t="s">
        <v>3</v>
      </c>
      <c r="E19" s="151">
        <v>38</v>
      </c>
      <c r="F19" s="152">
        <v>243357</v>
      </c>
      <c r="G19" s="153" t="s">
        <v>149</v>
      </c>
      <c r="H19" s="152">
        <v>500000</v>
      </c>
      <c r="I19" s="154">
        <v>2.05</v>
      </c>
      <c r="J19" s="155">
        <v>500000</v>
      </c>
      <c r="K19" s="156">
        <f t="shared" si="4"/>
        <v>0</v>
      </c>
      <c r="L19" s="151">
        <v>38</v>
      </c>
      <c r="M19" s="152">
        <v>243357</v>
      </c>
      <c r="N19" s="157" t="s">
        <v>149</v>
      </c>
      <c r="O19" s="152">
        <v>436529</v>
      </c>
      <c r="P19" s="154">
        <v>1.79</v>
      </c>
      <c r="Q19" s="155">
        <v>300000</v>
      </c>
      <c r="R19" s="158">
        <f t="shared" si="5"/>
        <v>45.51</v>
      </c>
      <c r="T19" s="38">
        <f t="shared" si="0"/>
        <v>0</v>
      </c>
      <c r="U19" s="38" t="b">
        <f t="shared" si="1"/>
        <v>0</v>
      </c>
      <c r="V19" s="38">
        <f t="shared" si="2"/>
        <v>45.51</v>
      </c>
      <c r="W19" s="38" t="b">
        <f t="shared" si="3"/>
        <v>0</v>
      </c>
    </row>
    <row r="20" spans="2:23" s="38" customFormat="1" ht="12">
      <c r="B20" s="81" t="s">
        <v>4</v>
      </c>
      <c r="C20" s="40"/>
      <c r="D20" s="41" t="s">
        <v>5</v>
      </c>
      <c r="E20" s="151">
        <v>37.7</v>
      </c>
      <c r="F20" s="152">
        <v>278316</v>
      </c>
      <c r="G20" s="153" t="s">
        <v>149</v>
      </c>
      <c r="H20" s="152">
        <v>518775</v>
      </c>
      <c r="I20" s="154">
        <v>1.86</v>
      </c>
      <c r="J20" s="155">
        <v>504861</v>
      </c>
      <c r="K20" s="156">
        <f t="shared" si="4"/>
        <v>2.76</v>
      </c>
      <c r="L20" s="151">
        <v>37.7</v>
      </c>
      <c r="M20" s="152">
        <v>278316</v>
      </c>
      <c r="N20" s="157" t="s">
        <v>149</v>
      </c>
      <c r="O20" s="152">
        <v>486798</v>
      </c>
      <c r="P20" s="154">
        <v>1.75</v>
      </c>
      <c r="Q20" s="155">
        <v>353260</v>
      </c>
      <c r="R20" s="158">
        <f t="shared" si="5"/>
        <v>37.8</v>
      </c>
      <c r="T20" s="38">
        <f t="shared" si="0"/>
        <v>2.76</v>
      </c>
      <c r="U20" s="38" t="b">
        <f t="shared" si="1"/>
        <v>0</v>
      </c>
      <c r="V20" s="38">
        <f t="shared" si="2"/>
        <v>37.8</v>
      </c>
      <c r="W20" s="38" t="b">
        <f t="shared" si="3"/>
        <v>0</v>
      </c>
    </row>
    <row r="21" spans="2:23" s="38" customFormat="1" ht="12">
      <c r="B21" s="81"/>
      <c r="C21" s="40"/>
      <c r="D21" s="41" t="s">
        <v>6</v>
      </c>
      <c r="E21" s="151">
        <v>40.8</v>
      </c>
      <c r="F21" s="152">
        <v>290619</v>
      </c>
      <c r="G21" s="153" t="s">
        <v>149</v>
      </c>
      <c r="H21" s="152">
        <v>762342</v>
      </c>
      <c r="I21" s="154">
        <v>2.62</v>
      </c>
      <c r="J21" s="155">
        <v>760255</v>
      </c>
      <c r="K21" s="156">
        <f t="shared" si="4"/>
        <v>0.27</v>
      </c>
      <c r="L21" s="151">
        <v>40.8</v>
      </c>
      <c r="M21" s="152">
        <v>290619</v>
      </c>
      <c r="N21" s="157" t="s">
        <v>149</v>
      </c>
      <c r="O21" s="152">
        <v>670138</v>
      </c>
      <c r="P21" s="154">
        <v>2.31</v>
      </c>
      <c r="Q21" s="155">
        <v>633277</v>
      </c>
      <c r="R21" s="158">
        <f t="shared" si="5"/>
        <v>5.82</v>
      </c>
      <c r="T21" s="38">
        <f t="shared" si="0"/>
        <v>0.27</v>
      </c>
      <c r="U21" s="38" t="b">
        <f t="shared" si="1"/>
        <v>0</v>
      </c>
      <c r="V21" s="38">
        <f t="shared" si="2"/>
        <v>5.82</v>
      </c>
      <c r="W21" s="38" t="b">
        <f t="shared" si="3"/>
        <v>0</v>
      </c>
    </row>
    <row r="22" spans="2:23" s="38" customFormat="1" ht="12">
      <c r="B22" s="81"/>
      <c r="C22" s="40"/>
      <c r="D22" s="41" t="s">
        <v>95</v>
      </c>
      <c r="E22" s="151">
        <v>38.9</v>
      </c>
      <c r="F22" s="152">
        <v>297924</v>
      </c>
      <c r="G22" s="153">
        <v>8</v>
      </c>
      <c r="H22" s="152">
        <v>707754</v>
      </c>
      <c r="I22" s="154">
        <v>2.38</v>
      </c>
      <c r="J22" s="155">
        <v>645525</v>
      </c>
      <c r="K22" s="156">
        <f t="shared" si="4"/>
        <v>9.64</v>
      </c>
      <c r="L22" s="151">
        <v>38.9</v>
      </c>
      <c r="M22" s="152">
        <v>297924</v>
      </c>
      <c r="N22" s="157">
        <v>8</v>
      </c>
      <c r="O22" s="152">
        <v>579334</v>
      </c>
      <c r="P22" s="154">
        <v>1.94</v>
      </c>
      <c r="Q22" s="155">
        <v>561672</v>
      </c>
      <c r="R22" s="158">
        <f t="shared" si="5"/>
        <v>3.14</v>
      </c>
      <c r="T22" s="38">
        <f t="shared" si="0"/>
        <v>9.64</v>
      </c>
      <c r="U22" s="38" t="b">
        <f t="shared" si="1"/>
        <v>0</v>
      </c>
      <c r="V22" s="38">
        <f t="shared" si="2"/>
        <v>3.14</v>
      </c>
      <c r="W22" s="38" t="b">
        <f t="shared" si="3"/>
        <v>0</v>
      </c>
    </row>
    <row r="23" spans="2:23" s="38" customFormat="1" ht="12">
      <c r="B23" s="81"/>
      <c r="C23" s="40"/>
      <c r="D23" s="41" t="s">
        <v>72</v>
      </c>
      <c r="E23" s="151">
        <v>39</v>
      </c>
      <c r="F23" s="152">
        <v>340808</v>
      </c>
      <c r="G23" s="153" t="s">
        <v>149</v>
      </c>
      <c r="H23" s="152">
        <v>943753</v>
      </c>
      <c r="I23" s="154">
        <v>2.77</v>
      </c>
      <c r="J23" s="155">
        <v>741474</v>
      </c>
      <c r="K23" s="156">
        <f t="shared" si="4"/>
        <v>27.28</v>
      </c>
      <c r="L23" s="151">
        <v>39</v>
      </c>
      <c r="M23" s="152">
        <v>340808</v>
      </c>
      <c r="N23" s="157" t="s">
        <v>149</v>
      </c>
      <c r="O23" s="152">
        <v>781037</v>
      </c>
      <c r="P23" s="154">
        <v>2.29</v>
      </c>
      <c r="Q23" s="155">
        <v>644760</v>
      </c>
      <c r="R23" s="158">
        <f t="shared" si="5"/>
        <v>21.14</v>
      </c>
      <c r="T23" s="38">
        <f t="shared" si="0"/>
        <v>27.28</v>
      </c>
      <c r="U23" s="38" t="b">
        <f t="shared" si="1"/>
        <v>0</v>
      </c>
      <c r="V23" s="38">
        <f t="shared" si="2"/>
        <v>21.14</v>
      </c>
      <c r="W23" s="38" t="b">
        <f t="shared" si="3"/>
        <v>0</v>
      </c>
    </row>
    <row r="24" spans="2:23" s="38" customFormat="1" ht="12">
      <c r="B24" s="81"/>
      <c r="C24" s="40"/>
      <c r="D24" s="41" t="s">
        <v>70</v>
      </c>
      <c r="E24" s="151">
        <v>43</v>
      </c>
      <c r="F24" s="152">
        <v>280574</v>
      </c>
      <c r="G24" s="153" t="s">
        <v>149</v>
      </c>
      <c r="H24" s="152">
        <v>742277</v>
      </c>
      <c r="I24" s="154">
        <v>2.65</v>
      </c>
      <c r="J24" s="155">
        <v>832500</v>
      </c>
      <c r="K24" s="156">
        <f t="shared" si="4"/>
        <v>-10.84</v>
      </c>
      <c r="L24" s="151">
        <v>43</v>
      </c>
      <c r="M24" s="152">
        <v>280574</v>
      </c>
      <c r="N24" s="157" t="s">
        <v>149</v>
      </c>
      <c r="O24" s="152">
        <v>708347</v>
      </c>
      <c r="P24" s="154">
        <v>2.52</v>
      </c>
      <c r="Q24" s="155">
        <v>722500</v>
      </c>
      <c r="R24" s="158">
        <f t="shared" si="5"/>
        <v>-1.96</v>
      </c>
      <c r="T24" s="38">
        <f t="shared" si="0"/>
        <v>-10.84</v>
      </c>
      <c r="U24" s="38" t="b">
        <f t="shared" si="1"/>
        <v>0</v>
      </c>
      <c r="V24" s="38">
        <f t="shared" si="2"/>
        <v>-1.96</v>
      </c>
      <c r="W24" s="38" t="b">
        <f t="shared" si="3"/>
        <v>0</v>
      </c>
    </row>
    <row r="25" spans="2:23" s="38" customFormat="1" ht="12">
      <c r="B25" s="81"/>
      <c r="C25" s="40"/>
      <c r="D25" s="41" t="s">
        <v>71</v>
      </c>
      <c r="E25" s="151">
        <v>40.3</v>
      </c>
      <c r="F25" s="152">
        <v>304490</v>
      </c>
      <c r="G25" s="153" t="s">
        <v>149</v>
      </c>
      <c r="H25" s="152">
        <v>662921</v>
      </c>
      <c r="I25" s="154">
        <v>2.18</v>
      </c>
      <c r="J25" s="155" t="s">
        <v>98</v>
      </c>
      <c r="K25" s="156" t="str">
        <f t="shared" si="4"/>
        <v>-</v>
      </c>
      <c r="L25" s="151">
        <v>40.3</v>
      </c>
      <c r="M25" s="152">
        <v>304490</v>
      </c>
      <c r="N25" s="157" t="s">
        <v>149</v>
      </c>
      <c r="O25" s="152">
        <v>642329</v>
      </c>
      <c r="P25" s="154">
        <v>2.11</v>
      </c>
      <c r="Q25" s="155" t="s">
        <v>98</v>
      </c>
      <c r="R25" s="158" t="str">
        <f t="shared" si="5"/>
        <v>-</v>
      </c>
      <c r="T25" s="38" t="e">
        <f t="shared" si="0"/>
        <v>#VALUE!</v>
      </c>
      <c r="U25" s="38" t="b">
        <f t="shared" si="1"/>
        <v>1</v>
      </c>
      <c r="V25" s="38" t="e">
        <f t="shared" si="2"/>
        <v>#VALUE!</v>
      </c>
      <c r="W25" s="38" t="b">
        <f t="shared" si="3"/>
        <v>1</v>
      </c>
    </row>
    <row r="26" spans="2:23" s="38" customFormat="1" ht="12">
      <c r="B26" s="81"/>
      <c r="C26" s="40"/>
      <c r="D26" s="41" t="s">
        <v>7</v>
      </c>
      <c r="E26" s="151">
        <v>37.9</v>
      </c>
      <c r="F26" s="152">
        <v>280209</v>
      </c>
      <c r="G26" s="153">
        <v>9</v>
      </c>
      <c r="H26" s="152">
        <v>761562</v>
      </c>
      <c r="I26" s="154">
        <v>2.72</v>
      </c>
      <c r="J26" s="155">
        <v>749904</v>
      </c>
      <c r="K26" s="156">
        <f t="shared" si="4"/>
        <v>1.55</v>
      </c>
      <c r="L26" s="151">
        <v>37.9</v>
      </c>
      <c r="M26" s="152">
        <v>280209</v>
      </c>
      <c r="N26" s="157">
        <v>9</v>
      </c>
      <c r="O26" s="152">
        <v>715401</v>
      </c>
      <c r="P26" s="154">
        <v>2.55</v>
      </c>
      <c r="Q26" s="155">
        <v>673288</v>
      </c>
      <c r="R26" s="158">
        <f t="shared" si="5"/>
        <v>6.25</v>
      </c>
      <c r="T26" s="38">
        <f t="shared" si="0"/>
        <v>1.55</v>
      </c>
      <c r="U26" s="38" t="b">
        <f t="shared" si="1"/>
        <v>0</v>
      </c>
      <c r="V26" s="38">
        <f t="shared" si="2"/>
        <v>6.25</v>
      </c>
      <c r="W26" s="38" t="b">
        <f t="shared" si="3"/>
        <v>0</v>
      </c>
    </row>
    <row r="27" spans="2:23" s="38" customFormat="1" ht="12">
      <c r="B27" s="81"/>
      <c r="C27" s="40"/>
      <c r="D27" s="41" t="s">
        <v>96</v>
      </c>
      <c r="E27" s="151" t="s">
        <v>98</v>
      </c>
      <c r="F27" s="152" t="s">
        <v>98</v>
      </c>
      <c r="G27" s="153" t="s">
        <v>98</v>
      </c>
      <c r="H27" s="152" t="s">
        <v>98</v>
      </c>
      <c r="I27" s="154" t="s">
        <v>98</v>
      </c>
      <c r="J27" s="155">
        <v>380700</v>
      </c>
      <c r="K27" s="156" t="str">
        <f t="shared" si="4"/>
        <v>-</v>
      </c>
      <c r="L27" s="151" t="s">
        <v>98</v>
      </c>
      <c r="M27" s="152" t="s">
        <v>98</v>
      </c>
      <c r="N27" s="157" t="s">
        <v>98</v>
      </c>
      <c r="O27" s="152" t="s">
        <v>98</v>
      </c>
      <c r="P27" s="154" t="s">
        <v>98</v>
      </c>
      <c r="Q27" s="155">
        <v>380700</v>
      </c>
      <c r="R27" s="158" t="str">
        <f t="shared" si="5"/>
        <v>-</v>
      </c>
      <c r="T27" s="38" t="e">
        <f t="shared" si="0"/>
        <v>#VALUE!</v>
      </c>
      <c r="U27" s="38" t="b">
        <f t="shared" si="1"/>
        <v>1</v>
      </c>
      <c r="V27" s="38" t="e">
        <f t="shared" si="2"/>
        <v>#VALUE!</v>
      </c>
      <c r="W27" s="38" t="b">
        <f t="shared" si="3"/>
        <v>1</v>
      </c>
    </row>
    <row r="28" spans="2:23" s="38" customFormat="1" ht="12">
      <c r="B28" s="81" t="s">
        <v>8</v>
      </c>
      <c r="C28" s="104" t="s">
        <v>9</v>
      </c>
      <c r="D28" s="110"/>
      <c r="E28" s="159" t="s">
        <v>98</v>
      </c>
      <c r="F28" s="160" t="s">
        <v>98</v>
      </c>
      <c r="G28" s="161" t="s">
        <v>98</v>
      </c>
      <c r="H28" s="160" t="s">
        <v>98</v>
      </c>
      <c r="I28" s="162" t="s">
        <v>98</v>
      </c>
      <c r="J28" s="163" t="s">
        <v>98</v>
      </c>
      <c r="K28" s="164" t="str">
        <f t="shared" si="4"/>
        <v>-</v>
      </c>
      <c r="L28" s="159" t="s">
        <v>98</v>
      </c>
      <c r="M28" s="160" t="s">
        <v>98</v>
      </c>
      <c r="N28" s="165" t="s">
        <v>98</v>
      </c>
      <c r="O28" s="160" t="s">
        <v>98</v>
      </c>
      <c r="P28" s="162" t="s">
        <v>98</v>
      </c>
      <c r="Q28" s="163" t="s">
        <v>98</v>
      </c>
      <c r="R28" s="164" t="str">
        <f t="shared" si="5"/>
        <v>-</v>
      </c>
      <c r="T28" s="38" t="e">
        <f t="shared" si="0"/>
        <v>#VALUE!</v>
      </c>
      <c r="U28" s="38" t="b">
        <f t="shared" si="1"/>
        <v>1</v>
      </c>
      <c r="V28" s="38" t="e">
        <f t="shared" si="2"/>
        <v>#VALUE!</v>
      </c>
      <c r="W28" s="38" t="b">
        <f t="shared" si="3"/>
        <v>1</v>
      </c>
    </row>
    <row r="29" spans="2:23" s="38" customFormat="1" ht="12">
      <c r="B29" s="81"/>
      <c r="C29" s="104" t="s">
        <v>80</v>
      </c>
      <c r="D29" s="110"/>
      <c r="E29" s="166" t="s">
        <v>98</v>
      </c>
      <c r="F29" s="167" t="s">
        <v>98</v>
      </c>
      <c r="G29" s="168" t="s">
        <v>98</v>
      </c>
      <c r="H29" s="167" t="s">
        <v>98</v>
      </c>
      <c r="I29" s="169" t="s">
        <v>98</v>
      </c>
      <c r="J29" s="170" t="s">
        <v>98</v>
      </c>
      <c r="K29" s="164" t="str">
        <f t="shared" si="4"/>
        <v>-</v>
      </c>
      <c r="L29" s="166" t="s">
        <v>98</v>
      </c>
      <c r="M29" s="167" t="s">
        <v>98</v>
      </c>
      <c r="N29" s="171" t="s">
        <v>98</v>
      </c>
      <c r="O29" s="167" t="s">
        <v>98</v>
      </c>
      <c r="P29" s="169" t="s">
        <v>98</v>
      </c>
      <c r="Q29" s="170" t="s">
        <v>98</v>
      </c>
      <c r="R29" s="164" t="str">
        <f t="shared" si="5"/>
        <v>-</v>
      </c>
      <c r="T29" s="38" t="e">
        <f t="shared" si="0"/>
        <v>#VALUE!</v>
      </c>
      <c r="U29" s="38" t="b">
        <f t="shared" si="1"/>
        <v>1</v>
      </c>
      <c r="V29" s="38" t="e">
        <f t="shared" si="2"/>
        <v>#VALUE!</v>
      </c>
      <c r="W29" s="38" t="b">
        <f t="shared" si="3"/>
        <v>1</v>
      </c>
    </row>
    <row r="30" spans="2:23" s="38" customFormat="1" ht="12">
      <c r="B30" s="81"/>
      <c r="C30" s="104" t="s">
        <v>10</v>
      </c>
      <c r="D30" s="110"/>
      <c r="E30" s="166">
        <v>37.8</v>
      </c>
      <c r="F30" s="167">
        <v>306630</v>
      </c>
      <c r="G30" s="168">
        <v>5</v>
      </c>
      <c r="H30" s="167">
        <v>832795</v>
      </c>
      <c r="I30" s="169">
        <v>2.72</v>
      </c>
      <c r="J30" s="170">
        <v>783423</v>
      </c>
      <c r="K30" s="164">
        <f t="shared" si="4"/>
        <v>6.3</v>
      </c>
      <c r="L30" s="166">
        <v>37.8</v>
      </c>
      <c r="M30" s="167">
        <v>306630</v>
      </c>
      <c r="N30" s="171">
        <v>5</v>
      </c>
      <c r="O30" s="167">
        <v>698504</v>
      </c>
      <c r="P30" s="169">
        <v>2.28</v>
      </c>
      <c r="Q30" s="170">
        <v>606282</v>
      </c>
      <c r="R30" s="164">
        <f t="shared" si="5"/>
        <v>15.21</v>
      </c>
      <c r="T30" s="38">
        <f t="shared" si="0"/>
        <v>6.3</v>
      </c>
      <c r="U30" s="38" t="b">
        <f t="shared" si="1"/>
        <v>0</v>
      </c>
      <c r="V30" s="38">
        <f t="shared" si="2"/>
        <v>15.21</v>
      </c>
      <c r="W30" s="38" t="b">
        <f t="shared" si="3"/>
        <v>0</v>
      </c>
    </row>
    <row r="31" spans="2:23" s="38" customFormat="1" ht="12">
      <c r="B31" s="81"/>
      <c r="C31" s="104" t="s">
        <v>81</v>
      </c>
      <c r="D31" s="110"/>
      <c r="E31" s="166">
        <v>34.9</v>
      </c>
      <c r="F31" s="167">
        <v>288466</v>
      </c>
      <c r="G31" s="168" t="s">
        <v>149</v>
      </c>
      <c r="H31" s="167">
        <v>839203</v>
      </c>
      <c r="I31" s="169">
        <v>2.91</v>
      </c>
      <c r="J31" s="170">
        <v>861664</v>
      </c>
      <c r="K31" s="164">
        <f t="shared" si="4"/>
        <v>-2.61</v>
      </c>
      <c r="L31" s="166">
        <v>34.9</v>
      </c>
      <c r="M31" s="167">
        <v>288466</v>
      </c>
      <c r="N31" s="171" t="s">
        <v>149</v>
      </c>
      <c r="O31" s="167">
        <v>692504</v>
      </c>
      <c r="P31" s="169">
        <v>2.4</v>
      </c>
      <c r="Q31" s="170">
        <v>753008</v>
      </c>
      <c r="R31" s="164">
        <f t="shared" si="5"/>
        <v>-8.03</v>
      </c>
      <c r="T31" s="38">
        <f t="shared" si="0"/>
        <v>-2.61</v>
      </c>
      <c r="U31" s="38" t="b">
        <f t="shared" si="1"/>
        <v>0</v>
      </c>
      <c r="V31" s="38">
        <f t="shared" si="2"/>
        <v>-8.03</v>
      </c>
      <c r="W31" s="38" t="b">
        <f t="shared" si="3"/>
        <v>0</v>
      </c>
    </row>
    <row r="32" spans="2:23" s="38" customFormat="1" ht="12">
      <c r="B32" s="81"/>
      <c r="C32" s="104" t="s">
        <v>39</v>
      </c>
      <c r="D32" s="110"/>
      <c r="E32" s="166" t="s">
        <v>98</v>
      </c>
      <c r="F32" s="167" t="s">
        <v>98</v>
      </c>
      <c r="G32" s="168" t="s">
        <v>98</v>
      </c>
      <c r="H32" s="167" t="s">
        <v>98</v>
      </c>
      <c r="I32" s="169" t="s">
        <v>98</v>
      </c>
      <c r="J32" s="170">
        <v>10000</v>
      </c>
      <c r="K32" s="164" t="str">
        <f t="shared" si="4"/>
        <v>-</v>
      </c>
      <c r="L32" s="166" t="s">
        <v>98</v>
      </c>
      <c r="M32" s="167" t="s">
        <v>98</v>
      </c>
      <c r="N32" s="171" t="s">
        <v>98</v>
      </c>
      <c r="O32" s="167" t="s">
        <v>98</v>
      </c>
      <c r="P32" s="169" t="s">
        <v>98</v>
      </c>
      <c r="Q32" s="170">
        <v>10000</v>
      </c>
      <c r="R32" s="164" t="str">
        <f t="shared" si="5"/>
        <v>-</v>
      </c>
      <c r="T32" s="38" t="e">
        <f t="shared" si="0"/>
        <v>#VALUE!</v>
      </c>
      <c r="U32" s="38" t="b">
        <f t="shared" si="1"/>
        <v>1</v>
      </c>
      <c r="V32" s="38" t="e">
        <f t="shared" si="2"/>
        <v>#VALUE!</v>
      </c>
      <c r="W32" s="38" t="b">
        <f t="shared" si="3"/>
        <v>1</v>
      </c>
    </row>
    <row r="33" spans="2:23" s="38" customFormat="1" ht="12">
      <c r="B33" s="81"/>
      <c r="C33" s="111" t="s">
        <v>79</v>
      </c>
      <c r="D33" s="112"/>
      <c r="E33" s="159">
        <v>38.2</v>
      </c>
      <c r="F33" s="160">
        <v>245390</v>
      </c>
      <c r="G33" s="161">
        <v>20</v>
      </c>
      <c r="H33" s="160">
        <v>552661</v>
      </c>
      <c r="I33" s="162">
        <v>2.25</v>
      </c>
      <c r="J33" s="163">
        <v>537431</v>
      </c>
      <c r="K33" s="156">
        <f t="shared" si="4"/>
        <v>2.83</v>
      </c>
      <c r="L33" s="159">
        <v>38.2</v>
      </c>
      <c r="M33" s="160">
        <v>245390</v>
      </c>
      <c r="N33" s="165">
        <v>20</v>
      </c>
      <c r="O33" s="160">
        <v>447784</v>
      </c>
      <c r="P33" s="162">
        <v>1.82</v>
      </c>
      <c r="Q33" s="163">
        <v>464115</v>
      </c>
      <c r="R33" s="158">
        <f t="shared" si="5"/>
        <v>-3.52</v>
      </c>
      <c r="T33" s="38">
        <f t="shared" si="0"/>
        <v>2.83</v>
      </c>
      <c r="U33" s="38" t="b">
        <f t="shared" si="1"/>
        <v>0</v>
      </c>
      <c r="V33" s="38">
        <f t="shared" si="2"/>
        <v>-3.52</v>
      </c>
      <c r="W33" s="38" t="b">
        <f t="shared" si="3"/>
        <v>0</v>
      </c>
    </row>
    <row r="34" spans="2:23" s="38" customFormat="1" ht="12">
      <c r="B34" s="81"/>
      <c r="C34" s="40"/>
      <c r="D34" s="42" t="s">
        <v>97</v>
      </c>
      <c r="E34" s="151">
        <v>36.9</v>
      </c>
      <c r="F34" s="152">
        <v>185341</v>
      </c>
      <c r="G34" s="153" t="s">
        <v>149</v>
      </c>
      <c r="H34" s="152">
        <v>341315</v>
      </c>
      <c r="I34" s="154">
        <v>1.84</v>
      </c>
      <c r="J34" s="155">
        <v>555463</v>
      </c>
      <c r="K34" s="156">
        <f t="shared" si="4"/>
        <v>-38.55</v>
      </c>
      <c r="L34" s="151">
        <v>36.9</v>
      </c>
      <c r="M34" s="152">
        <v>185341</v>
      </c>
      <c r="N34" s="157" t="s">
        <v>100</v>
      </c>
      <c r="O34" s="152">
        <v>222409</v>
      </c>
      <c r="P34" s="154">
        <v>1.2</v>
      </c>
      <c r="Q34" s="155">
        <v>324852</v>
      </c>
      <c r="R34" s="158">
        <f t="shared" si="5"/>
        <v>-31.54</v>
      </c>
      <c r="T34" s="38">
        <f t="shared" si="0"/>
        <v>-38.55</v>
      </c>
      <c r="U34" s="38" t="b">
        <f t="shared" si="1"/>
        <v>0</v>
      </c>
      <c r="V34" s="38">
        <f t="shared" si="2"/>
        <v>-31.54</v>
      </c>
      <c r="W34" s="38" t="b">
        <f t="shared" si="3"/>
        <v>0</v>
      </c>
    </row>
    <row r="35" spans="2:23" s="38" customFormat="1" ht="12">
      <c r="B35" s="81"/>
      <c r="C35" s="40"/>
      <c r="D35" s="42" t="s">
        <v>11</v>
      </c>
      <c r="E35" s="151">
        <v>45.5</v>
      </c>
      <c r="F35" s="152">
        <v>212000</v>
      </c>
      <c r="G35" s="153" t="s">
        <v>149</v>
      </c>
      <c r="H35" s="152">
        <v>318000</v>
      </c>
      <c r="I35" s="154">
        <v>1.5</v>
      </c>
      <c r="J35" s="155">
        <v>330000</v>
      </c>
      <c r="K35" s="156">
        <f t="shared" si="4"/>
        <v>-3.64</v>
      </c>
      <c r="L35" s="151">
        <v>45.5</v>
      </c>
      <c r="M35" s="152">
        <v>212000</v>
      </c>
      <c r="N35" s="157" t="s">
        <v>100</v>
      </c>
      <c r="O35" s="152">
        <v>296800</v>
      </c>
      <c r="P35" s="154">
        <v>1.4</v>
      </c>
      <c r="Q35" s="155">
        <v>308000</v>
      </c>
      <c r="R35" s="158">
        <f t="shared" si="5"/>
        <v>-3.64</v>
      </c>
      <c r="T35" s="38">
        <f t="shared" si="0"/>
        <v>-3.64</v>
      </c>
      <c r="U35" s="38" t="b">
        <f t="shared" si="1"/>
        <v>0</v>
      </c>
      <c r="V35" s="38">
        <f t="shared" si="2"/>
        <v>-3.64</v>
      </c>
      <c r="W35" s="38" t="b">
        <f t="shared" si="3"/>
        <v>0</v>
      </c>
    </row>
    <row r="36" spans="2:23" s="38" customFormat="1" ht="12">
      <c r="B36" s="81" t="s">
        <v>12</v>
      </c>
      <c r="C36" s="40"/>
      <c r="D36" s="42" t="s">
        <v>13</v>
      </c>
      <c r="E36" s="151">
        <v>39.5</v>
      </c>
      <c r="F36" s="152">
        <v>269591</v>
      </c>
      <c r="G36" s="153">
        <v>9</v>
      </c>
      <c r="H36" s="152">
        <v>606800</v>
      </c>
      <c r="I36" s="154">
        <v>2.25</v>
      </c>
      <c r="J36" s="155">
        <v>576504</v>
      </c>
      <c r="K36" s="156">
        <f t="shared" si="4"/>
        <v>5.26</v>
      </c>
      <c r="L36" s="151">
        <v>39.5</v>
      </c>
      <c r="M36" s="152">
        <v>269591</v>
      </c>
      <c r="N36" s="157">
        <v>9</v>
      </c>
      <c r="O36" s="152">
        <v>371309</v>
      </c>
      <c r="P36" s="154">
        <v>1.38</v>
      </c>
      <c r="Q36" s="155">
        <v>415451</v>
      </c>
      <c r="R36" s="158">
        <f t="shared" si="5"/>
        <v>-10.63</v>
      </c>
      <c r="T36" s="38">
        <f t="shared" si="0"/>
        <v>5.26</v>
      </c>
      <c r="U36" s="38" t="b">
        <f t="shared" si="1"/>
        <v>0</v>
      </c>
      <c r="V36" s="38">
        <f t="shared" si="2"/>
        <v>-10.63</v>
      </c>
      <c r="W36" s="38" t="b">
        <f t="shared" si="3"/>
        <v>0</v>
      </c>
    </row>
    <row r="37" spans="2:23" s="38" customFormat="1" ht="12">
      <c r="B37" s="81"/>
      <c r="C37" s="40"/>
      <c r="D37" s="42" t="s">
        <v>40</v>
      </c>
      <c r="E37" s="151">
        <v>31.7</v>
      </c>
      <c r="F37" s="152">
        <v>256448</v>
      </c>
      <c r="G37" s="153" t="s">
        <v>149</v>
      </c>
      <c r="H37" s="152">
        <v>695940</v>
      </c>
      <c r="I37" s="154">
        <v>2.71</v>
      </c>
      <c r="J37" s="155">
        <v>721270</v>
      </c>
      <c r="K37" s="156">
        <f t="shared" si="4"/>
        <v>-3.51</v>
      </c>
      <c r="L37" s="151">
        <v>31.7</v>
      </c>
      <c r="M37" s="152">
        <v>256448</v>
      </c>
      <c r="N37" s="157" t="s">
        <v>100</v>
      </c>
      <c r="O37" s="152">
        <v>680330</v>
      </c>
      <c r="P37" s="154">
        <v>2.65</v>
      </c>
      <c r="Q37" s="155">
        <v>692987</v>
      </c>
      <c r="R37" s="158">
        <f t="shared" si="5"/>
        <v>-1.83</v>
      </c>
      <c r="T37" s="38">
        <f t="shared" si="0"/>
        <v>-3.51</v>
      </c>
      <c r="U37" s="38" t="b">
        <f t="shared" si="1"/>
        <v>0</v>
      </c>
      <c r="V37" s="38">
        <f t="shared" si="2"/>
        <v>-1.83</v>
      </c>
      <c r="W37" s="38" t="b">
        <f t="shared" si="3"/>
        <v>0</v>
      </c>
    </row>
    <row r="38" spans="2:23" s="38" customFormat="1" ht="12">
      <c r="B38" s="81"/>
      <c r="C38" s="40"/>
      <c r="D38" s="42" t="s">
        <v>41</v>
      </c>
      <c r="E38" s="151" t="s">
        <v>98</v>
      </c>
      <c r="F38" s="152" t="s">
        <v>98</v>
      </c>
      <c r="G38" s="153" t="s">
        <v>98</v>
      </c>
      <c r="H38" s="152" t="s">
        <v>98</v>
      </c>
      <c r="I38" s="154" t="s">
        <v>98</v>
      </c>
      <c r="J38" s="155" t="s">
        <v>98</v>
      </c>
      <c r="K38" s="156" t="str">
        <f t="shared" si="4"/>
        <v>-</v>
      </c>
      <c r="L38" s="151" t="s">
        <v>98</v>
      </c>
      <c r="M38" s="152" t="s">
        <v>98</v>
      </c>
      <c r="N38" s="157" t="s">
        <v>98</v>
      </c>
      <c r="O38" s="152" t="s">
        <v>98</v>
      </c>
      <c r="P38" s="154" t="s">
        <v>98</v>
      </c>
      <c r="Q38" s="155" t="s">
        <v>98</v>
      </c>
      <c r="R38" s="158" t="str">
        <f t="shared" si="5"/>
        <v>-</v>
      </c>
      <c r="T38" s="38" t="e">
        <f t="shared" si="0"/>
        <v>#VALUE!</v>
      </c>
      <c r="U38" s="38" t="b">
        <f t="shared" si="1"/>
        <v>1</v>
      </c>
      <c r="V38" s="38" t="e">
        <f t="shared" si="2"/>
        <v>#VALUE!</v>
      </c>
      <c r="W38" s="38" t="b">
        <f t="shared" si="3"/>
        <v>1</v>
      </c>
    </row>
    <row r="39" spans="2:23" s="38" customFormat="1" ht="12">
      <c r="B39" s="81"/>
      <c r="C39" s="40"/>
      <c r="D39" s="42" t="s">
        <v>42</v>
      </c>
      <c r="E39" s="151">
        <v>36.9</v>
      </c>
      <c r="F39" s="152">
        <v>234573</v>
      </c>
      <c r="G39" s="153" t="s">
        <v>149</v>
      </c>
      <c r="H39" s="152">
        <v>644486</v>
      </c>
      <c r="I39" s="154">
        <v>2.75</v>
      </c>
      <c r="J39" s="155">
        <v>371052</v>
      </c>
      <c r="K39" s="156">
        <f t="shared" si="4"/>
        <v>73.69</v>
      </c>
      <c r="L39" s="151">
        <v>36.9</v>
      </c>
      <c r="M39" s="152">
        <v>234573</v>
      </c>
      <c r="N39" s="157" t="s">
        <v>100</v>
      </c>
      <c r="O39" s="152">
        <v>462399</v>
      </c>
      <c r="P39" s="154">
        <v>1.97</v>
      </c>
      <c r="Q39" s="155">
        <v>350869</v>
      </c>
      <c r="R39" s="158">
        <f t="shared" si="5"/>
        <v>31.79</v>
      </c>
      <c r="T39" s="38">
        <f t="shared" si="0"/>
        <v>73.69</v>
      </c>
      <c r="U39" s="38" t="b">
        <f t="shared" si="1"/>
        <v>0</v>
      </c>
      <c r="V39" s="38">
        <f t="shared" si="2"/>
        <v>31.79</v>
      </c>
      <c r="W39" s="38" t="b">
        <f t="shared" si="3"/>
        <v>0</v>
      </c>
    </row>
    <row r="40" spans="2:23" s="38" customFormat="1" ht="12">
      <c r="B40" s="81"/>
      <c r="C40" s="40"/>
      <c r="D40" s="41" t="s">
        <v>83</v>
      </c>
      <c r="E40" s="151">
        <v>36.5</v>
      </c>
      <c r="F40" s="152">
        <v>259476</v>
      </c>
      <c r="G40" s="153">
        <v>4</v>
      </c>
      <c r="H40" s="152">
        <v>589909</v>
      </c>
      <c r="I40" s="154">
        <v>2.27</v>
      </c>
      <c r="J40" s="155">
        <v>490689</v>
      </c>
      <c r="K40" s="156">
        <f t="shared" si="4"/>
        <v>20.22</v>
      </c>
      <c r="L40" s="151">
        <v>36.5</v>
      </c>
      <c r="M40" s="152">
        <v>259476</v>
      </c>
      <c r="N40" s="157">
        <v>4</v>
      </c>
      <c r="O40" s="152">
        <v>523571</v>
      </c>
      <c r="P40" s="154">
        <v>2.02</v>
      </c>
      <c r="Q40" s="155">
        <v>421324</v>
      </c>
      <c r="R40" s="158">
        <f t="shared" si="5"/>
        <v>24.27</v>
      </c>
      <c r="T40" s="38">
        <f t="shared" si="0"/>
        <v>20.22</v>
      </c>
      <c r="U40" s="38" t="b">
        <f t="shared" si="1"/>
        <v>0</v>
      </c>
      <c r="V40" s="38">
        <f t="shared" si="2"/>
        <v>24.27</v>
      </c>
      <c r="W40" s="38" t="b">
        <f t="shared" si="3"/>
        <v>0</v>
      </c>
    </row>
    <row r="41" spans="2:23" s="38" customFormat="1" ht="12">
      <c r="B41" s="81"/>
      <c r="C41" s="40"/>
      <c r="D41" s="41" t="s">
        <v>82</v>
      </c>
      <c r="E41" s="151" t="s">
        <v>98</v>
      </c>
      <c r="F41" s="152" t="s">
        <v>98</v>
      </c>
      <c r="G41" s="153" t="s">
        <v>98</v>
      </c>
      <c r="H41" s="152" t="s">
        <v>98</v>
      </c>
      <c r="I41" s="154" t="s">
        <v>98</v>
      </c>
      <c r="J41" s="155" t="s">
        <v>98</v>
      </c>
      <c r="K41" s="156" t="str">
        <f t="shared" si="4"/>
        <v>-</v>
      </c>
      <c r="L41" s="151" t="s">
        <v>98</v>
      </c>
      <c r="M41" s="152" t="s">
        <v>98</v>
      </c>
      <c r="N41" s="157" t="s">
        <v>98</v>
      </c>
      <c r="O41" s="152" t="s">
        <v>98</v>
      </c>
      <c r="P41" s="154" t="s">
        <v>98</v>
      </c>
      <c r="Q41" s="155" t="s">
        <v>98</v>
      </c>
      <c r="R41" s="158" t="str">
        <f t="shared" si="5"/>
        <v>-</v>
      </c>
      <c r="T41" s="38" t="e">
        <f t="shared" si="0"/>
        <v>#VALUE!</v>
      </c>
      <c r="U41" s="38" t="b">
        <f t="shared" si="1"/>
        <v>1</v>
      </c>
      <c r="V41" s="38" t="e">
        <f t="shared" si="2"/>
        <v>#VALUE!</v>
      </c>
      <c r="W41" s="38" t="b">
        <f t="shared" si="3"/>
        <v>1</v>
      </c>
    </row>
    <row r="42" spans="2:23" s="38" customFormat="1" ht="12">
      <c r="B42" s="81"/>
      <c r="C42" s="104" t="s">
        <v>85</v>
      </c>
      <c r="D42" s="105"/>
      <c r="E42" s="166">
        <v>35.1</v>
      </c>
      <c r="F42" s="167">
        <v>238549</v>
      </c>
      <c r="G42" s="168">
        <v>21</v>
      </c>
      <c r="H42" s="167">
        <v>491190</v>
      </c>
      <c r="I42" s="169">
        <v>2.06</v>
      </c>
      <c r="J42" s="170">
        <v>510736</v>
      </c>
      <c r="K42" s="164">
        <f t="shared" si="4"/>
        <v>-3.83</v>
      </c>
      <c r="L42" s="166">
        <v>35.1</v>
      </c>
      <c r="M42" s="167">
        <v>238549</v>
      </c>
      <c r="N42" s="171">
        <v>21</v>
      </c>
      <c r="O42" s="167">
        <v>428902</v>
      </c>
      <c r="P42" s="169">
        <v>1.8</v>
      </c>
      <c r="Q42" s="170">
        <v>409172</v>
      </c>
      <c r="R42" s="164">
        <f t="shared" si="5"/>
        <v>4.82</v>
      </c>
      <c r="T42" s="38">
        <f t="shared" si="0"/>
        <v>-3.83</v>
      </c>
      <c r="U42" s="38" t="b">
        <f t="shared" si="1"/>
        <v>0</v>
      </c>
      <c r="V42" s="38">
        <f t="shared" si="2"/>
        <v>4.82</v>
      </c>
      <c r="W42" s="38" t="b">
        <f t="shared" si="3"/>
        <v>0</v>
      </c>
    </row>
    <row r="43" spans="2:23" s="38" customFormat="1" ht="12">
      <c r="B43" s="81"/>
      <c r="C43" s="104" t="s">
        <v>63</v>
      </c>
      <c r="D43" s="105"/>
      <c r="E43" s="166">
        <v>37</v>
      </c>
      <c r="F43" s="167">
        <v>285000</v>
      </c>
      <c r="G43" s="168" t="s">
        <v>149</v>
      </c>
      <c r="H43" s="167">
        <v>570000</v>
      </c>
      <c r="I43" s="169">
        <v>2</v>
      </c>
      <c r="J43" s="170">
        <v>570000</v>
      </c>
      <c r="K43" s="164">
        <f t="shared" si="4"/>
        <v>0</v>
      </c>
      <c r="L43" s="166">
        <v>37</v>
      </c>
      <c r="M43" s="167">
        <v>285000</v>
      </c>
      <c r="N43" s="171" t="s">
        <v>149</v>
      </c>
      <c r="O43" s="167">
        <v>570000</v>
      </c>
      <c r="P43" s="169">
        <v>2</v>
      </c>
      <c r="Q43" s="170">
        <v>570000</v>
      </c>
      <c r="R43" s="164">
        <f t="shared" si="5"/>
        <v>0</v>
      </c>
      <c r="T43" s="38">
        <f t="shared" si="0"/>
        <v>0</v>
      </c>
      <c r="U43" s="38" t="b">
        <f t="shared" si="1"/>
        <v>0</v>
      </c>
      <c r="V43" s="38">
        <f t="shared" si="2"/>
        <v>0</v>
      </c>
      <c r="W43" s="38" t="b">
        <f t="shared" si="3"/>
        <v>0</v>
      </c>
    </row>
    <row r="44" spans="2:23" s="38" customFormat="1" ht="12">
      <c r="B44" s="81"/>
      <c r="C44" s="104" t="s">
        <v>64</v>
      </c>
      <c r="D44" s="105"/>
      <c r="E44" s="166">
        <v>42</v>
      </c>
      <c r="F44" s="167">
        <v>260000</v>
      </c>
      <c r="G44" s="168" t="s">
        <v>149</v>
      </c>
      <c r="H44" s="167">
        <v>338000</v>
      </c>
      <c r="I44" s="169">
        <v>1.3</v>
      </c>
      <c r="J44" s="170">
        <v>570000</v>
      </c>
      <c r="K44" s="164">
        <f t="shared" si="4"/>
        <v>-40.7</v>
      </c>
      <c r="L44" s="166">
        <v>42</v>
      </c>
      <c r="M44" s="167">
        <v>260000</v>
      </c>
      <c r="N44" s="171" t="s">
        <v>149</v>
      </c>
      <c r="O44" s="167">
        <v>286000</v>
      </c>
      <c r="P44" s="169">
        <v>1.1</v>
      </c>
      <c r="Q44" s="170">
        <v>342000</v>
      </c>
      <c r="R44" s="164">
        <f t="shared" si="5"/>
        <v>-16.37</v>
      </c>
      <c r="T44" s="38">
        <f t="shared" si="0"/>
        <v>-40.7</v>
      </c>
      <c r="U44" s="38" t="b">
        <f t="shared" si="1"/>
        <v>0</v>
      </c>
      <c r="V44" s="38">
        <f t="shared" si="2"/>
        <v>-16.37</v>
      </c>
      <c r="W44" s="38" t="b">
        <f t="shared" si="3"/>
        <v>0</v>
      </c>
    </row>
    <row r="45" spans="2:23" s="38" customFormat="1" ht="12">
      <c r="B45" s="81"/>
      <c r="C45" s="104" t="s">
        <v>65</v>
      </c>
      <c r="D45" s="105"/>
      <c r="E45" s="166" t="s">
        <v>98</v>
      </c>
      <c r="F45" s="167" t="s">
        <v>98</v>
      </c>
      <c r="G45" s="168" t="s">
        <v>98</v>
      </c>
      <c r="H45" s="167" t="s">
        <v>98</v>
      </c>
      <c r="I45" s="169" t="s">
        <v>98</v>
      </c>
      <c r="J45" s="170" t="s">
        <v>98</v>
      </c>
      <c r="K45" s="164" t="str">
        <f t="shared" si="4"/>
        <v>-</v>
      </c>
      <c r="L45" s="166" t="s">
        <v>98</v>
      </c>
      <c r="M45" s="167" t="s">
        <v>98</v>
      </c>
      <c r="N45" s="171" t="s">
        <v>98</v>
      </c>
      <c r="O45" s="167" t="s">
        <v>98</v>
      </c>
      <c r="P45" s="169" t="s">
        <v>98</v>
      </c>
      <c r="Q45" s="170" t="s">
        <v>98</v>
      </c>
      <c r="R45" s="164" t="str">
        <f t="shared" si="5"/>
        <v>-</v>
      </c>
      <c r="T45" s="38" t="e">
        <f t="shared" si="0"/>
        <v>#VALUE!</v>
      </c>
      <c r="U45" s="38" t="b">
        <f t="shared" si="1"/>
        <v>1</v>
      </c>
      <c r="V45" s="38" t="e">
        <f t="shared" si="2"/>
        <v>#VALUE!</v>
      </c>
      <c r="W45" s="38" t="b">
        <f t="shared" si="3"/>
        <v>1</v>
      </c>
    </row>
    <row r="46" spans="2:23" s="38" customFormat="1" ht="12">
      <c r="B46" s="81"/>
      <c r="C46" s="104" t="s">
        <v>66</v>
      </c>
      <c r="D46" s="105"/>
      <c r="E46" s="166" t="s">
        <v>98</v>
      </c>
      <c r="F46" s="167" t="s">
        <v>98</v>
      </c>
      <c r="G46" s="168" t="s">
        <v>98</v>
      </c>
      <c r="H46" s="167" t="s">
        <v>98</v>
      </c>
      <c r="I46" s="169" t="s">
        <v>98</v>
      </c>
      <c r="J46" s="170">
        <v>328624</v>
      </c>
      <c r="K46" s="164" t="str">
        <f t="shared" si="4"/>
        <v>-</v>
      </c>
      <c r="L46" s="166" t="s">
        <v>98</v>
      </c>
      <c r="M46" s="167" t="s">
        <v>98</v>
      </c>
      <c r="N46" s="171" t="s">
        <v>98</v>
      </c>
      <c r="O46" s="167" t="s">
        <v>98</v>
      </c>
      <c r="P46" s="169" t="s">
        <v>98</v>
      </c>
      <c r="Q46" s="170">
        <v>328624</v>
      </c>
      <c r="R46" s="164" t="str">
        <f t="shared" si="5"/>
        <v>-</v>
      </c>
      <c r="T46" s="38" t="e">
        <f t="shared" si="0"/>
        <v>#VALUE!</v>
      </c>
      <c r="U46" s="38" t="b">
        <f t="shared" si="1"/>
        <v>1</v>
      </c>
      <c r="V46" s="38" t="e">
        <f t="shared" si="2"/>
        <v>#VALUE!</v>
      </c>
      <c r="W46" s="38" t="b">
        <f t="shared" si="3"/>
        <v>1</v>
      </c>
    </row>
    <row r="47" spans="2:23" s="38" customFormat="1" ht="12">
      <c r="B47" s="81"/>
      <c r="C47" s="104" t="s">
        <v>67</v>
      </c>
      <c r="D47" s="105"/>
      <c r="E47" s="166">
        <v>35.2</v>
      </c>
      <c r="F47" s="167">
        <v>281441</v>
      </c>
      <c r="G47" s="168">
        <v>7</v>
      </c>
      <c r="H47" s="167">
        <v>798739</v>
      </c>
      <c r="I47" s="169">
        <v>2.84</v>
      </c>
      <c r="J47" s="170">
        <v>804275</v>
      </c>
      <c r="K47" s="164">
        <f t="shared" si="4"/>
        <v>-0.69</v>
      </c>
      <c r="L47" s="166">
        <v>35.2</v>
      </c>
      <c r="M47" s="167">
        <v>281441</v>
      </c>
      <c r="N47" s="171">
        <v>7</v>
      </c>
      <c r="O47" s="167">
        <v>527504</v>
      </c>
      <c r="P47" s="169">
        <v>1.87</v>
      </c>
      <c r="Q47" s="170">
        <v>569619</v>
      </c>
      <c r="R47" s="164">
        <f t="shared" si="5"/>
        <v>-7.39</v>
      </c>
      <c r="T47" s="38">
        <f t="shared" si="0"/>
        <v>-0.69</v>
      </c>
      <c r="U47" s="38" t="b">
        <f t="shared" si="1"/>
        <v>0</v>
      </c>
      <c r="V47" s="38">
        <f t="shared" si="2"/>
        <v>-7.39</v>
      </c>
      <c r="W47" s="38" t="b">
        <f t="shared" si="3"/>
        <v>0</v>
      </c>
    </row>
    <row r="48" spans="2:23" s="38" customFormat="1" ht="12.75" thickBot="1">
      <c r="B48" s="81"/>
      <c r="C48" s="106" t="s">
        <v>68</v>
      </c>
      <c r="D48" s="107"/>
      <c r="E48" s="151">
        <v>35.9</v>
      </c>
      <c r="F48" s="152">
        <v>230875</v>
      </c>
      <c r="G48" s="153" t="s">
        <v>149</v>
      </c>
      <c r="H48" s="152">
        <v>545825</v>
      </c>
      <c r="I48" s="154">
        <v>2.36</v>
      </c>
      <c r="J48" s="155">
        <v>566393</v>
      </c>
      <c r="K48" s="156">
        <f t="shared" si="4"/>
        <v>-3.63</v>
      </c>
      <c r="L48" s="151">
        <v>35.9</v>
      </c>
      <c r="M48" s="152">
        <v>230875</v>
      </c>
      <c r="N48" s="157" t="s">
        <v>149</v>
      </c>
      <c r="O48" s="152">
        <v>545825</v>
      </c>
      <c r="P48" s="154">
        <v>2.36</v>
      </c>
      <c r="Q48" s="155">
        <v>539537</v>
      </c>
      <c r="R48" s="158">
        <f t="shared" si="5"/>
        <v>1.17</v>
      </c>
      <c r="T48" s="38">
        <f t="shared" si="0"/>
        <v>-3.63</v>
      </c>
      <c r="U48" s="38" t="b">
        <f t="shared" si="1"/>
        <v>0</v>
      </c>
      <c r="V48" s="38">
        <f t="shared" si="2"/>
        <v>1.17</v>
      </c>
      <c r="W48" s="38" t="b">
        <f t="shared" si="3"/>
        <v>0</v>
      </c>
    </row>
    <row r="49" spans="2:23" s="38" customFormat="1" ht="12">
      <c r="B49" s="80"/>
      <c r="C49" s="85" t="s">
        <v>14</v>
      </c>
      <c r="D49" s="43" t="s">
        <v>15</v>
      </c>
      <c r="E49" s="172">
        <v>40.3</v>
      </c>
      <c r="F49" s="173">
        <v>304101</v>
      </c>
      <c r="G49" s="174">
        <v>10</v>
      </c>
      <c r="H49" s="173">
        <v>788835</v>
      </c>
      <c r="I49" s="175">
        <v>2.59</v>
      </c>
      <c r="J49" s="176">
        <v>843914</v>
      </c>
      <c r="K49" s="177">
        <f t="shared" si="4"/>
        <v>-6.53</v>
      </c>
      <c r="L49" s="172">
        <v>40.3</v>
      </c>
      <c r="M49" s="173">
        <v>304101</v>
      </c>
      <c r="N49" s="178">
        <v>10</v>
      </c>
      <c r="O49" s="173">
        <v>676176.96211897</v>
      </c>
      <c r="P49" s="175">
        <v>2.22</v>
      </c>
      <c r="Q49" s="176">
        <v>778131.298140147</v>
      </c>
      <c r="R49" s="177">
        <f t="shared" si="5"/>
        <v>-13.1</v>
      </c>
      <c r="T49" s="38">
        <f t="shared" si="0"/>
        <v>-6.53</v>
      </c>
      <c r="U49" s="38" t="b">
        <f t="shared" si="1"/>
        <v>0</v>
      </c>
      <c r="V49" s="38">
        <f t="shared" si="2"/>
        <v>-13.1</v>
      </c>
      <c r="W49" s="38" t="b">
        <f t="shared" si="3"/>
        <v>0</v>
      </c>
    </row>
    <row r="50" spans="2:23" s="38" customFormat="1" ht="12">
      <c r="B50" s="81" t="s">
        <v>16</v>
      </c>
      <c r="C50" s="86"/>
      <c r="D50" s="44" t="s">
        <v>17</v>
      </c>
      <c r="E50" s="166">
        <v>37.3</v>
      </c>
      <c r="F50" s="167">
        <v>292607</v>
      </c>
      <c r="G50" s="168">
        <v>25</v>
      </c>
      <c r="H50" s="167">
        <v>692779</v>
      </c>
      <c r="I50" s="169">
        <v>2.37</v>
      </c>
      <c r="J50" s="170">
        <v>699769</v>
      </c>
      <c r="K50" s="164">
        <f t="shared" si="4"/>
        <v>-1</v>
      </c>
      <c r="L50" s="166">
        <v>37.3</v>
      </c>
      <c r="M50" s="167">
        <v>292607</v>
      </c>
      <c r="N50" s="171">
        <v>25</v>
      </c>
      <c r="O50" s="167">
        <v>645906.111589556</v>
      </c>
      <c r="P50" s="169">
        <v>2.21</v>
      </c>
      <c r="Q50" s="170">
        <v>607449.201621675</v>
      </c>
      <c r="R50" s="164">
        <f t="shared" si="5"/>
        <v>6.33</v>
      </c>
      <c r="T50" s="38">
        <f t="shared" si="0"/>
        <v>-1</v>
      </c>
      <c r="U50" s="38" t="b">
        <f t="shared" si="1"/>
        <v>0</v>
      </c>
      <c r="V50" s="38">
        <f t="shared" si="2"/>
        <v>6.33</v>
      </c>
      <c r="W50" s="38" t="b">
        <f t="shared" si="3"/>
        <v>0</v>
      </c>
    </row>
    <row r="51" spans="2:23" s="38" customFormat="1" ht="12">
      <c r="B51" s="81"/>
      <c r="C51" s="86" t="s">
        <v>18</v>
      </c>
      <c r="D51" s="44" t="s">
        <v>19</v>
      </c>
      <c r="E51" s="166">
        <v>37</v>
      </c>
      <c r="F51" s="167">
        <v>254143</v>
      </c>
      <c r="G51" s="168">
        <v>16</v>
      </c>
      <c r="H51" s="167">
        <v>558918</v>
      </c>
      <c r="I51" s="169">
        <v>2.2</v>
      </c>
      <c r="J51" s="170">
        <v>560878</v>
      </c>
      <c r="K51" s="164">
        <f t="shared" si="4"/>
        <v>-0.35</v>
      </c>
      <c r="L51" s="166">
        <v>37</v>
      </c>
      <c r="M51" s="167">
        <v>254143</v>
      </c>
      <c r="N51" s="171">
        <v>16</v>
      </c>
      <c r="O51" s="167">
        <v>510505.023319616</v>
      </c>
      <c r="P51" s="169">
        <v>2.01</v>
      </c>
      <c r="Q51" s="170">
        <v>490102.354119094</v>
      </c>
      <c r="R51" s="164">
        <f t="shared" si="5"/>
        <v>4.16</v>
      </c>
      <c r="T51" s="38">
        <f t="shared" si="0"/>
        <v>-0.35</v>
      </c>
      <c r="U51" s="38" t="b">
        <f t="shared" si="1"/>
        <v>0</v>
      </c>
      <c r="V51" s="38">
        <f t="shared" si="2"/>
        <v>4.16</v>
      </c>
      <c r="W51" s="38" t="b">
        <f t="shared" si="3"/>
        <v>0</v>
      </c>
    </row>
    <row r="52" spans="2:23" s="38" customFormat="1" ht="12">
      <c r="B52" s="81"/>
      <c r="C52" s="86"/>
      <c r="D52" s="44" t="s">
        <v>20</v>
      </c>
      <c r="E52" s="166">
        <v>35.4</v>
      </c>
      <c r="F52" s="167">
        <v>239124</v>
      </c>
      <c r="G52" s="168">
        <v>12</v>
      </c>
      <c r="H52" s="167">
        <v>552608</v>
      </c>
      <c r="I52" s="169">
        <v>2.31</v>
      </c>
      <c r="J52" s="170">
        <v>540321</v>
      </c>
      <c r="K52" s="164">
        <f t="shared" si="4"/>
        <v>2.27</v>
      </c>
      <c r="L52" s="166">
        <v>35.4</v>
      </c>
      <c r="M52" s="167">
        <v>239124</v>
      </c>
      <c r="N52" s="171">
        <v>12</v>
      </c>
      <c r="O52" s="167">
        <v>474522.573278094</v>
      </c>
      <c r="P52" s="169">
        <v>1.98</v>
      </c>
      <c r="Q52" s="170">
        <v>454329.934750733</v>
      </c>
      <c r="R52" s="164">
        <f t="shared" si="5"/>
        <v>4.44</v>
      </c>
      <c r="T52" s="38">
        <f t="shared" si="0"/>
        <v>2.27</v>
      </c>
      <c r="U52" s="38" t="b">
        <f t="shared" si="1"/>
        <v>0</v>
      </c>
      <c r="V52" s="38">
        <f t="shared" si="2"/>
        <v>4.44</v>
      </c>
      <c r="W52" s="38" t="b">
        <f t="shared" si="3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6">
        <v>37.5</v>
      </c>
      <c r="F53" s="167">
        <v>279516</v>
      </c>
      <c r="G53" s="168">
        <v>63</v>
      </c>
      <c r="H53" s="167">
        <v>659829</v>
      </c>
      <c r="I53" s="169">
        <v>2.36</v>
      </c>
      <c r="J53" s="170">
        <v>680555</v>
      </c>
      <c r="K53" s="164">
        <f t="shared" si="4"/>
        <v>-3.05</v>
      </c>
      <c r="L53" s="166">
        <v>37.5</v>
      </c>
      <c r="M53" s="167">
        <v>279516</v>
      </c>
      <c r="N53" s="171">
        <v>63</v>
      </c>
      <c r="O53" s="167">
        <v>599739</v>
      </c>
      <c r="P53" s="169">
        <v>2.15</v>
      </c>
      <c r="Q53" s="170">
        <v>600021</v>
      </c>
      <c r="R53" s="164">
        <f t="shared" si="5"/>
        <v>-0.05</v>
      </c>
      <c r="T53" s="38">
        <f t="shared" si="0"/>
        <v>-3.05</v>
      </c>
      <c r="U53" s="38" t="b">
        <f t="shared" si="1"/>
        <v>0</v>
      </c>
      <c r="V53" s="38">
        <f t="shared" si="2"/>
        <v>-0.05</v>
      </c>
      <c r="W53" s="38" t="b">
        <f t="shared" si="3"/>
        <v>0</v>
      </c>
    </row>
    <row r="54" spans="2:23" s="38" customFormat="1" ht="12">
      <c r="B54" s="81"/>
      <c r="C54" s="86" t="s">
        <v>23</v>
      </c>
      <c r="D54" s="44" t="s">
        <v>24</v>
      </c>
      <c r="E54" s="166">
        <v>37.8</v>
      </c>
      <c r="F54" s="167">
        <v>253071</v>
      </c>
      <c r="G54" s="168">
        <v>35</v>
      </c>
      <c r="H54" s="167">
        <v>591607</v>
      </c>
      <c r="I54" s="169">
        <v>2.34</v>
      </c>
      <c r="J54" s="170">
        <v>559034</v>
      </c>
      <c r="K54" s="164">
        <f t="shared" si="4"/>
        <v>5.83</v>
      </c>
      <c r="L54" s="166">
        <v>37.8</v>
      </c>
      <c r="M54" s="167">
        <v>253071</v>
      </c>
      <c r="N54" s="171">
        <v>35</v>
      </c>
      <c r="O54" s="167">
        <v>502842.348796753</v>
      </c>
      <c r="P54" s="169">
        <v>1.99</v>
      </c>
      <c r="Q54" s="170">
        <v>462990.103395998</v>
      </c>
      <c r="R54" s="164">
        <f t="shared" si="5"/>
        <v>8.61</v>
      </c>
      <c r="T54" s="38">
        <f t="shared" si="0"/>
        <v>5.83</v>
      </c>
      <c r="U54" s="38" t="b">
        <f t="shared" si="1"/>
        <v>0</v>
      </c>
      <c r="V54" s="38">
        <f t="shared" si="2"/>
        <v>8.61</v>
      </c>
      <c r="W54" s="38" t="b">
        <f t="shared" si="3"/>
        <v>0</v>
      </c>
    </row>
    <row r="55" spans="2:23" s="38" customFormat="1" ht="12">
      <c r="B55" s="81"/>
      <c r="C55" s="86" t="s">
        <v>25</v>
      </c>
      <c r="D55" s="44" t="s">
        <v>26</v>
      </c>
      <c r="E55" s="166">
        <v>37.6</v>
      </c>
      <c r="F55" s="167">
        <v>246973</v>
      </c>
      <c r="G55" s="168">
        <v>22</v>
      </c>
      <c r="H55" s="167">
        <v>537272</v>
      </c>
      <c r="I55" s="169">
        <v>2.18</v>
      </c>
      <c r="J55" s="170">
        <v>509109</v>
      </c>
      <c r="K55" s="164">
        <f t="shared" si="4"/>
        <v>5.53</v>
      </c>
      <c r="L55" s="166">
        <v>37.6</v>
      </c>
      <c r="M55" s="167">
        <v>246973</v>
      </c>
      <c r="N55" s="171">
        <v>22</v>
      </c>
      <c r="O55" s="167">
        <v>435024.514363885</v>
      </c>
      <c r="P55" s="169">
        <v>1.76</v>
      </c>
      <c r="Q55" s="170">
        <v>390392.846034215</v>
      </c>
      <c r="R55" s="164">
        <f t="shared" si="5"/>
        <v>11.43</v>
      </c>
      <c r="T55" s="38">
        <f t="shared" si="0"/>
        <v>5.53</v>
      </c>
      <c r="U55" s="38" t="b">
        <f t="shared" si="1"/>
        <v>0</v>
      </c>
      <c r="V55" s="38">
        <f t="shared" si="2"/>
        <v>11.43</v>
      </c>
      <c r="W55" s="38" t="b">
        <f t="shared" si="3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6">
        <v>33.4</v>
      </c>
      <c r="F56" s="167">
        <v>219784</v>
      </c>
      <c r="G56" s="168">
        <v>4</v>
      </c>
      <c r="H56" s="167">
        <v>446662</v>
      </c>
      <c r="I56" s="169">
        <v>2.03</v>
      </c>
      <c r="J56" s="170">
        <v>408703</v>
      </c>
      <c r="K56" s="164">
        <f t="shared" si="4"/>
        <v>9.29</v>
      </c>
      <c r="L56" s="166">
        <v>33.4</v>
      </c>
      <c r="M56" s="167">
        <v>219784</v>
      </c>
      <c r="N56" s="171">
        <v>4</v>
      </c>
      <c r="O56" s="167">
        <v>403524.829268293</v>
      </c>
      <c r="P56" s="169">
        <v>1.84</v>
      </c>
      <c r="Q56" s="170">
        <v>255723.235294118</v>
      </c>
      <c r="R56" s="164">
        <f t="shared" si="5"/>
        <v>57.8</v>
      </c>
      <c r="T56" s="38">
        <f t="shared" si="0"/>
        <v>9.29</v>
      </c>
      <c r="U56" s="38" t="b">
        <f t="shared" si="1"/>
        <v>0</v>
      </c>
      <c r="V56" s="38">
        <f t="shared" si="2"/>
        <v>57.8</v>
      </c>
      <c r="W56" s="38" t="b">
        <f t="shared" si="3"/>
        <v>0</v>
      </c>
    </row>
    <row r="57" spans="2:23" s="38" customFormat="1" ht="12">
      <c r="B57" s="81"/>
      <c r="C57" s="86" t="s">
        <v>4</v>
      </c>
      <c r="D57" s="44" t="s">
        <v>22</v>
      </c>
      <c r="E57" s="166">
        <v>37.7</v>
      </c>
      <c r="F57" s="167">
        <v>251692</v>
      </c>
      <c r="G57" s="168">
        <v>61</v>
      </c>
      <c r="H57" s="167">
        <v>580790</v>
      </c>
      <c r="I57" s="169">
        <v>2.31</v>
      </c>
      <c r="J57" s="170">
        <v>549672</v>
      </c>
      <c r="K57" s="164">
        <f t="shared" si="4"/>
        <v>5.66</v>
      </c>
      <c r="L57" s="166">
        <v>37.7</v>
      </c>
      <c r="M57" s="167">
        <v>251692</v>
      </c>
      <c r="N57" s="171">
        <v>61</v>
      </c>
      <c r="O57" s="167">
        <v>490133</v>
      </c>
      <c r="P57" s="169">
        <v>1.95</v>
      </c>
      <c r="Q57" s="170">
        <v>449474</v>
      </c>
      <c r="R57" s="164">
        <f t="shared" si="5"/>
        <v>9.05</v>
      </c>
      <c r="T57" s="38">
        <f t="shared" si="0"/>
        <v>5.66</v>
      </c>
      <c r="U57" s="38" t="b">
        <f t="shared" si="1"/>
        <v>0</v>
      </c>
      <c r="V57" s="38">
        <f t="shared" si="2"/>
        <v>9.05</v>
      </c>
      <c r="W57" s="38" t="b">
        <f t="shared" si="3"/>
        <v>0</v>
      </c>
    </row>
    <row r="58" spans="2:23" s="38" customFormat="1" ht="12.75" thickBot="1">
      <c r="B58" s="79"/>
      <c r="C58" s="108" t="s">
        <v>28</v>
      </c>
      <c r="D58" s="109"/>
      <c r="E58" s="179">
        <v>34.1</v>
      </c>
      <c r="F58" s="180">
        <v>271092</v>
      </c>
      <c r="G58" s="181" t="s">
        <v>149</v>
      </c>
      <c r="H58" s="180">
        <v>809373</v>
      </c>
      <c r="I58" s="182">
        <v>2.99</v>
      </c>
      <c r="J58" s="183">
        <v>815427</v>
      </c>
      <c r="K58" s="184">
        <f t="shared" si="4"/>
        <v>-0.74</v>
      </c>
      <c r="L58" s="179">
        <v>34.1</v>
      </c>
      <c r="M58" s="180">
        <v>271092</v>
      </c>
      <c r="N58" s="185" t="s">
        <v>100</v>
      </c>
      <c r="O58" s="180">
        <v>655520.280743144</v>
      </c>
      <c r="P58" s="182">
        <v>2.42</v>
      </c>
      <c r="Q58" s="183">
        <v>649353.946964064</v>
      </c>
      <c r="R58" s="184">
        <f t="shared" si="5"/>
        <v>0.95</v>
      </c>
      <c r="T58" s="38">
        <f t="shared" si="0"/>
        <v>-0.74</v>
      </c>
      <c r="U58" s="38" t="b">
        <f t="shared" si="1"/>
        <v>0</v>
      </c>
      <c r="V58" s="38">
        <f t="shared" si="2"/>
        <v>0.95</v>
      </c>
      <c r="W58" s="38" t="b">
        <f t="shared" si="3"/>
        <v>0</v>
      </c>
    </row>
    <row r="59" spans="2:23" s="38" customFormat="1" ht="12">
      <c r="B59" s="95" t="s">
        <v>87</v>
      </c>
      <c r="C59" s="98" t="s">
        <v>91</v>
      </c>
      <c r="D59" s="99"/>
      <c r="E59" s="172">
        <v>38</v>
      </c>
      <c r="F59" s="173">
        <v>273375</v>
      </c>
      <c r="G59" s="174">
        <v>55</v>
      </c>
      <c r="H59" s="173">
        <v>666973</v>
      </c>
      <c r="I59" s="175">
        <v>2.44</v>
      </c>
      <c r="J59" s="176">
        <v>728921</v>
      </c>
      <c r="K59" s="177">
        <f t="shared" si="4"/>
        <v>-8.5</v>
      </c>
      <c r="L59" s="172">
        <v>38</v>
      </c>
      <c r="M59" s="173">
        <v>273375</v>
      </c>
      <c r="N59" s="178">
        <v>55</v>
      </c>
      <c r="O59" s="173">
        <v>613282</v>
      </c>
      <c r="P59" s="175">
        <v>2.24</v>
      </c>
      <c r="Q59" s="176">
        <v>654854</v>
      </c>
      <c r="R59" s="177">
        <f t="shared" si="5"/>
        <v>-6.35</v>
      </c>
      <c r="T59" s="38">
        <f t="shared" si="0"/>
        <v>-8.5</v>
      </c>
      <c r="U59" s="38" t="b">
        <f t="shared" si="1"/>
        <v>0</v>
      </c>
      <c r="V59" s="38">
        <f t="shared" si="2"/>
        <v>-6.35</v>
      </c>
      <c r="W59" s="38" t="b">
        <f t="shared" si="3"/>
        <v>0</v>
      </c>
    </row>
    <row r="60" spans="2:23" s="38" customFormat="1" ht="12">
      <c r="B60" s="96"/>
      <c r="C60" s="100" t="s">
        <v>90</v>
      </c>
      <c r="D60" s="101"/>
      <c r="E60" s="166">
        <v>38.2</v>
      </c>
      <c r="F60" s="167">
        <v>310798</v>
      </c>
      <c r="G60" s="168" t="s">
        <v>149</v>
      </c>
      <c r="H60" s="167">
        <v>849696</v>
      </c>
      <c r="I60" s="169">
        <v>2.73</v>
      </c>
      <c r="J60" s="170">
        <v>834018</v>
      </c>
      <c r="K60" s="164">
        <f t="shared" si="4"/>
        <v>1.88</v>
      </c>
      <c r="L60" s="166">
        <v>38.2</v>
      </c>
      <c r="M60" s="167">
        <v>310798</v>
      </c>
      <c r="N60" s="171" t="s">
        <v>149</v>
      </c>
      <c r="O60" s="167">
        <v>722647</v>
      </c>
      <c r="P60" s="169">
        <v>2.33</v>
      </c>
      <c r="Q60" s="170">
        <v>688612</v>
      </c>
      <c r="R60" s="164">
        <f t="shared" si="5"/>
        <v>4.94</v>
      </c>
      <c r="T60" s="38">
        <f t="shared" si="0"/>
        <v>1.88</v>
      </c>
      <c r="U60" s="38" t="b">
        <f t="shared" si="1"/>
        <v>0</v>
      </c>
      <c r="V60" s="38">
        <f t="shared" si="2"/>
        <v>4.94</v>
      </c>
      <c r="W60" s="38" t="b">
        <f t="shared" si="3"/>
        <v>0</v>
      </c>
    </row>
    <row r="61" spans="2:23" s="38" customFormat="1" ht="12">
      <c r="B61" s="96"/>
      <c r="C61" s="100" t="s">
        <v>89</v>
      </c>
      <c r="D61" s="101"/>
      <c r="E61" s="159">
        <v>36</v>
      </c>
      <c r="F61" s="160">
        <v>274748</v>
      </c>
      <c r="G61" s="161">
        <v>69</v>
      </c>
      <c r="H61" s="160">
        <v>657325</v>
      </c>
      <c r="I61" s="162">
        <v>2.39</v>
      </c>
      <c r="J61" s="163">
        <v>614696</v>
      </c>
      <c r="K61" s="164">
        <f t="shared" si="4"/>
        <v>6.93</v>
      </c>
      <c r="L61" s="159">
        <v>36</v>
      </c>
      <c r="M61" s="160">
        <v>274748</v>
      </c>
      <c r="N61" s="165">
        <v>69</v>
      </c>
      <c r="O61" s="160">
        <v>557924</v>
      </c>
      <c r="P61" s="162">
        <v>2.03</v>
      </c>
      <c r="Q61" s="163">
        <v>498225</v>
      </c>
      <c r="R61" s="164">
        <f t="shared" si="5"/>
        <v>11.98</v>
      </c>
      <c r="T61" s="38">
        <f t="shared" si="0"/>
        <v>6.93</v>
      </c>
      <c r="U61" s="38" t="b">
        <f t="shared" si="1"/>
        <v>0</v>
      </c>
      <c r="V61" s="38">
        <f t="shared" si="2"/>
        <v>11.98</v>
      </c>
      <c r="W61" s="38" t="b">
        <f t="shared" si="3"/>
        <v>0</v>
      </c>
    </row>
    <row r="62" spans="2:23" s="38" customFormat="1" ht="12.75" thickBot="1">
      <c r="B62" s="97"/>
      <c r="C62" s="102" t="s">
        <v>86</v>
      </c>
      <c r="D62" s="103"/>
      <c r="E62" s="179" t="s">
        <v>98</v>
      </c>
      <c r="F62" s="180" t="s">
        <v>98</v>
      </c>
      <c r="G62" s="181" t="s">
        <v>98</v>
      </c>
      <c r="H62" s="180" t="s">
        <v>98</v>
      </c>
      <c r="I62" s="182" t="s">
        <v>98</v>
      </c>
      <c r="J62" s="183" t="s">
        <v>98</v>
      </c>
      <c r="K62" s="184" t="str">
        <f t="shared" si="4"/>
        <v>-</v>
      </c>
      <c r="L62" s="179" t="s">
        <v>98</v>
      </c>
      <c r="M62" s="180" t="s">
        <v>98</v>
      </c>
      <c r="N62" s="185" t="s">
        <v>98</v>
      </c>
      <c r="O62" s="180" t="s">
        <v>98</v>
      </c>
      <c r="P62" s="182" t="s">
        <v>98</v>
      </c>
      <c r="Q62" s="183" t="s">
        <v>98</v>
      </c>
      <c r="R62" s="184" t="str">
        <f t="shared" si="5"/>
        <v>-</v>
      </c>
      <c r="T62" s="38" t="e">
        <f t="shared" si="0"/>
        <v>#VALUE!</v>
      </c>
      <c r="U62" s="38" t="b">
        <f t="shared" si="1"/>
        <v>1</v>
      </c>
      <c r="V62" s="38" t="e">
        <f t="shared" si="2"/>
        <v>#VALUE!</v>
      </c>
      <c r="W62" s="38" t="b">
        <f t="shared" si="3"/>
        <v>1</v>
      </c>
    </row>
    <row r="63" spans="2:23" s="38" customFormat="1" ht="12">
      <c r="B63" s="80" t="s">
        <v>29</v>
      </c>
      <c r="C63" s="98" t="s">
        <v>30</v>
      </c>
      <c r="D63" s="99"/>
      <c r="E63" s="172" t="s">
        <v>98</v>
      </c>
      <c r="F63" s="173" t="s">
        <v>98</v>
      </c>
      <c r="G63" s="174" t="s">
        <v>98</v>
      </c>
      <c r="H63" s="173" t="s">
        <v>98</v>
      </c>
      <c r="I63" s="175" t="s">
        <v>98</v>
      </c>
      <c r="J63" s="176" t="s">
        <v>98</v>
      </c>
      <c r="K63" s="177" t="str">
        <f t="shared" si="4"/>
        <v>-</v>
      </c>
      <c r="L63" s="172" t="s">
        <v>98</v>
      </c>
      <c r="M63" s="173" t="s">
        <v>98</v>
      </c>
      <c r="N63" s="178" t="s">
        <v>98</v>
      </c>
      <c r="O63" s="173" t="s">
        <v>98</v>
      </c>
      <c r="P63" s="175" t="s">
        <v>98</v>
      </c>
      <c r="Q63" s="176" t="s">
        <v>98</v>
      </c>
      <c r="R63" s="177" t="str">
        <f t="shared" si="5"/>
        <v>-</v>
      </c>
      <c r="T63" s="38" t="e">
        <f t="shared" si="0"/>
        <v>#VALUE!</v>
      </c>
      <c r="U63" s="38" t="b">
        <f t="shared" si="1"/>
        <v>1</v>
      </c>
      <c r="V63" s="38" t="e">
        <f t="shared" si="2"/>
        <v>#VALUE!</v>
      </c>
      <c r="W63" s="38" t="b">
        <f t="shared" si="3"/>
        <v>1</v>
      </c>
    </row>
    <row r="64" spans="2:23" s="38" customFormat="1" ht="12">
      <c r="B64" s="81" t="s">
        <v>31</v>
      </c>
      <c r="C64" s="100" t="s">
        <v>32</v>
      </c>
      <c r="D64" s="101"/>
      <c r="E64" s="166" t="s">
        <v>98</v>
      </c>
      <c r="F64" s="167" t="s">
        <v>98</v>
      </c>
      <c r="G64" s="168" t="s">
        <v>98</v>
      </c>
      <c r="H64" s="167" t="s">
        <v>98</v>
      </c>
      <c r="I64" s="169" t="s">
        <v>98</v>
      </c>
      <c r="J64" s="170" t="s">
        <v>98</v>
      </c>
      <c r="K64" s="164" t="str">
        <f t="shared" si="4"/>
        <v>-</v>
      </c>
      <c r="L64" s="166" t="s">
        <v>98</v>
      </c>
      <c r="M64" s="167" t="s">
        <v>98</v>
      </c>
      <c r="N64" s="171" t="s">
        <v>98</v>
      </c>
      <c r="O64" s="167" t="s">
        <v>98</v>
      </c>
      <c r="P64" s="169" t="s">
        <v>98</v>
      </c>
      <c r="Q64" s="170" t="s">
        <v>98</v>
      </c>
      <c r="R64" s="164" t="str">
        <f t="shared" si="5"/>
        <v>-</v>
      </c>
      <c r="T64" s="38" t="e">
        <f t="shared" si="0"/>
        <v>#VALUE!</v>
      </c>
      <c r="U64" s="38" t="b">
        <f t="shared" si="1"/>
        <v>1</v>
      </c>
      <c r="V64" s="38" t="e">
        <f t="shared" si="2"/>
        <v>#VALUE!</v>
      </c>
      <c r="W64" s="38" t="b">
        <f t="shared" si="3"/>
        <v>1</v>
      </c>
    </row>
    <row r="65" spans="2:23" s="38" customFormat="1" ht="12.75" thickBot="1">
      <c r="B65" s="79" t="s">
        <v>12</v>
      </c>
      <c r="C65" s="102" t="s">
        <v>33</v>
      </c>
      <c r="D65" s="103"/>
      <c r="E65" s="179" t="s">
        <v>98</v>
      </c>
      <c r="F65" s="180" t="s">
        <v>98</v>
      </c>
      <c r="G65" s="181" t="s">
        <v>98</v>
      </c>
      <c r="H65" s="180" t="s">
        <v>98</v>
      </c>
      <c r="I65" s="182" t="s">
        <v>98</v>
      </c>
      <c r="J65" s="183" t="s">
        <v>98</v>
      </c>
      <c r="K65" s="184" t="str">
        <f t="shared" si="4"/>
        <v>-</v>
      </c>
      <c r="L65" s="179" t="s">
        <v>98</v>
      </c>
      <c r="M65" s="180" t="s">
        <v>98</v>
      </c>
      <c r="N65" s="185" t="s">
        <v>98</v>
      </c>
      <c r="O65" s="180" t="s">
        <v>98</v>
      </c>
      <c r="P65" s="182" t="s">
        <v>98</v>
      </c>
      <c r="Q65" s="183" t="s">
        <v>98</v>
      </c>
      <c r="R65" s="184" t="str">
        <f t="shared" si="5"/>
        <v>-</v>
      </c>
      <c r="T65" s="38" t="e">
        <f t="shared" si="0"/>
        <v>#VALUE!</v>
      </c>
      <c r="U65" s="38" t="b">
        <f t="shared" si="1"/>
        <v>1</v>
      </c>
      <c r="V65" s="38" t="e">
        <f t="shared" si="2"/>
        <v>#VALUE!</v>
      </c>
      <c r="W65" s="38" t="b">
        <f t="shared" si="3"/>
        <v>1</v>
      </c>
    </row>
    <row r="66" spans="2:23" s="38" customFormat="1" ht="12.75" thickBot="1">
      <c r="B66" s="82" t="s">
        <v>34</v>
      </c>
      <c r="C66" s="83"/>
      <c r="D66" s="83"/>
      <c r="E66" s="186">
        <v>37.2</v>
      </c>
      <c r="F66" s="187">
        <v>274594</v>
      </c>
      <c r="G66" s="188">
        <v>127</v>
      </c>
      <c r="H66" s="187">
        <v>665676</v>
      </c>
      <c r="I66" s="189">
        <v>2.42</v>
      </c>
      <c r="J66" s="190">
        <v>681306</v>
      </c>
      <c r="K66" s="191">
        <f t="shared" si="4"/>
        <v>-2.29</v>
      </c>
      <c r="L66" s="186">
        <v>37.2</v>
      </c>
      <c r="M66" s="187">
        <v>274594</v>
      </c>
      <c r="N66" s="192">
        <v>127</v>
      </c>
      <c r="O66" s="187">
        <v>590521</v>
      </c>
      <c r="P66" s="189">
        <v>2.15</v>
      </c>
      <c r="Q66" s="190">
        <v>587488</v>
      </c>
      <c r="R66" s="191">
        <f t="shared" si="5"/>
        <v>0.52</v>
      </c>
      <c r="T66" s="38">
        <f t="shared" si="0"/>
        <v>-2.29</v>
      </c>
      <c r="U66" s="38" t="b">
        <f t="shared" si="1"/>
        <v>0</v>
      </c>
      <c r="V66" s="38">
        <f t="shared" si="2"/>
        <v>0.52</v>
      </c>
      <c r="W66" s="38" t="b">
        <f t="shared" si="3"/>
        <v>0</v>
      </c>
    </row>
    <row r="67" spans="1:18" ht="12">
      <c r="A67" s="45"/>
      <c r="B67" s="45"/>
      <c r="C67" s="45"/>
      <c r="D67" s="46"/>
      <c r="E67" s="48"/>
      <c r="F67" s="48"/>
      <c r="G67" s="48"/>
      <c r="H67" s="48"/>
      <c r="I67" s="48"/>
      <c r="J67" s="48"/>
      <c r="K67" s="274"/>
      <c r="L67" s="48"/>
      <c r="M67" s="48"/>
      <c r="N67" s="48"/>
      <c r="O67" s="48"/>
      <c r="P67" s="48"/>
      <c r="Q67" s="48"/>
      <c r="R67" s="274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5"/>
      <c r="P68" s="45"/>
      <c r="Q68" s="45"/>
      <c r="R68" s="47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  <row r="70" spans="1:18" ht="12">
      <c r="A70" s="45"/>
      <c r="B70" s="45"/>
      <c r="C70" s="45"/>
      <c r="D70" s="46"/>
      <c r="E70" s="45"/>
      <c r="F70" s="45"/>
      <c r="G70" s="45"/>
      <c r="H70" s="45"/>
      <c r="I70" s="45"/>
      <c r="J70" s="45"/>
      <c r="K70" s="47"/>
      <c r="L70" s="45"/>
      <c r="M70" s="45"/>
      <c r="N70" s="45"/>
      <c r="O70" s="47"/>
      <c r="P70" s="45"/>
      <c r="Q70" s="45"/>
      <c r="R70" s="45"/>
    </row>
    <row r="71" spans="1:18" ht="12">
      <c r="A71" s="45"/>
      <c r="B71" s="45"/>
      <c r="C71" s="45"/>
      <c r="D71" s="46"/>
      <c r="E71" s="45"/>
      <c r="F71" s="45"/>
      <c r="G71" s="45"/>
      <c r="H71" s="45"/>
      <c r="I71" s="45"/>
      <c r="J71" s="45"/>
      <c r="K71" s="47"/>
      <c r="L71" s="45"/>
      <c r="M71" s="45"/>
      <c r="N71" s="45"/>
      <c r="O71" s="47"/>
      <c r="P71" s="45"/>
      <c r="Q71" s="45"/>
      <c r="R71" s="45"/>
    </row>
    <row r="72" spans="1:18" ht="12">
      <c r="A72" s="45"/>
      <c r="B72" s="45"/>
      <c r="C72" s="45"/>
      <c r="D72" s="46"/>
      <c r="E72" s="45"/>
      <c r="F72" s="45"/>
      <c r="G72" s="45"/>
      <c r="H72" s="45"/>
      <c r="I72" s="45"/>
      <c r="J72" s="45"/>
      <c r="K72" s="47"/>
      <c r="L72" s="45"/>
      <c r="M72" s="45"/>
      <c r="N72" s="45"/>
      <c r="O72" s="47"/>
      <c r="P72" s="45"/>
      <c r="Q72" s="45"/>
      <c r="R72" s="45"/>
    </row>
    <row r="73" spans="1:18" ht="12">
      <c r="A73" s="45"/>
      <c r="B73" s="45"/>
      <c r="C73" s="45"/>
      <c r="D73" s="46"/>
      <c r="E73" s="45"/>
      <c r="F73" s="45"/>
      <c r="G73" s="45"/>
      <c r="H73" s="45"/>
      <c r="I73" s="45"/>
      <c r="J73" s="45"/>
      <c r="K73" s="47"/>
      <c r="L73" s="45"/>
      <c r="M73" s="45"/>
      <c r="N73" s="45"/>
      <c r="O73" s="47"/>
      <c r="P73" s="45"/>
      <c r="Q73" s="45"/>
      <c r="R73" s="45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132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93" t="s">
        <v>55</v>
      </c>
      <c r="B5" s="194">
        <v>36.8</v>
      </c>
      <c r="C5" s="195">
        <v>278604</v>
      </c>
      <c r="D5" s="195">
        <v>144</v>
      </c>
      <c r="E5" s="195">
        <v>723048</v>
      </c>
      <c r="F5" s="196">
        <v>2.6</v>
      </c>
      <c r="G5" s="197">
        <v>735211</v>
      </c>
      <c r="H5" s="198">
        <f aca="true" t="shared" si="0" ref="H5:H12">ROUND((E5-G5)/G5*100,2)</f>
        <v>-1.65</v>
      </c>
      <c r="I5" s="199" t="s">
        <v>98</v>
      </c>
      <c r="J5" s="200" t="s">
        <v>98</v>
      </c>
      <c r="K5" s="201">
        <v>139</v>
      </c>
      <c r="L5" s="195">
        <v>640742</v>
      </c>
      <c r="M5" s="202">
        <v>2.3</v>
      </c>
      <c r="N5" s="197">
        <v>655644</v>
      </c>
      <c r="O5" s="203">
        <f aca="true" t="shared" si="1" ref="O5:O12">ROUND((L5-N5)/N5*100,2)</f>
        <v>-2.27</v>
      </c>
    </row>
    <row r="6" spans="1:15" ht="13.5">
      <c r="A6" s="193" t="s">
        <v>56</v>
      </c>
      <c r="B6" s="194">
        <v>37.3</v>
      </c>
      <c r="C6" s="195">
        <v>280533</v>
      </c>
      <c r="D6" s="195">
        <v>123</v>
      </c>
      <c r="E6" s="195">
        <v>698073</v>
      </c>
      <c r="F6" s="196">
        <v>2.49</v>
      </c>
      <c r="G6" s="197">
        <v>723048</v>
      </c>
      <c r="H6" s="198">
        <f t="shared" si="0"/>
        <v>-3.45</v>
      </c>
      <c r="I6" s="199" t="s">
        <v>98</v>
      </c>
      <c r="J6" s="200" t="s">
        <v>98</v>
      </c>
      <c r="K6" s="201">
        <v>120</v>
      </c>
      <c r="L6" s="195">
        <v>619993</v>
      </c>
      <c r="M6" s="202">
        <v>2.21</v>
      </c>
      <c r="N6" s="197">
        <v>640742</v>
      </c>
      <c r="O6" s="203">
        <f t="shared" si="1"/>
        <v>-3.24</v>
      </c>
    </row>
    <row r="7" spans="1:15" ht="13.5">
      <c r="A7" s="193" t="s">
        <v>57</v>
      </c>
      <c r="B7" s="204">
        <v>38.1</v>
      </c>
      <c r="C7" s="205">
        <v>283660</v>
      </c>
      <c r="D7" s="206">
        <v>102</v>
      </c>
      <c r="E7" s="205">
        <v>690158</v>
      </c>
      <c r="F7" s="207">
        <v>2.43</v>
      </c>
      <c r="G7" s="208">
        <v>698073</v>
      </c>
      <c r="H7" s="209">
        <f t="shared" si="0"/>
        <v>-1.13</v>
      </c>
      <c r="I7" s="210" t="s">
        <v>98</v>
      </c>
      <c r="J7" s="211" t="s">
        <v>98</v>
      </c>
      <c r="K7" s="212">
        <v>93</v>
      </c>
      <c r="L7" s="205">
        <v>611659</v>
      </c>
      <c r="M7" s="213">
        <v>2.16</v>
      </c>
      <c r="N7" s="208">
        <v>619993</v>
      </c>
      <c r="O7" s="203">
        <f t="shared" si="1"/>
        <v>-1.34</v>
      </c>
    </row>
    <row r="8" spans="1:15" ht="13.5">
      <c r="A8" s="193" t="s">
        <v>58</v>
      </c>
      <c r="B8" s="194">
        <v>37.8</v>
      </c>
      <c r="C8" s="195">
        <v>273659</v>
      </c>
      <c r="D8" s="195">
        <v>137</v>
      </c>
      <c r="E8" s="195">
        <v>683983</v>
      </c>
      <c r="F8" s="207">
        <v>2.5</v>
      </c>
      <c r="G8" s="208">
        <v>690158</v>
      </c>
      <c r="H8" s="198">
        <f t="shared" si="0"/>
        <v>-0.89</v>
      </c>
      <c r="I8" s="210" t="s">
        <v>98</v>
      </c>
      <c r="J8" s="211" t="s">
        <v>98</v>
      </c>
      <c r="K8" s="212">
        <v>137</v>
      </c>
      <c r="L8" s="205">
        <v>612073</v>
      </c>
      <c r="M8" s="213">
        <v>2.24</v>
      </c>
      <c r="N8" s="208">
        <v>611659</v>
      </c>
      <c r="O8" s="203">
        <f t="shared" si="1"/>
        <v>0.07</v>
      </c>
    </row>
    <row r="9" spans="1:15" ht="13.5">
      <c r="A9" s="193" t="s">
        <v>150</v>
      </c>
      <c r="B9" s="194">
        <v>37.9</v>
      </c>
      <c r="C9" s="195">
        <v>279365</v>
      </c>
      <c r="D9" s="195">
        <v>125</v>
      </c>
      <c r="E9" s="195">
        <v>703985</v>
      </c>
      <c r="F9" s="196">
        <v>2.52</v>
      </c>
      <c r="G9" s="197">
        <v>683983</v>
      </c>
      <c r="H9" s="198">
        <f t="shared" si="0"/>
        <v>2.92</v>
      </c>
      <c r="I9" s="199" t="s">
        <v>98</v>
      </c>
      <c r="J9" s="200" t="s">
        <v>98</v>
      </c>
      <c r="K9" s="201">
        <v>125</v>
      </c>
      <c r="L9" s="195">
        <v>642970</v>
      </c>
      <c r="M9" s="202">
        <v>2.3</v>
      </c>
      <c r="N9" s="197">
        <v>612073</v>
      </c>
      <c r="O9" s="203">
        <f t="shared" si="1"/>
        <v>5.05</v>
      </c>
    </row>
    <row r="10" spans="1:15" ht="13.5">
      <c r="A10" s="193" t="s">
        <v>151</v>
      </c>
      <c r="B10" s="214">
        <v>37.5</v>
      </c>
      <c r="C10" s="195">
        <v>278688</v>
      </c>
      <c r="D10" s="195">
        <v>118</v>
      </c>
      <c r="E10" s="195">
        <v>739459</v>
      </c>
      <c r="F10" s="196">
        <v>2.65</v>
      </c>
      <c r="G10" s="197">
        <v>703985</v>
      </c>
      <c r="H10" s="198">
        <f t="shared" si="0"/>
        <v>5.04</v>
      </c>
      <c r="I10" s="215">
        <v>37.5</v>
      </c>
      <c r="J10" s="216">
        <v>279119</v>
      </c>
      <c r="K10" s="217">
        <v>115</v>
      </c>
      <c r="L10" s="195">
        <v>698657</v>
      </c>
      <c r="M10" s="202">
        <v>2.5</v>
      </c>
      <c r="N10" s="197">
        <v>642970</v>
      </c>
      <c r="O10" s="203">
        <f t="shared" si="1"/>
        <v>8.66</v>
      </c>
    </row>
    <row r="11" spans="1:15" ht="13.5">
      <c r="A11" s="193" t="s">
        <v>152</v>
      </c>
      <c r="B11" s="261">
        <v>38</v>
      </c>
      <c r="C11" s="262">
        <v>286722</v>
      </c>
      <c r="D11" s="262">
        <v>140</v>
      </c>
      <c r="E11" s="262">
        <v>723608</v>
      </c>
      <c r="F11" s="263">
        <v>2.52</v>
      </c>
      <c r="G11" s="264">
        <v>739459</v>
      </c>
      <c r="H11" s="265">
        <f t="shared" si="0"/>
        <v>-2.14</v>
      </c>
      <c r="I11" s="266">
        <v>38</v>
      </c>
      <c r="J11" s="267">
        <v>286760</v>
      </c>
      <c r="K11" s="268">
        <v>138</v>
      </c>
      <c r="L11" s="262">
        <v>678186</v>
      </c>
      <c r="M11" s="269">
        <v>2.36</v>
      </c>
      <c r="N11" s="264">
        <v>698657</v>
      </c>
      <c r="O11" s="237">
        <f t="shared" si="1"/>
        <v>-2.93</v>
      </c>
    </row>
    <row r="12" spans="1:15" ht="13.5">
      <c r="A12" s="270" t="s">
        <v>153</v>
      </c>
      <c r="B12" s="228">
        <v>37.7</v>
      </c>
      <c r="C12" s="195">
        <v>275083</v>
      </c>
      <c r="D12" s="195">
        <v>137</v>
      </c>
      <c r="E12" s="195">
        <v>735758</v>
      </c>
      <c r="F12" s="196">
        <v>2.67</v>
      </c>
      <c r="G12" s="197">
        <v>723608</v>
      </c>
      <c r="H12" s="229">
        <f t="shared" si="0"/>
        <v>1.68</v>
      </c>
      <c r="I12" s="215">
        <v>37.7</v>
      </c>
      <c r="J12" s="216">
        <v>275081</v>
      </c>
      <c r="K12" s="201">
        <v>136</v>
      </c>
      <c r="L12" s="195">
        <v>663965</v>
      </c>
      <c r="M12" s="202">
        <v>2.41</v>
      </c>
      <c r="N12" s="197">
        <v>678186</v>
      </c>
      <c r="O12" s="203">
        <f t="shared" si="1"/>
        <v>-2.1</v>
      </c>
    </row>
    <row r="13" spans="1:15" ht="14.25" thickBot="1">
      <c r="A13" s="270" t="s">
        <v>154</v>
      </c>
      <c r="B13" s="231">
        <v>37.7</v>
      </c>
      <c r="C13" s="232">
        <v>277359</v>
      </c>
      <c r="D13" s="232">
        <v>124</v>
      </c>
      <c r="E13" s="232">
        <v>681306</v>
      </c>
      <c r="F13" s="233">
        <v>2.46</v>
      </c>
      <c r="G13" s="234">
        <v>735758</v>
      </c>
      <c r="H13" s="235">
        <f>ROUND((E13-G13)/G13*100,2)</f>
        <v>-7.4</v>
      </c>
      <c r="I13" s="236">
        <v>37.7</v>
      </c>
      <c r="J13" s="232">
        <v>277359</v>
      </c>
      <c r="K13" s="232">
        <v>124</v>
      </c>
      <c r="L13" s="232">
        <v>587488</v>
      </c>
      <c r="M13" s="233">
        <v>2.12</v>
      </c>
      <c r="N13" s="234">
        <v>663965</v>
      </c>
      <c r="O13" s="237">
        <f>ROUND((L13-N13)/N13*100,2)</f>
        <v>-11.52</v>
      </c>
    </row>
    <row r="14" spans="1:15" ht="13.5">
      <c r="A14" s="271" t="s">
        <v>142</v>
      </c>
      <c r="B14" s="239">
        <v>37.2</v>
      </c>
      <c r="C14" s="240">
        <v>274594</v>
      </c>
      <c r="D14" s="241">
        <v>127</v>
      </c>
      <c r="E14" s="240">
        <v>665676</v>
      </c>
      <c r="F14" s="242">
        <v>2.42</v>
      </c>
      <c r="G14" s="243">
        <v>681306</v>
      </c>
      <c r="H14" s="244">
        <f>ROUND((E14-G14)/G14*100,2)</f>
        <v>-2.29</v>
      </c>
      <c r="I14" s="239">
        <v>37.2</v>
      </c>
      <c r="J14" s="240">
        <v>274594</v>
      </c>
      <c r="K14" s="241">
        <v>127</v>
      </c>
      <c r="L14" s="240">
        <v>590521</v>
      </c>
      <c r="M14" s="242">
        <v>2.15</v>
      </c>
      <c r="N14" s="275">
        <v>587488</v>
      </c>
      <c r="O14" s="245">
        <f>ROUND((L14-N14)/N14*100,2)</f>
        <v>0.52</v>
      </c>
    </row>
    <row r="15" spans="1:15" ht="14.25" thickBot="1">
      <c r="A15" s="276" t="s">
        <v>143</v>
      </c>
      <c r="B15" s="246">
        <v>37.7</v>
      </c>
      <c r="C15" s="247">
        <v>277359</v>
      </c>
      <c r="D15" s="247">
        <v>124</v>
      </c>
      <c r="E15" s="247">
        <v>681306</v>
      </c>
      <c r="F15" s="248">
        <v>2.46</v>
      </c>
      <c r="G15" s="249">
        <v>735758</v>
      </c>
      <c r="H15" s="250">
        <f>ROUND((E15-G15)/G15*100,2)</f>
        <v>-7.4</v>
      </c>
      <c r="I15" s="251">
        <v>37.7</v>
      </c>
      <c r="J15" s="247">
        <v>277359</v>
      </c>
      <c r="K15" s="247">
        <v>124</v>
      </c>
      <c r="L15" s="247">
        <v>587488</v>
      </c>
      <c r="M15" s="248">
        <v>2.12</v>
      </c>
      <c r="N15" s="249">
        <v>663965</v>
      </c>
      <c r="O15" s="273">
        <f>ROUND((L15-N15)/N15*100,2)</f>
        <v>-11.52</v>
      </c>
    </row>
    <row r="16" spans="1:15" ht="14.25" thickBot="1">
      <c r="A16" s="253" t="s">
        <v>144</v>
      </c>
      <c r="B16" s="254">
        <f aca="true" t="shared" si="2" ref="B16:O16">B14-B15</f>
        <v>-0.5</v>
      </c>
      <c r="C16" s="255">
        <f t="shared" si="2"/>
        <v>-2765</v>
      </c>
      <c r="D16" s="256">
        <f t="shared" si="2"/>
        <v>3</v>
      </c>
      <c r="E16" s="255">
        <f t="shared" si="2"/>
        <v>-15630</v>
      </c>
      <c r="F16" s="257">
        <f t="shared" si="2"/>
        <v>-0.040000000000000036</v>
      </c>
      <c r="G16" s="258">
        <f t="shared" si="2"/>
        <v>-54452</v>
      </c>
      <c r="H16" s="252">
        <f t="shared" si="2"/>
        <v>5.11</v>
      </c>
      <c r="I16" s="259">
        <f t="shared" si="2"/>
        <v>-0.5</v>
      </c>
      <c r="J16" s="260">
        <f t="shared" si="2"/>
        <v>-2765</v>
      </c>
      <c r="K16" s="256">
        <f t="shared" si="2"/>
        <v>3</v>
      </c>
      <c r="L16" s="255">
        <f t="shared" si="2"/>
        <v>3033</v>
      </c>
      <c r="M16" s="257">
        <f t="shared" si="2"/>
        <v>0.029999999999999805</v>
      </c>
      <c r="N16" s="258">
        <f t="shared" si="2"/>
        <v>-76477</v>
      </c>
      <c r="O16" s="252">
        <f t="shared" si="2"/>
        <v>12.04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161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162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163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127</v>
      </c>
      <c r="B39" s="92"/>
      <c r="C39" s="92"/>
      <c r="D39" s="92"/>
      <c r="E39" s="92"/>
      <c r="F39" s="92" t="s">
        <v>128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7:O47"/>
    <mergeCell ref="B31:M31"/>
    <mergeCell ref="A37:O37"/>
    <mergeCell ref="A50:M5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17" t="s">
        <v>158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ht="18.75">
      <c r="B3" s="117" t="s">
        <v>133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12.75" thickBot="1">
      <c r="B4" s="118" t="s">
        <v>134</v>
      </c>
      <c r="C4" s="118"/>
      <c r="D4" s="118"/>
      <c r="E4" s="45"/>
      <c r="F4" s="45"/>
      <c r="G4" s="45"/>
      <c r="H4" s="45"/>
      <c r="I4" s="45"/>
      <c r="J4" s="45"/>
      <c r="K4" s="47"/>
      <c r="L4" s="45"/>
      <c r="M4" s="45"/>
      <c r="N4" s="45"/>
      <c r="O4" s="119" t="s">
        <v>135</v>
      </c>
      <c r="P4" s="119"/>
      <c r="Q4" s="119"/>
      <c r="R4" s="119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15" t="s">
        <v>48</v>
      </c>
      <c r="K6" s="116"/>
      <c r="L6" s="22"/>
      <c r="M6" s="22"/>
      <c r="N6" s="22"/>
      <c r="O6" s="22"/>
      <c r="P6" s="22"/>
      <c r="Q6" s="115" t="s">
        <v>48</v>
      </c>
      <c r="R6" s="116"/>
    </row>
    <row r="7" spans="2:18" s="6" customFormat="1" ht="42" customHeight="1" thickBot="1">
      <c r="B7" s="19"/>
      <c r="C7" s="20"/>
      <c r="D7" s="21"/>
      <c r="E7" s="29" t="s">
        <v>60</v>
      </c>
      <c r="F7" s="23" t="s">
        <v>49</v>
      </c>
      <c r="G7" s="23" t="s">
        <v>45</v>
      </c>
      <c r="H7" s="23" t="s">
        <v>50</v>
      </c>
      <c r="I7" s="24" t="s">
        <v>88</v>
      </c>
      <c r="J7" s="25" t="s">
        <v>59</v>
      </c>
      <c r="K7" s="26" t="s">
        <v>52</v>
      </c>
      <c r="L7" s="23" t="s">
        <v>60</v>
      </c>
      <c r="M7" s="23" t="s">
        <v>49</v>
      </c>
      <c r="N7" s="23" t="s">
        <v>45</v>
      </c>
      <c r="O7" s="23" t="s">
        <v>53</v>
      </c>
      <c r="P7" s="24" t="s">
        <v>88</v>
      </c>
      <c r="Q7" s="25" t="s">
        <v>54</v>
      </c>
      <c r="R7" s="27" t="s">
        <v>52</v>
      </c>
    </row>
    <row r="8" spans="2:23" s="38" customFormat="1" ht="12">
      <c r="B8" s="39"/>
      <c r="C8" s="113" t="s">
        <v>0</v>
      </c>
      <c r="D8" s="114"/>
      <c r="E8" s="144">
        <v>37.5</v>
      </c>
      <c r="F8" s="145">
        <v>287459</v>
      </c>
      <c r="G8" s="146">
        <v>121</v>
      </c>
      <c r="H8" s="145">
        <v>693649</v>
      </c>
      <c r="I8" s="147">
        <v>2.41</v>
      </c>
      <c r="J8" s="148">
        <v>751395</v>
      </c>
      <c r="K8" s="149">
        <f>IF(U8=TRUE,"-",ROUND((H8-J8)/J8*100,2))</f>
        <v>-7.69</v>
      </c>
      <c r="L8" s="144">
        <v>37.5</v>
      </c>
      <c r="M8" s="145">
        <v>287618</v>
      </c>
      <c r="N8" s="150">
        <v>118</v>
      </c>
      <c r="O8" s="145">
        <v>621245</v>
      </c>
      <c r="P8" s="147">
        <v>2.16</v>
      </c>
      <c r="Q8" s="148">
        <v>638691</v>
      </c>
      <c r="R8" s="149">
        <f>IF(W8=TRUE,"-",ROUND((O8-Q8)/Q8*100,2))</f>
        <v>-2.73</v>
      </c>
      <c r="T8" s="38">
        <f>ROUND((H8-J8)/J8*100,2)</f>
        <v>-7.69</v>
      </c>
      <c r="U8" s="38" t="b">
        <f>ISERROR(T8)</f>
        <v>0</v>
      </c>
      <c r="V8" s="38">
        <f>ROUND((O8-Q8)/Q8*100,2)</f>
        <v>-2.73</v>
      </c>
      <c r="W8" s="38" t="b">
        <f>ISERROR(V8)</f>
        <v>0</v>
      </c>
    </row>
    <row r="9" spans="2:23" s="38" customFormat="1" ht="12">
      <c r="B9" s="84"/>
      <c r="C9" s="40"/>
      <c r="D9" s="41" t="s">
        <v>92</v>
      </c>
      <c r="E9" s="151">
        <v>38.9</v>
      </c>
      <c r="F9" s="152">
        <v>200300</v>
      </c>
      <c r="G9" s="153" t="s">
        <v>149</v>
      </c>
      <c r="H9" s="152">
        <v>471429</v>
      </c>
      <c r="I9" s="154">
        <v>2.35</v>
      </c>
      <c r="J9" s="155">
        <v>781803</v>
      </c>
      <c r="K9" s="156">
        <f>IF(U9=TRUE,"-",ROUND((H9-J9)/J9*100,2))</f>
        <v>-39.7</v>
      </c>
      <c r="L9" s="151">
        <v>38.9</v>
      </c>
      <c r="M9" s="152">
        <v>200300</v>
      </c>
      <c r="N9" s="157" t="s">
        <v>149</v>
      </c>
      <c r="O9" s="152">
        <v>425918</v>
      </c>
      <c r="P9" s="154">
        <v>2.13</v>
      </c>
      <c r="Q9" s="155">
        <v>759884</v>
      </c>
      <c r="R9" s="158">
        <f aca="true" t="shared" si="0" ref="R9:R66">IF(W9=TRUE,"-",ROUND((O9-Q9)/Q9*100,2))</f>
        <v>-43.95</v>
      </c>
      <c r="T9" s="38">
        <f aca="true" t="shared" si="1" ref="T9:T66">ROUND((H9-J9)/J9*100,2)</f>
        <v>-39.7</v>
      </c>
      <c r="U9" s="38" t="b">
        <f aca="true" t="shared" si="2" ref="U9:U66">ISERROR(T9)</f>
        <v>0</v>
      </c>
      <c r="V9" s="38">
        <f aca="true" t="shared" si="3" ref="V9:V66">ROUND((O9-Q9)/Q9*100,2)</f>
        <v>-43.95</v>
      </c>
      <c r="W9" s="38" t="b">
        <f aca="true" t="shared" si="4" ref="W9:W66">ISERROR(V9)</f>
        <v>0</v>
      </c>
    </row>
    <row r="10" spans="2:23" s="38" customFormat="1" ht="12">
      <c r="B10" s="84"/>
      <c r="C10" s="40"/>
      <c r="D10" s="41" t="s">
        <v>69</v>
      </c>
      <c r="E10" s="151">
        <v>39.9</v>
      </c>
      <c r="F10" s="152">
        <v>293647</v>
      </c>
      <c r="G10" s="153">
        <v>5</v>
      </c>
      <c r="H10" s="152">
        <v>626556</v>
      </c>
      <c r="I10" s="154">
        <v>2.13</v>
      </c>
      <c r="J10" s="155">
        <v>471008</v>
      </c>
      <c r="K10" s="156">
        <f aca="true" t="shared" si="5" ref="K10:K66">IF(U10=TRUE,"-",ROUND((H10-J10)/J10*100,2))</f>
        <v>33.02</v>
      </c>
      <c r="L10" s="151">
        <v>39.9</v>
      </c>
      <c r="M10" s="152">
        <v>293647</v>
      </c>
      <c r="N10" s="157">
        <v>5</v>
      </c>
      <c r="O10" s="152">
        <v>216548</v>
      </c>
      <c r="P10" s="154">
        <v>0.74</v>
      </c>
      <c r="Q10" s="155">
        <v>170790</v>
      </c>
      <c r="R10" s="158">
        <f t="shared" si="0"/>
        <v>26.79</v>
      </c>
      <c r="T10" s="38">
        <f t="shared" si="1"/>
        <v>33.02</v>
      </c>
      <c r="U10" s="38" t="b">
        <f t="shared" si="2"/>
        <v>0</v>
      </c>
      <c r="V10" s="38">
        <f t="shared" si="3"/>
        <v>26.79</v>
      </c>
      <c r="W10" s="38" t="b">
        <f t="shared" si="4"/>
        <v>0</v>
      </c>
    </row>
    <row r="11" spans="2:23" s="38" customFormat="1" ht="12">
      <c r="B11" s="84"/>
      <c r="C11" s="40"/>
      <c r="D11" s="41" t="s">
        <v>93</v>
      </c>
      <c r="E11" s="151">
        <v>45.3</v>
      </c>
      <c r="F11" s="152">
        <v>256985</v>
      </c>
      <c r="G11" s="153" t="s">
        <v>149</v>
      </c>
      <c r="H11" s="152">
        <v>396514</v>
      </c>
      <c r="I11" s="154">
        <v>1.54</v>
      </c>
      <c r="J11" s="155">
        <v>408187</v>
      </c>
      <c r="K11" s="156">
        <f t="shared" si="5"/>
        <v>-2.86</v>
      </c>
      <c r="L11" s="151">
        <v>45.3</v>
      </c>
      <c r="M11" s="152">
        <v>256985</v>
      </c>
      <c r="N11" s="157" t="s">
        <v>149</v>
      </c>
      <c r="O11" s="152">
        <v>277539</v>
      </c>
      <c r="P11" s="154">
        <v>1.08</v>
      </c>
      <c r="Q11" s="155">
        <v>278020</v>
      </c>
      <c r="R11" s="158">
        <f t="shared" si="0"/>
        <v>-0.17</v>
      </c>
      <c r="T11" s="38">
        <f t="shared" si="1"/>
        <v>-2.86</v>
      </c>
      <c r="U11" s="38" t="b">
        <f t="shared" si="2"/>
        <v>0</v>
      </c>
      <c r="V11" s="38">
        <f t="shared" si="3"/>
        <v>-0.17</v>
      </c>
      <c r="W11" s="38" t="b">
        <f t="shared" si="4"/>
        <v>0</v>
      </c>
    </row>
    <row r="12" spans="2:23" s="38" customFormat="1" ht="12">
      <c r="B12" s="84"/>
      <c r="C12" s="40"/>
      <c r="D12" s="41" t="s">
        <v>75</v>
      </c>
      <c r="E12" s="151">
        <v>35.8</v>
      </c>
      <c r="F12" s="152">
        <v>251154</v>
      </c>
      <c r="G12" s="153">
        <v>4</v>
      </c>
      <c r="H12" s="152">
        <v>605743</v>
      </c>
      <c r="I12" s="154">
        <v>2.41</v>
      </c>
      <c r="J12" s="155">
        <v>586723</v>
      </c>
      <c r="K12" s="156">
        <f t="shared" si="5"/>
        <v>3.24</v>
      </c>
      <c r="L12" s="151">
        <v>35.8</v>
      </c>
      <c r="M12" s="152">
        <v>251154</v>
      </c>
      <c r="N12" s="157">
        <v>4</v>
      </c>
      <c r="O12" s="152">
        <v>553964</v>
      </c>
      <c r="P12" s="154">
        <v>2.21</v>
      </c>
      <c r="Q12" s="155">
        <v>533283</v>
      </c>
      <c r="R12" s="158">
        <f t="shared" si="0"/>
        <v>3.88</v>
      </c>
      <c r="T12" s="38">
        <f t="shared" si="1"/>
        <v>3.24</v>
      </c>
      <c r="U12" s="38" t="b">
        <f t="shared" si="2"/>
        <v>0</v>
      </c>
      <c r="V12" s="38">
        <f t="shared" si="3"/>
        <v>3.88</v>
      </c>
      <c r="W12" s="38" t="b">
        <f t="shared" si="4"/>
        <v>0</v>
      </c>
    </row>
    <row r="13" spans="2:23" s="38" customFormat="1" ht="12">
      <c r="B13" s="84"/>
      <c r="C13" s="40"/>
      <c r="D13" s="41" t="s">
        <v>84</v>
      </c>
      <c r="E13" s="151">
        <v>37.3</v>
      </c>
      <c r="F13" s="152">
        <v>243736</v>
      </c>
      <c r="G13" s="153" t="s">
        <v>149</v>
      </c>
      <c r="H13" s="152">
        <v>499322</v>
      </c>
      <c r="I13" s="154">
        <v>2.05</v>
      </c>
      <c r="J13" s="155">
        <v>539142</v>
      </c>
      <c r="K13" s="156">
        <f t="shared" si="5"/>
        <v>-7.39</v>
      </c>
      <c r="L13" s="151">
        <v>37.3</v>
      </c>
      <c r="M13" s="152">
        <v>243736</v>
      </c>
      <c r="N13" s="157" t="s">
        <v>149</v>
      </c>
      <c r="O13" s="152">
        <v>489241</v>
      </c>
      <c r="P13" s="154">
        <v>2.01</v>
      </c>
      <c r="Q13" s="155">
        <v>484226</v>
      </c>
      <c r="R13" s="158">
        <f t="shared" si="0"/>
        <v>1.04</v>
      </c>
      <c r="T13" s="38">
        <f t="shared" si="1"/>
        <v>-7.39</v>
      </c>
      <c r="U13" s="38" t="b">
        <f t="shared" si="2"/>
        <v>0</v>
      </c>
      <c r="V13" s="38">
        <f t="shared" si="3"/>
        <v>1.04</v>
      </c>
      <c r="W13" s="38" t="b">
        <f t="shared" si="4"/>
        <v>0</v>
      </c>
    </row>
    <row r="14" spans="2:23" s="38" customFormat="1" ht="12">
      <c r="B14" s="84"/>
      <c r="C14" s="40"/>
      <c r="D14" s="41" t="s">
        <v>1</v>
      </c>
      <c r="E14" s="151">
        <v>34.4</v>
      </c>
      <c r="F14" s="152">
        <v>290026</v>
      </c>
      <c r="G14" s="153">
        <v>7</v>
      </c>
      <c r="H14" s="152">
        <v>738099</v>
      </c>
      <c r="I14" s="154">
        <v>2.54</v>
      </c>
      <c r="J14" s="155">
        <v>671134</v>
      </c>
      <c r="K14" s="156">
        <f t="shared" si="5"/>
        <v>9.98</v>
      </c>
      <c r="L14" s="151">
        <v>34.4</v>
      </c>
      <c r="M14" s="152">
        <v>290026</v>
      </c>
      <c r="N14" s="157">
        <v>7</v>
      </c>
      <c r="O14" s="152">
        <v>657328</v>
      </c>
      <c r="P14" s="154">
        <v>2.27</v>
      </c>
      <c r="Q14" s="155">
        <v>620602</v>
      </c>
      <c r="R14" s="158">
        <f t="shared" si="0"/>
        <v>5.92</v>
      </c>
      <c r="T14" s="38">
        <f t="shared" si="1"/>
        <v>9.98</v>
      </c>
      <c r="U14" s="38" t="b">
        <f t="shared" si="2"/>
        <v>0</v>
      </c>
      <c r="V14" s="38">
        <f t="shared" si="3"/>
        <v>5.92</v>
      </c>
      <c r="W14" s="38" t="b">
        <f t="shared" si="4"/>
        <v>0</v>
      </c>
    </row>
    <row r="15" spans="2:23" s="38" customFormat="1" ht="12">
      <c r="B15" s="81"/>
      <c r="C15" s="40"/>
      <c r="D15" s="41" t="s">
        <v>94</v>
      </c>
      <c r="E15" s="151" t="s">
        <v>98</v>
      </c>
      <c r="F15" s="152" t="s">
        <v>98</v>
      </c>
      <c r="G15" s="153" t="s">
        <v>98</v>
      </c>
      <c r="H15" s="152" t="s">
        <v>98</v>
      </c>
      <c r="I15" s="154" t="s">
        <v>98</v>
      </c>
      <c r="J15" s="155" t="s">
        <v>98</v>
      </c>
      <c r="K15" s="156" t="str">
        <f t="shared" si="5"/>
        <v>-</v>
      </c>
      <c r="L15" s="151" t="s">
        <v>98</v>
      </c>
      <c r="M15" s="152" t="s">
        <v>98</v>
      </c>
      <c r="N15" s="157" t="s">
        <v>98</v>
      </c>
      <c r="O15" s="152" t="s">
        <v>98</v>
      </c>
      <c r="P15" s="154" t="s">
        <v>98</v>
      </c>
      <c r="Q15" s="155" t="s">
        <v>98</v>
      </c>
      <c r="R15" s="158" t="str">
        <f t="shared" si="0"/>
        <v>-</v>
      </c>
      <c r="T15" s="38" t="e">
        <f t="shared" si="1"/>
        <v>#VALUE!</v>
      </c>
      <c r="U15" s="38" t="b">
        <f t="shared" si="2"/>
        <v>1</v>
      </c>
      <c r="V15" s="38" t="e">
        <f t="shared" si="3"/>
        <v>#VALUE!</v>
      </c>
      <c r="W15" s="38" t="b">
        <f t="shared" si="4"/>
        <v>1</v>
      </c>
    </row>
    <row r="16" spans="2:23" s="38" customFormat="1" ht="12">
      <c r="B16" s="81"/>
      <c r="C16" s="40"/>
      <c r="D16" s="41" t="s">
        <v>2</v>
      </c>
      <c r="E16" s="151">
        <v>34.4</v>
      </c>
      <c r="F16" s="152">
        <v>241443</v>
      </c>
      <c r="G16" s="153" t="s">
        <v>149</v>
      </c>
      <c r="H16" s="152">
        <v>639824</v>
      </c>
      <c r="I16" s="154">
        <v>2.65</v>
      </c>
      <c r="J16" s="155">
        <v>491242</v>
      </c>
      <c r="K16" s="156">
        <f t="shared" si="5"/>
        <v>30.25</v>
      </c>
      <c r="L16" s="151">
        <v>34.4</v>
      </c>
      <c r="M16" s="152">
        <v>241443</v>
      </c>
      <c r="N16" s="157" t="s">
        <v>149</v>
      </c>
      <c r="O16" s="152">
        <v>632584</v>
      </c>
      <c r="P16" s="154">
        <v>2.62</v>
      </c>
      <c r="Q16" s="155">
        <v>446848</v>
      </c>
      <c r="R16" s="158">
        <f t="shared" si="0"/>
        <v>41.57</v>
      </c>
      <c r="T16" s="38">
        <f t="shared" si="1"/>
        <v>30.25</v>
      </c>
      <c r="U16" s="38" t="b">
        <f t="shared" si="2"/>
        <v>0</v>
      </c>
      <c r="V16" s="38">
        <f t="shared" si="3"/>
        <v>41.57</v>
      </c>
      <c r="W16" s="38" t="b">
        <f t="shared" si="4"/>
        <v>0</v>
      </c>
    </row>
    <row r="17" spans="2:23" s="38" customFormat="1" ht="12">
      <c r="B17" s="81"/>
      <c r="C17" s="40"/>
      <c r="D17" s="41" t="s">
        <v>76</v>
      </c>
      <c r="E17" s="151">
        <v>37.8</v>
      </c>
      <c r="F17" s="152">
        <v>273523</v>
      </c>
      <c r="G17" s="153">
        <v>4</v>
      </c>
      <c r="H17" s="152">
        <v>627310</v>
      </c>
      <c r="I17" s="154">
        <v>2.29</v>
      </c>
      <c r="J17" s="155">
        <v>577252</v>
      </c>
      <c r="K17" s="156">
        <f t="shared" si="5"/>
        <v>8.67</v>
      </c>
      <c r="L17" s="151">
        <v>37.8</v>
      </c>
      <c r="M17" s="152">
        <v>273523</v>
      </c>
      <c r="N17" s="157">
        <v>4</v>
      </c>
      <c r="O17" s="152">
        <v>621929</v>
      </c>
      <c r="P17" s="154">
        <v>2.27</v>
      </c>
      <c r="Q17" s="155">
        <v>560202</v>
      </c>
      <c r="R17" s="158">
        <f t="shared" si="0"/>
        <v>11.02</v>
      </c>
      <c r="T17" s="38">
        <f t="shared" si="1"/>
        <v>8.67</v>
      </c>
      <c r="U17" s="38" t="b">
        <f t="shared" si="2"/>
        <v>0</v>
      </c>
      <c r="V17" s="38">
        <f t="shared" si="3"/>
        <v>11.02</v>
      </c>
      <c r="W17" s="38" t="b">
        <f t="shared" si="4"/>
        <v>0</v>
      </c>
    </row>
    <row r="18" spans="2:23" s="38" customFormat="1" ht="12">
      <c r="B18" s="81"/>
      <c r="C18" s="40"/>
      <c r="D18" s="41" t="s">
        <v>77</v>
      </c>
      <c r="E18" s="151">
        <v>44.1</v>
      </c>
      <c r="F18" s="152">
        <v>241870</v>
      </c>
      <c r="G18" s="153" t="s">
        <v>149</v>
      </c>
      <c r="H18" s="152">
        <v>353411</v>
      </c>
      <c r="I18" s="154">
        <v>1.46</v>
      </c>
      <c r="J18" s="155">
        <v>572943</v>
      </c>
      <c r="K18" s="156">
        <f t="shared" si="5"/>
        <v>-38.32</v>
      </c>
      <c r="L18" s="151">
        <v>44.1</v>
      </c>
      <c r="M18" s="152">
        <v>241870</v>
      </c>
      <c r="N18" s="157" t="s">
        <v>149</v>
      </c>
      <c r="O18" s="152">
        <v>323157</v>
      </c>
      <c r="P18" s="154">
        <v>1.34</v>
      </c>
      <c r="Q18" s="155">
        <v>564786</v>
      </c>
      <c r="R18" s="158">
        <f t="shared" si="0"/>
        <v>-42.78</v>
      </c>
      <c r="T18" s="38">
        <f t="shared" si="1"/>
        <v>-38.32</v>
      </c>
      <c r="U18" s="38" t="b">
        <f t="shared" si="2"/>
        <v>0</v>
      </c>
      <c r="V18" s="38">
        <f t="shared" si="3"/>
        <v>-42.78</v>
      </c>
      <c r="W18" s="38" t="b">
        <f t="shared" si="4"/>
        <v>0</v>
      </c>
    </row>
    <row r="19" spans="2:23" s="38" customFormat="1" ht="12">
      <c r="B19" s="81"/>
      <c r="C19" s="40"/>
      <c r="D19" s="41" t="s">
        <v>3</v>
      </c>
      <c r="E19" s="151" t="s">
        <v>98</v>
      </c>
      <c r="F19" s="152" t="s">
        <v>98</v>
      </c>
      <c r="G19" s="153" t="s">
        <v>98</v>
      </c>
      <c r="H19" s="152" t="s">
        <v>98</v>
      </c>
      <c r="I19" s="154" t="s">
        <v>98</v>
      </c>
      <c r="J19" s="155" t="s">
        <v>98</v>
      </c>
      <c r="K19" s="156" t="str">
        <f t="shared" si="5"/>
        <v>-</v>
      </c>
      <c r="L19" s="151" t="s">
        <v>98</v>
      </c>
      <c r="M19" s="152" t="s">
        <v>98</v>
      </c>
      <c r="N19" s="157" t="s">
        <v>98</v>
      </c>
      <c r="O19" s="152" t="s">
        <v>98</v>
      </c>
      <c r="P19" s="154" t="s">
        <v>98</v>
      </c>
      <c r="Q19" s="155" t="s">
        <v>98</v>
      </c>
      <c r="R19" s="158" t="str">
        <f t="shared" si="0"/>
        <v>-</v>
      </c>
      <c r="T19" s="38" t="e">
        <f t="shared" si="1"/>
        <v>#VALUE!</v>
      </c>
      <c r="U19" s="38" t="b">
        <f t="shared" si="2"/>
        <v>1</v>
      </c>
      <c r="V19" s="38" t="e">
        <f t="shared" si="3"/>
        <v>#VALUE!</v>
      </c>
      <c r="W19" s="38" t="b">
        <f t="shared" si="4"/>
        <v>1</v>
      </c>
    </row>
    <row r="20" spans="2:23" s="38" customFormat="1" ht="12">
      <c r="B20" s="81" t="s">
        <v>4</v>
      </c>
      <c r="C20" s="40"/>
      <c r="D20" s="41" t="s">
        <v>5</v>
      </c>
      <c r="E20" s="151">
        <v>36.3</v>
      </c>
      <c r="F20" s="152">
        <v>255621</v>
      </c>
      <c r="G20" s="153" t="s">
        <v>149</v>
      </c>
      <c r="H20" s="152">
        <v>671813</v>
      </c>
      <c r="I20" s="154">
        <v>2.63</v>
      </c>
      <c r="J20" s="155">
        <v>662426</v>
      </c>
      <c r="K20" s="156">
        <f t="shared" si="5"/>
        <v>1.42</v>
      </c>
      <c r="L20" s="151">
        <v>36.3</v>
      </c>
      <c r="M20" s="152">
        <v>255621</v>
      </c>
      <c r="N20" s="157" t="s">
        <v>149</v>
      </c>
      <c r="O20" s="152">
        <v>631556</v>
      </c>
      <c r="P20" s="154">
        <v>2.47</v>
      </c>
      <c r="Q20" s="155">
        <v>630394</v>
      </c>
      <c r="R20" s="158">
        <f t="shared" si="0"/>
        <v>0.18</v>
      </c>
      <c r="T20" s="38">
        <f t="shared" si="1"/>
        <v>1.42</v>
      </c>
      <c r="U20" s="38" t="b">
        <f t="shared" si="2"/>
        <v>0</v>
      </c>
      <c r="V20" s="38">
        <f t="shared" si="3"/>
        <v>0.18</v>
      </c>
      <c r="W20" s="38" t="b">
        <f t="shared" si="4"/>
        <v>0</v>
      </c>
    </row>
    <row r="21" spans="2:23" s="38" customFormat="1" ht="12">
      <c r="B21" s="81"/>
      <c r="C21" s="40"/>
      <c r="D21" s="41" t="s">
        <v>6</v>
      </c>
      <c r="E21" s="151">
        <v>37.4</v>
      </c>
      <c r="F21" s="152">
        <v>269068</v>
      </c>
      <c r="G21" s="153">
        <v>8</v>
      </c>
      <c r="H21" s="152">
        <v>592728</v>
      </c>
      <c r="I21" s="154">
        <v>2.2</v>
      </c>
      <c r="J21" s="155">
        <v>467660</v>
      </c>
      <c r="K21" s="156">
        <f t="shared" si="5"/>
        <v>26.74</v>
      </c>
      <c r="L21" s="151">
        <v>37.4</v>
      </c>
      <c r="M21" s="152">
        <v>271782</v>
      </c>
      <c r="N21" s="157">
        <v>7</v>
      </c>
      <c r="O21" s="152">
        <v>559679</v>
      </c>
      <c r="P21" s="154">
        <v>2.06</v>
      </c>
      <c r="Q21" s="155">
        <v>406489</v>
      </c>
      <c r="R21" s="158">
        <f t="shared" si="0"/>
        <v>37.69</v>
      </c>
      <c r="T21" s="38">
        <f t="shared" si="1"/>
        <v>26.74</v>
      </c>
      <c r="U21" s="38" t="b">
        <f t="shared" si="2"/>
        <v>0</v>
      </c>
      <c r="V21" s="38">
        <f t="shared" si="3"/>
        <v>37.69</v>
      </c>
      <c r="W21" s="38" t="b">
        <f t="shared" si="4"/>
        <v>0</v>
      </c>
    </row>
    <row r="22" spans="2:23" s="38" customFormat="1" ht="12">
      <c r="B22" s="81"/>
      <c r="C22" s="40"/>
      <c r="D22" s="41" t="s">
        <v>95</v>
      </c>
      <c r="E22" s="151">
        <v>37.6</v>
      </c>
      <c r="F22" s="152">
        <v>301124</v>
      </c>
      <c r="G22" s="153">
        <v>11</v>
      </c>
      <c r="H22" s="152">
        <v>735296</v>
      </c>
      <c r="I22" s="154">
        <v>2.44</v>
      </c>
      <c r="J22" s="155">
        <v>800388</v>
      </c>
      <c r="K22" s="156">
        <f t="shared" si="5"/>
        <v>-8.13</v>
      </c>
      <c r="L22" s="151">
        <v>37.5</v>
      </c>
      <c r="M22" s="152">
        <v>302658</v>
      </c>
      <c r="N22" s="157">
        <v>9</v>
      </c>
      <c r="O22" s="152">
        <v>642889</v>
      </c>
      <c r="P22" s="154">
        <v>2.12</v>
      </c>
      <c r="Q22" s="155">
        <v>581127</v>
      </c>
      <c r="R22" s="158">
        <f t="shared" si="0"/>
        <v>10.63</v>
      </c>
      <c r="T22" s="38">
        <f t="shared" si="1"/>
        <v>-8.13</v>
      </c>
      <c r="U22" s="38" t="b">
        <f t="shared" si="2"/>
        <v>0</v>
      </c>
      <c r="V22" s="38">
        <f t="shared" si="3"/>
        <v>10.63</v>
      </c>
      <c r="W22" s="38" t="b">
        <f t="shared" si="4"/>
        <v>0</v>
      </c>
    </row>
    <row r="23" spans="2:23" s="38" customFormat="1" ht="12">
      <c r="B23" s="81"/>
      <c r="C23" s="40"/>
      <c r="D23" s="41" t="s">
        <v>72</v>
      </c>
      <c r="E23" s="151">
        <v>38.7</v>
      </c>
      <c r="F23" s="152">
        <v>277398</v>
      </c>
      <c r="G23" s="153">
        <v>4</v>
      </c>
      <c r="H23" s="152">
        <v>600237</v>
      </c>
      <c r="I23" s="154">
        <v>2.16</v>
      </c>
      <c r="J23" s="155">
        <v>236485</v>
      </c>
      <c r="K23" s="156">
        <f t="shared" si="5"/>
        <v>153.82</v>
      </c>
      <c r="L23" s="151">
        <v>38.7</v>
      </c>
      <c r="M23" s="152">
        <v>277398</v>
      </c>
      <c r="N23" s="157">
        <v>4</v>
      </c>
      <c r="O23" s="152">
        <v>527378</v>
      </c>
      <c r="P23" s="154">
        <v>1.9</v>
      </c>
      <c r="Q23" s="155">
        <v>175328</v>
      </c>
      <c r="R23" s="158">
        <f t="shared" si="0"/>
        <v>200.8</v>
      </c>
      <c r="T23" s="38">
        <f t="shared" si="1"/>
        <v>153.82</v>
      </c>
      <c r="U23" s="38" t="b">
        <f t="shared" si="2"/>
        <v>0</v>
      </c>
      <c r="V23" s="38">
        <f t="shared" si="3"/>
        <v>200.8</v>
      </c>
      <c r="W23" s="38" t="b">
        <f t="shared" si="4"/>
        <v>0</v>
      </c>
    </row>
    <row r="24" spans="2:23" s="38" customFormat="1" ht="12">
      <c r="B24" s="81"/>
      <c r="C24" s="40"/>
      <c r="D24" s="41" t="s">
        <v>70</v>
      </c>
      <c r="E24" s="151">
        <v>39.5</v>
      </c>
      <c r="F24" s="152">
        <v>268310</v>
      </c>
      <c r="G24" s="153">
        <v>5</v>
      </c>
      <c r="H24" s="152">
        <v>656015</v>
      </c>
      <c r="I24" s="154">
        <v>2.44</v>
      </c>
      <c r="J24" s="155">
        <v>586027</v>
      </c>
      <c r="K24" s="156">
        <f t="shared" si="5"/>
        <v>11.94</v>
      </c>
      <c r="L24" s="151">
        <v>39.5</v>
      </c>
      <c r="M24" s="152">
        <v>268310</v>
      </c>
      <c r="N24" s="157">
        <v>5</v>
      </c>
      <c r="O24" s="152">
        <v>647886</v>
      </c>
      <c r="P24" s="154">
        <v>2.41</v>
      </c>
      <c r="Q24" s="155">
        <v>573261</v>
      </c>
      <c r="R24" s="158">
        <f t="shared" si="0"/>
        <v>13.02</v>
      </c>
      <c r="T24" s="38">
        <f t="shared" si="1"/>
        <v>11.94</v>
      </c>
      <c r="U24" s="38" t="b">
        <f t="shared" si="2"/>
        <v>0</v>
      </c>
      <c r="V24" s="38">
        <f t="shared" si="3"/>
        <v>13.02</v>
      </c>
      <c r="W24" s="38" t="b">
        <f t="shared" si="4"/>
        <v>0</v>
      </c>
    </row>
    <row r="25" spans="2:23" s="38" customFormat="1" ht="12">
      <c r="B25" s="81"/>
      <c r="C25" s="40"/>
      <c r="D25" s="41" t="s">
        <v>71</v>
      </c>
      <c r="E25" s="151" t="s">
        <v>98</v>
      </c>
      <c r="F25" s="152" t="s">
        <v>98</v>
      </c>
      <c r="G25" s="153" t="s">
        <v>98</v>
      </c>
      <c r="H25" s="152" t="s">
        <v>98</v>
      </c>
      <c r="I25" s="154" t="s">
        <v>98</v>
      </c>
      <c r="J25" s="155" t="s">
        <v>98</v>
      </c>
      <c r="K25" s="156" t="str">
        <f t="shared" si="5"/>
        <v>-</v>
      </c>
      <c r="L25" s="151" t="s">
        <v>98</v>
      </c>
      <c r="M25" s="152" t="s">
        <v>98</v>
      </c>
      <c r="N25" s="157" t="s">
        <v>98</v>
      </c>
      <c r="O25" s="152" t="s">
        <v>98</v>
      </c>
      <c r="P25" s="154" t="s">
        <v>98</v>
      </c>
      <c r="Q25" s="155" t="s">
        <v>98</v>
      </c>
      <c r="R25" s="158" t="str">
        <f t="shared" si="0"/>
        <v>-</v>
      </c>
      <c r="T25" s="38" t="e">
        <f t="shared" si="1"/>
        <v>#VALUE!</v>
      </c>
      <c r="U25" s="38" t="b">
        <f t="shared" si="2"/>
        <v>1</v>
      </c>
      <c r="V25" s="38" t="e">
        <f t="shared" si="3"/>
        <v>#VALUE!</v>
      </c>
      <c r="W25" s="38" t="b">
        <f t="shared" si="4"/>
        <v>1</v>
      </c>
    </row>
    <row r="26" spans="2:23" s="38" customFormat="1" ht="12">
      <c r="B26" s="81"/>
      <c r="C26" s="40"/>
      <c r="D26" s="41" t="s">
        <v>7</v>
      </c>
      <c r="E26" s="151">
        <v>37</v>
      </c>
      <c r="F26" s="152">
        <v>285115</v>
      </c>
      <c r="G26" s="153">
        <v>50</v>
      </c>
      <c r="H26" s="152">
        <v>701741</v>
      </c>
      <c r="I26" s="154">
        <v>2.46</v>
      </c>
      <c r="J26" s="155">
        <v>767734</v>
      </c>
      <c r="K26" s="156">
        <f t="shared" si="5"/>
        <v>-8.6</v>
      </c>
      <c r="L26" s="151">
        <v>37</v>
      </c>
      <c r="M26" s="152">
        <v>285115</v>
      </c>
      <c r="N26" s="157">
        <v>50</v>
      </c>
      <c r="O26" s="152">
        <v>621418</v>
      </c>
      <c r="P26" s="154">
        <v>2.18</v>
      </c>
      <c r="Q26" s="155">
        <v>668999</v>
      </c>
      <c r="R26" s="158">
        <f t="shared" si="0"/>
        <v>-7.11</v>
      </c>
      <c r="T26" s="38">
        <f t="shared" si="1"/>
        <v>-8.6</v>
      </c>
      <c r="U26" s="38" t="b">
        <f t="shared" si="2"/>
        <v>0</v>
      </c>
      <c r="V26" s="38">
        <f t="shared" si="3"/>
        <v>-7.11</v>
      </c>
      <c r="W26" s="38" t="b">
        <f t="shared" si="4"/>
        <v>0</v>
      </c>
    </row>
    <row r="27" spans="2:23" s="38" customFormat="1" ht="12">
      <c r="B27" s="81"/>
      <c r="C27" s="40"/>
      <c r="D27" s="41" t="s">
        <v>96</v>
      </c>
      <c r="E27" s="151">
        <v>40.5</v>
      </c>
      <c r="F27" s="152">
        <v>323061</v>
      </c>
      <c r="G27" s="153">
        <v>9</v>
      </c>
      <c r="H27" s="152">
        <v>694944</v>
      </c>
      <c r="I27" s="154">
        <v>2.15</v>
      </c>
      <c r="J27" s="155">
        <v>881850</v>
      </c>
      <c r="K27" s="156">
        <f t="shared" si="5"/>
        <v>-21.19</v>
      </c>
      <c r="L27" s="151">
        <v>40.5</v>
      </c>
      <c r="M27" s="152">
        <v>323061</v>
      </c>
      <c r="N27" s="157">
        <v>9</v>
      </c>
      <c r="O27" s="152">
        <v>659098</v>
      </c>
      <c r="P27" s="154">
        <v>2.04</v>
      </c>
      <c r="Q27" s="155">
        <v>666492</v>
      </c>
      <c r="R27" s="158">
        <f t="shared" si="0"/>
        <v>-1.11</v>
      </c>
      <c r="T27" s="38">
        <f t="shared" si="1"/>
        <v>-21.19</v>
      </c>
      <c r="U27" s="38" t="b">
        <f t="shared" si="2"/>
        <v>0</v>
      </c>
      <c r="V27" s="38">
        <f t="shared" si="3"/>
        <v>-1.11</v>
      </c>
      <c r="W27" s="38" t="b">
        <f t="shared" si="4"/>
        <v>0</v>
      </c>
    </row>
    <row r="28" spans="2:23" s="38" customFormat="1" ht="12">
      <c r="B28" s="81" t="s">
        <v>8</v>
      </c>
      <c r="C28" s="104" t="s">
        <v>9</v>
      </c>
      <c r="D28" s="110"/>
      <c r="E28" s="159" t="s">
        <v>98</v>
      </c>
      <c r="F28" s="160" t="s">
        <v>98</v>
      </c>
      <c r="G28" s="161" t="s">
        <v>98</v>
      </c>
      <c r="H28" s="160" t="s">
        <v>98</v>
      </c>
      <c r="I28" s="162" t="s">
        <v>98</v>
      </c>
      <c r="J28" s="163" t="s">
        <v>98</v>
      </c>
      <c r="K28" s="164" t="str">
        <f t="shared" si="5"/>
        <v>-</v>
      </c>
      <c r="L28" s="159" t="s">
        <v>98</v>
      </c>
      <c r="M28" s="160" t="s">
        <v>98</v>
      </c>
      <c r="N28" s="165" t="s">
        <v>98</v>
      </c>
      <c r="O28" s="160" t="s">
        <v>98</v>
      </c>
      <c r="P28" s="162" t="s">
        <v>98</v>
      </c>
      <c r="Q28" s="163" t="s">
        <v>98</v>
      </c>
      <c r="R28" s="164" t="str">
        <f t="shared" si="0"/>
        <v>-</v>
      </c>
      <c r="T28" s="38" t="e">
        <f t="shared" si="1"/>
        <v>#VALUE!</v>
      </c>
      <c r="U28" s="38" t="b">
        <f t="shared" si="2"/>
        <v>1</v>
      </c>
      <c r="V28" s="38" t="e">
        <f t="shared" si="3"/>
        <v>#VALUE!</v>
      </c>
      <c r="W28" s="38" t="b">
        <f t="shared" si="4"/>
        <v>1</v>
      </c>
    </row>
    <row r="29" spans="2:23" s="38" customFormat="1" ht="12">
      <c r="B29" s="81"/>
      <c r="C29" s="104" t="s">
        <v>80</v>
      </c>
      <c r="D29" s="110"/>
      <c r="E29" s="166" t="s">
        <v>98</v>
      </c>
      <c r="F29" s="167" t="s">
        <v>98</v>
      </c>
      <c r="G29" s="168" t="s">
        <v>98</v>
      </c>
      <c r="H29" s="167" t="s">
        <v>98</v>
      </c>
      <c r="I29" s="169" t="s">
        <v>98</v>
      </c>
      <c r="J29" s="170">
        <v>426906</v>
      </c>
      <c r="K29" s="164" t="str">
        <f t="shared" si="5"/>
        <v>-</v>
      </c>
      <c r="L29" s="166" t="s">
        <v>98</v>
      </c>
      <c r="M29" s="167" t="s">
        <v>98</v>
      </c>
      <c r="N29" s="171" t="s">
        <v>98</v>
      </c>
      <c r="O29" s="167" t="s">
        <v>98</v>
      </c>
      <c r="P29" s="169" t="s">
        <v>98</v>
      </c>
      <c r="Q29" s="170" t="s">
        <v>98</v>
      </c>
      <c r="R29" s="164" t="str">
        <f t="shared" si="0"/>
        <v>-</v>
      </c>
      <c r="T29" s="38" t="e">
        <f t="shared" si="1"/>
        <v>#VALUE!</v>
      </c>
      <c r="U29" s="38" t="b">
        <f t="shared" si="2"/>
        <v>1</v>
      </c>
      <c r="V29" s="38" t="e">
        <f t="shared" si="3"/>
        <v>#VALUE!</v>
      </c>
      <c r="W29" s="38" t="b">
        <f t="shared" si="4"/>
        <v>1</v>
      </c>
    </row>
    <row r="30" spans="2:23" s="38" customFormat="1" ht="12">
      <c r="B30" s="81"/>
      <c r="C30" s="104" t="s">
        <v>10</v>
      </c>
      <c r="D30" s="110"/>
      <c r="E30" s="166">
        <v>35.4</v>
      </c>
      <c r="F30" s="167">
        <v>269440</v>
      </c>
      <c r="G30" s="168">
        <v>5</v>
      </c>
      <c r="H30" s="167">
        <v>656225</v>
      </c>
      <c r="I30" s="169">
        <v>2.44</v>
      </c>
      <c r="J30" s="170">
        <v>650220</v>
      </c>
      <c r="K30" s="164">
        <f t="shared" si="5"/>
        <v>0.92</v>
      </c>
      <c r="L30" s="166">
        <v>35.4</v>
      </c>
      <c r="M30" s="167">
        <v>269440</v>
      </c>
      <c r="N30" s="171">
        <v>5</v>
      </c>
      <c r="O30" s="167">
        <v>602797</v>
      </c>
      <c r="P30" s="169">
        <v>2.24</v>
      </c>
      <c r="Q30" s="170">
        <v>597477</v>
      </c>
      <c r="R30" s="164">
        <f t="shared" si="0"/>
        <v>0.89</v>
      </c>
      <c r="T30" s="38">
        <f t="shared" si="1"/>
        <v>0.92</v>
      </c>
      <c r="U30" s="38" t="b">
        <f t="shared" si="2"/>
        <v>0</v>
      </c>
      <c r="V30" s="38">
        <f t="shared" si="3"/>
        <v>0.89</v>
      </c>
      <c r="W30" s="38" t="b">
        <f t="shared" si="4"/>
        <v>0</v>
      </c>
    </row>
    <row r="31" spans="2:23" s="38" customFormat="1" ht="12">
      <c r="B31" s="81"/>
      <c r="C31" s="104" t="s">
        <v>81</v>
      </c>
      <c r="D31" s="110"/>
      <c r="E31" s="166" t="s">
        <v>98</v>
      </c>
      <c r="F31" s="167" t="s">
        <v>98</v>
      </c>
      <c r="G31" s="168" t="s">
        <v>98</v>
      </c>
      <c r="H31" s="167" t="s">
        <v>98</v>
      </c>
      <c r="I31" s="169" t="s">
        <v>98</v>
      </c>
      <c r="J31" s="170">
        <v>877000</v>
      </c>
      <c r="K31" s="164" t="str">
        <f t="shared" si="5"/>
        <v>-</v>
      </c>
      <c r="L31" s="166" t="s">
        <v>98</v>
      </c>
      <c r="M31" s="167" t="s">
        <v>98</v>
      </c>
      <c r="N31" s="171" t="s">
        <v>98</v>
      </c>
      <c r="O31" s="167" t="s">
        <v>98</v>
      </c>
      <c r="P31" s="169" t="s">
        <v>98</v>
      </c>
      <c r="Q31" s="170">
        <v>874000</v>
      </c>
      <c r="R31" s="164" t="str">
        <f t="shared" si="0"/>
        <v>-</v>
      </c>
      <c r="T31" s="38" t="e">
        <f t="shared" si="1"/>
        <v>#VALUE!</v>
      </c>
      <c r="U31" s="38" t="b">
        <f t="shared" si="2"/>
        <v>1</v>
      </c>
      <c r="V31" s="38" t="e">
        <f t="shared" si="3"/>
        <v>#VALUE!</v>
      </c>
      <c r="W31" s="38" t="b">
        <f t="shared" si="4"/>
        <v>1</v>
      </c>
    </row>
    <row r="32" spans="2:23" s="38" customFormat="1" ht="12">
      <c r="B32" s="81"/>
      <c r="C32" s="104" t="s">
        <v>39</v>
      </c>
      <c r="D32" s="110"/>
      <c r="E32" s="166" t="s">
        <v>98</v>
      </c>
      <c r="F32" s="167" t="s">
        <v>98</v>
      </c>
      <c r="G32" s="168" t="s">
        <v>98</v>
      </c>
      <c r="H32" s="167" t="s">
        <v>98</v>
      </c>
      <c r="I32" s="169" t="s">
        <v>98</v>
      </c>
      <c r="J32" s="170" t="s">
        <v>98</v>
      </c>
      <c r="K32" s="164" t="str">
        <f t="shared" si="5"/>
        <v>-</v>
      </c>
      <c r="L32" s="166" t="s">
        <v>98</v>
      </c>
      <c r="M32" s="167" t="s">
        <v>98</v>
      </c>
      <c r="N32" s="171" t="s">
        <v>98</v>
      </c>
      <c r="O32" s="167" t="s">
        <v>98</v>
      </c>
      <c r="P32" s="169" t="s">
        <v>98</v>
      </c>
      <c r="Q32" s="170" t="s">
        <v>98</v>
      </c>
      <c r="R32" s="164" t="str">
        <f t="shared" si="0"/>
        <v>-</v>
      </c>
      <c r="T32" s="38" t="e">
        <f t="shared" si="1"/>
        <v>#VALUE!</v>
      </c>
      <c r="U32" s="38" t="b">
        <f t="shared" si="2"/>
        <v>1</v>
      </c>
      <c r="V32" s="38" t="e">
        <f t="shared" si="3"/>
        <v>#VALUE!</v>
      </c>
      <c r="W32" s="38" t="b">
        <f t="shared" si="4"/>
        <v>1</v>
      </c>
    </row>
    <row r="33" spans="2:23" s="38" customFormat="1" ht="12">
      <c r="B33" s="81"/>
      <c r="C33" s="111" t="s">
        <v>79</v>
      </c>
      <c r="D33" s="112"/>
      <c r="E33" s="159">
        <v>40.4</v>
      </c>
      <c r="F33" s="160">
        <v>278960</v>
      </c>
      <c r="G33" s="161">
        <v>8</v>
      </c>
      <c r="H33" s="160">
        <v>614215</v>
      </c>
      <c r="I33" s="162">
        <v>2.2</v>
      </c>
      <c r="J33" s="163">
        <v>638346</v>
      </c>
      <c r="K33" s="156">
        <f t="shared" si="5"/>
        <v>-3.78</v>
      </c>
      <c r="L33" s="159">
        <v>40.4</v>
      </c>
      <c r="M33" s="160">
        <v>278960</v>
      </c>
      <c r="N33" s="165">
        <v>8</v>
      </c>
      <c r="O33" s="160">
        <v>525398</v>
      </c>
      <c r="P33" s="162">
        <v>1.88</v>
      </c>
      <c r="Q33" s="163">
        <v>572936</v>
      </c>
      <c r="R33" s="158">
        <f t="shared" si="0"/>
        <v>-8.3</v>
      </c>
      <c r="T33" s="38">
        <f t="shared" si="1"/>
        <v>-3.78</v>
      </c>
      <c r="U33" s="38" t="b">
        <f t="shared" si="2"/>
        <v>0</v>
      </c>
      <c r="V33" s="38">
        <f t="shared" si="3"/>
        <v>-8.3</v>
      </c>
      <c r="W33" s="38" t="b">
        <f t="shared" si="4"/>
        <v>0</v>
      </c>
    </row>
    <row r="34" spans="2:23" s="38" customFormat="1" ht="12">
      <c r="B34" s="81"/>
      <c r="C34" s="40"/>
      <c r="D34" s="42" t="s">
        <v>97</v>
      </c>
      <c r="E34" s="151" t="s">
        <v>98</v>
      </c>
      <c r="F34" s="152" t="s">
        <v>98</v>
      </c>
      <c r="G34" s="153" t="s">
        <v>98</v>
      </c>
      <c r="H34" s="152" t="s">
        <v>98</v>
      </c>
      <c r="I34" s="154" t="s">
        <v>98</v>
      </c>
      <c r="J34" s="155" t="s">
        <v>98</v>
      </c>
      <c r="K34" s="156" t="str">
        <f t="shared" si="5"/>
        <v>-</v>
      </c>
      <c r="L34" s="151" t="s">
        <v>98</v>
      </c>
      <c r="M34" s="152" t="s">
        <v>98</v>
      </c>
      <c r="N34" s="157" t="s">
        <v>98</v>
      </c>
      <c r="O34" s="152" t="s">
        <v>98</v>
      </c>
      <c r="P34" s="154" t="s">
        <v>98</v>
      </c>
      <c r="Q34" s="155" t="s">
        <v>98</v>
      </c>
      <c r="R34" s="158" t="str">
        <f t="shared" si="0"/>
        <v>-</v>
      </c>
      <c r="T34" s="38" t="e">
        <f t="shared" si="1"/>
        <v>#VALUE!</v>
      </c>
      <c r="U34" s="38" t="b">
        <f t="shared" si="2"/>
        <v>1</v>
      </c>
      <c r="V34" s="38" t="e">
        <f t="shared" si="3"/>
        <v>#VALUE!</v>
      </c>
      <c r="W34" s="38" t="b">
        <f t="shared" si="4"/>
        <v>1</v>
      </c>
    </row>
    <row r="35" spans="2:23" s="38" customFormat="1" ht="12">
      <c r="B35" s="81"/>
      <c r="C35" s="40"/>
      <c r="D35" s="42" t="s">
        <v>11</v>
      </c>
      <c r="E35" s="151">
        <v>40.1</v>
      </c>
      <c r="F35" s="152">
        <v>263947</v>
      </c>
      <c r="G35" s="153" t="s">
        <v>149</v>
      </c>
      <c r="H35" s="152">
        <v>522890</v>
      </c>
      <c r="I35" s="154">
        <v>1.98</v>
      </c>
      <c r="J35" s="155">
        <v>534386</v>
      </c>
      <c r="K35" s="156">
        <f t="shared" si="5"/>
        <v>-2.15</v>
      </c>
      <c r="L35" s="151">
        <v>40.1</v>
      </c>
      <c r="M35" s="152">
        <v>263947</v>
      </c>
      <c r="N35" s="157" t="s">
        <v>100</v>
      </c>
      <c r="O35" s="152">
        <v>479544</v>
      </c>
      <c r="P35" s="154">
        <v>1.82</v>
      </c>
      <c r="Q35" s="155">
        <v>518368</v>
      </c>
      <c r="R35" s="158">
        <f t="shared" si="0"/>
        <v>-7.49</v>
      </c>
      <c r="T35" s="38">
        <f t="shared" si="1"/>
        <v>-2.15</v>
      </c>
      <c r="U35" s="38" t="b">
        <f t="shared" si="2"/>
        <v>0</v>
      </c>
      <c r="V35" s="38">
        <f t="shared" si="3"/>
        <v>-7.49</v>
      </c>
      <c r="W35" s="38" t="b">
        <f t="shared" si="4"/>
        <v>0</v>
      </c>
    </row>
    <row r="36" spans="2:23" s="38" customFormat="1" ht="12">
      <c r="B36" s="81" t="s">
        <v>12</v>
      </c>
      <c r="C36" s="40"/>
      <c r="D36" s="42" t="s">
        <v>13</v>
      </c>
      <c r="E36" s="151">
        <v>40.8</v>
      </c>
      <c r="F36" s="152">
        <v>300143</v>
      </c>
      <c r="G36" s="153">
        <v>6</v>
      </c>
      <c r="H36" s="152">
        <v>743069</v>
      </c>
      <c r="I36" s="154">
        <v>2.48</v>
      </c>
      <c r="J36" s="155">
        <v>746369</v>
      </c>
      <c r="K36" s="156">
        <f t="shared" si="5"/>
        <v>-0.44</v>
      </c>
      <c r="L36" s="151">
        <v>40.8</v>
      </c>
      <c r="M36" s="152">
        <v>300143</v>
      </c>
      <c r="N36" s="157">
        <v>6</v>
      </c>
      <c r="O36" s="152">
        <v>590096</v>
      </c>
      <c r="P36" s="154">
        <v>1.97</v>
      </c>
      <c r="Q36" s="155">
        <v>629636</v>
      </c>
      <c r="R36" s="158">
        <f t="shared" si="0"/>
        <v>-6.28</v>
      </c>
      <c r="T36" s="38">
        <f t="shared" si="1"/>
        <v>-0.44</v>
      </c>
      <c r="U36" s="38" t="b">
        <f t="shared" si="2"/>
        <v>0</v>
      </c>
      <c r="V36" s="38">
        <f t="shared" si="3"/>
        <v>-6.28</v>
      </c>
      <c r="W36" s="38" t="b">
        <f t="shared" si="4"/>
        <v>0</v>
      </c>
    </row>
    <row r="37" spans="2:23" s="38" customFormat="1" ht="12">
      <c r="B37" s="81"/>
      <c r="C37" s="40"/>
      <c r="D37" s="42" t="s">
        <v>40</v>
      </c>
      <c r="E37" s="151" t="s">
        <v>98</v>
      </c>
      <c r="F37" s="152" t="s">
        <v>98</v>
      </c>
      <c r="G37" s="153" t="s">
        <v>98</v>
      </c>
      <c r="H37" s="152" t="s">
        <v>98</v>
      </c>
      <c r="I37" s="154" t="s">
        <v>98</v>
      </c>
      <c r="J37" s="155" t="s">
        <v>98</v>
      </c>
      <c r="K37" s="156" t="str">
        <f t="shared" si="5"/>
        <v>-</v>
      </c>
      <c r="L37" s="151" t="s">
        <v>98</v>
      </c>
      <c r="M37" s="152" t="s">
        <v>98</v>
      </c>
      <c r="N37" s="157" t="s">
        <v>98</v>
      </c>
      <c r="O37" s="152" t="s">
        <v>98</v>
      </c>
      <c r="P37" s="154" t="s">
        <v>98</v>
      </c>
      <c r="Q37" s="155" t="s">
        <v>98</v>
      </c>
      <c r="R37" s="158" t="str">
        <f t="shared" si="0"/>
        <v>-</v>
      </c>
      <c r="T37" s="38" t="e">
        <f t="shared" si="1"/>
        <v>#VALUE!</v>
      </c>
      <c r="U37" s="38" t="b">
        <f t="shared" si="2"/>
        <v>1</v>
      </c>
      <c r="V37" s="38" t="e">
        <f t="shared" si="3"/>
        <v>#VALUE!</v>
      </c>
      <c r="W37" s="38" t="b">
        <f t="shared" si="4"/>
        <v>1</v>
      </c>
    </row>
    <row r="38" spans="2:23" s="38" customFormat="1" ht="12">
      <c r="B38" s="81"/>
      <c r="C38" s="40"/>
      <c r="D38" s="42" t="s">
        <v>41</v>
      </c>
      <c r="E38" s="151" t="s">
        <v>98</v>
      </c>
      <c r="F38" s="152" t="s">
        <v>98</v>
      </c>
      <c r="G38" s="153" t="s">
        <v>98</v>
      </c>
      <c r="H38" s="152" t="s">
        <v>98</v>
      </c>
      <c r="I38" s="154" t="s">
        <v>98</v>
      </c>
      <c r="J38" s="155" t="s">
        <v>98</v>
      </c>
      <c r="K38" s="156" t="str">
        <f t="shared" si="5"/>
        <v>-</v>
      </c>
      <c r="L38" s="151" t="s">
        <v>98</v>
      </c>
      <c r="M38" s="152" t="s">
        <v>98</v>
      </c>
      <c r="N38" s="157" t="s">
        <v>98</v>
      </c>
      <c r="O38" s="152" t="s">
        <v>98</v>
      </c>
      <c r="P38" s="154" t="s">
        <v>98</v>
      </c>
      <c r="Q38" s="155" t="s">
        <v>98</v>
      </c>
      <c r="R38" s="158" t="str">
        <f t="shared" si="0"/>
        <v>-</v>
      </c>
      <c r="T38" s="38" t="e">
        <f t="shared" si="1"/>
        <v>#VALUE!</v>
      </c>
      <c r="U38" s="38" t="b">
        <f t="shared" si="2"/>
        <v>1</v>
      </c>
      <c r="V38" s="38" t="e">
        <f t="shared" si="3"/>
        <v>#VALUE!</v>
      </c>
      <c r="W38" s="38" t="b">
        <f t="shared" si="4"/>
        <v>1</v>
      </c>
    </row>
    <row r="39" spans="2:23" s="38" customFormat="1" ht="12">
      <c r="B39" s="81"/>
      <c r="C39" s="40"/>
      <c r="D39" s="42" t="s">
        <v>42</v>
      </c>
      <c r="E39" s="151" t="s">
        <v>98</v>
      </c>
      <c r="F39" s="152" t="s">
        <v>98</v>
      </c>
      <c r="G39" s="153" t="s">
        <v>98</v>
      </c>
      <c r="H39" s="152" t="s">
        <v>98</v>
      </c>
      <c r="I39" s="154" t="s">
        <v>98</v>
      </c>
      <c r="J39" s="155" t="s">
        <v>98</v>
      </c>
      <c r="K39" s="156" t="str">
        <f t="shared" si="5"/>
        <v>-</v>
      </c>
      <c r="L39" s="151" t="s">
        <v>98</v>
      </c>
      <c r="M39" s="152" t="s">
        <v>98</v>
      </c>
      <c r="N39" s="157" t="s">
        <v>98</v>
      </c>
      <c r="O39" s="152" t="s">
        <v>98</v>
      </c>
      <c r="P39" s="154" t="s">
        <v>98</v>
      </c>
      <c r="Q39" s="155" t="s">
        <v>98</v>
      </c>
      <c r="R39" s="158" t="str">
        <f t="shared" si="0"/>
        <v>-</v>
      </c>
      <c r="T39" s="38" t="e">
        <f t="shared" si="1"/>
        <v>#VALUE!</v>
      </c>
      <c r="U39" s="38" t="b">
        <f t="shared" si="2"/>
        <v>1</v>
      </c>
      <c r="V39" s="38" t="e">
        <f t="shared" si="3"/>
        <v>#VALUE!</v>
      </c>
      <c r="W39" s="38" t="b">
        <f t="shared" si="4"/>
        <v>1</v>
      </c>
    </row>
    <row r="40" spans="2:23" s="38" customFormat="1" ht="12">
      <c r="B40" s="81"/>
      <c r="C40" s="40"/>
      <c r="D40" s="41" t="s">
        <v>83</v>
      </c>
      <c r="E40" s="151" t="s">
        <v>98</v>
      </c>
      <c r="F40" s="152" t="s">
        <v>98</v>
      </c>
      <c r="G40" s="153" t="s">
        <v>98</v>
      </c>
      <c r="H40" s="152" t="s">
        <v>98</v>
      </c>
      <c r="I40" s="154" t="s">
        <v>98</v>
      </c>
      <c r="J40" s="155" t="s">
        <v>98</v>
      </c>
      <c r="K40" s="156" t="str">
        <f t="shared" si="5"/>
        <v>-</v>
      </c>
      <c r="L40" s="151" t="s">
        <v>98</v>
      </c>
      <c r="M40" s="152" t="s">
        <v>98</v>
      </c>
      <c r="N40" s="157" t="s">
        <v>98</v>
      </c>
      <c r="O40" s="152" t="s">
        <v>98</v>
      </c>
      <c r="P40" s="154" t="s">
        <v>98</v>
      </c>
      <c r="Q40" s="155" t="s">
        <v>98</v>
      </c>
      <c r="R40" s="158" t="str">
        <f t="shared" si="0"/>
        <v>-</v>
      </c>
      <c r="T40" s="38" t="e">
        <f t="shared" si="1"/>
        <v>#VALUE!</v>
      </c>
      <c r="U40" s="38" t="b">
        <f t="shared" si="2"/>
        <v>1</v>
      </c>
      <c r="V40" s="38" t="e">
        <f t="shared" si="3"/>
        <v>#VALUE!</v>
      </c>
      <c r="W40" s="38" t="b">
        <f t="shared" si="4"/>
        <v>1</v>
      </c>
    </row>
    <row r="41" spans="2:23" s="38" customFormat="1" ht="12">
      <c r="B41" s="81"/>
      <c r="C41" s="40"/>
      <c r="D41" s="41" t="s">
        <v>82</v>
      </c>
      <c r="E41" s="151" t="s">
        <v>98</v>
      </c>
      <c r="F41" s="152" t="s">
        <v>98</v>
      </c>
      <c r="G41" s="153" t="s">
        <v>98</v>
      </c>
      <c r="H41" s="152" t="s">
        <v>98</v>
      </c>
      <c r="I41" s="154" t="s">
        <v>98</v>
      </c>
      <c r="J41" s="155" t="s">
        <v>98</v>
      </c>
      <c r="K41" s="156" t="str">
        <f t="shared" si="5"/>
        <v>-</v>
      </c>
      <c r="L41" s="151" t="s">
        <v>98</v>
      </c>
      <c r="M41" s="152" t="s">
        <v>98</v>
      </c>
      <c r="N41" s="157" t="s">
        <v>98</v>
      </c>
      <c r="O41" s="152" t="s">
        <v>98</v>
      </c>
      <c r="P41" s="154" t="s">
        <v>98</v>
      </c>
      <c r="Q41" s="155" t="s">
        <v>98</v>
      </c>
      <c r="R41" s="158" t="str">
        <f t="shared" si="0"/>
        <v>-</v>
      </c>
      <c r="T41" s="38" t="e">
        <f t="shared" si="1"/>
        <v>#VALUE!</v>
      </c>
      <c r="U41" s="38" t="b">
        <f t="shared" si="2"/>
        <v>1</v>
      </c>
      <c r="V41" s="38" t="e">
        <f t="shared" si="3"/>
        <v>#VALUE!</v>
      </c>
      <c r="W41" s="38" t="b">
        <f t="shared" si="4"/>
        <v>1</v>
      </c>
    </row>
    <row r="42" spans="2:23" s="38" customFormat="1" ht="12">
      <c r="B42" s="81"/>
      <c r="C42" s="104" t="s">
        <v>85</v>
      </c>
      <c r="D42" s="105"/>
      <c r="E42" s="166">
        <v>35.2</v>
      </c>
      <c r="F42" s="167">
        <v>252480</v>
      </c>
      <c r="G42" s="168">
        <v>7</v>
      </c>
      <c r="H42" s="167">
        <v>527361</v>
      </c>
      <c r="I42" s="169">
        <v>2.09</v>
      </c>
      <c r="J42" s="170">
        <v>503363</v>
      </c>
      <c r="K42" s="164">
        <f t="shared" si="5"/>
        <v>4.77</v>
      </c>
      <c r="L42" s="166">
        <v>35.2</v>
      </c>
      <c r="M42" s="167">
        <v>252480</v>
      </c>
      <c r="N42" s="171">
        <v>7</v>
      </c>
      <c r="O42" s="167">
        <v>445259</v>
      </c>
      <c r="P42" s="169">
        <v>1.76</v>
      </c>
      <c r="Q42" s="170">
        <v>430980</v>
      </c>
      <c r="R42" s="164">
        <f t="shared" si="0"/>
        <v>3.31</v>
      </c>
      <c r="T42" s="38">
        <f t="shared" si="1"/>
        <v>4.77</v>
      </c>
      <c r="U42" s="38" t="b">
        <f t="shared" si="2"/>
        <v>0</v>
      </c>
      <c r="V42" s="38">
        <f t="shared" si="3"/>
        <v>3.31</v>
      </c>
      <c r="W42" s="38" t="b">
        <f t="shared" si="4"/>
        <v>0</v>
      </c>
    </row>
    <row r="43" spans="2:23" s="38" customFormat="1" ht="12">
      <c r="B43" s="81"/>
      <c r="C43" s="104" t="s">
        <v>63</v>
      </c>
      <c r="D43" s="105"/>
      <c r="E43" s="166" t="s">
        <v>98</v>
      </c>
      <c r="F43" s="167" t="s">
        <v>98</v>
      </c>
      <c r="G43" s="168" t="s">
        <v>98</v>
      </c>
      <c r="H43" s="167" t="s">
        <v>98</v>
      </c>
      <c r="I43" s="169" t="s">
        <v>98</v>
      </c>
      <c r="J43" s="170" t="s">
        <v>98</v>
      </c>
      <c r="K43" s="164" t="str">
        <f t="shared" si="5"/>
        <v>-</v>
      </c>
      <c r="L43" s="166" t="s">
        <v>98</v>
      </c>
      <c r="M43" s="167" t="s">
        <v>98</v>
      </c>
      <c r="N43" s="171" t="s">
        <v>98</v>
      </c>
      <c r="O43" s="167" t="s">
        <v>98</v>
      </c>
      <c r="P43" s="169" t="s">
        <v>98</v>
      </c>
      <c r="Q43" s="170" t="s">
        <v>98</v>
      </c>
      <c r="R43" s="164" t="str">
        <f t="shared" si="0"/>
        <v>-</v>
      </c>
      <c r="T43" s="38" t="e">
        <f t="shared" si="1"/>
        <v>#VALUE!</v>
      </c>
      <c r="U43" s="38" t="b">
        <f t="shared" si="2"/>
        <v>1</v>
      </c>
      <c r="V43" s="38" t="e">
        <f t="shared" si="3"/>
        <v>#VALUE!</v>
      </c>
      <c r="W43" s="38" t="b">
        <f t="shared" si="4"/>
        <v>1</v>
      </c>
    </row>
    <row r="44" spans="2:23" s="38" customFormat="1" ht="12">
      <c r="B44" s="81"/>
      <c r="C44" s="104" t="s">
        <v>64</v>
      </c>
      <c r="D44" s="105"/>
      <c r="E44" s="166">
        <v>27.9</v>
      </c>
      <c r="F44" s="167">
        <v>212866</v>
      </c>
      <c r="G44" s="168" t="s">
        <v>149</v>
      </c>
      <c r="H44" s="167">
        <v>574738</v>
      </c>
      <c r="I44" s="169">
        <v>2.7</v>
      </c>
      <c r="J44" s="170" t="s">
        <v>98</v>
      </c>
      <c r="K44" s="164" t="str">
        <f t="shared" si="5"/>
        <v>-</v>
      </c>
      <c r="L44" s="166">
        <v>27.9</v>
      </c>
      <c r="M44" s="167">
        <v>212866</v>
      </c>
      <c r="N44" s="171" t="s">
        <v>149</v>
      </c>
      <c r="O44" s="167">
        <v>532198</v>
      </c>
      <c r="P44" s="169">
        <v>2.5</v>
      </c>
      <c r="Q44" s="170" t="s">
        <v>98</v>
      </c>
      <c r="R44" s="164" t="str">
        <f t="shared" si="0"/>
        <v>-</v>
      </c>
      <c r="T44" s="38" t="e">
        <f t="shared" si="1"/>
        <v>#VALUE!</v>
      </c>
      <c r="U44" s="38" t="b">
        <f t="shared" si="2"/>
        <v>1</v>
      </c>
      <c r="V44" s="38" t="e">
        <f t="shared" si="3"/>
        <v>#VALUE!</v>
      </c>
      <c r="W44" s="38" t="b">
        <f t="shared" si="4"/>
        <v>1</v>
      </c>
    </row>
    <row r="45" spans="2:23" s="38" customFormat="1" ht="12">
      <c r="B45" s="81"/>
      <c r="C45" s="104" t="s">
        <v>65</v>
      </c>
      <c r="D45" s="105"/>
      <c r="E45" s="166" t="s">
        <v>98</v>
      </c>
      <c r="F45" s="167" t="s">
        <v>98</v>
      </c>
      <c r="G45" s="168" t="s">
        <v>98</v>
      </c>
      <c r="H45" s="167" t="s">
        <v>98</v>
      </c>
      <c r="I45" s="169" t="s">
        <v>98</v>
      </c>
      <c r="J45" s="170" t="s">
        <v>98</v>
      </c>
      <c r="K45" s="164" t="str">
        <f t="shared" si="5"/>
        <v>-</v>
      </c>
      <c r="L45" s="166" t="s">
        <v>98</v>
      </c>
      <c r="M45" s="167" t="s">
        <v>98</v>
      </c>
      <c r="N45" s="171" t="s">
        <v>98</v>
      </c>
      <c r="O45" s="167" t="s">
        <v>98</v>
      </c>
      <c r="P45" s="169" t="s">
        <v>98</v>
      </c>
      <c r="Q45" s="170" t="s">
        <v>98</v>
      </c>
      <c r="R45" s="164" t="str">
        <f t="shared" si="0"/>
        <v>-</v>
      </c>
      <c r="T45" s="38" t="e">
        <f t="shared" si="1"/>
        <v>#VALUE!</v>
      </c>
      <c r="U45" s="38" t="b">
        <f t="shared" si="2"/>
        <v>1</v>
      </c>
      <c r="V45" s="38" t="e">
        <f t="shared" si="3"/>
        <v>#VALUE!</v>
      </c>
      <c r="W45" s="38" t="b">
        <f t="shared" si="4"/>
        <v>1</v>
      </c>
    </row>
    <row r="46" spans="2:23" s="38" customFormat="1" ht="12">
      <c r="B46" s="81"/>
      <c r="C46" s="104" t="s">
        <v>66</v>
      </c>
      <c r="D46" s="105"/>
      <c r="E46" s="166">
        <v>36.5</v>
      </c>
      <c r="F46" s="167">
        <v>207689</v>
      </c>
      <c r="G46" s="168" t="s">
        <v>149</v>
      </c>
      <c r="H46" s="167">
        <v>350643</v>
      </c>
      <c r="I46" s="169">
        <v>1.69</v>
      </c>
      <c r="J46" s="170">
        <v>350535</v>
      </c>
      <c r="K46" s="164">
        <f t="shared" si="5"/>
        <v>0.03</v>
      </c>
      <c r="L46" s="166">
        <v>36.5</v>
      </c>
      <c r="M46" s="167">
        <v>207689</v>
      </c>
      <c r="N46" s="171" t="s">
        <v>149</v>
      </c>
      <c r="O46" s="167">
        <v>340314</v>
      </c>
      <c r="P46" s="169">
        <v>1.64</v>
      </c>
      <c r="Q46" s="170">
        <v>344593</v>
      </c>
      <c r="R46" s="164">
        <f t="shared" si="0"/>
        <v>-1.24</v>
      </c>
      <c r="T46" s="38">
        <f t="shared" si="1"/>
        <v>0.03</v>
      </c>
      <c r="U46" s="38" t="b">
        <f t="shared" si="2"/>
        <v>0</v>
      </c>
      <c r="V46" s="38">
        <f t="shared" si="3"/>
        <v>-1.24</v>
      </c>
      <c r="W46" s="38" t="b">
        <f t="shared" si="4"/>
        <v>0</v>
      </c>
    </row>
    <row r="47" spans="2:23" s="38" customFormat="1" ht="12">
      <c r="B47" s="81"/>
      <c r="C47" s="104" t="s">
        <v>67</v>
      </c>
      <c r="D47" s="105"/>
      <c r="E47" s="166" t="s">
        <v>98</v>
      </c>
      <c r="F47" s="167" t="s">
        <v>98</v>
      </c>
      <c r="G47" s="168" t="s">
        <v>98</v>
      </c>
      <c r="H47" s="167" t="s">
        <v>98</v>
      </c>
      <c r="I47" s="169" t="s">
        <v>98</v>
      </c>
      <c r="J47" s="170" t="s">
        <v>98</v>
      </c>
      <c r="K47" s="164" t="str">
        <f t="shared" si="5"/>
        <v>-</v>
      </c>
      <c r="L47" s="166" t="s">
        <v>98</v>
      </c>
      <c r="M47" s="167" t="s">
        <v>98</v>
      </c>
      <c r="N47" s="171" t="s">
        <v>98</v>
      </c>
      <c r="O47" s="167" t="s">
        <v>98</v>
      </c>
      <c r="P47" s="169" t="s">
        <v>98</v>
      </c>
      <c r="Q47" s="170" t="s">
        <v>98</v>
      </c>
      <c r="R47" s="164" t="str">
        <f t="shared" si="0"/>
        <v>-</v>
      </c>
      <c r="T47" s="38" t="e">
        <f t="shared" si="1"/>
        <v>#VALUE!</v>
      </c>
      <c r="U47" s="38" t="b">
        <f t="shared" si="2"/>
        <v>1</v>
      </c>
      <c r="V47" s="38" t="e">
        <f t="shared" si="3"/>
        <v>#VALUE!</v>
      </c>
      <c r="W47" s="38" t="b">
        <f t="shared" si="4"/>
        <v>1</v>
      </c>
    </row>
    <row r="48" spans="2:23" s="38" customFormat="1" ht="12.75" thickBot="1">
      <c r="B48" s="81"/>
      <c r="C48" s="106" t="s">
        <v>68</v>
      </c>
      <c r="D48" s="107"/>
      <c r="E48" s="151">
        <v>33</v>
      </c>
      <c r="F48" s="152">
        <v>245000</v>
      </c>
      <c r="G48" s="153" t="s">
        <v>149</v>
      </c>
      <c r="H48" s="152">
        <v>735000</v>
      </c>
      <c r="I48" s="154">
        <v>3</v>
      </c>
      <c r="J48" s="155">
        <v>785825</v>
      </c>
      <c r="K48" s="156">
        <f t="shared" si="5"/>
        <v>-6.47</v>
      </c>
      <c r="L48" s="151">
        <v>33</v>
      </c>
      <c r="M48" s="152">
        <v>245000</v>
      </c>
      <c r="N48" s="157" t="s">
        <v>149</v>
      </c>
      <c r="O48" s="152">
        <v>686000</v>
      </c>
      <c r="P48" s="154">
        <v>2.8</v>
      </c>
      <c r="Q48" s="155">
        <v>744674</v>
      </c>
      <c r="R48" s="158">
        <f t="shared" si="0"/>
        <v>-7.88</v>
      </c>
      <c r="T48" s="38">
        <f t="shared" si="1"/>
        <v>-6.47</v>
      </c>
      <c r="U48" s="38" t="b">
        <f t="shared" si="2"/>
        <v>0</v>
      </c>
      <c r="V48" s="38">
        <f t="shared" si="3"/>
        <v>-7.88</v>
      </c>
      <c r="W48" s="38" t="b">
        <f t="shared" si="4"/>
        <v>0</v>
      </c>
    </row>
    <row r="49" spans="2:23" s="38" customFormat="1" ht="12">
      <c r="B49" s="80"/>
      <c r="C49" s="85" t="s">
        <v>14</v>
      </c>
      <c r="D49" s="43" t="s">
        <v>15</v>
      </c>
      <c r="E49" s="172">
        <v>38</v>
      </c>
      <c r="F49" s="173">
        <v>304714</v>
      </c>
      <c r="G49" s="174">
        <v>12</v>
      </c>
      <c r="H49" s="173">
        <v>762091</v>
      </c>
      <c r="I49" s="175">
        <v>2.5</v>
      </c>
      <c r="J49" s="176">
        <v>855032</v>
      </c>
      <c r="K49" s="177">
        <f t="shared" si="5"/>
        <v>-10.87</v>
      </c>
      <c r="L49" s="172">
        <v>38</v>
      </c>
      <c r="M49" s="173">
        <v>304714</v>
      </c>
      <c r="N49" s="178">
        <v>12</v>
      </c>
      <c r="O49" s="173">
        <v>677449.702931243</v>
      </c>
      <c r="P49" s="175">
        <v>2.22</v>
      </c>
      <c r="Q49" s="176">
        <v>743380.492918052</v>
      </c>
      <c r="R49" s="177">
        <f t="shared" si="0"/>
        <v>-8.87</v>
      </c>
      <c r="T49" s="38">
        <f t="shared" si="1"/>
        <v>-10.87</v>
      </c>
      <c r="U49" s="38" t="b">
        <f t="shared" si="2"/>
        <v>0</v>
      </c>
      <c r="V49" s="38">
        <f t="shared" si="3"/>
        <v>-8.87</v>
      </c>
      <c r="W49" s="38" t="b">
        <f t="shared" si="4"/>
        <v>0</v>
      </c>
    </row>
    <row r="50" spans="2:23" s="38" customFormat="1" ht="12">
      <c r="B50" s="81" t="s">
        <v>16</v>
      </c>
      <c r="C50" s="86"/>
      <c r="D50" s="44" t="s">
        <v>17</v>
      </c>
      <c r="E50" s="166">
        <v>37.2</v>
      </c>
      <c r="F50" s="167">
        <v>273700</v>
      </c>
      <c r="G50" s="168">
        <v>28</v>
      </c>
      <c r="H50" s="167">
        <v>639524</v>
      </c>
      <c r="I50" s="169">
        <v>2.34</v>
      </c>
      <c r="J50" s="170">
        <v>637411</v>
      </c>
      <c r="K50" s="164">
        <f t="shared" si="5"/>
        <v>0.33</v>
      </c>
      <c r="L50" s="166">
        <v>37.2</v>
      </c>
      <c r="M50" s="167">
        <v>273700</v>
      </c>
      <c r="N50" s="171">
        <v>28</v>
      </c>
      <c r="O50" s="167">
        <v>590066.049910767</v>
      </c>
      <c r="P50" s="169">
        <v>2.16</v>
      </c>
      <c r="Q50" s="170">
        <v>553023.654810599</v>
      </c>
      <c r="R50" s="164">
        <f t="shared" si="0"/>
        <v>6.7</v>
      </c>
      <c r="T50" s="38">
        <f t="shared" si="1"/>
        <v>0.33</v>
      </c>
      <c r="U50" s="38" t="b">
        <f t="shared" si="2"/>
        <v>0</v>
      </c>
      <c r="V50" s="38">
        <f t="shared" si="3"/>
        <v>6.7</v>
      </c>
      <c r="W50" s="38" t="b">
        <f t="shared" si="4"/>
        <v>0</v>
      </c>
    </row>
    <row r="51" spans="2:23" s="38" customFormat="1" ht="12">
      <c r="B51" s="81"/>
      <c r="C51" s="86" t="s">
        <v>18</v>
      </c>
      <c r="D51" s="44" t="s">
        <v>19</v>
      </c>
      <c r="E51" s="166">
        <v>37.2</v>
      </c>
      <c r="F51" s="167">
        <v>271951</v>
      </c>
      <c r="G51" s="168">
        <v>19</v>
      </c>
      <c r="H51" s="167">
        <v>618231</v>
      </c>
      <c r="I51" s="169">
        <v>2.27</v>
      </c>
      <c r="J51" s="170">
        <v>604164</v>
      </c>
      <c r="K51" s="164">
        <f t="shared" si="5"/>
        <v>2.33</v>
      </c>
      <c r="L51" s="166">
        <v>37.2</v>
      </c>
      <c r="M51" s="167">
        <v>271951</v>
      </c>
      <c r="N51" s="171">
        <v>19</v>
      </c>
      <c r="O51" s="167">
        <v>545429.28702011</v>
      </c>
      <c r="P51" s="169">
        <v>2.01</v>
      </c>
      <c r="Q51" s="170">
        <v>496370.928552972</v>
      </c>
      <c r="R51" s="164">
        <f t="shared" si="0"/>
        <v>9.88</v>
      </c>
      <c r="T51" s="38">
        <f t="shared" si="1"/>
        <v>2.33</v>
      </c>
      <c r="U51" s="38" t="b">
        <f t="shared" si="2"/>
        <v>0</v>
      </c>
      <c r="V51" s="38">
        <f t="shared" si="3"/>
        <v>9.88</v>
      </c>
      <c r="W51" s="38" t="b">
        <f t="shared" si="4"/>
        <v>0</v>
      </c>
    </row>
    <row r="52" spans="2:23" s="38" customFormat="1" ht="12">
      <c r="B52" s="81"/>
      <c r="C52" s="86"/>
      <c r="D52" s="44" t="s">
        <v>20</v>
      </c>
      <c r="E52" s="166">
        <v>35.2</v>
      </c>
      <c r="F52" s="167">
        <v>246769</v>
      </c>
      <c r="G52" s="168">
        <v>20</v>
      </c>
      <c r="H52" s="167">
        <v>568695</v>
      </c>
      <c r="I52" s="169">
        <v>2.3</v>
      </c>
      <c r="J52" s="170">
        <v>658095</v>
      </c>
      <c r="K52" s="164">
        <f t="shared" si="5"/>
        <v>-13.58</v>
      </c>
      <c r="L52" s="166">
        <v>35.2</v>
      </c>
      <c r="M52" s="167">
        <v>246769</v>
      </c>
      <c r="N52" s="171">
        <v>20</v>
      </c>
      <c r="O52" s="167">
        <v>514355.706696429</v>
      </c>
      <c r="P52" s="169">
        <v>2.08</v>
      </c>
      <c r="Q52" s="170">
        <v>529959.254138267</v>
      </c>
      <c r="R52" s="164">
        <f t="shared" si="0"/>
        <v>-2.94</v>
      </c>
      <c r="T52" s="38">
        <f t="shared" si="1"/>
        <v>-13.58</v>
      </c>
      <c r="U52" s="38" t="b">
        <f t="shared" si="2"/>
        <v>0</v>
      </c>
      <c r="V52" s="38">
        <f t="shared" si="3"/>
        <v>-2.94</v>
      </c>
      <c r="W52" s="38" t="b">
        <f t="shared" si="4"/>
        <v>0</v>
      </c>
    </row>
    <row r="53" spans="2:23" s="38" customFormat="1" ht="12">
      <c r="B53" s="81" t="s">
        <v>21</v>
      </c>
      <c r="C53" s="87" t="s">
        <v>4</v>
      </c>
      <c r="D53" s="44" t="s">
        <v>22</v>
      </c>
      <c r="E53" s="166">
        <v>37.6</v>
      </c>
      <c r="F53" s="167">
        <v>289870</v>
      </c>
      <c r="G53" s="168">
        <v>79</v>
      </c>
      <c r="H53" s="167">
        <v>704137</v>
      </c>
      <c r="I53" s="169">
        <v>2.43</v>
      </c>
      <c r="J53" s="170">
        <v>763594</v>
      </c>
      <c r="K53" s="164">
        <f t="shared" si="5"/>
        <v>-7.79</v>
      </c>
      <c r="L53" s="166">
        <v>37.6</v>
      </c>
      <c r="M53" s="167">
        <v>289870</v>
      </c>
      <c r="N53" s="171">
        <v>79</v>
      </c>
      <c r="O53" s="167">
        <v>631261</v>
      </c>
      <c r="P53" s="169">
        <v>2.18</v>
      </c>
      <c r="Q53" s="170">
        <v>657952</v>
      </c>
      <c r="R53" s="164">
        <f t="shared" si="0"/>
        <v>-4.06</v>
      </c>
      <c r="T53" s="38">
        <f t="shared" si="1"/>
        <v>-7.79</v>
      </c>
      <c r="U53" s="38" t="b">
        <f t="shared" si="2"/>
        <v>0</v>
      </c>
      <c r="V53" s="38">
        <f t="shared" si="3"/>
        <v>-4.06</v>
      </c>
      <c r="W53" s="38" t="b">
        <f t="shared" si="4"/>
        <v>0</v>
      </c>
    </row>
    <row r="54" spans="2:23" s="38" customFormat="1" ht="12">
      <c r="B54" s="81"/>
      <c r="C54" s="86" t="s">
        <v>23</v>
      </c>
      <c r="D54" s="44" t="s">
        <v>24</v>
      </c>
      <c r="E54" s="166">
        <v>36.7</v>
      </c>
      <c r="F54" s="167">
        <v>239184</v>
      </c>
      <c r="G54" s="168">
        <v>47</v>
      </c>
      <c r="H54" s="167">
        <v>492483</v>
      </c>
      <c r="I54" s="169">
        <v>2.06</v>
      </c>
      <c r="J54" s="170">
        <v>536781</v>
      </c>
      <c r="K54" s="164">
        <f t="shared" si="5"/>
        <v>-8.25</v>
      </c>
      <c r="L54" s="166">
        <v>36.6</v>
      </c>
      <c r="M54" s="167">
        <v>239321</v>
      </c>
      <c r="N54" s="171">
        <v>45</v>
      </c>
      <c r="O54" s="167">
        <v>414913.582463054</v>
      </c>
      <c r="P54" s="169">
        <v>1.73</v>
      </c>
      <c r="Q54" s="170">
        <v>396616.10654848</v>
      </c>
      <c r="R54" s="164">
        <f t="shared" si="0"/>
        <v>4.61</v>
      </c>
      <c r="T54" s="38">
        <f t="shared" si="1"/>
        <v>-8.25</v>
      </c>
      <c r="U54" s="38" t="b">
        <f t="shared" si="2"/>
        <v>0</v>
      </c>
      <c r="V54" s="38">
        <f t="shared" si="3"/>
        <v>4.61</v>
      </c>
      <c r="W54" s="38" t="b">
        <f t="shared" si="4"/>
        <v>0</v>
      </c>
    </row>
    <row r="55" spans="2:23" s="38" customFormat="1" ht="12">
      <c r="B55" s="81"/>
      <c r="C55" s="86" t="s">
        <v>25</v>
      </c>
      <c r="D55" s="44" t="s">
        <v>26</v>
      </c>
      <c r="E55" s="166">
        <v>40.8</v>
      </c>
      <c r="F55" s="167">
        <v>241196</v>
      </c>
      <c r="G55" s="168">
        <v>14</v>
      </c>
      <c r="H55" s="167">
        <v>473378</v>
      </c>
      <c r="I55" s="169">
        <v>1.96</v>
      </c>
      <c r="J55" s="170">
        <v>497227</v>
      </c>
      <c r="K55" s="164">
        <f t="shared" si="5"/>
        <v>-4.8</v>
      </c>
      <c r="L55" s="166">
        <v>40.6</v>
      </c>
      <c r="M55" s="167">
        <v>243905</v>
      </c>
      <c r="N55" s="171">
        <v>13</v>
      </c>
      <c r="O55" s="167">
        <v>366869.451990632</v>
      </c>
      <c r="P55" s="169">
        <v>1.5</v>
      </c>
      <c r="Q55" s="170">
        <v>331926.87534626</v>
      </c>
      <c r="R55" s="164">
        <f t="shared" si="0"/>
        <v>10.53</v>
      </c>
      <c r="T55" s="38">
        <f t="shared" si="1"/>
        <v>-4.8</v>
      </c>
      <c r="U55" s="38" t="b">
        <f t="shared" si="2"/>
        <v>0</v>
      </c>
      <c r="V55" s="38">
        <f t="shared" si="3"/>
        <v>10.53</v>
      </c>
      <c r="W55" s="38" t="b">
        <f t="shared" si="4"/>
        <v>0</v>
      </c>
    </row>
    <row r="56" spans="2:23" s="38" customFormat="1" ht="12">
      <c r="B56" s="81" t="s">
        <v>12</v>
      </c>
      <c r="C56" s="86" t="s">
        <v>18</v>
      </c>
      <c r="D56" s="44" t="s">
        <v>27</v>
      </c>
      <c r="E56" s="166">
        <v>52.8</v>
      </c>
      <c r="F56" s="167">
        <v>285121</v>
      </c>
      <c r="G56" s="168">
        <v>4</v>
      </c>
      <c r="H56" s="167">
        <v>639946</v>
      </c>
      <c r="I56" s="169">
        <v>2.24</v>
      </c>
      <c r="J56" s="170">
        <v>631372</v>
      </c>
      <c r="K56" s="164">
        <f t="shared" si="5"/>
        <v>1.36</v>
      </c>
      <c r="L56" s="166">
        <v>52.8</v>
      </c>
      <c r="M56" s="167">
        <v>285121</v>
      </c>
      <c r="N56" s="171">
        <v>4</v>
      </c>
      <c r="O56" s="167">
        <v>455982.275862069</v>
      </c>
      <c r="P56" s="169">
        <v>1.6</v>
      </c>
      <c r="Q56" s="170">
        <v>358370.378378378</v>
      </c>
      <c r="R56" s="164">
        <f t="shared" si="0"/>
        <v>27.24</v>
      </c>
      <c r="T56" s="38">
        <f t="shared" si="1"/>
        <v>1.36</v>
      </c>
      <c r="U56" s="38" t="b">
        <f t="shared" si="2"/>
        <v>0</v>
      </c>
      <c r="V56" s="38">
        <f t="shared" si="3"/>
        <v>27.24</v>
      </c>
      <c r="W56" s="38" t="b">
        <f t="shared" si="4"/>
        <v>0</v>
      </c>
    </row>
    <row r="57" spans="2:23" s="38" customFormat="1" ht="12">
      <c r="B57" s="81"/>
      <c r="C57" s="86" t="s">
        <v>4</v>
      </c>
      <c r="D57" s="44" t="s">
        <v>22</v>
      </c>
      <c r="E57" s="166">
        <v>37.1</v>
      </c>
      <c r="F57" s="167">
        <v>239579</v>
      </c>
      <c r="G57" s="168">
        <v>65</v>
      </c>
      <c r="H57" s="167">
        <v>491682</v>
      </c>
      <c r="I57" s="169">
        <v>2.05</v>
      </c>
      <c r="J57" s="170">
        <v>534892</v>
      </c>
      <c r="K57" s="164">
        <f t="shared" si="5"/>
        <v>-8.08</v>
      </c>
      <c r="L57" s="166">
        <v>37</v>
      </c>
      <c r="M57" s="167">
        <v>239915</v>
      </c>
      <c r="N57" s="171">
        <v>62</v>
      </c>
      <c r="O57" s="167">
        <v>411420</v>
      </c>
      <c r="P57" s="169">
        <v>1.71</v>
      </c>
      <c r="Q57" s="170">
        <v>392437</v>
      </c>
      <c r="R57" s="164">
        <f t="shared" si="0"/>
        <v>4.84</v>
      </c>
      <c r="T57" s="38">
        <f t="shared" si="1"/>
        <v>-8.08</v>
      </c>
      <c r="U57" s="38" t="b">
        <f t="shared" si="2"/>
        <v>0</v>
      </c>
      <c r="V57" s="38">
        <f t="shared" si="3"/>
        <v>4.84</v>
      </c>
      <c r="W57" s="38" t="b">
        <f t="shared" si="4"/>
        <v>0</v>
      </c>
    </row>
    <row r="58" spans="2:23" s="38" customFormat="1" ht="12.75" thickBot="1">
      <c r="B58" s="79"/>
      <c r="C58" s="108" t="s">
        <v>28</v>
      </c>
      <c r="D58" s="109"/>
      <c r="E58" s="179">
        <v>36</v>
      </c>
      <c r="F58" s="180">
        <v>275111</v>
      </c>
      <c r="G58" s="181" t="s">
        <v>149</v>
      </c>
      <c r="H58" s="180">
        <v>566729</v>
      </c>
      <c r="I58" s="182">
        <v>2.06</v>
      </c>
      <c r="J58" s="183">
        <v>445407</v>
      </c>
      <c r="K58" s="184">
        <f t="shared" si="5"/>
        <v>27.24</v>
      </c>
      <c r="L58" s="179">
        <v>36</v>
      </c>
      <c r="M58" s="180">
        <v>275111</v>
      </c>
      <c r="N58" s="185" t="s">
        <v>100</v>
      </c>
      <c r="O58" s="180">
        <v>566729</v>
      </c>
      <c r="P58" s="182">
        <v>2.06</v>
      </c>
      <c r="Q58" s="183">
        <v>312967.75</v>
      </c>
      <c r="R58" s="184">
        <f t="shared" si="0"/>
        <v>81.08</v>
      </c>
      <c r="T58" s="38">
        <f t="shared" si="1"/>
        <v>27.24</v>
      </c>
      <c r="U58" s="38" t="b">
        <f t="shared" si="2"/>
        <v>0</v>
      </c>
      <c r="V58" s="38">
        <f t="shared" si="3"/>
        <v>81.08</v>
      </c>
      <c r="W58" s="38" t="b">
        <f t="shared" si="4"/>
        <v>0</v>
      </c>
    </row>
    <row r="59" spans="2:23" s="38" customFormat="1" ht="12">
      <c r="B59" s="95" t="s">
        <v>87</v>
      </c>
      <c r="C59" s="98" t="s">
        <v>91</v>
      </c>
      <c r="D59" s="99"/>
      <c r="E59" s="172">
        <v>37.6</v>
      </c>
      <c r="F59" s="173">
        <v>291398</v>
      </c>
      <c r="G59" s="174">
        <v>76</v>
      </c>
      <c r="H59" s="173">
        <v>708271</v>
      </c>
      <c r="I59" s="175">
        <v>2.43</v>
      </c>
      <c r="J59" s="176">
        <v>774489</v>
      </c>
      <c r="K59" s="177">
        <f t="shared" si="5"/>
        <v>-8.55</v>
      </c>
      <c r="L59" s="172">
        <v>37.6</v>
      </c>
      <c r="M59" s="173">
        <v>291398</v>
      </c>
      <c r="N59" s="178">
        <v>76</v>
      </c>
      <c r="O59" s="173">
        <v>633952</v>
      </c>
      <c r="P59" s="175">
        <v>2.18</v>
      </c>
      <c r="Q59" s="176">
        <v>663196</v>
      </c>
      <c r="R59" s="177">
        <f t="shared" si="0"/>
        <v>-4.41</v>
      </c>
      <c r="T59" s="38">
        <f t="shared" si="1"/>
        <v>-8.55</v>
      </c>
      <c r="U59" s="38" t="b">
        <f t="shared" si="2"/>
        <v>0</v>
      </c>
      <c r="V59" s="38">
        <f t="shared" si="3"/>
        <v>-4.41</v>
      </c>
      <c r="W59" s="38" t="b">
        <f t="shared" si="4"/>
        <v>0</v>
      </c>
    </row>
    <row r="60" spans="2:23" s="38" customFormat="1" ht="12">
      <c r="B60" s="96"/>
      <c r="C60" s="100" t="s">
        <v>90</v>
      </c>
      <c r="D60" s="101"/>
      <c r="E60" s="166">
        <v>30.9</v>
      </c>
      <c r="F60" s="167">
        <v>227767</v>
      </c>
      <c r="G60" s="168" t="s">
        <v>149</v>
      </c>
      <c r="H60" s="167">
        <v>599027</v>
      </c>
      <c r="I60" s="169">
        <v>2.63</v>
      </c>
      <c r="J60" s="170">
        <v>617067</v>
      </c>
      <c r="K60" s="164">
        <f t="shared" si="5"/>
        <v>-2.92</v>
      </c>
      <c r="L60" s="166">
        <v>30.9</v>
      </c>
      <c r="M60" s="167">
        <v>227767</v>
      </c>
      <c r="N60" s="171" t="s">
        <v>149</v>
      </c>
      <c r="O60" s="167">
        <v>599027</v>
      </c>
      <c r="P60" s="169">
        <v>2.63</v>
      </c>
      <c r="Q60" s="170">
        <v>486862</v>
      </c>
      <c r="R60" s="164">
        <f t="shared" si="0"/>
        <v>23.04</v>
      </c>
      <c r="T60" s="38">
        <f t="shared" si="1"/>
        <v>-2.92</v>
      </c>
      <c r="U60" s="38" t="b">
        <f t="shared" si="2"/>
        <v>0</v>
      </c>
      <c r="V60" s="38">
        <f t="shared" si="3"/>
        <v>23.04</v>
      </c>
      <c r="W60" s="38" t="b">
        <f t="shared" si="4"/>
        <v>0</v>
      </c>
    </row>
    <row r="61" spans="2:23" s="38" customFormat="1" ht="12">
      <c r="B61" s="96"/>
      <c r="C61" s="100" t="s">
        <v>89</v>
      </c>
      <c r="D61" s="101"/>
      <c r="E61" s="159">
        <v>37.3</v>
      </c>
      <c r="F61" s="160">
        <v>257185</v>
      </c>
      <c r="G61" s="161">
        <v>68</v>
      </c>
      <c r="H61" s="160">
        <v>576467</v>
      </c>
      <c r="I61" s="162">
        <v>2.24</v>
      </c>
      <c r="J61" s="163">
        <v>551531</v>
      </c>
      <c r="K61" s="164">
        <f t="shared" si="5"/>
        <v>4.52</v>
      </c>
      <c r="L61" s="159">
        <v>37.3</v>
      </c>
      <c r="M61" s="160">
        <v>257642</v>
      </c>
      <c r="N61" s="165">
        <v>65</v>
      </c>
      <c r="O61" s="160">
        <v>510637</v>
      </c>
      <c r="P61" s="162">
        <v>1.98</v>
      </c>
      <c r="Q61" s="163">
        <v>461220</v>
      </c>
      <c r="R61" s="164">
        <f t="shared" si="0"/>
        <v>10.71</v>
      </c>
      <c r="T61" s="38">
        <f t="shared" si="1"/>
        <v>4.52</v>
      </c>
      <c r="U61" s="38" t="b">
        <f t="shared" si="2"/>
        <v>0</v>
      </c>
      <c r="V61" s="38">
        <f t="shared" si="3"/>
        <v>10.71</v>
      </c>
      <c r="W61" s="38" t="b">
        <f t="shared" si="4"/>
        <v>0</v>
      </c>
    </row>
    <row r="62" spans="2:23" s="38" customFormat="1" ht="12.75" thickBot="1">
      <c r="B62" s="97"/>
      <c r="C62" s="102" t="s">
        <v>86</v>
      </c>
      <c r="D62" s="103"/>
      <c r="E62" s="179" t="s">
        <v>98</v>
      </c>
      <c r="F62" s="180" t="s">
        <v>98</v>
      </c>
      <c r="G62" s="181" t="s">
        <v>98</v>
      </c>
      <c r="H62" s="180" t="s">
        <v>98</v>
      </c>
      <c r="I62" s="182" t="s">
        <v>98</v>
      </c>
      <c r="J62" s="183" t="s">
        <v>98</v>
      </c>
      <c r="K62" s="184" t="str">
        <f t="shared" si="5"/>
        <v>-</v>
      </c>
      <c r="L62" s="179" t="s">
        <v>98</v>
      </c>
      <c r="M62" s="180" t="s">
        <v>98</v>
      </c>
      <c r="N62" s="185" t="s">
        <v>98</v>
      </c>
      <c r="O62" s="180" t="s">
        <v>98</v>
      </c>
      <c r="P62" s="182" t="s">
        <v>98</v>
      </c>
      <c r="Q62" s="183" t="s">
        <v>98</v>
      </c>
      <c r="R62" s="184" t="str">
        <f t="shared" si="0"/>
        <v>-</v>
      </c>
      <c r="T62" s="38" t="e">
        <f t="shared" si="1"/>
        <v>#VALUE!</v>
      </c>
      <c r="U62" s="38" t="b">
        <f t="shared" si="2"/>
        <v>1</v>
      </c>
      <c r="V62" s="38" t="e">
        <f t="shared" si="3"/>
        <v>#VALUE!</v>
      </c>
      <c r="W62" s="38" t="b">
        <f t="shared" si="4"/>
        <v>1</v>
      </c>
    </row>
    <row r="63" spans="2:23" s="38" customFormat="1" ht="12">
      <c r="B63" s="80" t="s">
        <v>29</v>
      </c>
      <c r="C63" s="98" t="s">
        <v>30</v>
      </c>
      <c r="D63" s="99"/>
      <c r="E63" s="172" t="s">
        <v>98</v>
      </c>
      <c r="F63" s="173" t="s">
        <v>98</v>
      </c>
      <c r="G63" s="174" t="s">
        <v>98</v>
      </c>
      <c r="H63" s="173" t="s">
        <v>98</v>
      </c>
      <c r="I63" s="175" t="s">
        <v>98</v>
      </c>
      <c r="J63" s="176" t="s">
        <v>98</v>
      </c>
      <c r="K63" s="177" t="str">
        <f t="shared" si="5"/>
        <v>-</v>
      </c>
      <c r="L63" s="172" t="s">
        <v>98</v>
      </c>
      <c r="M63" s="173" t="s">
        <v>98</v>
      </c>
      <c r="N63" s="178" t="s">
        <v>98</v>
      </c>
      <c r="O63" s="173" t="s">
        <v>98</v>
      </c>
      <c r="P63" s="175" t="s">
        <v>98</v>
      </c>
      <c r="Q63" s="176" t="s">
        <v>98</v>
      </c>
      <c r="R63" s="177" t="str">
        <f t="shared" si="0"/>
        <v>-</v>
      </c>
      <c r="T63" s="38" t="e">
        <f t="shared" si="1"/>
        <v>#VALUE!</v>
      </c>
      <c r="U63" s="38" t="b">
        <f t="shared" si="2"/>
        <v>1</v>
      </c>
      <c r="V63" s="38" t="e">
        <f t="shared" si="3"/>
        <v>#VALUE!</v>
      </c>
      <c r="W63" s="38" t="b">
        <f t="shared" si="4"/>
        <v>1</v>
      </c>
    </row>
    <row r="64" spans="2:23" s="38" customFormat="1" ht="12">
      <c r="B64" s="81" t="s">
        <v>31</v>
      </c>
      <c r="C64" s="100" t="s">
        <v>32</v>
      </c>
      <c r="D64" s="101"/>
      <c r="E64" s="166" t="s">
        <v>98</v>
      </c>
      <c r="F64" s="167" t="s">
        <v>98</v>
      </c>
      <c r="G64" s="168" t="s">
        <v>98</v>
      </c>
      <c r="H64" s="167" t="s">
        <v>98</v>
      </c>
      <c r="I64" s="169" t="s">
        <v>98</v>
      </c>
      <c r="J64" s="170" t="s">
        <v>98</v>
      </c>
      <c r="K64" s="164" t="str">
        <f t="shared" si="5"/>
        <v>-</v>
      </c>
      <c r="L64" s="166" t="s">
        <v>98</v>
      </c>
      <c r="M64" s="167" t="s">
        <v>98</v>
      </c>
      <c r="N64" s="171" t="s">
        <v>98</v>
      </c>
      <c r="O64" s="167" t="s">
        <v>98</v>
      </c>
      <c r="P64" s="169" t="s">
        <v>98</v>
      </c>
      <c r="Q64" s="170" t="s">
        <v>98</v>
      </c>
      <c r="R64" s="164" t="str">
        <f t="shared" si="0"/>
        <v>-</v>
      </c>
      <c r="T64" s="38" t="e">
        <f t="shared" si="1"/>
        <v>#VALUE!</v>
      </c>
      <c r="U64" s="38" t="b">
        <f t="shared" si="2"/>
        <v>1</v>
      </c>
      <c r="V64" s="38" t="e">
        <f t="shared" si="3"/>
        <v>#VALUE!</v>
      </c>
      <c r="W64" s="38" t="b">
        <f t="shared" si="4"/>
        <v>1</v>
      </c>
    </row>
    <row r="65" spans="2:23" s="38" customFormat="1" ht="12.75" thickBot="1">
      <c r="B65" s="79" t="s">
        <v>12</v>
      </c>
      <c r="C65" s="102" t="s">
        <v>33</v>
      </c>
      <c r="D65" s="103"/>
      <c r="E65" s="179" t="s">
        <v>98</v>
      </c>
      <c r="F65" s="180" t="s">
        <v>98</v>
      </c>
      <c r="G65" s="181" t="s">
        <v>98</v>
      </c>
      <c r="H65" s="180" t="s">
        <v>98</v>
      </c>
      <c r="I65" s="182" t="s">
        <v>98</v>
      </c>
      <c r="J65" s="183" t="s">
        <v>98</v>
      </c>
      <c r="K65" s="184" t="str">
        <f t="shared" si="5"/>
        <v>-</v>
      </c>
      <c r="L65" s="179" t="s">
        <v>98</v>
      </c>
      <c r="M65" s="180" t="s">
        <v>98</v>
      </c>
      <c r="N65" s="185" t="s">
        <v>98</v>
      </c>
      <c r="O65" s="180" t="s">
        <v>98</v>
      </c>
      <c r="P65" s="182" t="s">
        <v>98</v>
      </c>
      <c r="Q65" s="183" t="s">
        <v>98</v>
      </c>
      <c r="R65" s="184" t="str">
        <f t="shared" si="0"/>
        <v>-</v>
      </c>
      <c r="T65" s="38" t="e">
        <f t="shared" si="1"/>
        <v>#VALUE!</v>
      </c>
      <c r="U65" s="38" t="b">
        <f t="shared" si="2"/>
        <v>1</v>
      </c>
      <c r="V65" s="38" t="e">
        <f t="shared" si="3"/>
        <v>#VALUE!</v>
      </c>
      <c r="W65" s="38" t="b">
        <f t="shared" si="4"/>
        <v>1</v>
      </c>
    </row>
    <row r="66" spans="2:23" s="38" customFormat="1" ht="12.75" thickBot="1">
      <c r="B66" s="82" t="s">
        <v>34</v>
      </c>
      <c r="C66" s="83"/>
      <c r="D66" s="83"/>
      <c r="E66" s="186">
        <v>37.5</v>
      </c>
      <c r="F66" s="187">
        <v>286007</v>
      </c>
      <c r="G66" s="188">
        <v>145</v>
      </c>
      <c r="H66" s="187">
        <v>687582</v>
      </c>
      <c r="I66" s="189">
        <v>2.4</v>
      </c>
      <c r="J66" s="190">
        <v>743887</v>
      </c>
      <c r="K66" s="191">
        <f t="shared" si="5"/>
        <v>-7.57</v>
      </c>
      <c r="L66" s="186">
        <v>37.5</v>
      </c>
      <c r="M66" s="187">
        <v>286153</v>
      </c>
      <c r="N66" s="192">
        <v>142</v>
      </c>
      <c r="O66" s="187">
        <v>614904</v>
      </c>
      <c r="P66" s="189">
        <v>2.15</v>
      </c>
      <c r="Q66" s="190">
        <v>635260</v>
      </c>
      <c r="R66" s="191">
        <f t="shared" si="0"/>
        <v>-3.2</v>
      </c>
      <c r="T66" s="38">
        <f t="shared" si="1"/>
        <v>-7.57</v>
      </c>
      <c r="U66" s="38" t="b">
        <f t="shared" si="2"/>
        <v>0</v>
      </c>
      <c r="V66" s="38">
        <f t="shared" si="3"/>
        <v>-3.2</v>
      </c>
      <c r="W66" s="38" t="b">
        <f t="shared" si="4"/>
        <v>0</v>
      </c>
    </row>
    <row r="67" spans="1:18" ht="12">
      <c r="A67" s="45"/>
      <c r="B67" s="45"/>
      <c r="C67" s="45"/>
      <c r="D67" s="46"/>
      <c r="E67" s="45"/>
      <c r="F67" s="45"/>
      <c r="G67" s="45"/>
      <c r="H67" s="45"/>
      <c r="I67" s="45"/>
      <c r="J67" s="45"/>
      <c r="K67" s="47"/>
      <c r="L67" s="45"/>
      <c r="M67" s="45"/>
      <c r="N67" s="45"/>
      <c r="O67" s="45"/>
      <c r="P67" s="45"/>
      <c r="Q67" s="45"/>
      <c r="R67" s="47"/>
    </row>
    <row r="68" spans="1:18" ht="12">
      <c r="A68" s="45"/>
      <c r="B68" s="45"/>
      <c r="C68" s="45"/>
      <c r="D68" s="46"/>
      <c r="E68" s="45"/>
      <c r="F68" s="45"/>
      <c r="G68" s="45"/>
      <c r="H68" s="45"/>
      <c r="I68" s="45"/>
      <c r="J68" s="45"/>
      <c r="K68" s="47"/>
      <c r="L68" s="45"/>
      <c r="M68" s="45"/>
      <c r="N68" s="45"/>
      <c r="O68" s="45"/>
      <c r="P68" s="45"/>
      <c r="Q68" s="45"/>
      <c r="R68" s="47"/>
    </row>
    <row r="69" spans="1:18" ht="12">
      <c r="A69" s="45"/>
      <c r="B69" s="45"/>
      <c r="C69" s="45"/>
      <c r="D69" s="46"/>
      <c r="E69" s="45"/>
      <c r="F69" s="45"/>
      <c r="G69" s="45"/>
      <c r="H69" s="45"/>
      <c r="I69" s="45"/>
      <c r="J69" s="45"/>
      <c r="K69" s="47"/>
      <c r="L69" s="45"/>
      <c r="M69" s="45"/>
      <c r="N69" s="45"/>
      <c r="O69" s="47"/>
      <c r="P69" s="45"/>
      <c r="Q69" s="45"/>
      <c r="R69" s="45"/>
    </row>
    <row r="70" spans="1:18" ht="12">
      <c r="A70" s="45"/>
      <c r="B70" s="45"/>
      <c r="C70" s="45"/>
      <c r="D70" s="46"/>
      <c r="E70" s="45"/>
      <c r="F70" s="45"/>
      <c r="G70" s="45"/>
      <c r="H70" s="45"/>
      <c r="I70" s="45"/>
      <c r="J70" s="45"/>
      <c r="K70" s="47"/>
      <c r="L70" s="45"/>
      <c r="M70" s="45"/>
      <c r="N70" s="45"/>
      <c r="O70" s="47"/>
      <c r="P70" s="45"/>
      <c r="Q70" s="45"/>
      <c r="R70" s="45"/>
    </row>
    <row r="71" spans="1:18" ht="12">
      <c r="A71" s="45"/>
      <c r="B71" s="45"/>
      <c r="C71" s="45"/>
      <c r="D71" s="46"/>
      <c r="E71" s="45"/>
      <c r="F71" s="45"/>
      <c r="G71" s="45"/>
      <c r="H71" s="45"/>
      <c r="I71" s="45"/>
      <c r="J71" s="45"/>
      <c r="K71" s="47"/>
      <c r="L71" s="45"/>
      <c r="M71" s="45"/>
      <c r="N71" s="45"/>
      <c r="O71" s="47"/>
      <c r="P71" s="45"/>
      <c r="Q71" s="45"/>
      <c r="R71" s="45"/>
    </row>
    <row r="72" spans="1:18" ht="12">
      <c r="A72" s="45"/>
      <c r="B72" s="45"/>
      <c r="C72" s="45"/>
      <c r="D72" s="46"/>
      <c r="E72" s="45"/>
      <c r="F72" s="45"/>
      <c r="G72" s="45"/>
      <c r="H72" s="45"/>
      <c r="I72" s="45"/>
      <c r="J72" s="45"/>
      <c r="K72" s="47"/>
      <c r="L72" s="45"/>
      <c r="M72" s="45"/>
      <c r="N72" s="45"/>
      <c r="O72" s="47"/>
      <c r="P72" s="45"/>
      <c r="Q72" s="45"/>
      <c r="R72" s="45"/>
    </row>
    <row r="73" spans="1:18" ht="12">
      <c r="A73" s="45"/>
      <c r="B73" s="45"/>
      <c r="C73" s="45"/>
      <c r="D73" s="46"/>
      <c r="E73" s="45"/>
      <c r="F73" s="45"/>
      <c r="G73" s="45"/>
      <c r="H73" s="45"/>
      <c r="I73" s="45"/>
      <c r="J73" s="45"/>
      <c r="K73" s="47"/>
      <c r="L73" s="45"/>
      <c r="M73" s="45"/>
      <c r="N73" s="45"/>
      <c r="O73" s="47"/>
      <c r="P73" s="45"/>
      <c r="Q73" s="45"/>
      <c r="R73" s="45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00390625" style="30" customWidth="1"/>
    <col min="13" max="13" width="8.625" style="30" customWidth="1"/>
    <col min="14" max="14" width="9.375" style="30" customWidth="1"/>
    <col min="15" max="15" width="8.625" style="30" customWidth="1"/>
    <col min="16" max="16384" width="9.00390625" style="30" customWidth="1"/>
  </cols>
  <sheetData>
    <row r="1" spans="1:15" ht="14.25" thickBot="1">
      <c r="A1" s="48" t="s">
        <v>99</v>
      </c>
      <c r="B1" s="48"/>
      <c r="C1" s="48"/>
      <c r="D1" s="48"/>
      <c r="E1" s="48"/>
      <c r="F1" s="48"/>
      <c r="G1" s="48"/>
      <c r="H1" s="48"/>
      <c r="I1" s="48"/>
      <c r="J1" s="49"/>
      <c r="K1" s="50"/>
      <c r="L1" s="50"/>
      <c r="M1" s="50"/>
      <c r="N1" s="50"/>
      <c r="O1" s="51" t="s">
        <v>136</v>
      </c>
    </row>
    <row r="2" spans="1:15" ht="14.25" thickBot="1">
      <c r="A2" s="120" t="s">
        <v>43</v>
      </c>
      <c r="B2" s="123" t="s">
        <v>44</v>
      </c>
      <c r="C2" s="124"/>
      <c r="D2" s="124"/>
      <c r="E2" s="124"/>
      <c r="F2" s="124"/>
      <c r="G2" s="125"/>
      <c r="H2" s="126"/>
      <c r="I2" s="124" t="s">
        <v>36</v>
      </c>
      <c r="J2" s="124"/>
      <c r="K2" s="124"/>
      <c r="L2" s="124"/>
      <c r="M2" s="124"/>
      <c r="N2" s="125"/>
      <c r="O2" s="126"/>
    </row>
    <row r="3" spans="1:15" ht="13.5">
      <c r="A3" s="121"/>
      <c r="B3" s="31"/>
      <c r="C3" s="32"/>
      <c r="D3" s="32"/>
      <c r="E3" s="32"/>
      <c r="F3" s="32"/>
      <c r="G3" s="127" t="s">
        <v>48</v>
      </c>
      <c r="H3" s="128"/>
      <c r="I3" s="32"/>
      <c r="J3" s="32"/>
      <c r="K3" s="32"/>
      <c r="L3" s="32"/>
      <c r="M3" s="32"/>
      <c r="N3" s="129" t="s">
        <v>48</v>
      </c>
      <c r="O3" s="130"/>
    </row>
    <row r="4" spans="1:15" ht="52.5" customHeight="1" thickBot="1">
      <c r="A4" s="122"/>
      <c r="B4" s="33" t="s">
        <v>60</v>
      </c>
      <c r="C4" s="34" t="s">
        <v>49</v>
      </c>
      <c r="D4" s="34" t="s">
        <v>45</v>
      </c>
      <c r="E4" s="34" t="s">
        <v>50</v>
      </c>
      <c r="F4" s="88" t="s">
        <v>88</v>
      </c>
      <c r="G4" s="35" t="s">
        <v>51</v>
      </c>
      <c r="H4" s="36" t="s">
        <v>52</v>
      </c>
      <c r="I4" s="34" t="s">
        <v>60</v>
      </c>
      <c r="J4" s="34" t="s">
        <v>49</v>
      </c>
      <c r="K4" s="34" t="s">
        <v>45</v>
      </c>
      <c r="L4" s="34" t="s">
        <v>53</v>
      </c>
      <c r="M4" s="88" t="s">
        <v>88</v>
      </c>
      <c r="N4" s="35" t="s">
        <v>54</v>
      </c>
      <c r="O4" s="37" t="s">
        <v>52</v>
      </c>
    </row>
    <row r="5" spans="1:15" ht="13.5">
      <c r="A5" s="193" t="s">
        <v>55</v>
      </c>
      <c r="B5" s="194">
        <v>38</v>
      </c>
      <c r="C5" s="195">
        <v>290514</v>
      </c>
      <c r="D5" s="195">
        <v>137</v>
      </c>
      <c r="E5" s="195">
        <v>787763</v>
      </c>
      <c r="F5" s="196">
        <v>2.71</v>
      </c>
      <c r="G5" s="197">
        <v>746269</v>
      </c>
      <c r="H5" s="198">
        <f aca="true" t="shared" si="0" ref="H5:H12">ROUND((E5-G5)/G5*100,2)</f>
        <v>5.56</v>
      </c>
      <c r="I5" s="199" t="s">
        <v>98</v>
      </c>
      <c r="J5" s="200" t="s">
        <v>98</v>
      </c>
      <c r="K5" s="201">
        <v>137</v>
      </c>
      <c r="L5" s="195">
        <v>729702</v>
      </c>
      <c r="M5" s="202">
        <v>2.51</v>
      </c>
      <c r="N5" s="197">
        <v>702853</v>
      </c>
      <c r="O5" s="203">
        <f aca="true" t="shared" si="1" ref="O5:O11">ROUND((L5-N5)/N5*100,2)</f>
        <v>3.82</v>
      </c>
    </row>
    <row r="6" spans="1:15" ht="13.5">
      <c r="A6" s="193" t="s">
        <v>56</v>
      </c>
      <c r="B6" s="194">
        <v>38.3</v>
      </c>
      <c r="C6" s="195">
        <v>293072</v>
      </c>
      <c r="D6" s="195">
        <v>131</v>
      </c>
      <c r="E6" s="195">
        <v>758756</v>
      </c>
      <c r="F6" s="196">
        <v>2.59</v>
      </c>
      <c r="G6" s="197">
        <v>787763</v>
      </c>
      <c r="H6" s="198">
        <f t="shared" si="0"/>
        <v>-3.68</v>
      </c>
      <c r="I6" s="199" t="s">
        <v>98</v>
      </c>
      <c r="J6" s="200" t="s">
        <v>98</v>
      </c>
      <c r="K6" s="201">
        <v>130</v>
      </c>
      <c r="L6" s="195">
        <v>711312</v>
      </c>
      <c r="M6" s="202">
        <v>2.43</v>
      </c>
      <c r="N6" s="197">
        <v>729702</v>
      </c>
      <c r="O6" s="203">
        <f t="shared" si="1"/>
        <v>-2.52</v>
      </c>
    </row>
    <row r="7" spans="1:15" ht="13.5">
      <c r="A7" s="193" t="s">
        <v>57</v>
      </c>
      <c r="B7" s="204">
        <v>38.4</v>
      </c>
      <c r="C7" s="205">
        <v>295293</v>
      </c>
      <c r="D7" s="206">
        <v>140</v>
      </c>
      <c r="E7" s="205">
        <v>767423</v>
      </c>
      <c r="F7" s="207">
        <v>2.6</v>
      </c>
      <c r="G7" s="208">
        <v>758756</v>
      </c>
      <c r="H7" s="209">
        <f t="shared" si="0"/>
        <v>1.14</v>
      </c>
      <c r="I7" s="210" t="s">
        <v>98</v>
      </c>
      <c r="J7" s="211" t="s">
        <v>98</v>
      </c>
      <c r="K7" s="212">
        <v>138</v>
      </c>
      <c r="L7" s="205">
        <v>721591</v>
      </c>
      <c r="M7" s="213">
        <v>2.44</v>
      </c>
      <c r="N7" s="208">
        <v>711312</v>
      </c>
      <c r="O7" s="203">
        <f t="shared" si="1"/>
        <v>1.45</v>
      </c>
    </row>
    <row r="8" spans="1:15" ht="13.5">
      <c r="A8" s="193" t="s">
        <v>58</v>
      </c>
      <c r="B8" s="194">
        <v>38.8</v>
      </c>
      <c r="C8" s="195">
        <v>296154</v>
      </c>
      <c r="D8" s="195">
        <v>146</v>
      </c>
      <c r="E8" s="195">
        <v>784312</v>
      </c>
      <c r="F8" s="207">
        <v>2.65</v>
      </c>
      <c r="G8" s="208">
        <v>767423</v>
      </c>
      <c r="H8" s="198">
        <f t="shared" si="0"/>
        <v>2.2</v>
      </c>
      <c r="I8" s="210" t="s">
        <v>98</v>
      </c>
      <c r="J8" s="211" t="s">
        <v>98</v>
      </c>
      <c r="K8" s="212">
        <v>145</v>
      </c>
      <c r="L8" s="205">
        <v>743173</v>
      </c>
      <c r="M8" s="213">
        <v>2.51</v>
      </c>
      <c r="N8" s="208">
        <v>721591</v>
      </c>
      <c r="O8" s="203">
        <f t="shared" si="1"/>
        <v>2.99</v>
      </c>
    </row>
    <row r="9" spans="1:15" ht="13.5">
      <c r="A9" s="193" t="s">
        <v>150</v>
      </c>
      <c r="B9" s="194">
        <v>39</v>
      </c>
      <c r="C9" s="195">
        <v>293895</v>
      </c>
      <c r="D9" s="195">
        <v>139</v>
      </c>
      <c r="E9" s="195">
        <v>774322</v>
      </c>
      <c r="F9" s="196">
        <v>2.63</v>
      </c>
      <c r="G9" s="197">
        <v>784312</v>
      </c>
      <c r="H9" s="198">
        <f t="shared" si="0"/>
        <v>-1.27</v>
      </c>
      <c r="I9" s="199" t="s">
        <v>98</v>
      </c>
      <c r="J9" s="200" t="s">
        <v>98</v>
      </c>
      <c r="K9" s="201">
        <v>139</v>
      </c>
      <c r="L9" s="195">
        <v>743618</v>
      </c>
      <c r="M9" s="202">
        <v>2.53</v>
      </c>
      <c r="N9" s="197">
        <v>743173</v>
      </c>
      <c r="O9" s="203">
        <f t="shared" si="1"/>
        <v>0.06</v>
      </c>
    </row>
    <row r="10" spans="1:15" ht="13.5">
      <c r="A10" s="193" t="s">
        <v>151</v>
      </c>
      <c r="B10" s="214">
        <v>38.7</v>
      </c>
      <c r="C10" s="195">
        <v>293027</v>
      </c>
      <c r="D10" s="195">
        <v>137</v>
      </c>
      <c r="E10" s="195">
        <v>792845</v>
      </c>
      <c r="F10" s="196">
        <v>2.71</v>
      </c>
      <c r="G10" s="197">
        <v>774322</v>
      </c>
      <c r="H10" s="198">
        <f t="shared" si="0"/>
        <v>2.39</v>
      </c>
      <c r="I10" s="215">
        <v>38.7</v>
      </c>
      <c r="J10" s="216">
        <v>293027</v>
      </c>
      <c r="K10" s="217">
        <v>137</v>
      </c>
      <c r="L10" s="195">
        <v>761838</v>
      </c>
      <c r="M10" s="202">
        <v>2.6</v>
      </c>
      <c r="N10" s="197">
        <v>743618</v>
      </c>
      <c r="O10" s="203">
        <f t="shared" si="1"/>
        <v>2.45</v>
      </c>
    </row>
    <row r="11" spans="1:15" ht="13.5">
      <c r="A11" s="193" t="s">
        <v>152</v>
      </c>
      <c r="B11" s="261">
        <v>38.7</v>
      </c>
      <c r="C11" s="262">
        <v>295551</v>
      </c>
      <c r="D11" s="262">
        <v>148</v>
      </c>
      <c r="E11" s="262">
        <v>814937</v>
      </c>
      <c r="F11" s="263">
        <v>2.76</v>
      </c>
      <c r="G11" s="264">
        <v>792845</v>
      </c>
      <c r="H11" s="265">
        <f t="shared" si="0"/>
        <v>2.79</v>
      </c>
      <c r="I11" s="266">
        <v>38.7</v>
      </c>
      <c r="J11" s="267">
        <v>295700</v>
      </c>
      <c r="K11" s="268">
        <v>145</v>
      </c>
      <c r="L11" s="262">
        <v>798022</v>
      </c>
      <c r="M11" s="269">
        <v>2.7</v>
      </c>
      <c r="N11" s="264">
        <v>761838</v>
      </c>
      <c r="O11" s="237">
        <f t="shared" si="1"/>
        <v>4.75</v>
      </c>
    </row>
    <row r="12" spans="1:15" ht="13.5">
      <c r="A12" s="270" t="s">
        <v>153</v>
      </c>
      <c r="B12" s="228">
        <v>38.3</v>
      </c>
      <c r="C12" s="195">
        <v>291344</v>
      </c>
      <c r="D12" s="195">
        <v>156</v>
      </c>
      <c r="E12" s="195">
        <v>817515</v>
      </c>
      <c r="F12" s="196">
        <v>2.81</v>
      </c>
      <c r="G12" s="197">
        <v>814937</v>
      </c>
      <c r="H12" s="229">
        <f t="shared" si="0"/>
        <v>0.32</v>
      </c>
      <c r="I12" s="215">
        <v>38.3</v>
      </c>
      <c r="J12" s="216">
        <v>291344</v>
      </c>
      <c r="K12" s="201">
        <v>156</v>
      </c>
      <c r="L12" s="195">
        <v>793883</v>
      </c>
      <c r="M12" s="202">
        <v>2.72</v>
      </c>
      <c r="N12" s="197">
        <v>798022</v>
      </c>
      <c r="O12" s="203">
        <f>ROUND((L12-N12)/N12*100,2)</f>
        <v>-0.52</v>
      </c>
    </row>
    <row r="13" spans="1:15" ht="14.25" thickBot="1">
      <c r="A13" s="270" t="s">
        <v>154</v>
      </c>
      <c r="B13" s="231">
        <v>37.6</v>
      </c>
      <c r="C13" s="232">
        <v>290732</v>
      </c>
      <c r="D13" s="232">
        <v>145</v>
      </c>
      <c r="E13" s="232">
        <v>743887</v>
      </c>
      <c r="F13" s="233">
        <v>2.56</v>
      </c>
      <c r="G13" s="234">
        <v>817515</v>
      </c>
      <c r="H13" s="235">
        <f>ROUND((E13-G13)/G13*100,2)</f>
        <v>-9.01</v>
      </c>
      <c r="I13" s="236">
        <v>37.6</v>
      </c>
      <c r="J13" s="232">
        <v>290736</v>
      </c>
      <c r="K13" s="232">
        <v>144</v>
      </c>
      <c r="L13" s="232">
        <v>635260</v>
      </c>
      <c r="M13" s="233">
        <v>2.19</v>
      </c>
      <c r="N13" s="234">
        <v>793883</v>
      </c>
      <c r="O13" s="237">
        <f>ROUND((L13-N13)/N13*100,2)</f>
        <v>-19.98</v>
      </c>
    </row>
    <row r="14" spans="1:15" ht="13.5">
      <c r="A14" s="271" t="s">
        <v>155</v>
      </c>
      <c r="B14" s="239">
        <v>37.5</v>
      </c>
      <c r="C14" s="240">
        <v>286007</v>
      </c>
      <c r="D14" s="241">
        <v>145</v>
      </c>
      <c r="E14" s="240">
        <v>687582</v>
      </c>
      <c r="F14" s="242">
        <v>2.4</v>
      </c>
      <c r="G14" s="243">
        <v>743887</v>
      </c>
      <c r="H14" s="244">
        <f>ROUND((E14-G14)/G14*100,2)</f>
        <v>-7.57</v>
      </c>
      <c r="I14" s="239">
        <v>37.5</v>
      </c>
      <c r="J14" s="240">
        <v>286153</v>
      </c>
      <c r="K14" s="241">
        <v>142</v>
      </c>
      <c r="L14" s="240">
        <v>614904</v>
      </c>
      <c r="M14" s="242">
        <v>2.15</v>
      </c>
      <c r="N14" s="275">
        <v>635260</v>
      </c>
      <c r="O14" s="245">
        <f>ROUND((L14-N14)/N14*100,2)</f>
        <v>-3.2</v>
      </c>
    </row>
    <row r="15" spans="1:15" ht="14.25" thickBot="1">
      <c r="A15" s="230" t="s">
        <v>156</v>
      </c>
      <c r="B15" s="246">
        <v>37.6</v>
      </c>
      <c r="C15" s="247">
        <v>290732</v>
      </c>
      <c r="D15" s="247">
        <v>145</v>
      </c>
      <c r="E15" s="247">
        <v>743887</v>
      </c>
      <c r="F15" s="248">
        <v>2.56</v>
      </c>
      <c r="G15" s="249">
        <v>817515</v>
      </c>
      <c r="H15" s="250">
        <f>ROUND((E15-G15)/G15*100,2)</f>
        <v>-9.01</v>
      </c>
      <c r="I15" s="251">
        <v>37.6</v>
      </c>
      <c r="J15" s="247">
        <v>290736</v>
      </c>
      <c r="K15" s="247">
        <v>144</v>
      </c>
      <c r="L15" s="247">
        <v>635260</v>
      </c>
      <c r="M15" s="248">
        <v>2.19</v>
      </c>
      <c r="N15" s="249">
        <v>793883</v>
      </c>
      <c r="O15" s="273">
        <f>ROUND((L15-N15)/N15*100,2)</f>
        <v>-19.98</v>
      </c>
    </row>
    <row r="16" spans="1:15" ht="14.25" thickBot="1">
      <c r="A16" s="253" t="s">
        <v>157</v>
      </c>
      <c r="B16" s="254">
        <f aca="true" t="shared" si="2" ref="B16:O16">B14-B15</f>
        <v>-0.10000000000000142</v>
      </c>
      <c r="C16" s="255">
        <f t="shared" si="2"/>
        <v>-4725</v>
      </c>
      <c r="D16" s="256">
        <f t="shared" si="2"/>
        <v>0</v>
      </c>
      <c r="E16" s="255">
        <f t="shared" si="2"/>
        <v>-56305</v>
      </c>
      <c r="F16" s="257">
        <f t="shared" si="2"/>
        <v>-0.16000000000000014</v>
      </c>
      <c r="G16" s="258">
        <f t="shared" si="2"/>
        <v>-73628</v>
      </c>
      <c r="H16" s="252">
        <f t="shared" si="2"/>
        <v>1.4399999999999995</v>
      </c>
      <c r="I16" s="259">
        <f t="shared" si="2"/>
        <v>-0.10000000000000142</v>
      </c>
      <c r="J16" s="260">
        <f t="shared" si="2"/>
        <v>-4583</v>
      </c>
      <c r="K16" s="256">
        <f t="shared" si="2"/>
        <v>-2</v>
      </c>
      <c r="L16" s="255">
        <f t="shared" si="2"/>
        <v>-20356</v>
      </c>
      <c r="M16" s="257">
        <f t="shared" si="2"/>
        <v>-0.040000000000000036</v>
      </c>
      <c r="N16" s="258">
        <f t="shared" si="2"/>
        <v>-158623</v>
      </c>
      <c r="O16" s="252">
        <f t="shared" si="2"/>
        <v>16.78</v>
      </c>
    </row>
    <row r="17" spans="1:15" ht="13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3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3.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13.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4.25" thickBot="1">
      <c r="A24" s="52"/>
      <c r="B24" s="52"/>
      <c r="C24" s="52"/>
      <c r="D24" s="52"/>
      <c r="E24" s="52"/>
      <c r="F24" s="52"/>
      <c r="G24" s="52"/>
      <c r="H24" s="52"/>
      <c r="I24" s="52"/>
      <c r="J24" s="50"/>
      <c r="K24" s="50"/>
      <c r="L24" s="50"/>
      <c r="M24" s="50"/>
      <c r="N24" s="50"/>
      <c r="O24" s="50"/>
    </row>
    <row r="25" spans="1:15" ht="13.5">
      <c r="A25" s="53"/>
      <c r="B25" s="54"/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6"/>
      <c r="N25" s="56"/>
      <c r="O25" s="57"/>
    </row>
    <row r="26" spans="1:15" ht="13.5" customHeight="1">
      <c r="A26" s="131" t="s">
        <v>101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13.5">
      <c r="A27" s="134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29.25" customHeight="1">
      <c r="A28" s="135" t="s">
        <v>160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5" ht="19.5" customHeight="1">
      <c r="A29" s="135" t="s">
        <v>102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3"/>
    </row>
    <row r="30" spans="1:15" ht="25.5" customHeight="1">
      <c r="A30" s="131" t="s">
        <v>103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ht="39" customHeight="1">
      <c r="A31" s="58"/>
      <c r="B31" s="141" t="s">
        <v>104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89"/>
      <c r="O31" s="60"/>
    </row>
    <row r="32" spans="1:15" ht="24.75" customHeight="1">
      <c r="A32" s="58"/>
      <c r="B32" s="78" t="s">
        <v>161</v>
      </c>
      <c r="C32" s="90"/>
      <c r="D32" s="78"/>
      <c r="E32" s="59"/>
      <c r="F32" s="59"/>
      <c r="G32" s="59"/>
      <c r="H32" s="59"/>
      <c r="I32" s="59"/>
      <c r="J32" s="59"/>
      <c r="K32" s="59"/>
      <c r="L32" s="59"/>
      <c r="M32" s="89"/>
      <c r="N32" s="89"/>
      <c r="O32" s="60"/>
    </row>
    <row r="33" spans="1:15" ht="24" customHeight="1">
      <c r="A33" s="58"/>
      <c r="B33" s="78" t="s">
        <v>162</v>
      </c>
      <c r="C33" s="90"/>
      <c r="D33" s="78"/>
      <c r="E33" s="59"/>
      <c r="F33" s="59"/>
      <c r="G33" s="59"/>
      <c r="H33" s="59"/>
      <c r="I33" s="59"/>
      <c r="J33" s="59"/>
      <c r="K33" s="59"/>
      <c r="L33" s="59"/>
      <c r="M33" s="89"/>
      <c r="N33" s="89"/>
      <c r="O33" s="60"/>
    </row>
    <row r="34" spans="1:15" ht="24" customHeight="1">
      <c r="A34" s="58" t="s">
        <v>105</v>
      </c>
      <c r="B34" s="78" t="s">
        <v>163</v>
      </c>
      <c r="C34" s="90"/>
      <c r="D34" s="78"/>
      <c r="E34" s="59"/>
      <c r="F34" s="59"/>
      <c r="G34" s="59"/>
      <c r="H34" s="59"/>
      <c r="I34" s="59"/>
      <c r="J34" s="59"/>
      <c r="K34" s="59"/>
      <c r="L34" s="59"/>
      <c r="M34" s="89"/>
      <c r="N34" s="89"/>
      <c r="O34" s="60"/>
    </row>
    <row r="35" spans="1:15" ht="19.5" customHeight="1">
      <c r="A35" s="61"/>
      <c r="B35" s="77" t="s">
        <v>106</v>
      </c>
      <c r="C35" s="90"/>
      <c r="D35" s="77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4"/>
    </row>
    <row r="36" spans="1:15" ht="27.7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3"/>
      <c r="L36" s="63"/>
      <c r="M36" s="63"/>
      <c r="N36" s="63"/>
      <c r="O36" s="64"/>
    </row>
    <row r="37" spans="1:15" ht="23.25" customHeight="1">
      <c r="A37" s="131" t="s">
        <v>107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3.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  <c r="L38" s="63"/>
      <c r="M38" s="63"/>
      <c r="N38" s="63"/>
      <c r="O38" s="64"/>
    </row>
    <row r="39" spans="1:15" ht="13.5">
      <c r="A39" s="91" t="s">
        <v>127</v>
      </c>
      <c r="B39" s="92"/>
      <c r="C39" s="92"/>
      <c r="D39" s="92"/>
      <c r="E39" s="92"/>
      <c r="F39" s="92" t="s">
        <v>128</v>
      </c>
      <c r="G39" s="67"/>
      <c r="H39" s="67"/>
      <c r="I39" s="63"/>
      <c r="J39" s="63"/>
      <c r="K39" s="63"/>
      <c r="L39" s="93"/>
      <c r="M39" s="93" t="s">
        <v>108</v>
      </c>
      <c r="N39" s="63"/>
      <c r="O39" s="64"/>
    </row>
    <row r="40" spans="1:15" ht="13.5">
      <c r="A40" s="91" t="s">
        <v>116</v>
      </c>
      <c r="B40" s="92"/>
      <c r="C40" s="92"/>
      <c r="D40" s="92"/>
      <c r="E40" s="92"/>
      <c r="F40" s="92" t="s">
        <v>120</v>
      </c>
      <c r="G40" s="67"/>
      <c r="H40" s="67"/>
      <c r="I40" s="63"/>
      <c r="J40" s="63"/>
      <c r="K40" s="63"/>
      <c r="L40" s="93"/>
      <c r="M40" s="63" t="s">
        <v>109</v>
      </c>
      <c r="N40" s="63"/>
      <c r="O40" s="64"/>
    </row>
    <row r="41" spans="1:15" ht="13.5">
      <c r="A41" s="91" t="s">
        <v>117</v>
      </c>
      <c r="B41" s="92"/>
      <c r="C41" s="92"/>
      <c r="D41" s="92"/>
      <c r="E41" s="92"/>
      <c r="F41" s="92" t="s">
        <v>121</v>
      </c>
      <c r="G41" s="67"/>
      <c r="H41" s="67"/>
      <c r="I41" s="63"/>
      <c r="J41" s="63"/>
      <c r="K41" s="63"/>
      <c r="L41" s="93"/>
      <c r="M41" s="93" t="s">
        <v>110</v>
      </c>
      <c r="N41" s="63"/>
      <c r="O41" s="64"/>
    </row>
    <row r="42" spans="1:15" ht="13.5">
      <c r="A42" s="91" t="s">
        <v>118</v>
      </c>
      <c r="B42" s="92"/>
      <c r="C42" s="92"/>
      <c r="D42" s="92"/>
      <c r="E42" s="92"/>
      <c r="F42" s="92" t="s">
        <v>122</v>
      </c>
      <c r="G42" s="67"/>
      <c r="H42" s="67"/>
      <c r="I42" s="63"/>
      <c r="J42" s="63"/>
      <c r="K42" s="63"/>
      <c r="L42" s="93"/>
      <c r="M42" s="93" t="s">
        <v>111</v>
      </c>
      <c r="N42" s="63"/>
      <c r="O42" s="64"/>
    </row>
    <row r="43" spans="1:15" ht="13.5">
      <c r="A43" s="74"/>
      <c r="B43" s="73"/>
      <c r="C43" s="66"/>
      <c r="D43" s="63"/>
      <c r="E43" s="63"/>
      <c r="F43" s="67"/>
      <c r="G43" s="90"/>
      <c r="H43" s="67"/>
      <c r="I43" s="63"/>
      <c r="J43" s="63"/>
      <c r="K43" s="63"/>
      <c r="L43" s="63"/>
      <c r="M43" s="63"/>
      <c r="N43" s="63"/>
      <c r="O43" s="64"/>
    </row>
    <row r="44" spans="1:15" ht="13.5">
      <c r="A44" s="74"/>
      <c r="B44" s="73"/>
      <c r="C44" s="66"/>
      <c r="D44" s="63"/>
      <c r="E44" s="63"/>
      <c r="F44" s="67"/>
      <c r="G44" s="90"/>
      <c r="H44" s="67"/>
      <c r="I44" s="63"/>
      <c r="J44" s="63"/>
      <c r="K44" s="63"/>
      <c r="L44" s="63"/>
      <c r="M44" s="63"/>
      <c r="N44" s="63"/>
      <c r="O44" s="64"/>
    </row>
    <row r="45" spans="1:15" ht="13.5">
      <c r="A45" s="65"/>
      <c r="B45" s="66"/>
      <c r="C45" s="66"/>
      <c r="D45" s="63"/>
      <c r="E45" s="63"/>
      <c r="F45" s="67"/>
      <c r="G45" s="67"/>
      <c r="H45" s="63"/>
      <c r="I45" s="63"/>
      <c r="J45" s="63"/>
      <c r="K45" s="63"/>
      <c r="L45" s="63"/>
      <c r="M45" s="63"/>
      <c r="N45" s="63"/>
      <c r="O45" s="64"/>
    </row>
    <row r="46" spans="1:15" ht="13.5">
      <c r="A46" s="65"/>
      <c r="B46" s="66"/>
      <c r="C46" s="66"/>
      <c r="D46" s="63"/>
      <c r="E46" s="63"/>
      <c r="F46" s="67"/>
      <c r="G46" s="67"/>
      <c r="H46" s="63"/>
      <c r="I46" s="63"/>
      <c r="J46" s="63"/>
      <c r="K46" s="63"/>
      <c r="L46" s="63"/>
      <c r="M46" s="63"/>
      <c r="N46" s="63"/>
      <c r="O46" s="64"/>
    </row>
    <row r="47" spans="1:15" ht="27" customHeight="1">
      <c r="A47" s="138" t="s">
        <v>112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40"/>
    </row>
    <row r="48" spans="1:15" ht="13.5">
      <c r="A48" s="68"/>
      <c r="B48" s="66"/>
      <c r="C48" s="66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21.75" customHeight="1">
      <c r="A49" s="91" t="s">
        <v>113</v>
      </c>
      <c r="B49" s="66"/>
      <c r="C49" s="66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</row>
    <row r="50" spans="1:15" s="76" customFormat="1" ht="68.25" customHeight="1">
      <c r="A50" s="142" t="s">
        <v>114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94"/>
      <c r="O50" s="75"/>
    </row>
    <row r="51" spans="1:15" ht="13.5">
      <c r="A51" s="68"/>
      <c r="B51" s="66"/>
      <c r="C51" s="66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  <row r="52" spans="1:15" ht="13.5">
      <c r="A52" s="68"/>
      <c r="B52" s="66"/>
      <c r="C52" s="66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</row>
    <row r="53" spans="1:15" ht="13.5">
      <c r="A53" s="68"/>
      <c r="B53" s="66"/>
      <c r="C53" s="66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</row>
    <row r="54" spans="1:15" ht="13.5">
      <c r="A54" s="68"/>
      <c r="B54" s="66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3.5">
      <c r="A55" s="68"/>
      <c r="B55" s="66"/>
      <c r="C55" s="66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4.25" thickBot="1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72"/>
    </row>
  </sheetData>
  <sheetProtection/>
  <mergeCells count="13">
    <mergeCell ref="A47:O47"/>
    <mergeCell ref="B31:M31"/>
    <mergeCell ref="A37:O37"/>
    <mergeCell ref="A50:M50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電子県庁課</cp:lastModifiedBy>
  <cp:lastPrinted>2009-07-17T01:34:16Z</cp:lastPrinted>
  <dcterms:created xsi:type="dcterms:W3CDTF">2005-12-21T00:54:05Z</dcterms:created>
  <dcterms:modified xsi:type="dcterms:W3CDTF">2011-01-06T04:32:28Z</dcterms:modified>
  <cp:category/>
  <cp:version/>
  <cp:contentType/>
  <cp:contentStatus/>
</cp:coreProperties>
</file>