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updateLinks="never" codeName="ThisWorkbook" checkCompatibility="1" defaultThemeVersion="124226"/>
  <mc:AlternateContent>
    <mc:Choice Requires="x15">
      <x15ac:absPath xmlns:x15ac="http://schemas.microsoft.com/office/spreadsheetml/2010/11/ac" url="C:\workspace\JR_SHIZUOKA_SENKYO\WEB-INF\src\POI\temp\"/>
    </mc:Choice>
  </mc:AlternateContent>
  <xr:revisionPtr revIDLastSave="0" documentId="13_ncr:1_{5DC4CF14-AF2B-4CE7-AFF3-95AC3425BD99}" xr6:coauthVersionLast="47" xr6:coauthVersionMax="47" xr10:uidLastSave="{00000000-0000-0000-0000-000000000000}"/>
  <bookViews>
    <workbookView xWindow="-120" yWindow="-120" windowWidth="29040" windowHeight="15840" tabRatio="802" xr2:uid="{00000000-000D-0000-FFFF-FFFF00000000}" activeTab="0"/>
  </bookViews>
  <sheets>
    <sheet name="選）開票党派別" sheetId="9" r:id="rId3"/>
  </sheets>
  <definedNames>
    <definedName name="C_0101" localSheetId="0">'選）開票党派別'!$A$5</definedName>
    <definedName name="C_0101">'選）開票結果'!$B$6</definedName>
    <definedName name="C_0102" localSheetId="0">'選）開票党派別'!$A$6</definedName>
    <definedName name="C_0102">'選）開票結果'!$B$7</definedName>
    <definedName name="C_0103" localSheetId="0">'選）開票党派別'!$A$7</definedName>
    <definedName name="C_0103">'選）開票結果'!$B$8</definedName>
    <definedName name="C_0201" localSheetId="0">'選）開票党派別'!$A$9</definedName>
    <definedName name="C_0201">'選）開票結果'!$B$10</definedName>
    <definedName name="C_0202" localSheetId="0">'選）開票党派別'!$A$10</definedName>
    <definedName name="C_0202">'選）開票結果'!$B$11</definedName>
    <definedName name="C_0203" localSheetId="0">'選）開票党派別'!$A$11</definedName>
    <definedName name="C_0203">'選）開票結果'!$B$12</definedName>
    <definedName name="C_0204" localSheetId="0">'選）開票党派別'!$A$12</definedName>
    <definedName name="C_0204">'選）開票結果'!$B$13</definedName>
    <definedName name="C_0205" localSheetId="0">'選）開票党派別'!$A$13</definedName>
    <definedName name="C_0205">'選）開票結果'!$B$14</definedName>
    <definedName name="C_0206" localSheetId="0">'選）開票党派別'!$A$14</definedName>
    <definedName name="C_0206">'選）開票結果'!$B$15</definedName>
    <definedName name="C_0207" localSheetId="0">'選）開票党派別'!$A$15</definedName>
    <definedName name="C_0207">'選）開票結果'!$B$16</definedName>
    <definedName name="C_0300" localSheetId="0">'選）開票党派別'!$A$18</definedName>
    <definedName name="C_0300">'選）開票結果'!$B$19</definedName>
    <definedName name="C_0500" localSheetId="0">'選）開票党派別'!$A$19</definedName>
    <definedName name="C_0500">'選）開票結果'!$B$20</definedName>
    <definedName name="C_0600" localSheetId="0">'選）開票党派別'!$A$20</definedName>
    <definedName name="C_0600">'選）開票結果'!$B$21</definedName>
    <definedName name="C_0700" localSheetId="0">'選）開票党派別'!$A$21</definedName>
    <definedName name="C_0700">'選）開票結果'!$B$22</definedName>
    <definedName name="C_0800" localSheetId="0">'選）開票党派別'!$A$22</definedName>
    <definedName name="C_0800">'選）開票結果'!$B$23</definedName>
    <definedName name="C_0900" localSheetId="0">'選）開票党派別'!$A$23</definedName>
    <definedName name="C_0900">'選）開票結果'!$B$24</definedName>
    <definedName name="C_1000" localSheetId="0">'選）開票党派別'!$A$24</definedName>
    <definedName name="C_1000">'選）開票結果'!$B$25</definedName>
    <definedName name="C_1100" localSheetId="0">'選）開票党派別'!$A$25</definedName>
    <definedName name="C_1100">'選）開票結果'!$B$26</definedName>
    <definedName name="C_1200" localSheetId="0">'選）開票党派別'!$A$26</definedName>
    <definedName name="C_1200">'選）開票結果'!$B$27</definedName>
    <definedName name="C_1300" localSheetId="0">'選）開票党派別'!$A$27</definedName>
    <definedName name="C_1300">'選）開票結果'!$B$28</definedName>
    <definedName name="C_1400" localSheetId="0">'選）開票党派別'!$A$28</definedName>
    <definedName name="C_1400">'選）開票結果'!$B$29</definedName>
    <definedName name="C_1500" localSheetId="0">'選）開票党派別'!$A$29</definedName>
    <definedName name="C_1500">'選）開票結果'!$B$30</definedName>
    <definedName name="C_1600" localSheetId="0">'選）開票党派別'!$A$30</definedName>
    <definedName name="C_1600">'選）開票結果'!$B$31</definedName>
    <definedName name="C_1900" localSheetId="0">'選）開票党派別'!$A$31</definedName>
    <definedName name="C_1900">'選）開票結果'!$B$32</definedName>
    <definedName name="C_2000" localSheetId="0">'選）開票党派別'!$A$32</definedName>
    <definedName name="C_2000">'選）開票結果'!$B$33</definedName>
    <definedName name="C_2100" localSheetId="0">'選）開票党派別'!$A$33</definedName>
    <definedName name="C_2100">'選）開票結果'!$B$34</definedName>
    <definedName name="C_2200" localSheetId="0">'選）開票党派別'!$A$41</definedName>
    <definedName name="C_2200">'選）開票結果'!$B$42</definedName>
    <definedName name="C_2300" localSheetId="0">'選）開票党派別'!$A$42</definedName>
    <definedName name="C_2300">'選）開票結果'!$B$43</definedName>
    <definedName name="C_2400" localSheetId="0">'選）開票党派別'!$A$43</definedName>
    <definedName name="C_2400">'選）開票結果'!$B$44</definedName>
    <definedName name="C_2500" localSheetId="0">'選）開票党派別'!$A$44</definedName>
    <definedName name="C_2500">'選）開票結果'!$B$45</definedName>
    <definedName name="C_2600" localSheetId="0">'選）開票党派別'!$A$45</definedName>
    <definedName name="C_2600">'選）開票結果'!$B$46</definedName>
    <definedName name="C_3200" localSheetId="0">'選）開票党派別'!$A$47</definedName>
    <definedName name="C_3200">'選）開票結果'!$B$48</definedName>
    <definedName name="C_3700" localSheetId="0">'選）開票党派別'!$A$49</definedName>
    <definedName name="C_3700">'選）開票結果'!$B$50</definedName>
    <definedName name="C_3800" localSheetId="0">'選）開票党派別'!$A$50</definedName>
    <definedName name="C_3800">'選）開票結果'!$B$51</definedName>
    <definedName name="C_3900" localSheetId="0">'選）開票党派別'!$A$51</definedName>
    <definedName name="C_3900">'選）開票結果'!$B$52</definedName>
    <definedName name="C_4900" localSheetId="0">'選）開票党派別'!$A$53</definedName>
    <definedName name="C_4900">'選）開票結果'!$B$54</definedName>
    <definedName name="C_5900" localSheetId="0">'選）開票党派別'!$A$56</definedName>
    <definedName name="C_5900">'選）開票結果'!$B$57</definedName>
    <definedName name="C_7500" localSheetId="0">'選）開票党派別'!$A$34</definedName>
    <definedName name="C_7500">'選）開票結果'!$B$35</definedName>
    <definedName name="C_7600" localSheetId="0">'選）開票党派別'!$A$35</definedName>
    <definedName name="C_7600">'選）開票結果'!$B$36</definedName>
    <definedName name="C_7700" localSheetId="0">'選）開票党派別'!$A$36</definedName>
    <definedName name="C_7700">'選）開票結果'!$B$37</definedName>
    <definedName name="C_7800" localSheetId="0">'選）開票党派別'!$A$37</definedName>
    <definedName name="C_7800">'選）開票結果'!$B$38</definedName>
    <definedName name="C_7900" localSheetId="0">'選）開票党派別'!$A$54</definedName>
    <definedName name="C_7900">'選）開票結果'!$B$55</definedName>
    <definedName name="C_8000" localSheetId="0">'選）開票党派別'!$A$38</definedName>
    <definedName name="C_8000">'選）開票結果'!$B$39</definedName>
    <definedName name="CT_1" localSheetId="0">'選）開票党派別'!$A$17</definedName>
    <definedName name="CT_1">'選）開票結果'!$B$18</definedName>
    <definedName name="CT_2" localSheetId="0">'選）開票党派別'!$A$39</definedName>
    <definedName name="CT_2">'選）開票結果'!$B$40</definedName>
    <definedName name="Date">'選）開票結果'!$B$1</definedName>
    <definedName name="Deposit">'選）開票総数'!$I$4</definedName>
    <definedName name="DT_1" localSheetId="0">'選）開票党派別'!$A$40</definedName>
    <definedName name="DT_1">'選）開票結果'!$B$41</definedName>
    <definedName name="DT_2" localSheetId="0">'選）開票党派別'!$A$58</definedName>
    <definedName name="DT_2">'選）開票結果'!$B$59</definedName>
    <definedName name="DT_99" localSheetId="0">'選）開票党派別'!$A$59</definedName>
    <definedName name="DT_99">'選）開票結果'!$B$60</definedName>
    <definedName name="L_Votes">'選）開票総数'!$H$4</definedName>
    <definedName name="_xlnm.Print_Area" localSheetId="0">'選）開票党派別'!$A$1:$V$60</definedName>
    <definedName name="_xlnm.Print_Titles" localSheetId="0">'選）開票党派別'!$A:$A,'選）開票党派別'!$1:$4</definedName>
    <definedName name="RP040460_HEAD_タイトル">'選）開票結果'!$F$1</definedName>
    <definedName name="RP040460_HEAD_執行日">'選）開票結果'!$B$1</definedName>
    <definedName name="RP040460_HEAD_注意書き">'選）開票結果'!$B$62</definedName>
    <definedName name="RP040460_HEAD_報告時刻">'選）開票結果'!$S$1</definedName>
    <definedName name="RP040460_SUB2_候補者名_姓">'選）開票結果'!$C$4</definedName>
    <definedName name="RP040460_SUB2_候補者名_名">'選）開票結果'!$C$5</definedName>
    <definedName name="RP040460_SUB2_参考百分率">'選）開票結果'!$C$61</definedName>
    <definedName name="RP040460_SUB2_政党名">'選）開票結果'!$C$3</definedName>
    <definedName name="RP040460_SUB2_得票数_小数">'選）開票結果'!$D$6</definedName>
    <definedName name="RP040460_SUB2_得票数_整数">'選）開票結果'!$C$6</definedName>
    <definedName name="RP040460_SUB3_開票率">'選）開票結果'!$V$6</definedName>
    <definedName name="RP040460_SUB3_確定状況">'選）開票結果'!$W$6</definedName>
    <definedName name="RP040460_SUB3_得票数計_小数">'選）開票結果'!$T$6</definedName>
    <definedName name="RP040460_SUB3_得票数計_整数">'選）開票結果'!$S$6</definedName>
    <definedName name="RP040460_SUB3_無効投票数">'選）開票結果'!$U$6</definedName>
    <definedName name="RP040470_DETAIL_按分切捨_票数">'選）開票総数'!$D$9</definedName>
    <definedName name="RP040470_DETAIL_持ち帰り_その他">'選）開票総数'!$J$9</definedName>
    <definedName name="RP040470_DETAIL_属さない_票数">'選）開票総数'!$E$9</definedName>
    <definedName name="RP040470_DETAIL_投票者総数">'選）開票総数'!$K$9</definedName>
    <definedName name="RP040470_DETAIL_投票総数">'選）開票総数'!$H$9</definedName>
    <definedName name="RP040470_DETAIL_得票総数_小数">'選）開票総数'!$C$9</definedName>
    <definedName name="RP040470_DETAIL_得票総数_整数">'選）開票総数'!$B$9</definedName>
    <definedName name="RP040470_DETAIL_無効投票数">'選）開票総数'!$G$9</definedName>
    <definedName name="RP040470_DETAIL_無効投票率">'選）開票総数'!$I$9</definedName>
    <definedName name="RP040470_DETAIL_有効投票数">'選）開票総数'!$F$9</definedName>
    <definedName name="RP040470_HEAD_タイトル">'選）開票総数'!$D$1</definedName>
    <definedName name="RP040470_HEAD_供託物没収点">'選）開票総数'!$I$4</definedName>
    <definedName name="RP040470_HEAD_執行日">'選）開票総数'!$A$3</definedName>
    <definedName name="RP040470_HEAD_報告時刻">'選）開票総数'!$J$3</definedName>
    <definedName name="RP040470_HEAD_法定得票数">'選）開票総数'!$H$4</definedName>
    <definedName name="RP040480_DETAIL_政党名">'選）開票党派別'!$B$3</definedName>
    <definedName name="RP040480_DETAIL_得票数_小数">'選）開票党派別'!$C$5</definedName>
    <definedName name="RP040480_DETAIL_得票数_整数">'選）開票党派別'!$B$5</definedName>
    <definedName name="RP040480_DETAIL_得票総数_小数">'選）開票党派別'!$U$5</definedName>
    <definedName name="RP040480_DETAIL_得票総数_整数">'選）開票党派別'!$T$5</definedName>
    <definedName name="RP040480_DETAIL_得票総数_得票数_整数">'選）開票党派別'!$T$5</definedName>
    <definedName name="RP040480_DETAIL_得票率">'選）開票党派別'!$D$5</definedName>
    <definedName name="RP040480_HEAD_TITLE">'選）開票党派別'!$E$1</definedName>
    <definedName name="RP040480_HEAD_タイトル">'選）開票党派別'!$E$1:$P$1</definedName>
    <definedName name="RP040480_HEAD_時分">'選）開票党派別'!$S$1</definedName>
    <definedName name="RP040480_HEAD_執行日">'選）開票党派別'!$A$1</definedName>
    <definedName name="RP040480_HEAD_注意書き">'選）開票党派別'!$A$60</definedName>
    <definedName name="RP040480_SUB3_得票率">'選）開票党派別'!$V$5</definedName>
    <definedName name="ST_10" localSheetId="0">'選）開票党派別'!$A$8</definedName>
    <definedName name="ST_10">'選）開票結果'!$B$9</definedName>
    <definedName name="ST_100" localSheetId="0">'選）開票党派別'!$A$46</definedName>
    <definedName name="ST_100">'選）開票結果'!$B$47</definedName>
    <definedName name="ST_110" localSheetId="0">'選）開票党派別'!$A$48</definedName>
    <definedName name="ST_110">'選）開票結果'!$B$49</definedName>
    <definedName name="ST_120" localSheetId="0">'選）開票党派別'!$A$52</definedName>
    <definedName name="ST_120">'選）開票結果'!$B$53</definedName>
    <definedName name="ST_160" localSheetId="0">'選）開票党派別'!$A$55</definedName>
    <definedName name="ST_160">'選）開票結果'!$B$56</definedName>
    <definedName name="ST_170" localSheetId="0">'選）開票党派別'!$A$57</definedName>
    <definedName name="ST_170">'選）開票結果'!$B$58</definedName>
    <definedName name="ST_20" localSheetId="0">'選）開票党派別'!$A$16</definedName>
    <definedName name="ST_20">'選）開票結果'!$B$17</definedName>
    <definedName name="Time5" localSheetId="0">'選）開票党派別'!$T$1</definedName>
    <definedName name="Tou_C_0101">'選）開票総数'!$A$9</definedName>
    <definedName name="Tou_C_0102">'選）開票総数'!$A$10</definedName>
    <definedName name="Tou_C_0103">'選）開票総数'!$A$11</definedName>
    <definedName name="Tou_C_0201">'選）開票総数'!$A$13</definedName>
    <definedName name="Tou_C_0202">'選）開票総数'!$A$14</definedName>
    <definedName name="Tou_C_0203">'選）開票総数'!$A$15</definedName>
    <definedName name="Tou_C_0204">'選）開票総数'!$A$16</definedName>
    <definedName name="Tou_C_0205">'選）開票総数'!$A$17</definedName>
    <definedName name="Tou_C_0206">'選）開票総数'!$A$18</definedName>
    <definedName name="Tou_C_0207">'選）開票総数'!$A$19</definedName>
    <definedName name="Tou_C_0300">'選）開票総数'!$A$22</definedName>
    <definedName name="Tou_C_0500">'選）開票総数'!$A$23</definedName>
    <definedName name="Tou_C_0600">'選）開票総数'!$A$24</definedName>
    <definedName name="Tou_C_0700">'選）開票総数'!$A$25</definedName>
    <definedName name="Tou_C_0800">'選）開票総数'!$A$26</definedName>
    <definedName name="Tou_C_0900">'選）開票総数'!$A$27</definedName>
    <definedName name="Tou_C_1000">'選）開票総数'!$A$28</definedName>
    <definedName name="Tou_C_1100">'選）開票総数'!$A$29</definedName>
    <definedName name="Tou_C_1200">'選）開票総数'!$A$30</definedName>
    <definedName name="Tou_C_1300">'選）開票総数'!$A$31</definedName>
    <definedName name="Tou_C_1400">'選）開票総数'!$A$32</definedName>
    <definedName name="Tou_C_1500">'選）開票総数'!$A$33</definedName>
    <definedName name="Tou_C_1600">'選）開票総数'!$A$34</definedName>
    <definedName name="Tou_C_1900">'選）開票総数'!$A$35</definedName>
    <definedName name="Tou_C_2000">'選）開票総数'!$A$36</definedName>
    <definedName name="Tou_C_2100">'選）開票総数'!$A$37</definedName>
    <definedName name="Tou_C_2200">'選）開票総数'!$A$45</definedName>
    <definedName name="Tou_C_2300">'選）開票総数'!$A$46</definedName>
    <definedName name="Tou_C_2400">'選）開票総数'!$A$47</definedName>
    <definedName name="Tou_C_2500">'選）開票総数'!$A$48</definedName>
    <definedName name="Tou_C_2600">'選）開票総数'!$A$49</definedName>
    <definedName name="Tou_C_3200">'選）開票総数'!$A$51</definedName>
    <definedName name="Tou_C_3700">'選）開票総数'!$A$53</definedName>
    <definedName name="Tou_C_3800">'選）開票総数'!$A$54</definedName>
    <definedName name="Tou_C_3900">'選）開票総数'!$A$55</definedName>
    <definedName name="Tou_C_4900">'選）開票総数'!$A$57</definedName>
    <definedName name="Tou_C_5900">'選）開票総数'!$A$60</definedName>
    <definedName name="Tou_C_7500">'選）開票総数'!$A$38</definedName>
    <definedName name="Tou_C_7600">'選）開票総数'!$A$39</definedName>
    <definedName name="Tou_C_7700">'選）開票総数'!$A$40</definedName>
    <definedName name="Tou_C_7800">'選）開票総数'!$A$41</definedName>
    <definedName name="Tou_C_7900">'選）開票総数'!$A$58</definedName>
    <definedName name="Tou_C_8000">'選）開票総数'!$A$42</definedName>
    <definedName name="Tou_CT_1">'選）開票総数'!$A$21</definedName>
    <definedName name="Tou_CT_2">'選）開票総数'!$A$43</definedName>
    <definedName name="Tou_Date">'選）開票総数'!$A$3</definedName>
    <definedName name="Tou_DT_1">'選）開票総数'!$A$44</definedName>
    <definedName name="Tou_DT_2">'選）開票総数'!$A$62</definedName>
    <definedName name="Tou_DT_99">'選）開票総数'!$A$63</definedName>
    <definedName name="Tou_HyakubunRitsu">'選）開票総数'!$A$63</definedName>
    <definedName name="Tou_Print_Titles">'選）開票総数'!$A:$A,'選）開票総数'!$3:$8</definedName>
    <definedName name="Tou_ST_10">'選）開票総数'!$A$12</definedName>
    <definedName name="Tou_ST_100">'選）開票総数'!$A$50</definedName>
    <definedName name="Tou_ST_110">'選）開票総数'!$A$52</definedName>
    <definedName name="Tou_ST_120">'選）開票総数'!$A$56</definedName>
    <definedName name="Tou_ST_160">'選）開票総数'!$A$59</definedName>
    <definedName name="Tou_ST_170">'選）開票総数'!$A$61</definedName>
    <definedName name="Tou_ST_20">'選）開票総数'!$A$20</definedName>
    <definedName name="Tou_Time1">'選）開票総数'!$J$3</definedName>
  </definedNames>
  <calcPr calcId="191029" fullPrecision="0" fullCalcOnLoad="tru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<sst xmlns="http://schemas.openxmlformats.org/spreadsheetml/2006/main" count="225" uniqueCount="97">
  <si>
    <t>開票区名</t>
  </si>
  <si>
    <t>得票数計</t>
  </si>
  <si>
    <t>確定
状況</t>
  </si>
  <si>
    <t>無効
投票数</t>
    <phoneticPr fontId="2"/>
  </si>
  <si>
    <t>開票率
(%)</t>
    <phoneticPr fontId="2"/>
  </si>
  <si>
    <t>静岡市葵区</t>
  </si>
  <si>
    <t>静岡市駿河区</t>
  </si>
  <si>
    <t>静岡市清水区</t>
  </si>
  <si>
    <t>静岡市計</t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</si>
  <si>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</si>
  <si>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</si>
  <si>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</si>
  <si>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</si>
  <si>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</si>
  <si>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</si>
  <si>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</si>
  <si>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浜松市計</t>
  </si>
  <si>
    <t>政令市計</t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</si>
  <si>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</si>
  <si>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</si>
  <si>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</si>
  <si>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</si>
  <si>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</si>
  <si>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</si>
  <si>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</si>
  <si>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</si>
  <si>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</si>
  <si>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</si>
  <si>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</si>
  <si>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</si>
  <si>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</si>
  <si>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</si>
  <si>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</si>
  <si>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</si>
  <si>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</si>
  <si>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</si>
  <si>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</si>
  <si>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</si>
  <si>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</si>
  <si>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</si>
  <si>
    <t>市計</t>
  </si>
  <si>
    <t>東伊豆町</t>
  </si>
  <si>
    <t>河津町</t>
  </si>
  <si>
    <t>南伊豆町</t>
  </si>
  <si>
    <t>松崎町</t>
  </si>
  <si>
    <t>西伊豆町</t>
  </si>
  <si>
    <t>賀茂郡計</t>
  </si>
  <si>
    <t>函南町</t>
  </si>
  <si>
    <t>田方郡計</t>
  </si>
  <si>
    <t>清水町</t>
  </si>
  <si>
    <t>長泉町</t>
  </si>
  <si>
    <t>小山町</t>
  </si>
  <si>
    <t>駿東郡計</t>
  </si>
  <si>
    <t>吉田町</t>
  </si>
  <si>
    <t>川根本町</t>
  </si>
  <si>
    <t>榛原郡計</t>
  </si>
  <si>
    <t>森町</t>
  </si>
  <si>
    <t>周智郡計</t>
  </si>
  <si>
    <t>町計</t>
  </si>
  <si>
    <t>県計</t>
  </si>
  <si>
    <t>令和元年7月21日執行</t>
    <rPh sb="0" eb="2">
      <t>レイワ</t>
    </rPh>
    <rPh sb="2" eb="4">
      <t>ガンネン</t>
    </rPh>
    <phoneticPr fontId="7"/>
  </si>
  <si>
    <t xml:space="preserve"> 現在</t>
    <phoneticPr fontId="7"/>
  </si>
  <si>
    <t>静岡県選挙管理委員会</t>
    <rPh sb="0" eb="3">
      <t>シズオカケン</t>
    </rPh>
    <rPh sb="3" eb="5">
      <t>センキョ</t>
    </rPh>
    <rPh sb="5" eb="7">
      <t>カンリ</t>
    </rPh>
    <rPh sb="7" eb="10">
      <t>イインカイ</t>
    </rPh>
    <phoneticPr fontId="7"/>
  </si>
  <si>
    <t>計</t>
    <rPh sb="0" eb="1">
      <t>ケイ</t>
    </rPh>
    <phoneticPr fontId="7"/>
  </si>
  <si>
    <t xml:space="preserve">確定 </t>
    <rPh sb="0" eb="2">
      <t>カクテイ</t>
    </rPh>
    <phoneticPr fontId="7"/>
  </si>
  <si>
    <t>法定得票数</t>
    <rPh sb="0" eb="2">
      <t>ホウテイ</t>
    </rPh>
    <rPh sb="2" eb="5">
      <t>トクヒョウスウ</t>
    </rPh>
    <phoneticPr fontId="2"/>
  </si>
  <si>
    <t>供託物没収点</t>
  </si>
  <si>
    <t>静岡県選挙管理委員会</t>
    <phoneticPr fontId="2"/>
  </si>
  <si>
    <t>得票総数
(A)</t>
  </si>
  <si>
    <t>按分の際切り捨てた票数(B)</t>
  </si>
  <si>
    <t>何れの候補者にも属さない票数(C)</t>
  </si>
  <si>
    <t>有効投票数(D)
[(A)+(B)+(C)]</t>
  </si>
  <si>
    <t>無効投票数
(E)</t>
  </si>
  <si>
    <t>投票総数(F)
[(D)+(E)]</t>
  </si>
  <si>
    <t>無効投票率
[(E)/(F)×100]</t>
  </si>
  <si>
    <t>持ち帰り
その他(G)</t>
    <phoneticPr fontId="2"/>
  </si>
  <si>
    <t>投票者総数
[(F)+(G)]</t>
  </si>
  <si>
    <t>参議院選挙区選出議員選挙　開票結果</t>
    <phoneticPr fontId="2"/>
  </si>
  <si>
    <r>
      <t>現在　　　</t>
    </r>
    <r>
      <rPr>
        <sz val="12"/>
        <rFont val="ＭＳ Ｐ明朝"/>
        <family val="1"/>
        <charset val="128"/>
      </rPr>
      <t>確定</t>
    </r>
    <phoneticPr fontId="2"/>
  </si>
  <si>
    <t>開票区名</t>
    <phoneticPr fontId="2"/>
  </si>
  <si>
    <t>得票総数</t>
    <phoneticPr fontId="2"/>
  </si>
  <si>
    <t>得票数</t>
  </si>
  <si>
    <t>得票率%</t>
    <phoneticPr fontId="2"/>
  </si>
  <si>
    <r>
      <t>現在　　</t>
    </r>
    <r>
      <rPr>
        <sz val="12"/>
        <rFont val="ＭＳ Ｐ明朝"/>
        <family val="1"/>
        <charset val="128"/>
      </rPr>
      <t>確定</t>
    </r>
    <phoneticPr fontId="2"/>
  </si>
  <si>
    <t>参議院選挙区選出議員選挙　開票結果</t>
    <rPh sb="13" eb="15">
      <t>カイヒョウ</t>
    </rPh>
    <rPh sb="15" eb="17">
      <t>ケッカ</t>
    </rPh>
    <phoneticPr fontId="7"/>
  </si>
  <si>
    <t>参考百分率</t>
  </si>
  <si>
    <t>○○○○</t>
    <phoneticPr fontId="2"/>
  </si>
  <si>
    <t>注意書き</t>
    <rPh sb="0" eb="3">
      <t>チュウイガ</t>
    </rPh>
    <phoneticPr fontId="2"/>
  </si>
  <si>
    <t>参議院選挙区選出議員選挙　開票結果(党派別得票数一覧)</t>
  </si>
  <si>
    <t>令和4年7月10日執行</t>
  </si>
  <si>
    <t>1時45分</t>
  </si>
  <si>
    <t>※左から政党等届出番号順（無所属は最後）とする。</t>
  </si>
  <si>
    <t>ＮＨＫ党</t>
  </si>
  <si>
    <t>日本共産党</t>
  </si>
  <si>
    <t>参政党</t>
  </si>
  <si>
    <t>自由民主党</t>
  </si>
  <si>
    <t>無所属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</si>
</sst>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7" formatCode=".000"/>
    <numFmt numFmtId="179" formatCode="#,##0;&quot;△ &quot;#,##0"/>
    <numFmt numFmtId="180" formatCode="h&quot;時&quot;mm&quot;分&quot;;@"/>
    <numFmt numFmtId="181" formatCode="[$-411]ggge&quot;年&quot;m&quot;月&quot;d&quot;日　執行&quot;"/>
    <numFmt numFmtId="182" formatCode="#,##0.000"/>
    <numFmt numFmtId="183" formatCode="0.000"/>
    <numFmt numFmtId="184" formatCode="#,##0.000_ "/>
    <numFmt numFmtId="185" formatCode="#,##0.0"/>
    <numFmt numFmtId="186" formatCode="0.000_ "/>
    <numFmt numFmtId="187" formatCode="#,###;[Red]\-#,###"/>
    <numFmt numFmtId="197" formatCode="#,##0.00_ ;\-#,##0.00_ ;#;@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5" fillId="0" borderId="0"/>
  </cellStyleXfs>
  <cellXfs count="206">
    <xf numFmtId="0" fontId="0" fillId="0" borderId="0" xfId="0"/>
    <xf numFmtId="0" fontId="3" fillId="0" borderId="0" xfId="0" applyNumberFormat="1" applyFont="1" applyFill="1" applyBorder="1"/>
    <xf numFmtId="0" fontId="3" fillId="0" borderId="0" xfId="0" applyNumberFormat="1" applyFont="1" applyFill="1"/>
    <xf numFmtId="177" fontId="3" fillId="0" borderId="0" xfId="0" applyNumberFormat="1" applyFont="1" applyFill="1" applyBorder="1"/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9" fontId="3" fillId="0" borderId="0" xfId="1" applyFont="1" applyFill="1" applyAlignment="1">
      <alignment vertical="center"/>
    </xf>
    <xf numFmtId="9" fontId="3" fillId="0" borderId="0" xfId="1" applyFont="1" applyFill="1"/>
    <xf numFmtId="0" fontId="3" fillId="0" borderId="1" xfId="0" applyNumberFormat="1" applyFont="1" applyFill="1" applyBorder="1" applyAlignment="1">
      <alignment vertical="center"/>
    </xf>
    <xf numFmtId="177" fontId="3" fillId="0" borderId="2" xfId="2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177" fontId="3" fillId="0" borderId="3" xfId="2" applyNumberFormat="1" applyFont="1" applyFill="1" applyBorder="1" applyAlignment="1">
      <alignment horizontal="left" vertical="center"/>
    </xf>
    <xf numFmtId="0" fontId="3" fillId="0" borderId="4" xfId="0" applyNumberFormat="1" applyFont="1" applyFill="1" applyBorder="1" applyAlignment="1">
      <alignment horizontal="center" vertical="center"/>
    </xf>
    <xf numFmtId="177" fontId="3" fillId="0" borderId="5" xfId="2" applyNumberFormat="1" applyFont="1" applyFill="1" applyBorder="1" applyAlignment="1">
      <alignment horizontal="left" vertical="center"/>
    </xf>
    <xf numFmtId="0" fontId="3" fillId="0" borderId="6" xfId="0" applyNumberFormat="1" applyFont="1" applyFill="1" applyBorder="1" applyAlignment="1">
      <alignment horizontal="center" vertical="center"/>
    </xf>
    <xf numFmtId="177" fontId="3" fillId="0" borderId="8" xfId="2" applyNumberFormat="1" applyFont="1" applyFill="1" applyBorder="1" applyAlignment="1">
      <alignment horizontal="left" vertical="center"/>
    </xf>
    <xf numFmtId="0" fontId="6" fillId="0" borderId="0" xfId="3" applyFont="1" applyAlignment="1">
      <alignment vertical="center"/>
    </xf>
    <xf numFmtId="179" fontId="8" fillId="0" borderId="0" xfId="3" applyNumberFormat="1" applyFont="1" applyAlignment="1">
      <alignment vertical="center"/>
    </xf>
    <xf numFmtId="179" fontId="9" fillId="0" borderId="0" xfId="3" applyNumberFormat="1" applyFont="1" applyAlignment="1">
      <alignment vertical="center"/>
    </xf>
    <xf numFmtId="0" fontId="10" fillId="0" borderId="0" xfId="3" applyFont="1" applyAlignment="1">
      <alignment vertical="center"/>
    </xf>
    <xf numFmtId="0" fontId="3" fillId="0" borderId="4" xfId="0" applyNumberFormat="1" applyFont="1" applyFill="1" applyBorder="1" applyAlignment="1">
      <alignment horizontal="distributed" vertical="center" indent="1"/>
    </xf>
    <xf numFmtId="0" fontId="3" fillId="0" borderId="6" xfId="0" applyNumberFormat="1" applyFont="1" applyFill="1" applyBorder="1" applyAlignment="1">
      <alignment horizontal="distributed" vertical="center" indent="1"/>
    </xf>
    <xf numFmtId="0" fontId="3" fillId="0" borderId="7" xfId="0" applyFont="1" applyBorder="1" applyAlignment="1">
      <alignment horizontal="distributed" vertical="center" indent="1"/>
    </xf>
    <xf numFmtId="0" fontId="3" fillId="0" borderId="21" xfId="0" applyNumberFormat="1" applyFont="1" applyFill="1" applyBorder="1" applyAlignment="1">
      <alignment vertical="center"/>
    </xf>
    <xf numFmtId="177" fontId="3" fillId="0" borderId="23" xfId="2" applyNumberFormat="1" applyFont="1" applyFill="1" applyBorder="1" applyAlignment="1">
      <alignment horizontal="left" vertical="center"/>
    </xf>
    <xf numFmtId="0" fontId="3" fillId="0" borderId="21" xfId="0" applyNumberFormat="1" applyFont="1" applyFill="1" applyBorder="1" applyAlignment="1">
      <alignment horizontal="center" vertical="center"/>
    </xf>
    <xf numFmtId="0" fontId="3" fillId="0" borderId="24" xfId="0" applyNumberFormat="1" applyFont="1" applyFill="1" applyBorder="1" applyAlignment="1">
      <alignment vertical="center"/>
    </xf>
    <xf numFmtId="177" fontId="3" fillId="0" borderId="26" xfId="2" applyNumberFormat="1" applyFont="1" applyFill="1" applyBorder="1" applyAlignment="1">
      <alignment horizontal="left" vertical="center"/>
    </xf>
    <xf numFmtId="0" fontId="3" fillId="0" borderId="24" xfId="0" applyNumberFormat="1" applyFont="1" applyFill="1" applyBorder="1" applyAlignment="1">
      <alignment horizontal="center" vertical="center"/>
    </xf>
    <xf numFmtId="0" fontId="3" fillId="0" borderId="27" xfId="0" applyNumberFormat="1" applyFont="1" applyFill="1" applyBorder="1" applyAlignment="1">
      <alignment vertical="center"/>
    </xf>
    <xf numFmtId="177" fontId="3" fillId="0" borderId="29" xfId="2" applyNumberFormat="1" applyFont="1" applyFill="1" applyBorder="1" applyAlignment="1">
      <alignment horizontal="left" vertical="center"/>
    </xf>
    <xf numFmtId="0" fontId="3" fillId="0" borderId="27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/>
    <xf numFmtId="0" fontId="3" fillId="0" borderId="0" xfId="0" applyNumberFormat="1" applyFont="1" applyFill="1" applyAlignment="1"/>
    <xf numFmtId="3" fontId="3" fillId="0" borderId="0" xfId="2" applyNumberFormat="1" applyFont="1" applyFill="1" applyBorder="1" applyAlignment="1">
      <alignment vertical="center"/>
    </xf>
    <xf numFmtId="177" fontId="3" fillId="0" borderId="0" xfId="2" applyNumberFormat="1" applyFont="1" applyFill="1" applyBorder="1" applyAlignment="1">
      <alignment horizontal="left" vertical="center"/>
    </xf>
    <xf numFmtId="184" fontId="3" fillId="0" borderId="33" xfId="0" applyNumberFormat="1" applyFont="1" applyFill="1" applyBorder="1" applyAlignment="1">
      <alignment horizontal="center" vertical="center"/>
    </xf>
    <xf numFmtId="38" fontId="3" fillId="0" borderId="9" xfId="2" applyNumberFormat="1" applyFont="1" applyFill="1" applyBorder="1" applyAlignment="1">
      <alignment horizontal="right" vertical="center"/>
    </xf>
    <xf numFmtId="182" fontId="3" fillId="0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184" fontId="3" fillId="0" borderId="0" xfId="0" applyNumberFormat="1" applyFont="1" applyFill="1" applyBorder="1" applyAlignment="1">
      <alignment horizontal="center" vertical="center"/>
    </xf>
    <xf numFmtId="182" fontId="3" fillId="0" borderId="4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right" vertical="center"/>
    </xf>
    <xf numFmtId="4" fontId="3" fillId="0" borderId="4" xfId="0" applyNumberFormat="1" applyFont="1" applyFill="1" applyBorder="1" applyAlignment="1">
      <alignment horizontal="right" vertical="center"/>
    </xf>
    <xf numFmtId="38" fontId="3" fillId="0" borderId="11" xfId="2" applyNumberFormat="1" applyFont="1" applyFill="1" applyBorder="1" applyAlignment="1">
      <alignment horizontal="right" vertical="center"/>
    </xf>
    <xf numFmtId="182" fontId="3" fillId="0" borderId="6" xfId="0" applyNumberFormat="1" applyFont="1" applyFill="1" applyBorder="1" applyAlignment="1">
      <alignment horizontal="right" vertical="center"/>
    </xf>
    <xf numFmtId="3" fontId="3" fillId="0" borderId="6" xfId="0" applyNumberFormat="1" applyFont="1" applyFill="1" applyBorder="1" applyAlignment="1">
      <alignment horizontal="right" vertical="center"/>
    </xf>
    <xf numFmtId="4" fontId="3" fillId="0" borderId="6" xfId="0" applyNumberFormat="1" applyFont="1" applyFill="1" applyBorder="1" applyAlignment="1">
      <alignment horizontal="right" vertical="center"/>
    </xf>
    <xf numFmtId="0" fontId="3" fillId="0" borderId="7" xfId="0" applyNumberFormat="1" applyFont="1" applyFill="1" applyBorder="1" applyAlignment="1">
      <alignment horizontal="center" vertical="center"/>
    </xf>
    <xf numFmtId="38" fontId="3" fillId="0" borderId="12" xfId="2" applyNumberFormat="1" applyFont="1" applyFill="1" applyBorder="1" applyAlignment="1">
      <alignment horizontal="right" vertical="center"/>
    </xf>
    <xf numFmtId="182" fontId="3" fillId="0" borderId="7" xfId="0" applyNumberFormat="1" applyFont="1" applyFill="1" applyBorder="1" applyAlignment="1">
      <alignment horizontal="right" vertical="center"/>
    </xf>
    <xf numFmtId="3" fontId="3" fillId="0" borderId="7" xfId="0" applyNumberFormat="1" applyFont="1" applyFill="1" applyBorder="1" applyAlignment="1">
      <alignment horizontal="right" vertical="center"/>
    </xf>
    <xf numFmtId="4" fontId="3" fillId="0" borderId="7" xfId="0" applyNumberFormat="1" applyFont="1" applyFill="1" applyBorder="1" applyAlignment="1">
      <alignment horizontal="right" vertical="center"/>
    </xf>
    <xf numFmtId="3" fontId="3" fillId="0" borderId="10" xfId="0" applyNumberFormat="1" applyFont="1" applyFill="1" applyBorder="1" applyAlignment="1">
      <alignment horizontal="right" vertical="center"/>
    </xf>
    <xf numFmtId="0" fontId="3" fillId="0" borderId="15" xfId="0" applyNumberFormat="1" applyFont="1" applyFill="1" applyBorder="1" applyAlignment="1">
      <alignment horizontal="center" vertical="center"/>
    </xf>
    <xf numFmtId="0" fontId="3" fillId="0" borderId="30" xfId="0" applyNumberFormat="1" applyFont="1" applyFill="1" applyBorder="1" applyAlignment="1">
      <alignment horizontal="center" vertical="center"/>
    </xf>
    <xf numFmtId="182" fontId="3" fillId="0" borderId="31" xfId="0" applyNumberFormat="1" applyFont="1" applyFill="1" applyBorder="1" applyAlignment="1">
      <alignment horizontal="right" vertical="center"/>
    </xf>
    <xf numFmtId="182" fontId="3" fillId="0" borderId="32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right"/>
    </xf>
    <xf numFmtId="38" fontId="3" fillId="0" borderId="22" xfId="2" applyNumberFormat="1" applyFont="1" applyFill="1" applyBorder="1" applyAlignment="1">
      <alignment horizontal="right" vertical="center"/>
    </xf>
    <xf numFmtId="182" fontId="3" fillId="0" borderId="21" xfId="0" applyNumberFormat="1" applyFont="1" applyFill="1" applyBorder="1" applyAlignment="1">
      <alignment horizontal="right" vertical="center"/>
    </xf>
    <xf numFmtId="3" fontId="3" fillId="0" borderId="21" xfId="0" applyNumberFormat="1" applyFont="1" applyFill="1" applyBorder="1" applyAlignment="1">
      <alignment horizontal="right" vertical="center"/>
    </xf>
    <xf numFmtId="4" fontId="3" fillId="0" borderId="21" xfId="0" applyNumberFormat="1" applyFont="1" applyFill="1" applyBorder="1" applyAlignment="1">
      <alignment horizontal="right" vertical="center"/>
    </xf>
    <xf numFmtId="38" fontId="3" fillId="0" borderId="25" xfId="2" applyNumberFormat="1" applyFont="1" applyFill="1" applyBorder="1" applyAlignment="1">
      <alignment horizontal="right" vertical="center"/>
    </xf>
    <xf numFmtId="182" fontId="3" fillId="0" borderId="24" xfId="0" applyNumberFormat="1" applyFont="1" applyFill="1" applyBorder="1" applyAlignment="1">
      <alignment horizontal="right" vertical="center"/>
    </xf>
    <xf numFmtId="3" fontId="3" fillId="0" borderId="24" xfId="0" applyNumberFormat="1" applyFont="1" applyFill="1" applyBorder="1" applyAlignment="1">
      <alignment horizontal="right" vertical="center"/>
    </xf>
    <xf numFmtId="4" fontId="3" fillId="0" borderId="24" xfId="0" applyNumberFormat="1" applyFont="1" applyFill="1" applyBorder="1" applyAlignment="1">
      <alignment horizontal="right" vertical="center"/>
    </xf>
    <xf numFmtId="38" fontId="3" fillId="0" borderId="28" xfId="2" applyNumberFormat="1" applyFont="1" applyFill="1" applyBorder="1" applyAlignment="1">
      <alignment horizontal="right" vertical="center"/>
    </xf>
    <xf numFmtId="182" fontId="3" fillId="0" borderId="27" xfId="0" applyNumberFormat="1" applyFont="1" applyFill="1" applyBorder="1" applyAlignment="1">
      <alignment horizontal="right" vertical="center"/>
    </xf>
    <xf numFmtId="3" fontId="3" fillId="0" borderId="27" xfId="0" applyNumberFormat="1" applyFont="1" applyFill="1" applyBorder="1" applyAlignment="1">
      <alignment horizontal="right" vertical="center"/>
    </xf>
    <xf numFmtId="4" fontId="3" fillId="0" borderId="27" xfId="0" applyNumberFormat="1" applyFont="1" applyFill="1" applyBorder="1" applyAlignment="1">
      <alignment horizontal="right" vertical="center"/>
    </xf>
    <xf numFmtId="0" fontId="3" fillId="0" borderId="4" xfId="2" applyNumberFormat="1" applyFont="1" applyFill="1" applyBorder="1" applyAlignment="1">
      <alignment horizontal="center" vertical="center"/>
    </xf>
    <xf numFmtId="0" fontId="3" fillId="0" borderId="3" xfId="2" applyNumberFormat="1" applyFont="1" applyFill="1" applyBorder="1" applyAlignment="1">
      <alignment horizontal="center" vertical="center"/>
    </xf>
    <xf numFmtId="3" fontId="3" fillId="0" borderId="17" xfId="2" applyNumberFormat="1" applyFont="1" applyFill="1" applyBorder="1" applyAlignment="1">
      <alignment horizontal="right" vertical="center"/>
    </xf>
    <xf numFmtId="177" fontId="3" fillId="0" borderId="33" xfId="2" applyNumberFormat="1" applyFont="1" applyFill="1" applyBorder="1" applyAlignment="1">
      <alignment horizontal="left" vertical="center"/>
    </xf>
    <xf numFmtId="4" fontId="3" fillId="0" borderId="13" xfId="2" applyNumberFormat="1" applyFont="1" applyFill="1" applyBorder="1" applyAlignment="1">
      <alignment horizontal="right" vertical="center"/>
    </xf>
    <xf numFmtId="185" fontId="3" fillId="0" borderId="0" xfId="2" applyNumberFormat="1" applyFont="1" applyFill="1" applyBorder="1" applyAlignment="1">
      <alignment vertical="center"/>
    </xf>
    <xf numFmtId="3" fontId="3" fillId="0" borderId="9" xfId="2" applyNumberFormat="1" applyFont="1" applyFill="1" applyBorder="1" applyAlignment="1">
      <alignment horizontal="right" vertical="center"/>
    </xf>
    <xf numFmtId="4" fontId="3" fillId="0" borderId="1" xfId="2" applyNumberFormat="1" applyFont="1" applyFill="1" applyBorder="1" applyAlignment="1">
      <alignment horizontal="right" vertical="center"/>
    </xf>
    <xf numFmtId="3" fontId="3" fillId="0" borderId="0" xfId="2" applyNumberFormat="1" applyFont="1" applyFill="1" applyBorder="1" applyAlignment="1">
      <alignment horizontal="right" vertical="center"/>
    </xf>
    <xf numFmtId="3" fontId="3" fillId="0" borderId="10" xfId="2" applyNumberFormat="1" applyFont="1" applyFill="1" applyBorder="1" applyAlignment="1">
      <alignment horizontal="right" vertical="center"/>
    </xf>
    <xf numFmtId="177" fontId="3" fillId="0" borderId="36" xfId="2" applyNumberFormat="1" applyFont="1" applyFill="1" applyBorder="1" applyAlignment="1">
      <alignment horizontal="left" vertical="center"/>
    </xf>
    <xf numFmtId="4" fontId="3" fillId="0" borderId="4" xfId="2" applyNumberFormat="1" applyFont="1" applyFill="1" applyBorder="1" applyAlignment="1">
      <alignment horizontal="right" vertical="center"/>
    </xf>
    <xf numFmtId="3" fontId="3" fillId="0" borderId="11" xfId="2" applyNumberFormat="1" applyFont="1" applyFill="1" applyBorder="1" applyAlignment="1">
      <alignment horizontal="right" vertical="center"/>
    </xf>
    <xf numFmtId="4" fontId="3" fillId="0" borderId="6" xfId="2" applyNumberFormat="1" applyFont="1" applyFill="1" applyBorder="1" applyAlignment="1">
      <alignment horizontal="right" vertical="center"/>
    </xf>
    <xf numFmtId="177" fontId="3" fillId="0" borderId="37" xfId="2" applyNumberFormat="1" applyFont="1" applyFill="1" applyBorder="1" applyAlignment="1">
      <alignment horizontal="left" vertical="center"/>
    </xf>
    <xf numFmtId="3" fontId="3" fillId="0" borderId="12" xfId="2" applyNumberFormat="1" applyFont="1" applyFill="1" applyBorder="1" applyAlignment="1">
      <alignment horizontal="right" vertical="center"/>
    </xf>
    <xf numFmtId="4" fontId="3" fillId="0" borderId="7" xfId="2" applyNumberFormat="1" applyFont="1" applyFill="1" applyBorder="1" applyAlignment="1">
      <alignment horizontal="right" vertical="center"/>
    </xf>
    <xf numFmtId="177" fontId="3" fillId="0" borderId="38" xfId="2" applyNumberFormat="1" applyFont="1" applyFill="1" applyBorder="1" applyAlignment="1">
      <alignment horizontal="left" vertical="center"/>
    </xf>
    <xf numFmtId="0" fontId="3" fillId="0" borderId="4" xfId="0" applyNumberFormat="1" applyFont="1" applyFill="1" applyBorder="1" applyAlignment="1">
      <alignment horizontal="center" vertical="center"/>
    </xf>
    <xf numFmtId="182" fontId="3" fillId="0" borderId="4" xfId="0" applyNumberFormat="1" applyFont="1" applyFill="1" applyBorder="1" applyAlignment="1">
      <alignment vertical="center"/>
    </xf>
    <xf numFmtId="0" fontId="3" fillId="0" borderId="32" xfId="0" applyFont="1" applyBorder="1" applyAlignment="1">
      <alignment horizontal="center" vertical="center"/>
    </xf>
    <xf numFmtId="0" fontId="3" fillId="0" borderId="31" xfId="0" applyFont="1" applyBorder="1" applyAlignment="1">
      <alignment vertical="center"/>
    </xf>
    <xf numFmtId="0" fontId="3" fillId="0" borderId="39" xfId="0" applyFont="1" applyBorder="1" applyAlignment="1">
      <alignment horizontal="left" vertical="center"/>
    </xf>
    <xf numFmtId="0" fontId="3" fillId="0" borderId="32" xfId="0" applyFont="1" applyBorder="1" applyAlignment="1">
      <alignment vertical="center"/>
    </xf>
    <xf numFmtId="0" fontId="3" fillId="0" borderId="32" xfId="0" applyFont="1" applyBorder="1" applyAlignment="1">
      <alignment horizontal="left" vertical="center"/>
    </xf>
    <xf numFmtId="32" fontId="4" fillId="0" borderId="9" xfId="0" applyNumberFormat="1" applyFont="1" applyFill="1" applyBorder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3" fontId="3" fillId="0" borderId="40" xfId="2" applyNumberFormat="1" applyFont="1" applyFill="1" applyBorder="1" applyAlignment="1">
      <alignment horizontal="right" vertical="center"/>
    </xf>
    <xf numFmtId="4" fontId="3" fillId="0" borderId="41" xfId="2" applyNumberFormat="1" applyFont="1" applyFill="1" applyBorder="1" applyAlignment="1">
      <alignment horizontal="right" vertical="center"/>
    </xf>
    <xf numFmtId="4" fontId="3" fillId="0" borderId="32" xfId="2" applyNumberFormat="1" applyFont="1" applyFill="1" applyBorder="1" applyAlignment="1">
      <alignment horizontal="right" vertical="center"/>
    </xf>
    <xf numFmtId="187" fontId="3" fillId="0" borderId="22" xfId="0" applyNumberFormat="1" applyFont="1" applyFill="1" applyBorder="1" applyAlignment="1">
      <alignment horizontal="right" vertical="center"/>
    </xf>
    <xf numFmtId="187" fontId="3" fillId="0" borderId="25" xfId="0" applyNumberFormat="1" applyFont="1" applyFill="1" applyBorder="1" applyAlignment="1">
      <alignment horizontal="right" vertical="center"/>
    </xf>
    <xf numFmtId="187" fontId="3" fillId="0" borderId="28" xfId="0" applyNumberFormat="1" applyFont="1" applyFill="1" applyBorder="1" applyAlignment="1">
      <alignment horizontal="right" vertical="center"/>
    </xf>
    <xf numFmtId="187" fontId="3" fillId="0" borderId="10" xfId="0" applyNumberFormat="1" applyFont="1" applyFill="1" applyBorder="1" applyAlignment="1">
      <alignment horizontal="right" vertical="center"/>
    </xf>
    <xf numFmtId="187" fontId="3" fillId="0" borderId="11" xfId="0" applyNumberFormat="1" applyFont="1" applyFill="1" applyBorder="1" applyAlignment="1">
      <alignment horizontal="right" vertical="center"/>
    </xf>
    <xf numFmtId="187" fontId="3" fillId="0" borderId="9" xfId="0" applyNumberFormat="1" applyFont="1" applyFill="1" applyBorder="1" applyAlignment="1">
      <alignment horizontal="right" vertical="center"/>
    </xf>
    <xf numFmtId="187" fontId="3" fillId="0" borderId="12" xfId="2" applyNumberFormat="1" applyFont="1" applyFill="1" applyBorder="1" applyAlignment="1">
      <alignment horizontal="right" vertical="center"/>
    </xf>
    <xf numFmtId="187" fontId="3" fillId="0" borderId="10" xfId="2" applyNumberFormat="1" applyFont="1" applyFill="1" applyBorder="1" applyAlignment="1">
      <alignment horizontal="right" vertical="center"/>
    </xf>
    <xf numFmtId="187" fontId="3" fillId="0" borderId="11" xfId="2" applyNumberFormat="1" applyFont="1" applyFill="1" applyBorder="1" applyAlignment="1">
      <alignment horizontal="right" vertical="center"/>
    </xf>
    <xf numFmtId="187" fontId="3" fillId="0" borderId="4" xfId="0" applyNumberFormat="1" applyFont="1" applyFill="1" applyBorder="1" applyAlignment="1">
      <alignment horizontal="right" vertical="center"/>
    </xf>
    <xf numFmtId="187" fontId="3" fillId="0" borderId="6" xfId="0" applyNumberFormat="1" applyFont="1" applyFill="1" applyBorder="1" applyAlignment="1">
      <alignment horizontal="right" vertical="center"/>
    </xf>
    <xf numFmtId="187" fontId="3" fillId="0" borderId="21" xfId="0" applyNumberFormat="1" applyFont="1" applyFill="1" applyBorder="1" applyAlignment="1">
      <alignment horizontal="right" vertical="center"/>
    </xf>
    <xf numFmtId="187" fontId="3" fillId="0" borderId="24" xfId="0" applyNumberFormat="1" applyFont="1" applyFill="1" applyBorder="1" applyAlignment="1">
      <alignment horizontal="right" vertical="center"/>
    </xf>
    <xf numFmtId="187" fontId="3" fillId="0" borderId="27" xfId="0" applyNumberFormat="1" applyFont="1" applyFill="1" applyBorder="1" applyAlignment="1">
      <alignment horizontal="right" vertical="center"/>
    </xf>
    <xf numFmtId="187" fontId="3" fillId="0" borderId="1" xfId="0" applyNumberFormat="1" applyFont="1" applyFill="1" applyBorder="1" applyAlignment="1">
      <alignment horizontal="right" vertical="center"/>
    </xf>
    <xf numFmtId="187" fontId="3" fillId="0" borderId="7" xfId="0" applyNumberFormat="1" applyFont="1" applyFill="1" applyBorder="1" applyAlignment="1">
      <alignment horizontal="right" vertical="center"/>
    </xf>
    <xf numFmtId="186" fontId="3" fillId="0" borderId="15" xfId="0" applyNumberFormat="1" applyFont="1" applyBorder="1" applyAlignment="1">
      <alignment horizontal="center" vertical="center"/>
    </xf>
    <xf numFmtId="186" fontId="3" fillId="0" borderId="16" xfId="0" applyNumberFormat="1" applyFont="1" applyBorder="1" applyAlignment="1">
      <alignment horizontal="center" vertical="center"/>
    </xf>
    <xf numFmtId="180" fontId="6" fillId="0" borderId="0" xfId="3" applyNumberFormat="1" applyFont="1" applyAlignment="1" applyProtection="1">
      <alignment horizontal="right" vertical="center"/>
      <protection locked="0"/>
    </xf>
    <xf numFmtId="0" fontId="6" fillId="0" borderId="0" xfId="3" applyFont="1" applyBorder="1" applyAlignment="1" applyProtection="1">
      <alignment horizontal="right" vertical="center" shrinkToFit="1"/>
      <protection locked="0"/>
    </xf>
    <xf numFmtId="0" fontId="5" fillId="0" borderId="0" xfId="3" applyFont="1" applyAlignment="1" applyProtection="1">
      <alignment horizontal="right" vertical="center"/>
      <protection locked="0"/>
    </xf>
    <xf numFmtId="179" fontId="11" fillId="0" borderId="0" xfId="3" applyNumberFormat="1" applyFont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2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/>
    </xf>
    <xf numFmtId="0" fontId="3" fillId="0" borderId="18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9" fontId="3" fillId="0" borderId="13" xfId="1" applyFont="1" applyFill="1" applyBorder="1" applyAlignment="1">
      <alignment horizontal="center" vertical="center" wrapText="1" shrinkToFit="1"/>
    </xf>
    <xf numFmtId="9" fontId="3" fillId="0" borderId="1" xfId="1" applyFont="1" applyFill="1" applyBorder="1" applyAlignment="1">
      <alignment horizontal="center" vertical="center" shrinkToFit="1"/>
    </xf>
    <xf numFmtId="9" fontId="3" fillId="0" borderId="14" xfId="1" applyFont="1" applyFill="1" applyBorder="1" applyAlignment="1">
      <alignment horizontal="center" vertical="center" shrinkToFit="1"/>
    </xf>
    <xf numFmtId="0" fontId="3" fillId="0" borderId="13" xfId="0" applyNumberFormat="1" applyFont="1" applyFill="1" applyBorder="1" applyAlignment="1">
      <alignment horizontal="center" vertical="center" wrapText="1" shrinkToFit="1"/>
    </xf>
    <xf numFmtId="0" fontId="3" fillId="0" borderId="1" xfId="0" applyNumberFormat="1" applyFont="1" applyFill="1" applyBorder="1" applyAlignment="1">
      <alignment horizontal="center" vertical="center" wrapText="1" shrinkToFit="1"/>
    </xf>
    <xf numFmtId="0" fontId="3" fillId="0" borderId="14" xfId="0" applyFont="1" applyFill="1" applyBorder="1" applyAlignment="1">
      <alignment horizontal="center" vertical="center" wrapText="1" shrinkToFit="1"/>
    </xf>
    <xf numFmtId="0" fontId="3" fillId="0" borderId="17" xfId="2" applyNumberFormat="1" applyFont="1" applyFill="1" applyBorder="1" applyAlignment="1">
      <alignment horizontal="left" vertical="center" indent="1"/>
    </xf>
    <xf numFmtId="0" fontId="3" fillId="0" borderId="18" xfId="0" applyFont="1" applyFill="1" applyBorder="1" applyAlignment="1">
      <alignment horizontal="left" vertical="center" indent="1"/>
    </xf>
    <xf numFmtId="0" fontId="3" fillId="0" borderId="19" xfId="2" applyNumberFormat="1" applyFont="1" applyFill="1" applyBorder="1" applyAlignment="1">
      <alignment horizontal="left" vertical="center" indent="1"/>
    </xf>
    <xf numFmtId="0" fontId="3" fillId="0" borderId="20" xfId="0" applyFont="1" applyFill="1" applyBorder="1" applyAlignment="1">
      <alignment horizontal="left" vertical="center" indent="1"/>
    </xf>
    <xf numFmtId="0" fontId="3" fillId="0" borderId="30" xfId="0" applyNumberFormat="1" applyFont="1" applyFill="1" applyBorder="1" applyAlignment="1">
      <alignment horizontal="center" vertical="center" wrapText="1"/>
    </xf>
    <xf numFmtId="0" fontId="3" fillId="0" borderId="30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183" fontId="3" fillId="0" borderId="30" xfId="0" applyNumberFormat="1" applyFont="1" applyFill="1" applyBorder="1" applyAlignment="1">
      <alignment horizontal="center" vertical="center" wrapText="1"/>
    </xf>
    <xf numFmtId="183" fontId="3" fillId="0" borderId="30" xfId="0" applyNumberFormat="1" applyFont="1" applyFill="1" applyBorder="1" applyAlignment="1">
      <alignment horizontal="center" vertical="center"/>
    </xf>
    <xf numFmtId="183" fontId="3" fillId="0" borderId="4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  <xf numFmtId="181" fontId="4" fillId="0" borderId="0" xfId="0" applyNumberFormat="1" applyFont="1" applyFill="1" applyAlignment="1">
      <alignment horizontal="left"/>
    </xf>
    <xf numFmtId="0" fontId="4" fillId="0" borderId="9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right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9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7" xfId="2" applyNumberFormat="1" applyFont="1" applyFill="1" applyBorder="1" applyAlignment="1">
      <alignment horizontal="distributed" vertical="center" justifyLastLine="1"/>
    </xf>
    <xf numFmtId="0" fontId="3" fillId="0" borderId="33" xfId="0" applyFont="1" applyBorder="1" applyAlignment="1">
      <alignment horizontal="distributed" vertical="center" justifyLastLine="1"/>
    </xf>
    <xf numFmtId="0" fontId="3" fillId="0" borderId="18" xfId="0" applyFont="1" applyBorder="1" applyAlignment="1">
      <alignment horizontal="distributed" vertical="center" justifyLastLine="1"/>
    </xf>
    <xf numFmtId="181" fontId="4" fillId="0" borderId="0" xfId="0" applyNumberFormat="1" applyFont="1" applyAlignment="1">
      <alignment horizontal="left"/>
    </xf>
    <xf numFmtId="0" fontId="11" fillId="0" borderId="0" xfId="0" applyFont="1" applyAlignment="1">
      <alignment horizontal="center"/>
    </xf>
    <xf numFmtId="32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34" xfId="0" applyFont="1" applyBorder="1" applyAlignment="1">
      <alignment horizontal="right"/>
    </xf>
    <xf numFmtId="0" fontId="3" fillId="0" borderId="15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0" xfId="2" applyNumberFormat="1" applyFont="1" applyFill="1" applyBorder="1" applyAlignment="1">
      <alignment horizontal="center" vertical="center"/>
    </xf>
    <xf numFmtId="0" fontId="3" fillId="0" borderId="36" xfId="2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87" fontId="3" fillId="0" borderId="22" xfId="2" applyNumberFormat="1" applyFont="1" applyFill="1" applyBorder="1" applyAlignment="1">
      <alignment horizontal="right" vertical="center"/>
    </xf>
    <xf numFmtId="187" fontId="3" fillId="0" borderId="25" xfId="2" applyNumberFormat="1" applyFont="1" applyFill="1" applyBorder="1" applyAlignment="1">
      <alignment horizontal="right" vertical="center"/>
    </xf>
    <xf numFmtId="187" fontId="3" fillId="0" borderId="28" xfId="2" applyNumberFormat="1" applyFont="1" applyFill="1" applyBorder="1" applyAlignment="1">
      <alignment horizontal="right" vertical="center"/>
    </xf>
    <xf numFmtId="187" fontId="3" fillId="0" borderId="9" xfId="2" applyNumberFormat="1" applyFont="1" applyFill="1" applyBorder="1" applyAlignment="1">
      <alignment horizontal="right" vertical="center"/>
    </xf>
    <xf numFmtId="187" fontId="3" fillId="0" borderId="21" xfId="2" applyNumberFormat="1" applyFont="1" applyFill="1" applyBorder="1" applyAlignment="1">
      <alignment horizontal="right" vertical="center"/>
    </xf>
    <xf numFmtId="187" fontId="3" fillId="0" borderId="24" xfId="2" applyNumberFormat="1" applyFont="1" applyFill="1" applyBorder="1" applyAlignment="1">
      <alignment horizontal="right" vertical="center"/>
    </xf>
    <xf numFmtId="187" fontId="3" fillId="0" borderId="27" xfId="2" applyNumberFormat="1" applyFont="1" applyFill="1" applyBorder="1" applyAlignment="1">
      <alignment horizontal="right" vertical="center"/>
    </xf>
    <xf numFmtId="187" fontId="3" fillId="0" borderId="4" xfId="2" applyNumberFormat="1" applyFont="1" applyFill="1" applyBorder="1" applyAlignment="1">
      <alignment horizontal="right" vertical="center"/>
    </xf>
    <xf numFmtId="187" fontId="3" fillId="0" borderId="6" xfId="2" applyNumberFormat="1" applyFont="1" applyFill="1" applyBorder="1" applyAlignment="1">
      <alignment horizontal="right" vertical="center"/>
    </xf>
    <xf numFmtId="187" fontId="3" fillId="0" borderId="1" xfId="2" applyNumberFormat="1" applyFont="1" applyFill="1" applyBorder="1" applyAlignment="1">
      <alignment horizontal="right" vertical="center"/>
    </xf>
    <xf numFmtId="187" fontId="3" fillId="0" borderId="7" xfId="2" applyNumberFormat="1" applyFont="1" applyFill="1" applyBorder="1" applyAlignment="1">
      <alignment horizontal="right" vertical="center"/>
    </xf>
    <xf numFmtId="197" fontId="3" fillId="0" borderId="4" xfId="1" applyNumberFormat="1" applyFont="1" applyFill="1" applyBorder="1" applyAlignment="1">
      <alignment horizontal="right" vertical="center"/>
    </xf>
    <xf numFmtId="197" fontId="3" fillId="0" borderId="27" xfId="1" applyNumberFormat="1" applyFont="1" applyFill="1" applyBorder="1" applyAlignment="1">
      <alignment horizontal="right" vertical="center"/>
    </xf>
    <xf numFmtId="197" fontId="3" fillId="0" borderId="6" xfId="1" applyNumberFormat="1" applyFont="1" applyFill="1" applyBorder="1" applyAlignment="1">
      <alignment horizontal="right" vertical="center"/>
    </xf>
    <xf numFmtId="197" fontId="3" fillId="0" borderId="7" xfId="2" applyNumberFormat="1" applyFont="1" applyFill="1" applyBorder="1" applyAlignment="1">
      <alignment horizontal="right" vertical="center"/>
    </xf>
    <xf numFmtId="197" fontId="3" fillId="0" borderId="21" xfId="1" applyNumberFormat="1" applyFont="1" applyFill="1" applyBorder="1" applyAlignment="1">
      <alignment horizontal="right" vertical="center"/>
    </xf>
    <xf numFmtId="197" fontId="3" fillId="0" borderId="24" xfId="1" applyNumberFormat="1" applyFont="1" applyFill="1" applyBorder="1" applyAlignment="1">
      <alignment horizontal="right" vertical="center"/>
    </xf>
    <xf numFmtId="197" fontId="3" fillId="0" borderId="1" xfId="1" applyNumberFormat="1" applyFont="1" applyFill="1" applyBorder="1" applyAlignment="1">
      <alignment horizontal="right" vertical="center"/>
    </xf>
  </cellXfs>
  <cellStyles count="4">
    <cellStyle name="パーセント" xfId="1" builtinId="5"/>
    <cellStyle name="桁区切り" xfId="2" builtinId="6"/>
    <cellStyle name="標準" xfId="0" builtinId="0"/>
    <cellStyle name="標準_0222【関数対応版】★投票状況　中間～確定" xfId="3" xr:uid="{00000000-0005-0000-0000-000003000000}"/>
  </cellStyles>
  <dxfs count="14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3" Target="worksheets/sheet3.xml" Type="http://schemas.openxmlformats.org/officeDocument/2006/relationships/worksheet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F5915-AB9F-4EE0-BADB-04F592A57C8B}">
  <dimension ref="A1:AA69"/>
  <sheetViews>
    <sheetView showGridLines="0" view="pageBreakPreview" zoomScaleNormal="90" zoomScaleSheetLayoutView="100" workbookViewId="0">
      <pane xSplit="1" ySplit="4" topLeftCell="B5" activePane="bottomRight" state="frozen"/>
      <selection pane="topRight" activeCell="C1" sqref="C1"/>
      <selection pane="bottomLeft" activeCell="A7" sqref="A7"/>
      <selection pane="bottomRight" activeCell="B5" sqref="B5"/>
    </sheetView>
  </sheetViews>
  <sheetFormatPr defaultRowHeight="12" x14ac:dyDescent="0.15"/>
  <cols>
    <col min="1" max="1" customWidth="true" style="98" width="12.5" collapsed="false"/>
    <col min="2" max="2" customWidth="true" style="98" width="8.625" collapsed="false"/>
    <col min="3" max="3" customWidth="true" style="98" width="5.0" collapsed="false"/>
    <col min="4" max="4" customWidth="true" style="98" width="7.625" collapsed="false"/>
    <col min="5" max="5" customWidth="true" style="98" width="8.625" collapsed="false"/>
    <col min="6" max="6" customWidth="true" style="98" width="5.125" collapsed="false"/>
    <col min="7" max="7" customWidth="true" style="98" width="7.625" collapsed="false"/>
    <col min="8" max="8" customWidth="true" style="98" width="8.625" collapsed="false"/>
    <col min="9" max="9" customWidth="true" style="98" width="5.125" collapsed="false"/>
    <col min="10" max="10" customWidth="true" style="98" width="7.625" collapsed="false"/>
    <col min="11" max="11" customWidth="true" style="98" width="8.625" collapsed="false"/>
    <col min="12" max="12" customWidth="true" style="98" width="4.625" collapsed="false"/>
    <col min="13" max="13" customWidth="true" style="98" width="7.625" collapsed="false"/>
    <col min="14" max="14" customWidth="true" style="98" width="8.625" collapsed="false"/>
    <col min="15" max="15" customWidth="true" style="98" width="5.125" collapsed="false"/>
    <col min="16" max="16" customWidth="true" style="98" width="7.625" collapsed="false"/>
    <col min="17" max="17" customWidth="true" style="98" width="8.625" collapsed="false"/>
    <col min="18" max="18" customWidth="true" style="98" width="5.125" collapsed="false"/>
    <col min="19" max="19" customWidth="true" style="98" width="7.625" collapsed="false"/>
    <col min="20" max="20" customWidth="true" style="98" width="9.125" collapsed="false"/>
    <col min="21" max="21" customWidth="true" style="98" width="5.125" collapsed="false"/>
    <col min="22" max="22" customWidth="true" style="98" width="7.625" collapsed="false"/>
    <col min="23" max="256" style="98" width="8.875" collapsed="false"/>
    <col min="257" max="257" customWidth="true" style="98" width="12.5" collapsed="false"/>
    <col min="258" max="258" customWidth="true" style="98" width="8.625" collapsed="false"/>
    <col min="259" max="259" customWidth="true" style="98" width="4.625" collapsed="false"/>
    <col min="260" max="260" customWidth="true" style="98" width="7.625" collapsed="false"/>
    <col min="261" max="261" customWidth="true" style="98" width="8.625" collapsed="false"/>
    <col min="262" max="262" customWidth="true" style="98" width="4.625" collapsed="false"/>
    <col min="263" max="263" customWidth="true" style="98" width="7.625" collapsed="false"/>
    <col min="264" max="264" customWidth="true" style="98" width="8.625" collapsed="false"/>
    <col min="265" max="265" customWidth="true" style="98" width="4.625" collapsed="false"/>
    <col min="266" max="266" customWidth="true" style="98" width="7.625" collapsed="false"/>
    <col min="267" max="267" customWidth="true" style="98" width="8.625" collapsed="false"/>
    <col min="268" max="268" customWidth="true" style="98" width="4.625" collapsed="false"/>
    <col min="269" max="269" customWidth="true" style="98" width="7.625" collapsed="false"/>
    <col min="270" max="270" customWidth="true" style="98" width="8.625" collapsed="false"/>
    <col min="271" max="271" customWidth="true" style="98" width="4.625" collapsed="false"/>
    <col min="272" max="272" customWidth="true" style="98" width="7.625" collapsed="false"/>
    <col min="273" max="273" customWidth="true" style="98" width="8.625" collapsed="false"/>
    <col min="274" max="274" customWidth="true" style="98" width="4.625" collapsed="false"/>
    <col min="275" max="275" customWidth="true" style="98" width="7.625" collapsed="false"/>
    <col min="276" max="276" customWidth="true" style="98" width="8.625" collapsed="false"/>
    <col min="277" max="277" customWidth="true" style="98" width="4.625" collapsed="false"/>
    <col min="278" max="278" customWidth="true" style="98" width="7.625" collapsed="false"/>
    <col min="279" max="512" style="98" width="8.875" collapsed="false"/>
    <col min="513" max="513" customWidth="true" style="98" width="12.5" collapsed="false"/>
    <col min="514" max="514" customWidth="true" style="98" width="8.625" collapsed="false"/>
    <col min="515" max="515" customWidth="true" style="98" width="4.625" collapsed="false"/>
    <col min="516" max="516" customWidth="true" style="98" width="7.625" collapsed="false"/>
    <col min="517" max="517" customWidth="true" style="98" width="8.625" collapsed="false"/>
    <col min="518" max="518" customWidth="true" style="98" width="4.625" collapsed="false"/>
    <col min="519" max="519" customWidth="true" style="98" width="7.625" collapsed="false"/>
    <col min="520" max="520" customWidth="true" style="98" width="8.625" collapsed="false"/>
    <col min="521" max="521" customWidth="true" style="98" width="4.625" collapsed="false"/>
    <col min="522" max="522" customWidth="true" style="98" width="7.625" collapsed="false"/>
    <col min="523" max="523" customWidth="true" style="98" width="8.625" collapsed="false"/>
    <col min="524" max="524" customWidth="true" style="98" width="4.625" collapsed="false"/>
    <col min="525" max="525" customWidth="true" style="98" width="7.625" collapsed="false"/>
    <col min="526" max="526" customWidth="true" style="98" width="8.625" collapsed="false"/>
    <col min="527" max="527" customWidth="true" style="98" width="4.625" collapsed="false"/>
    <col min="528" max="528" customWidth="true" style="98" width="7.625" collapsed="false"/>
    <col min="529" max="529" customWidth="true" style="98" width="8.625" collapsed="false"/>
    <col min="530" max="530" customWidth="true" style="98" width="4.625" collapsed="false"/>
    <col min="531" max="531" customWidth="true" style="98" width="7.625" collapsed="false"/>
    <col min="532" max="532" customWidth="true" style="98" width="8.625" collapsed="false"/>
    <col min="533" max="533" customWidth="true" style="98" width="4.625" collapsed="false"/>
    <col min="534" max="534" customWidth="true" style="98" width="7.625" collapsed="false"/>
    <col min="535" max="768" style="98" width="8.875" collapsed="false"/>
    <col min="769" max="769" customWidth="true" style="98" width="12.5" collapsed="false"/>
    <col min="770" max="770" customWidth="true" style="98" width="8.625" collapsed="false"/>
    <col min="771" max="771" customWidth="true" style="98" width="4.625" collapsed="false"/>
    <col min="772" max="772" customWidth="true" style="98" width="7.625" collapsed="false"/>
    <col min="773" max="773" customWidth="true" style="98" width="8.625" collapsed="false"/>
    <col min="774" max="774" customWidth="true" style="98" width="4.625" collapsed="false"/>
    <col min="775" max="775" customWidth="true" style="98" width="7.625" collapsed="false"/>
    <col min="776" max="776" customWidth="true" style="98" width="8.625" collapsed="false"/>
    <col min="777" max="777" customWidth="true" style="98" width="4.625" collapsed="false"/>
    <col min="778" max="778" customWidth="true" style="98" width="7.625" collapsed="false"/>
    <col min="779" max="779" customWidth="true" style="98" width="8.625" collapsed="false"/>
    <col min="780" max="780" customWidth="true" style="98" width="4.625" collapsed="false"/>
    <col min="781" max="781" customWidth="true" style="98" width="7.625" collapsed="false"/>
    <col min="782" max="782" customWidth="true" style="98" width="8.625" collapsed="false"/>
    <col min="783" max="783" customWidth="true" style="98" width="4.625" collapsed="false"/>
    <col min="784" max="784" customWidth="true" style="98" width="7.625" collapsed="false"/>
    <col min="785" max="785" customWidth="true" style="98" width="8.625" collapsed="false"/>
    <col min="786" max="786" customWidth="true" style="98" width="4.625" collapsed="false"/>
    <col min="787" max="787" customWidth="true" style="98" width="7.625" collapsed="false"/>
    <col min="788" max="788" customWidth="true" style="98" width="8.625" collapsed="false"/>
    <col min="789" max="789" customWidth="true" style="98" width="4.625" collapsed="false"/>
    <col min="790" max="790" customWidth="true" style="98" width="7.625" collapsed="false"/>
    <col min="791" max="1024" style="98" width="8.875" collapsed="false"/>
    <col min="1025" max="1025" customWidth="true" style="98" width="12.5" collapsed="false"/>
    <col min="1026" max="1026" customWidth="true" style="98" width="8.625" collapsed="false"/>
    <col min="1027" max="1027" customWidth="true" style="98" width="4.625" collapsed="false"/>
    <col min="1028" max="1028" customWidth="true" style="98" width="7.625" collapsed="false"/>
    <col min="1029" max="1029" customWidth="true" style="98" width="8.625" collapsed="false"/>
    <col min="1030" max="1030" customWidth="true" style="98" width="4.625" collapsed="false"/>
    <col min="1031" max="1031" customWidth="true" style="98" width="7.625" collapsed="false"/>
    <col min="1032" max="1032" customWidth="true" style="98" width="8.625" collapsed="false"/>
    <col min="1033" max="1033" customWidth="true" style="98" width="4.625" collapsed="false"/>
    <col min="1034" max="1034" customWidth="true" style="98" width="7.625" collapsed="false"/>
    <col min="1035" max="1035" customWidth="true" style="98" width="8.625" collapsed="false"/>
    <col min="1036" max="1036" customWidth="true" style="98" width="4.625" collapsed="false"/>
    <col min="1037" max="1037" customWidth="true" style="98" width="7.625" collapsed="false"/>
    <col min="1038" max="1038" customWidth="true" style="98" width="8.625" collapsed="false"/>
    <col min="1039" max="1039" customWidth="true" style="98" width="4.625" collapsed="false"/>
    <col min="1040" max="1040" customWidth="true" style="98" width="7.625" collapsed="false"/>
    <col min="1041" max="1041" customWidth="true" style="98" width="8.625" collapsed="false"/>
    <col min="1042" max="1042" customWidth="true" style="98" width="4.625" collapsed="false"/>
    <col min="1043" max="1043" customWidth="true" style="98" width="7.625" collapsed="false"/>
    <col min="1044" max="1044" customWidth="true" style="98" width="8.625" collapsed="false"/>
    <col min="1045" max="1045" customWidth="true" style="98" width="4.625" collapsed="false"/>
    <col min="1046" max="1046" customWidth="true" style="98" width="7.625" collapsed="false"/>
    <col min="1047" max="1280" style="98" width="8.875" collapsed="false"/>
    <col min="1281" max="1281" customWidth="true" style="98" width="12.5" collapsed="false"/>
    <col min="1282" max="1282" customWidth="true" style="98" width="8.625" collapsed="false"/>
    <col min="1283" max="1283" customWidth="true" style="98" width="4.625" collapsed="false"/>
    <col min="1284" max="1284" customWidth="true" style="98" width="7.625" collapsed="false"/>
    <col min="1285" max="1285" customWidth="true" style="98" width="8.625" collapsed="false"/>
    <col min="1286" max="1286" customWidth="true" style="98" width="4.625" collapsed="false"/>
    <col min="1287" max="1287" customWidth="true" style="98" width="7.625" collapsed="false"/>
    <col min="1288" max="1288" customWidth="true" style="98" width="8.625" collapsed="false"/>
    <col min="1289" max="1289" customWidth="true" style="98" width="4.625" collapsed="false"/>
    <col min="1290" max="1290" customWidth="true" style="98" width="7.625" collapsed="false"/>
    <col min="1291" max="1291" customWidth="true" style="98" width="8.625" collapsed="false"/>
    <col min="1292" max="1292" customWidth="true" style="98" width="4.625" collapsed="false"/>
    <col min="1293" max="1293" customWidth="true" style="98" width="7.625" collapsed="false"/>
    <col min="1294" max="1294" customWidth="true" style="98" width="8.625" collapsed="false"/>
    <col min="1295" max="1295" customWidth="true" style="98" width="4.625" collapsed="false"/>
    <col min="1296" max="1296" customWidth="true" style="98" width="7.625" collapsed="false"/>
    <col min="1297" max="1297" customWidth="true" style="98" width="8.625" collapsed="false"/>
    <col min="1298" max="1298" customWidth="true" style="98" width="4.625" collapsed="false"/>
    <col min="1299" max="1299" customWidth="true" style="98" width="7.625" collapsed="false"/>
    <col min="1300" max="1300" customWidth="true" style="98" width="8.625" collapsed="false"/>
    <col min="1301" max="1301" customWidth="true" style="98" width="4.625" collapsed="false"/>
    <col min="1302" max="1302" customWidth="true" style="98" width="7.625" collapsed="false"/>
    <col min="1303" max="1536" style="98" width="8.875" collapsed="false"/>
    <col min="1537" max="1537" customWidth="true" style="98" width="12.5" collapsed="false"/>
    <col min="1538" max="1538" customWidth="true" style="98" width="8.625" collapsed="false"/>
    <col min="1539" max="1539" customWidth="true" style="98" width="4.625" collapsed="false"/>
    <col min="1540" max="1540" customWidth="true" style="98" width="7.625" collapsed="false"/>
    <col min="1541" max="1541" customWidth="true" style="98" width="8.625" collapsed="false"/>
    <col min="1542" max="1542" customWidth="true" style="98" width="4.625" collapsed="false"/>
    <col min="1543" max="1543" customWidth="true" style="98" width="7.625" collapsed="false"/>
    <col min="1544" max="1544" customWidth="true" style="98" width="8.625" collapsed="false"/>
    <col min="1545" max="1545" customWidth="true" style="98" width="4.625" collapsed="false"/>
    <col min="1546" max="1546" customWidth="true" style="98" width="7.625" collapsed="false"/>
    <col min="1547" max="1547" customWidth="true" style="98" width="8.625" collapsed="false"/>
    <col min="1548" max="1548" customWidth="true" style="98" width="4.625" collapsed="false"/>
    <col min="1549" max="1549" customWidth="true" style="98" width="7.625" collapsed="false"/>
    <col min="1550" max="1550" customWidth="true" style="98" width="8.625" collapsed="false"/>
    <col min="1551" max="1551" customWidth="true" style="98" width="4.625" collapsed="false"/>
    <col min="1552" max="1552" customWidth="true" style="98" width="7.625" collapsed="false"/>
    <col min="1553" max="1553" customWidth="true" style="98" width="8.625" collapsed="false"/>
    <col min="1554" max="1554" customWidth="true" style="98" width="4.625" collapsed="false"/>
    <col min="1555" max="1555" customWidth="true" style="98" width="7.625" collapsed="false"/>
    <col min="1556" max="1556" customWidth="true" style="98" width="8.625" collapsed="false"/>
    <col min="1557" max="1557" customWidth="true" style="98" width="4.625" collapsed="false"/>
    <col min="1558" max="1558" customWidth="true" style="98" width="7.625" collapsed="false"/>
    <col min="1559" max="1792" style="98" width="8.875" collapsed="false"/>
    <col min="1793" max="1793" customWidth="true" style="98" width="12.5" collapsed="false"/>
    <col min="1794" max="1794" customWidth="true" style="98" width="8.625" collapsed="false"/>
    <col min="1795" max="1795" customWidth="true" style="98" width="4.625" collapsed="false"/>
    <col min="1796" max="1796" customWidth="true" style="98" width="7.625" collapsed="false"/>
    <col min="1797" max="1797" customWidth="true" style="98" width="8.625" collapsed="false"/>
    <col min="1798" max="1798" customWidth="true" style="98" width="4.625" collapsed="false"/>
    <col min="1799" max="1799" customWidth="true" style="98" width="7.625" collapsed="false"/>
    <col min="1800" max="1800" customWidth="true" style="98" width="8.625" collapsed="false"/>
    <col min="1801" max="1801" customWidth="true" style="98" width="4.625" collapsed="false"/>
    <col min="1802" max="1802" customWidth="true" style="98" width="7.625" collapsed="false"/>
    <col min="1803" max="1803" customWidth="true" style="98" width="8.625" collapsed="false"/>
    <col min="1804" max="1804" customWidth="true" style="98" width="4.625" collapsed="false"/>
    <col min="1805" max="1805" customWidth="true" style="98" width="7.625" collapsed="false"/>
    <col min="1806" max="1806" customWidth="true" style="98" width="8.625" collapsed="false"/>
    <col min="1807" max="1807" customWidth="true" style="98" width="4.625" collapsed="false"/>
    <col min="1808" max="1808" customWidth="true" style="98" width="7.625" collapsed="false"/>
    <col min="1809" max="1809" customWidth="true" style="98" width="8.625" collapsed="false"/>
    <col min="1810" max="1810" customWidth="true" style="98" width="4.625" collapsed="false"/>
    <col min="1811" max="1811" customWidth="true" style="98" width="7.625" collapsed="false"/>
    <col min="1812" max="1812" customWidth="true" style="98" width="8.625" collapsed="false"/>
    <col min="1813" max="1813" customWidth="true" style="98" width="4.625" collapsed="false"/>
    <col min="1814" max="1814" customWidth="true" style="98" width="7.625" collapsed="false"/>
    <col min="1815" max="2048" style="98" width="8.875" collapsed="false"/>
    <col min="2049" max="2049" customWidth="true" style="98" width="12.5" collapsed="false"/>
    <col min="2050" max="2050" customWidth="true" style="98" width="8.625" collapsed="false"/>
    <col min="2051" max="2051" customWidth="true" style="98" width="4.625" collapsed="false"/>
    <col min="2052" max="2052" customWidth="true" style="98" width="7.625" collapsed="false"/>
    <col min="2053" max="2053" customWidth="true" style="98" width="8.625" collapsed="false"/>
    <col min="2054" max="2054" customWidth="true" style="98" width="4.625" collapsed="false"/>
    <col min="2055" max="2055" customWidth="true" style="98" width="7.625" collapsed="false"/>
    <col min="2056" max="2056" customWidth="true" style="98" width="8.625" collapsed="false"/>
    <col min="2057" max="2057" customWidth="true" style="98" width="4.625" collapsed="false"/>
    <col min="2058" max="2058" customWidth="true" style="98" width="7.625" collapsed="false"/>
    <col min="2059" max="2059" customWidth="true" style="98" width="8.625" collapsed="false"/>
    <col min="2060" max="2060" customWidth="true" style="98" width="4.625" collapsed="false"/>
    <col min="2061" max="2061" customWidth="true" style="98" width="7.625" collapsed="false"/>
    <col min="2062" max="2062" customWidth="true" style="98" width="8.625" collapsed="false"/>
    <col min="2063" max="2063" customWidth="true" style="98" width="4.625" collapsed="false"/>
    <col min="2064" max="2064" customWidth="true" style="98" width="7.625" collapsed="false"/>
    <col min="2065" max="2065" customWidth="true" style="98" width="8.625" collapsed="false"/>
    <col min="2066" max="2066" customWidth="true" style="98" width="4.625" collapsed="false"/>
    <col min="2067" max="2067" customWidth="true" style="98" width="7.625" collapsed="false"/>
    <col min="2068" max="2068" customWidth="true" style="98" width="8.625" collapsed="false"/>
    <col min="2069" max="2069" customWidth="true" style="98" width="4.625" collapsed="false"/>
    <col min="2070" max="2070" customWidth="true" style="98" width="7.625" collapsed="false"/>
    <col min="2071" max="2304" style="98" width="8.875" collapsed="false"/>
    <col min="2305" max="2305" customWidth="true" style="98" width="12.5" collapsed="false"/>
    <col min="2306" max="2306" customWidth="true" style="98" width="8.625" collapsed="false"/>
    <col min="2307" max="2307" customWidth="true" style="98" width="4.625" collapsed="false"/>
    <col min="2308" max="2308" customWidth="true" style="98" width="7.625" collapsed="false"/>
    <col min="2309" max="2309" customWidth="true" style="98" width="8.625" collapsed="false"/>
    <col min="2310" max="2310" customWidth="true" style="98" width="4.625" collapsed="false"/>
    <col min="2311" max="2311" customWidth="true" style="98" width="7.625" collapsed="false"/>
    <col min="2312" max="2312" customWidth="true" style="98" width="8.625" collapsed="false"/>
    <col min="2313" max="2313" customWidth="true" style="98" width="4.625" collapsed="false"/>
    <col min="2314" max="2314" customWidth="true" style="98" width="7.625" collapsed="false"/>
    <col min="2315" max="2315" customWidth="true" style="98" width="8.625" collapsed="false"/>
    <col min="2316" max="2316" customWidth="true" style="98" width="4.625" collapsed="false"/>
    <col min="2317" max="2317" customWidth="true" style="98" width="7.625" collapsed="false"/>
    <col min="2318" max="2318" customWidth="true" style="98" width="8.625" collapsed="false"/>
    <col min="2319" max="2319" customWidth="true" style="98" width="4.625" collapsed="false"/>
    <col min="2320" max="2320" customWidth="true" style="98" width="7.625" collapsed="false"/>
    <col min="2321" max="2321" customWidth="true" style="98" width="8.625" collapsed="false"/>
    <col min="2322" max="2322" customWidth="true" style="98" width="4.625" collapsed="false"/>
    <col min="2323" max="2323" customWidth="true" style="98" width="7.625" collapsed="false"/>
    <col min="2324" max="2324" customWidth="true" style="98" width="8.625" collapsed="false"/>
    <col min="2325" max="2325" customWidth="true" style="98" width="4.625" collapsed="false"/>
    <col min="2326" max="2326" customWidth="true" style="98" width="7.625" collapsed="false"/>
    <col min="2327" max="2560" style="98" width="8.875" collapsed="false"/>
    <col min="2561" max="2561" customWidth="true" style="98" width="12.5" collapsed="false"/>
    <col min="2562" max="2562" customWidth="true" style="98" width="8.625" collapsed="false"/>
    <col min="2563" max="2563" customWidth="true" style="98" width="4.625" collapsed="false"/>
    <col min="2564" max="2564" customWidth="true" style="98" width="7.625" collapsed="false"/>
    <col min="2565" max="2565" customWidth="true" style="98" width="8.625" collapsed="false"/>
    <col min="2566" max="2566" customWidth="true" style="98" width="4.625" collapsed="false"/>
    <col min="2567" max="2567" customWidth="true" style="98" width="7.625" collapsed="false"/>
    <col min="2568" max="2568" customWidth="true" style="98" width="8.625" collapsed="false"/>
    <col min="2569" max="2569" customWidth="true" style="98" width="4.625" collapsed="false"/>
    <col min="2570" max="2570" customWidth="true" style="98" width="7.625" collapsed="false"/>
    <col min="2571" max="2571" customWidth="true" style="98" width="8.625" collapsed="false"/>
    <col min="2572" max="2572" customWidth="true" style="98" width="4.625" collapsed="false"/>
    <col min="2573" max="2573" customWidth="true" style="98" width="7.625" collapsed="false"/>
    <col min="2574" max="2574" customWidth="true" style="98" width="8.625" collapsed="false"/>
    <col min="2575" max="2575" customWidth="true" style="98" width="4.625" collapsed="false"/>
    <col min="2576" max="2576" customWidth="true" style="98" width="7.625" collapsed="false"/>
    <col min="2577" max="2577" customWidth="true" style="98" width="8.625" collapsed="false"/>
    <col min="2578" max="2578" customWidth="true" style="98" width="4.625" collapsed="false"/>
    <col min="2579" max="2579" customWidth="true" style="98" width="7.625" collapsed="false"/>
    <col min="2580" max="2580" customWidth="true" style="98" width="8.625" collapsed="false"/>
    <col min="2581" max="2581" customWidth="true" style="98" width="4.625" collapsed="false"/>
    <col min="2582" max="2582" customWidth="true" style="98" width="7.625" collapsed="false"/>
    <col min="2583" max="2816" style="98" width="8.875" collapsed="false"/>
    <col min="2817" max="2817" customWidth="true" style="98" width="12.5" collapsed="false"/>
    <col min="2818" max="2818" customWidth="true" style="98" width="8.625" collapsed="false"/>
    <col min="2819" max="2819" customWidth="true" style="98" width="4.625" collapsed="false"/>
    <col min="2820" max="2820" customWidth="true" style="98" width="7.625" collapsed="false"/>
    <col min="2821" max="2821" customWidth="true" style="98" width="8.625" collapsed="false"/>
    <col min="2822" max="2822" customWidth="true" style="98" width="4.625" collapsed="false"/>
    <col min="2823" max="2823" customWidth="true" style="98" width="7.625" collapsed="false"/>
    <col min="2824" max="2824" customWidth="true" style="98" width="8.625" collapsed="false"/>
    <col min="2825" max="2825" customWidth="true" style="98" width="4.625" collapsed="false"/>
    <col min="2826" max="2826" customWidth="true" style="98" width="7.625" collapsed="false"/>
    <col min="2827" max="2827" customWidth="true" style="98" width="8.625" collapsed="false"/>
    <col min="2828" max="2828" customWidth="true" style="98" width="4.625" collapsed="false"/>
    <col min="2829" max="2829" customWidth="true" style="98" width="7.625" collapsed="false"/>
    <col min="2830" max="2830" customWidth="true" style="98" width="8.625" collapsed="false"/>
    <col min="2831" max="2831" customWidth="true" style="98" width="4.625" collapsed="false"/>
    <col min="2832" max="2832" customWidth="true" style="98" width="7.625" collapsed="false"/>
    <col min="2833" max="2833" customWidth="true" style="98" width="8.625" collapsed="false"/>
    <col min="2834" max="2834" customWidth="true" style="98" width="4.625" collapsed="false"/>
    <col min="2835" max="2835" customWidth="true" style="98" width="7.625" collapsed="false"/>
    <col min="2836" max="2836" customWidth="true" style="98" width="8.625" collapsed="false"/>
    <col min="2837" max="2837" customWidth="true" style="98" width="4.625" collapsed="false"/>
    <col min="2838" max="2838" customWidth="true" style="98" width="7.625" collapsed="false"/>
    <col min="2839" max="3072" style="98" width="8.875" collapsed="false"/>
    <col min="3073" max="3073" customWidth="true" style="98" width="12.5" collapsed="false"/>
    <col min="3074" max="3074" customWidth="true" style="98" width="8.625" collapsed="false"/>
    <col min="3075" max="3075" customWidth="true" style="98" width="4.625" collapsed="false"/>
    <col min="3076" max="3076" customWidth="true" style="98" width="7.625" collapsed="false"/>
    <col min="3077" max="3077" customWidth="true" style="98" width="8.625" collapsed="false"/>
    <col min="3078" max="3078" customWidth="true" style="98" width="4.625" collapsed="false"/>
    <col min="3079" max="3079" customWidth="true" style="98" width="7.625" collapsed="false"/>
    <col min="3080" max="3080" customWidth="true" style="98" width="8.625" collapsed="false"/>
    <col min="3081" max="3081" customWidth="true" style="98" width="4.625" collapsed="false"/>
    <col min="3082" max="3082" customWidth="true" style="98" width="7.625" collapsed="false"/>
    <col min="3083" max="3083" customWidth="true" style="98" width="8.625" collapsed="false"/>
    <col min="3084" max="3084" customWidth="true" style="98" width="4.625" collapsed="false"/>
    <col min="3085" max="3085" customWidth="true" style="98" width="7.625" collapsed="false"/>
    <col min="3086" max="3086" customWidth="true" style="98" width="8.625" collapsed="false"/>
    <col min="3087" max="3087" customWidth="true" style="98" width="4.625" collapsed="false"/>
    <col min="3088" max="3088" customWidth="true" style="98" width="7.625" collapsed="false"/>
    <col min="3089" max="3089" customWidth="true" style="98" width="8.625" collapsed="false"/>
    <col min="3090" max="3090" customWidth="true" style="98" width="4.625" collapsed="false"/>
    <col min="3091" max="3091" customWidth="true" style="98" width="7.625" collapsed="false"/>
    <col min="3092" max="3092" customWidth="true" style="98" width="8.625" collapsed="false"/>
    <col min="3093" max="3093" customWidth="true" style="98" width="4.625" collapsed="false"/>
    <col min="3094" max="3094" customWidth="true" style="98" width="7.625" collapsed="false"/>
    <col min="3095" max="3328" style="98" width="8.875" collapsed="false"/>
    <col min="3329" max="3329" customWidth="true" style="98" width="12.5" collapsed="false"/>
    <col min="3330" max="3330" customWidth="true" style="98" width="8.625" collapsed="false"/>
    <col min="3331" max="3331" customWidth="true" style="98" width="4.625" collapsed="false"/>
    <col min="3332" max="3332" customWidth="true" style="98" width="7.625" collapsed="false"/>
    <col min="3333" max="3333" customWidth="true" style="98" width="8.625" collapsed="false"/>
    <col min="3334" max="3334" customWidth="true" style="98" width="4.625" collapsed="false"/>
    <col min="3335" max="3335" customWidth="true" style="98" width="7.625" collapsed="false"/>
    <col min="3336" max="3336" customWidth="true" style="98" width="8.625" collapsed="false"/>
    <col min="3337" max="3337" customWidth="true" style="98" width="4.625" collapsed="false"/>
    <col min="3338" max="3338" customWidth="true" style="98" width="7.625" collapsed="false"/>
    <col min="3339" max="3339" customWidth="true" style="98" width="8.625" collapsed="false"/>
    <col min="3340" max="3340" customWidth="true" style="98" width="4.625" collapsed="false"/>
    <col min="3341" max="3341" customWidth="true" style="98" width="7.625" collapsed="false"/>
    <col min="3342" max="3342" customWidth="true" style="98" width="8.625" collapsed="false"/>
    <col min="3343" max="3343" customWidth="true" style="98" width="4.625" collapsed="false"/>
    <col min="3344" max="3344" customWidth="true" style="98" width="7.625" collapsed="false"/>
    <col min="3345" max="3345" customWidth="true" style="98" width="8.625" collapsed="false"/>
    <col min="3346" max="3346" customWidth="true" style="98" width="4.625" collapsed="false"/>
    <col min="3347" max="3347" customWidth="true" style="98" width="7.625" collapsed="false"/>
    <col min="3348" max="3348" customWidth="true" style="98" width="8.625" collapsed="false"/>
    <col min="3349" max="3349" customWidth="true" style="98" width="4.625" collapsed="false"/>
    <col min="3350" max="3350" customWidth="true" style="98" width="7.625" collapsed="false"/>
    <col min="3351" max="3584" style="98" width="8.875" collapsed="false"/>
    <col min="3585" max="3585" customWidth="true" style="98" width="12.5" collapsed="false"/>
    <col min="3586" max="3586" customWidth="true" style="98" width="8.625" collapsed="false"/>
    <col min="3587" max="3587" customWidth="true" style="98" width="4.625" collapsed="false"/>
    <col min="3588" max="3588" customWidth="true" style="98" width="7.625" collapsed="false"/>
    <col min="3589" max="3589" customWidth="true" style="98" width="8.625" collapsed="false"/>
    <col min="3590" max="3590" customWidth="true" style="98" width="4.625" collapsed="false"/>
    <col min="3591" max="3591" customWidth="true" style="98" width="7.625" collapsed="false"/>
    <col min="3592" max="3592" customWidth="true" style="98" width="8.625" collapsed="false"/>
    <col min="3593" max="3593" customWidth="true" style="98" width="4.625" collapsed="false"/>
    <col min="3594" max="3594" customWidth="true" style="98" width="7.625" collapsed="false"/>
    <col min="3595" max="3595" customWidth="true" style="98" width="8.625" collapsed="false"/>
    <col min="3596" max="3596" customWidth="true" style="98" width="4.625" collapsed="false"/>
    <col min="3597" max="3597" customWidth="true" style="98" width="7.625" collapsed="false"/>
    <col min="3598" max="3598" customWidth="true" style="98" width="8.625" collapsed="false"/>
    <col min="3599" max="3599" customWidth="true" style="98" width="4.625" collapsed="false"/>
    <col min="3600" max="3600" customWidth="true" style="98" width="7.625" collapsed="false"/>
    <col min="3601" max="3601" customWidth="true" style="98" width="8.625" collapsed="false"/>
    <col min="3602" max="3602" customWidth="true" style="98" width="4.625" collapsed="false"/>
    <col min="3603" max="3603" customWidth="true" style="98" width="7.625" collapsed="false"/>
    <col min="3604" max="3604" customWidth="true" style="98" width="8.625" collapsed="false"/>
    <col min="3605" max="3605" customWidth="true" style="98" width="4.625" collapsed="false"/>
    <col min="3606" max="3606" customWidth="true" style="98" width="7.625" collapsed="false"/>
    <col min="3607" max="3840" style="98" width="8.875" collapsed="false"/>
    <col min="3841" max="3841" customWidth="true" style="98" width="12.5" collapsed="false"/>
    <col min="3842" max="3842" customWidth="true" style="98" width="8.625" collapsed="false"/>
    <col min="3843" max="3843" customWidth="true" style="98" width="4.625" collapsed="false"/>
    <col min="3844" max="3844" customWidth="true" style="98" width="7.625" collapsed="false"/>
    <col min="3845" max="3845" customWidth="true" style="98" width="8.625" collapsed="false"/>
    <col min="3846" max="3846" customWidth="true" style="98" width="4.625" collapsed="false"/>
    <col min="3847" max="3847" customWidth="true" style="98" width="7.625" collapsed="false"/>
    <col min="3848" max="3848" customWidth="true" style="98" width="8.625" collapsed="false"/>
    <col min="3849" max="3849" customWidth="true" style="98" width="4.625" collapsed="false"/>
    <col min="3850" max="3850" customWidth="true" style="98" width="7.625" collapsed="false"/>
    <col min="3851" max="3851" customWidth="true" style="98" width="8.625" collapsed="false"/>
    <col min="3852" max="3852" customWidth="true" style="98" width="4.625" collapsed="false"/>
    <col min="3853" max="3853" customWidth="true" style="98" width="7.625" collapsed="false"/>
    <col min="3854" max="3854" customWidth="true" style="98" width="8.625" collapsed="false"/>
    <col min="3855" max="3855" customWidth="true" style="98" width="4.625" collapsed="false"/>
    <col min="3856" max="3856" customWidth="true" style="98" width="7.625" collapsed="false"/>
    <col min="3857" max="3857" customWidth="true" style="98" width="8.625" collapsed="false"/>
    <col min="3858" max="3858" customWidth="true" style="98" width="4.625" collapsed="false"/>
    <col min="3859" max="3859" customWidth="true" style="98" width="7.625" collapsed="false"/>
    <col min="3860" max="3860" customWidth="true" style="98" width="8.625" collapsed="false"/>
    <col min="3861" max="3861" customWidth="true" style="98" width="4.625" collapsed="false"/>
    <col min="3862" max="3862" customWidth="true" style="98" width="7.625" collapsed="false"/>
    <col min="3863" max="4096" style="98" width="8.875" collapsed="false"/>
    <col min="4097" max="4097" customWidth="true" style="98" width="12.5" collapsed="false"/>
    <col min="4098" max="4098" customWidth="true" style="98" width="8.625" collapsed="false"/>
    <col min="4099" max="4099" customWidth="true" style="98" width="4.625" collapsed="false"/>
    <col min="4100" max="4100" customWidth="true" style="98" width="7.625" collapsed="false"/>
    <col min="4101" max="4101" customWidth="true" style="98" width="8.625" collapsed="false"/>
    <col min="4102" max="4102" customWidth="true" style="98" width="4.625" collapsed="false"/>
    <col min="4103" max="4103" customWidth="true" style="98" width="7.625" collapsed="false"/>
    <col min="4104" max="4104" customWidth="true" style="98" width="8.625" collapsed="false"/>
    <col min="4105" max="4105" customWidth="true" style="98" width="4.625" collapsed="false"/>
    <col min="4106" max="4106" customWidth="true" style="98" width="7.625" collapsed="false"/>
    <col min="4107" max="4107" customWidth="true" style="98" width="8.625" collapsed="false"/>
    <col min="4108" max="4108" customWidth="true" style="98" width="4.625" collapsed="false"/>
    <col min="4109" max="4109" customWidth="true" style="98" width="7.625" collapsed="false"/>
    <col min="4110" max="4110" customWidth="true" style="98" width="8.625" collapsed="false"/>
    <col min="4111" max="4111" customWidth="true" style="98" width="4.625" collapsed="false"/>
    <col min="4112" max="4112" customWidth="true" style="98" width="7.625" collapsed="false"/>
    <col min="4113" max="4113" customWidth="true" style="98" width="8.625" collapsed="false"/>
    <col min="4114" max="4114" customWidth="true" style="98" width="4.625" collapsed="false"/>
    <col min="4115" max="4115" customWidth="true" style="98" width="7.625" collapsed="false"/>
    <col min="4116" max="4116" customWidth="true" style="98" width="8.625" collapsed="false"/>
    <col min="4117" max="4117" customWidth="true" style="98" width="4.625" collapsed="false"/>
    <col min="4118" max="4118" customWidth="true" style="98" width="7.625" collapsed="false"/>
    <col min="4119" max="4352" style="98" width="8.875" collapsed="false"/>
    <col min="4353" max="4353" customWidth="true" style="98" width="12.5" collapsed="false"/>
    <col min="4354" max="4354" customWidth="true" style="98" width="8.625" collapsed="false"/>
    <col min="4355" max="4355" customWidth="true" style="98" width="4.625" collapsed="false"/>
    <col min="4356" max="4356" customWidth="true" style="98" width="7.625" collapsed="false"/>
    <col min="4357" max="4357" customWidth="true" style="98" width="8.625" collapsed="false"/>
    <col min="4358" max="4358" customWidth="true" style="98" width="4.625" collapsed="false"/>
    <col min="4359" max="4359" customWidth="true" style="98" width="7.625" collapsed="false"/>
    <col min="4360" max="4360" customWidth="true" style="98" width="8.625" collapsed="false"/>
    <col min="4361" max="4361" customWidth="true" style="98" width="4.625" collapsed="false"/>
    <col min="4362" max="4362" customWidth="true" style="98" width="7.625" collapsed="false"/>
    <col min="4363" max="4363" customWidth="true" style="98" width="8.625" collapsed="false"/>
    <col min="4364" max="4364" customWidth="true" style="98" width="4.625" collapsed="false"/>
    <col min="4365" max="4365" customWidth="true" style="98" width="7.625" collapsed="false"/>
    <col min="4366" max="4366" customWidth="true" style="98" width="8.625" collapsed="false"/>
    <col min="4367" max="4367" customWidth="true" style="98" width="4.625" collapsed="false"/>
    <col min="4368" max="4368" customWidth="true" style="98" width="7.625" collapsed="false"/>
    <col min="4369" max="4369" customWidth="true" style="98" width="8.625" collapsed="false"/>
    <col min="4370" max="4370" customWidth="true" style="98" width="4.625" collapsed="false"/>
    <col min="4371" max="4371" customWidth="true" style="98" width="7.625" collapsed="false"/>
    <col min="4372" max="4372" customWidth="true" style="98" width="8.625" collapsed="false"/>
    <col min="4373" max="4373" customWidth="true" style="98" width="4.625" collapsed="false"/>
    <col min="4374" max="4374" customWidth="true" style="98" width="7.625" collapsed="false"/>
    <col min="4375" max="4608" style="98" width="8.875" collapsed="false"/>
    <col min="4609" max="4609" customWidth="true" style="98" width="12.5" collapsed="false"/>
    <col min="4610" max="4610" customWidth="true" style="98" width="8.625" collapsed="false"/>
    <col min="4611" max="4611" customWidth="true" style="98" width="4.625" collapsed="false"/>
    <col min="4612" max="4612" customWidth="true" style="98" width="7.625" collapsed="false"/>
    <col min="4613" max="4613" customWidth="true" style="98" width="8.625" collapsed="false"/>
    <col min="4614" max="4614" customWidth="true" style="98" width="4.625" collapsed="false"/>
    <col min="4615" max="4615" customWidth="true" style="98" width="7.625" collapsed="false"/>
    <col min="4616" max="4616" customWidth="true" style="98" width="8.625" collapsed="false"/>
    <col min="4617" max="4617" customWidth="true" style="98" width="4.625" collapsed="false"/>
    <col min="4618" max="4618" customWidth="true" style="98" width="7.625" collapsed="false"/>
    <col min="4619" max="4619" customWidth="true" style="98" width="8.625" collapsed="false"/>
    <col min="4620" max="4620" customWidth="true" style="98" width="4.625" collapsed="false"/>
    <col min="4621" max="4621" customWidth="true" style="98" width="7.625" collapsed="false"/>
    <col min="4622" max="4622" customWidth="true" style="98" width="8.625" collapsed="false"/>
    <col min="4623" max="4623" customWidth="true" style="98" width="4.625" collapsed="false"/>
    <col min="4624" max="4624" customWidth="true" style="98" width="7.625" collapsed="false"/>
    <col min="4625" max="4625" customWidth="true" style="98" width="8.625" collapsed="false"/>
    <col min="4626" max="4626" customWidth="true" style="98" width="4.625" collapsed="false"/>
    <col min="4627" max="4627" customWidth="true" style="98" width="7.625" collapsed="false"/>
    <col min="4628" max="4628" customWidth="true" style="98" width="8.625" collapsed="false"/>
    <col min="4629" max="4629" customWidth="true" style="98" width="4.625" collapsed="false"/>
    <col min="4630" max="4630" customWidth="true" style="98" width="7.625" collapsed="false"/>
    <col min="4631" max="4864" style="98" width="8.875" collapsed="false"/>
    <col min="4865" max="4865" customWidth="true" style="98" width="12.5" collapsed="false"/>
    <col min="4866" max="4866" customWidth="true" style="98" width="8.625" collapsed="false"/>
    <col min="4867" max="4867" customWidth="true" style="98" width="4.625" collapsed="false"/>
    <col min="4868" max="4868" customWidth="true" style="98" width="7.625" collapsed="false"/>
    <col min="4869" max="4869" customWidth="true" style="98" width="8.625" collapsed="false"/>
    <col min="4870" max="4870" customWidth="true" style="98" width="4.625" collapsed="false"/>
    <col min="4871" max="4871" customWidth="true" style="98" width="7.625" collapsed="false"/>
    <col min="4872" max="4872" customWidth="true" style="98" width="8.625" collapsed="false"/>
    <col min="4873" max="4873" customWidth="true" style="98" width="4.625" collapsed="false"/>
    <col min="4874" max="4874" customWidth="true" style="98" width="7.625" collapsed="false"/>
    <col min="4875" max="4875" customWidth="true" style="98" width="8.625" collapsed="false"/>
    <col min="4876" max="4876" customWidth="true" style="98" width="4.625" collapsed="false"/>
    <col min="4877" max="4877" customWidth="true" style="98" width="7.625" collapsed="false"/>
    <col min="4878" max="4878" customWidth="true" style="98" width="8.625" collapsed="false"/>
    <col min="4879" max="4879" customWidth="true" style="98" width="4.625" collapsed="false"/>
    <col min="4880" max="4880" customWidth="true" style="98" width="7.625" collapsed="false"/>
    <col min="4881" max="4881" customWidth="true" style="98" width="8.625" collapsed="false"/>
    <col min="4882" max="4882" customWidth="true" style="98" width="4.625" collapsed="false"/>
    <col min="4883" max="4883" customWidth="true" style="98" width="7.625" collapsed="false"/>
    <col min="4884" max="4884" customWidth="true" style="98" width="8.625" collapsed="false"/>
    <col min="4885" max="4885" customWidth="true" style="98" width="4.625" collapsed="false"/>
    <col min="4886" max="4886" customWidth="true" style="98" width="7.625" collapsed="false"/>
    <col min="4887" max="5120" style="98" width="8.875" collapsed="false"/>
    <col min="5121" max="5121" customWidth="true" style="98" width="12.5" collapsed="false"/>
    <col min="5122" max="5122" customWidth="true" style="98" width="8.625" collapsed="false"/>
    <col min="5123" max="5123" customWidth="true" style="98" width="4.625" collapsed="false"/>
    <col min="5124" max="5124" customWidth="true" style="98" width="7.625" collapsed="false"/>
    <col min="5125" max="5125" customWidth="true" style="98" width="8.625" collapsed="false"/>
    <col min="5126" max="5126" customWidth="true" style="98" width="4.625" collapsed="false"/>
    <col min="5127" max="5127" customWidth="true" style="98" width="7.625" collapsed="false"/>
    <col min="5128" max="5128" customWidth="true" style="98" width="8.625" collapsed="false"/>
    <col min="5129" max="5129" customWidth="true" style="98" width="4.625" collapsed="false"/>
    <col min="5130" max="5130" customWidth="true" style="98" width="7.625" collapsed="false"/>
    <col min="5131" max="5131" customWidth="true" style="98" width="8.625" collapsed="false"/>
    <col min="5132" max="5132" customWidth="true" style="98" width="4.625" collapsed="false"/>
    <col min="5133" max="5133" customWidth="true" style="98" width="7.625" collapsed="false"/>
    <col min="5134" max="5134" customWidth="true" style="98" width="8.625" collapsed="false"/>
    <col min="5135" max="5135" customWidth="true" style="98" width="4.625" collapsed="false"/>
    <col min="5136" max="5136" customWidth="true" style="98" width="7.625" collapsed="false"/>
    <col min="5137" max="5137" customWidth="true" style="98" width="8.625" collapsed="false"/>
    <col min="5138" max="5138" customWidth="true" style="98" width="4.625" collapsed="false"/>
    <col min="5139" max="5139" customWidth="true" style="98" width="7.625" collapsed="false"/>
    <col min="5140" max="5140" customWidth="true" style="98" width="8.625" collapsed="false"/>
    <col min="5141" max="5141" customWidth="true" style="98" width="4.625" collapsed="false"/>
    <col min="5142" max="5142" customWidth="true" style="98" width="7.625" collapsed="false"/>
    <col min="5143" max="5376" style="98" width="8.875" collapsed="false"/>
    <col min="5377" max="5377" customWidth="true" style="98" width="12.5" collapsed="false"/>
    <col min="5378" max="5378" customWidth="true" style="98" width="8.625" collapsed="false"/>
    <col min="5379" max="5379" customWidth="true" style="98" width="4.625" collapsed="false"/>
    <col min="5380" max="5380" customWidth="true" style="98" width="7.625" collapsed="false"/>
    <col min="5381" max="5381" customWidth="true" style="98" width="8.625" collapsed="false"/>
    <col min="5382" max="5382" customWidth="true" style="98" width="4.625" collapsed="false"/>
    <col min="5383" max="5383" customWidth="true" style="98" width="7.625" collapsed="false"/>
    <col min="5384" max="5384" customWidth="true" style="98" width="8.625" collapsed="false"/>
    <col min="5385" max="5385" customWidth="true" style="98" width="4.625" collapsed="false"/>
    <col min="5386" max="5386" customWidth="true" style="98" width="7.625" collapsed="false"/>
    <col min="5387" max="5387" customWidth="true" style="98" width="8.625" collapsed="false"/>
    <col min="5388" max="5388" customWidth="true" style="98" width="4.625" collapsed="false"/>
    <col min="5389" max="5389" customWidth="true" style="98" width="7.625" collapsed="false"/>
    <col min="5390" max="5390" customWidth="true" style="98" width="8.625" collapsed="false"/>
    <col min="5391" max="5391" customWidth="true" style="98" width="4.625" collapsed="false"/>
    <col min="5392" max="5392" customWidth="true" style="98" width="7.625" collapsed="false"/>
    <col min="5393" max="5393" customWidth="true" style="98" width="8.625" collapsed="false"/>
    <col min="5394" max="5394" customWidth="true" style="98" width="4.625" collapsed="false"/>
    <col min="5395" max="5395" customWidth="true" style="98" width="7.625" collapsed="false"/>
    <col min="5396" max="5396" customWidth="true" style="98" width="8.625" collapsed="false"/>
    <col min="5397" max="5397" customWidth="true" style="98" width="4.625" collapsed="false"/>
    <col min="5398" max="5398" customWidth="true" style="98" width="7.625" collapsed="false"/>
    <col min="5399" max="5632" style="98" width="8.875" collapsed="false"/>
    <col min="5633" max="5633" customWidth="true" style="98" width="12.5" collapsed="false"/>
    <col min="5634" max="5634" customWidth="true" style="98" width="8.625" collapsed="false"/>
    <col min="5635" max="5635" customWidth="true" style="98" width="4.625" collapsed="false"/>
    <col min="5636" max="5636" customWidth="true" style="98" width="7.625" collapsed="false"/>
    <col min="5637" max="5637" customWidth="true" style="98" width="8.625" collapsed="false"/>
    <col min="5638" max="5638" customWidth="true" style="98" width="4.625" collapsed="false"/>
    <col min="5639" max="5639" customWidth="true" style="98" width="7.625" collapsed="false"/>
    <col min="5640" max="5640" customWidth="true" style="98" width="8.625" collapsed="false"/>
    <col min="5641" max="5641" customWidth="true" style="98" width="4.625" collapsed="false"/>
    <col min="5642" max="5642" customWidth="true" style="98" width="7.625" collapsed="false"/>
    <col min="5643" max="5643" customWidth="true" style="98" width="8.625" collapsed="false"/>
    <col min="5644" max="5644" customWidth="true" style="98" width="4.625" collapsed="false"/>
    <col min="5645" max="5645" customWidth="true" style="98" width="7.625" collapsed="false"/>
    <col min="5646" max="5646" customWidth="true" style="98" width="8.625" collapsed="false"/>
    <col min="5647" max="5647" customWidth="true" style="98" width="4.625" collapsed="false"/>
    <col min="5648" max="5648" customWidth="true" style="98" width="7.625" collapsed="false"/>
    <col min="5649" max="5649" customWidth="true" style="98" width="8.625" collapsed="false"/>
    <col min="5650" max="5650" customWidth="true" style="98" width="4.625" collapsed="false"/>
    <col min="5651" max="5651" customWidth="true" style="98" width="7.625" collapsed="false"/>
    <col min="5652" max="5652" customWidth="true" style="98" width="8.625" collapsed="false"/>
    <col min="5653" max="5653" customWidth="true" style="98" width="4.625" collapsed="false"/>
    <col min="5654" max="5654" customWidth="true" style="98" width="7.625" collapsed="false"/>
    <col min="5655" max="5888" style="98" width="8.875" collapsed="false"/>
    <col min="5889" max="5889" customWidth="true" style="98" width="12.5" collapsed="false"/>
    <col min="5890" max="5890" customWidth="true" style="98" width="8.625" collapsed="false"/>
    <col min="5891" max="5891" customWidth="true" style="98" width="4.625" collapsed="false"/>
    <col min="5892" max="5892" customWidth="true" style="98" width="7.625" collapsed="false"/>
    <col min="5893" max="5893" customWidth="true" style="98" width="8.625" collapsed="false"/>
    <col min="5894" max="5894" customWidth="true" style="98" width="4.625" collapsed="false"/>
    <col min="5895" max="5895" customWidth="true" style="98" width="7.625" collapsed="false"/>
    <col min="5896" max="5896" customWidth="true" style="98" width="8.625" collapsed="false"/>
    <col min="5897" max="5897" customWidth="true" style="98" width="4.625" collapsed="false"/>
    <col min="5898" max="5898" customWidth="true" style="98" width="7.625" collapsed="false"/>
    <col min="5899" max="5899" customWidth="true" style="98" width="8.625" collapsed="false"/>
    <col min="5900" max="5900" customWidth="true" style="98" width="4.625" collapsed="false"/>
    <col min="5901" max="5901" customWidth="true" style="98" width="7.625" collapsed="false"/>
    <col min="5902" max="5902" customWidth="true" style="98" width="8.625" collapsed="false"/>
    <col min="5903" max="5903" customWidth="true" style="98" width="4.625" collapsed="false"/>
    <col min="5904" max="5904" customWidth="true" style="98" width="7.625" collapsed="false"/>
    <col min="5905" max="5905" customWidth="true" style="98" width="8.625" collapsed="false"/>
    <col min="5906" max="5906" customWidth="true" style="98" width="4.625" collapsed="false"/>
    <col min="5907" max="5907" customWidth="true" style="98" width="7.625" collapsed="false"/>
    <col min="5908" max="5908" customWidth="true" style="98" width="8.625" collapsed="false"/>
    <col min="5909" max="5909" customWidth="true" style="98" width="4.625" collapsed="false"/>
    <col min="5910" max="5910" customWidth="true" style="98" width="7.625" collapsed="false"/>
    <col min="5911" max="6144" style="98" width="8.875" collapsed="false"/>
    <col min="6145" max="6145" customWidth="true" style="98" width="12.5" collapsed="false"/>
    <col min="6146" max="6146" customWidth="true" style="98" width="8.625" collapsed="false"/>
    <col min="6147" max="6147" customWidth="true" style="98" width="4.625" collapsed="false"/>
    <col min="6148" max="6148" customWidth="true" style="98" width="7.625" collapsed="false"/>
    <col min="6149" max="6149" customWidth="true" style="98" width="8.625" collapsed="false"/>
    <col min="6150" max="6150" customWidth="true" style="98" width="4.625" collapsed="false"/>
    <col min="6151" max="6151" customWidth="true" style="98" width="7.625" collapsed="false"/>
    <col min="6152" max="6152" customWidth="true" style="98" width="8.625" collapsed="false"/>
    <col min="6153" max="6153" customWidth="true" style="98" width="4.625" collapsed="false"/>
    <col min="6154" max="6154" customWidth="true" style="98" width="7.625" collapsed="false"/>
    <col min="6155" max="6155" customWidth="true" style="98" width="8.625" collapsed="false"/>
    <col min="6156" max="6156" customWidth="true" style="98" width="4.625" collapsed="false"/>
    <col min="6157" max="6157" customWidth="true" style="98" width="7.625" collapsed="false"/>
    <col min="6158" max="6158" customWidth="true" style="98" width="8.625" collapsed="false"/>
    <col min="6159" max="6159" customWidth="true" style="98" width="4.625" collapsed="false"/>
    <col min="6160" max="6160" customWidth="true" style="98" width="7.625" collapsed="false"/>
    <col min="6161" max="6161" customWidth="true" style="98" width="8.625" collapsed="false"/>
    <col min="6162" max="6162" customWidth="true" style="98" width="4.625" collapsed="false"/>
    <col min="6163" max="6163" customWidth="true" style="98" width="7.625" collapsed="false"/>
    <col min="6164" max="6164" customWidth="true" style="98" width="8.625" collapsed="false"/>
    <col min="6165" max="6165" customWidth="true" style="98" width="4.625" collapsed="false"/>
    <col min="6166" max="6166" customWidth="true" style="98" width="7.625" collapsed="false"/>
    <col min="6167" max="6400" style="98" width="8.875" collapsed="false"/>
    <col min="6401" max="6401" customWidth="true" style="98" width="12.5" collapsed="false"/>
    <col min="6402" max="6402" customWidth="true" style="98" width="8.625" collapsed="false"/>
    <col min="6403" max="6403" customWidth="true" style="98" width="4.625" collapsed="false"/>
    <col min="6404" max="6404" customWidth="true" style="98" width="7.625" collapsed="false"/>
    <col min="6405" max="6405" customWidth="true" style="98" width="8.625" collapsed="false"/>
    <col min="6406" max="6406" customWidth="true" style="98" width="4.625" collapsed="false"/>
    <col min="6407" max="6407" customWidth="true" style="98" width="7.625" collapsed="false"/>
    <col min="6408" max="6408" customWidth="true" style="98" width="8.625" collapsed="false"/>
    <col min="6409" max="6409" customWidth="true" style="98" width="4.625" collapsed="false"/>
    <col min="6410" max="6410" customWidth="true" style="98" width="7.625" collapsed="false"/>
    <col min="6411" max="6411" customWidth="true" style="98" width="8.625" collapsed="false"/>
    <col min="6412" max="6412" customWidth="true" style="98" width="4.625" collapsed="false"/>
    <col min="6413" max="6413" customWidth="true" style="98" width="7.625" collapsed="false"/>
    <col min="6414" max="6414" customWidth="true" style="98" width="8.625" collapsed="false"/>
    <col min="6415" max="6415" customWidth="true" style="98" width="4.625" collapsed="false"/>
    <col min="6416" max="6416" customWidth="true" style="98" width="7.625" collapsed="false"/>
    <col min="6417" max="6417" customWidth="true" style="98" width="8.625" collapsed="false"/>
    <col min="6418" max="6418" customWidth="true" style="98" width="4.625" collapsed="false"/>
    <col min="6419" max="6419" customWidth="true" style="98" width="7.625" collapsed="false"/>
    <col min="6420" max="6420" customWidth="true" style="98" width="8.625" collapsed="false"/>
    <col min="6421" max="6421" customWidth="true" style="98" width="4.625" collapsed="false"/>
    <col min="6422" max="6422" customWidth="true" style="98" width="7.625" collapsed="false"/>
    <col min="6423" max="6656" style="98" width="8.875" collapsed="false"/>
    <col min="6657" max="6657" customWidth="true" style="98" width="12.5" collapsed="false"/>
    <col min="6658" max="6658" customWidth="true" style="98" width="8.625" collapsed="false"/>
    <col min="6659" max="6659" customWidth="true" style="98" width="4.625" collapsed="false"/>
    <col min="6660" max="6660" customWidth="true" style="98" width="7.625" collapsed="false"/>
    <col min="6661" max="6661" customWidth="true" style="98" width="8.625" collapsed="false"/>
    <col min="6662" max="6662" customWidth="true" style="98" width="4.625" collapsed="false"/>
    <col min="6663" max="6663" customWidth="true" style="98" width="7.625" collapsed="false"/>
    <col min="6664" max="6664" customWidth="true" style="98" width="8.625" collapsed="false"/>
    <col min="6665" max="6665" customWidth="true" style="98" width="4.625" collapsed="false"/>
    <col min="6666" max="6666" customWidth="true" style="98" width="7.625" collapsed="false"/>
    <col min="6667" max="6667" customWidth="true" style="98" width="8.625" collapsed="false"/>
    <col min="6668" max="6668" customWidth="true" style="98" width="4.625" collapsed="false"/>
    <col min="6669" max="6669" customWidth="true" style="98" width="7.625" collapsed="false"/>
    <col min="6670" max="6670" customWidth="true" style="98" width="8.625" collapsed="false"/>
    <col min="6671" max="6671" customWidth="true" style="98" width="4.625" collapsed="false"/>
    <col min="6672" max="6672" customWidth="true" style="98" width="7.625" collapsed="false"/>
    <col min="6673" max="6673" customWidth="true" style="98" width="8.625" collapsed="false"/>
    <col min="6674" max="6674" customWidth="true" style="98" width="4.625" collapsed="false"/>
    <col min="6675" max="6675" customWidth="true" style="98" width="7.625" collapsed="false"/>
    <col min="6676" max="6676" customWidth="true" style="98" width="8.625" collapsed="false"/>
    <col min="6677" max="6677" customWidth="true" style="98" width="4.625" collapsed="false"/>
    <col min="6678" max="6678" customWidth="true" style="98" width="7.625" collapsed="false"/>
    <col min="6679" max="6912" style="98" width="8.875" collapsed="false"/>
    <col min="6913" max="6913" customWidth="true" style="98" width="12.5" collapsed="false"/>
    <col min="6914" max="6914" customWidth="true" style="98" width="8.625" collapsed="false"/>
    <col min="6915" max="6915" customWidth="true" style="98" width="4.625" collapsed="false"/>
    <col min="6916" max="6916" customWidth="true" style="98" width="7.625" collapsed="false"/>
    <col min="6917" max="6917" customWidth="true" style="98" width="8.625" collapsed="false"/>
    <col min="6918" max="6918" customWidth="true" style="98" width="4.625" collapsed="false"/>
    <col min="6919" max="6919" customWidth="true" style="98" width="7.625" collapsed="false"/>
    <col min="6920" max="6920" customWidth="true" style="98" width="8.625" collapsed="false"/>
    <col min="6921" max="6921" customWidth="true" style="98" width="4.625" collapsed="false"/>
    <col min="6922" max="6922" customWidth="true" style="98" width="7.625" collapsed="false"/>
    <col min="6923" max="6923" customWidth="true" style="98" width="8.625" collapsed="false"/>
    <col min="6924" max="6924" customWidth="true" style="98" width="4.625" collapsed="false"/>
    <col min="6925" max="6925" customWidth="true" style="98" width="7.625" collapsed="false"/>
    <col min="6926" max="6926" customWidth="true" style="98" width="8.625" collapsed="false"/>
    <col min="6927" max="6927" customWidth="true" style="98" width="4.625" collapsed="false"/>
    <col min="6928" max="6928" customWidth="true" style="98" width="7.625" collapsed="false"/>
    <col min="6929" max="6929" customWidth="true" style="98" width="8.625" collapsed="false"/>
    <col min="6930" max="6930" customWidth="true" style="98" width="4.625" collapsed="false"/>
    <col min="6931" max="6931" customWidth="true" style="98" width="7.625" collapsed="false"/>
    <col min="6932" max="6932" customWidth="true" style="98" width="8.625" collapsed="false"/>
    <col min="6933" max="6933" customWidth="true" style="98" width="4.625" collapsed="false"/>
    <col min="6934" max="6934" customWidth="true" style="98" width="7.625" collapsed="false"/>
    <col min="6935" max="7168" style="98" width="8.875" collapsed="false"/>
    <col min="7169" max="7169" customWidth="true" style="98" width="12.5" collapsed="false"/>
    <col min="7170" max="7170" customWidth="true" style="98" width="8.625" collapsed="false"/>
    <col min="7171" max="7171" customWidth="true" style="98" width="4.625" collapsed="false"/>
    <col min="7172" max="7172" customWidth="true" style="98" width="7.625" collapsed="false"/>
    <col min="7173" max="7173" customWidth="true" style="98" width="8.625" collapsed="false"/>
    <col min="7174" max="7174" customWidth="true" style="98" width="4.625" collapsed="false"/>
    <col min="7175" max="7175" customWidth="true" style="98" width="7.625" collapsed="false"/>
    <col min="7176" max="7176" customWidth="true" style="98" width="8.625" collapsed="false"/>
    <col min="7177" max="7177" customWidth="true" style="98" width="4.625" collapsed="false"/>
    <col min="7178" max="7178" customWidth="true" style="98" width="7.625" collapsed="false"/>
    <col min="7179" max="7179" customWidth="true" style="98" width="8.625" collapsed="false"/>
    <col min="7180" max="7180" customWidth="true" style="98" width="4.625" collapsed="false"/>
    <col min="7181" max="7181" customWidth="true" style="98" width="7.625" collapsed="false"/>
    <col min="7182" max="7182" customWidth="true" style="98" width="8.625" collapsed="false"/>
    <col min="7183" max="7183" customWidth="true" style="98" width="4.625" collapsed="false"/>
    <col min="7184" max="7184" customWidth="true" style="98" width="7.625" collapsed="false"/>
    <col min="7185" max="7185" customWidth="true" style="98" width="8.625" collapsed="false"/>
    <col min="7186" max="7186" customWidth="true" style="98" width="4.625" collapsed="false"/>
    <col min="7187" max="7187" customWidth="true" style="98" width="7.625" collapsed="false"/>
    <col min="7188" max="7188" customWidth="true" style="98" width="8.625" collapsed="false"/>
    <col min="7189" max="7189" customWidth="true" style="98" width="4.625" collapsed="false"/>
    <col min="7190" max="7190" customWidth="true" style="98" width="7.625" collapsed="false"/>
    <col min="7191" max="7424" style="98" width="8.875" collapsed="false"/>
    <col min="7425" max="7425" customWidth="true" style="98" width="12.5" collapsed="false"/>
    <col min="7426" max="7426" customWidth="true" style="98" width="8.625" collapsed="false"/>
    <col min="7427" max="7427" customWidth="true" style="98" width="4.625" collapsed="false"/>
    <col min="7428" max="7428" customWidth="true" style="98" width="7.625" collapsed="false"/>
    <col min="7429" max="7429" customWidth="true" style="98" width="8.625" collapsed="false"/>
    <col min="7430" max="7430" customWidth="true" style="98" width="4.625" collapsed="false"/>
    <col min="7431" max="7431" customWidth="true" style="98" width="7.625" collapsed="false"/>
    <col min="7432" max="7432" customWidth="true" style="98" width="8.625" collapsed="false"/>
    <col min="7433" max="7433" customWidth="true" style="98" width="4.625" collapsed="false"/>
    <col min="7434" max="7434" customWidth="true" style="98" width="7.625" collapsed="false"/>
    <col min="7435" max="7435" customWidth="true" style="98" width="8.625" collapsed="false"/>
    <col min="7436" max="7436" customWidth="true" style="98" width="4.625" collapsed="false"/>
    <col min="7437" max="7437" customWidth="true" style="98" width="7.625" collapsed="false"/>
    <col min="7438" max="7438" customWidth="true" style="98" width="8.625" collapsed="false"/>
    <col min="7439" max="7439" customWidth="true" style="98" width="4.625" collapsed="false"/>
    <col min="7440" max="7440" customWidth="true" style="98" width="7.625" collapsed="false"/>
    <col min="7441" max="7441" customWidth="true" style="98" width="8.625" collapsed="false"/>
    <col min="7442" max="7442" customWidth="true" style="98" width="4.625" collapsed="false"/>
    <col min="7443" max="7443" customWidth="true" style="98" width="7.625" collapsed="false"/>
    <col min="7444" max="7444" customWidth="true" style="98" width="8.625" collapsed="false"/>
    <col min="7445" max="7445" customWidth="true" style="98" width="4.625" collapsed="false"/>
    <col min="7446" max="7446" customWidth="true" style="98" width="7.625" collapsed="false"/>
    <col min="7447" max="7680" style="98" width="8.875" collapsed="false"/>
    <col min="7681" max="7681" customWidth="true" style="98" width="12.5" collapsed="false"/>
    <col min="7682" max="7682" customWidth="true" style="98" width="8.625" collapsed="false"/>
    <col min="7683" max="7683" customWidth="true" style="98" width="4.625" collapsed="false"/>
    <col min="7684" max="7684" customWidth="true" style="98" width="7.625" collapsed="false"/>
    <col min="7685" max="7685" customWidth="true" style="98" width="8.625" collapsed="false"/>
    <col min="7686" max="7686" customWidth="true" style="98" width="4.625" collapsed="false"/>
    <col min="7687" max="7687" customWidth="true" style="98" width="7.625" collapsed="false"/>
    <col min="7688" max="7688" customWidth="true" style="98" width="8.625" collapsed="false"/>
    <col min="7689" max="7689" customWidth="true" style="98" width="4.625" collapsed="false"/>
    <col min="7690" max="7690" customWidth="true" style="98" width="7.625" collapsed="false"/>
    <col min="7691" max="7691" customWidth="true" style="98" width="8.625" collapsed="false"/>
    <col min="7692" max="7692" customWidth="true" style="98" width="4.625" collapsed="false"/>
    <col min="7693" max="7693" customWidth="true" style="98" width="7.625" collapsed="false"/>
    <col min="7694" max="7694" customWidth="true" style="98" width="8.625" collapsed="false"/>
    <col min="7695" max="7695" customWidth="true" style="98" width="4.625" collapsed="false"/>
    <col min="7696" max="7696" customWidth="true" style="98" width="7.625" collapsed="false"/>
    <col min="7697" max="7697" customWidth="true" style="98" width="8.625" collapsed="false"/>
    <col min="7698" max="7698" customWidth="true" style="98" width="4.625" collapsed="false"/>
    <col min="7699" max="7699" customWidth="true" style="98" width="7.625" collapsed="false"/>
    <col min="7700" max="7700" customWidth="true" style="98" width="8.625" collapsed="false"/>
    <col min="7701" max="7701" customWidth="true" style="98" width="4.625" collapsed="false"/>
    <col min="7702" max="7702" customWidth="true" style="98" width="7.625" collapsed="false"/>
    <col min="7703" max="7936" style="98" width="8.875" collapsed="false"/>
    <col min="7937" max="7937" customWidth="true" style="98" width="12.5" collapsed="false"/>
    <col min="7938" max="7938" customWidth="true" style="98" width="8.625" collapsed="false"/>
    <col min="7939" max="7939" customWidth="true" style="98" width="4.625" collapsed="false"/>
    <col min="7940" max="7940" customWidth="true" style="98" width="7.625" collapsed="false"/>
    <col min="7941" max="7941" customWidth="true" style="98" width="8.625" collapsed="false"/>
    <col min="7942" max="7942" customWidth="true" style="98" width="4.625" collapsed="false"/>
    <col min="7943" max="7943" customWidth="true" style="98" width="7.625" collapsed="false"/>
    <col min="7944" max="7944" customWidth="true" style="98" width="8.625" collapsed="false"/>
    <col min="7945" max="7945" customWidth="true" style="98" width="4.625" collapsed="false"/>
    <col min="7946" max="7946" customWidth="true" style="98" width="7.625" collapsed="false"/>
    <col min="7947" max="7947" customWidth="true" style="98" width="8.625" collapsed="false"/>
    <col min="7948" max="7948" customWidth="true" style="98" width="4.625" collapsed="false"/>
    <col min="7949" max="7949" customWidth="true" style="98" width="7.625" collapsed="false"/>
    <col min="7950" max="7950" customWidth="true" style="98" width="8.625" collapsed="false"/>
    <col min="7951" max="7951" customWidth="true" style="98" width="4.625" collapsed="false"/>
    <col min="7952" max="7952" customWidth="true" style="98" width="7.625" collapsed="false"/>
    <col min="7953" max="7953" customWidth="true" style="98" width="8.625" collapsed="false"/>
    <col min="7954" max="7954" customWidth="true" style="98" width="4.625" collapsed="false"/>
    <col min="7955" max="7955" customWidth="true" style="98" width="7.625" collapsed="false"/>
    <col min="7956" max="7956" customWidth="true" style="98" width="8.625" collapsed="false"/>
    <col min="7957" max="7957" customWidth="true" style="98" width="4.625" collapsed="false"/>
    <col min="7958" max="7958" customWidth="true" style="98" width="7.625" collapsed="false"/>
    <col min="7959" max="8192" style="98" width="8.875" collapsed="false"/>
    <col min="8193" max="8193" customWidth="true" style="98" width="12.5" collapsed="false"/>
    <col min="8194" max="8194" customWidth="true" style="98" width="8.625" collapsed="false"/>
    <col min="8195" max="8195" customWidth="true" style="98" width="4.625" collapsed="false"/>
    <col min="8196" max="8196" customWidth="true" style="98" width="7.625" collapsed="false"/>
    <col min="8197" max="8197" customWidth="true" style="98" width="8.625" collapsed="false"/>
    <col min="8198" max="8198" customWidth="true" style="98" width="4.625" collapsed="false"/>
    <col min="8199" max="8199" customWidth="true" style="98" width="7.625" collapsed="false"/>
    <col min="8200" max="8200" customWidth="true" style="98" width="8.625" collapsed="false"/>
    <col min="8201" max="8201" customWidth="true" style="98" width="4.625" collapsed="false"/>
    <col min="8202" max="8202" customWidth="true" style="98" width="7.625" collapsed="false"/>
    <col min="8203" max="8203" customWidth="true" style="98" width="8.625" collapsed="false"/>
    <col min="8204" max="8204" customWidth="true" style="98" width="4.625" collapsed="false"/>
    <col min="8205" max="8205" customWidth="true" style="98" width="7.625" collapsed="false"/>
    <col min="8206" max="8206" customWidth="true" style="98" width="8.625" collapsed="false"/>
    <col min="8207" max="8207" customWidth="true" style="98" width="4.625" collapsed="false"/>
    <col min="8208" max="8208" customWidth="true" style="98" width="7.625" collapsed="false"/>
    <col min="8209" max="8209" customWidth="true" style="98" width="8.625" collapsed="false"/>
    <col min="8210" max="8210" customWidth="true" style="98" width="4.625" collapsed="false"/>
    <col min="8211" max="8211" customWidth="true" style="98" width="7.625" collapsed="false"/>
    <col min="8212" max="8212" customWidth="true" style="98" width="8.625" collapsed="false"/>
    <col min="8213" max="8213" customWidth="true" style="98" width="4.625" collapsed="false"/>
    <col min="8214" max="8214" customWidth="true" style="98" width="7.625" collapsed="false"/>
    <col min="8215" max="8448" style="98" width="8.875" collapsed="false"/>
    <col min="8449" max="8449" customWidth="true" style="98" width="12.5" collapsed="false"/>
    <col min="8450" max="8450" customWidth="true" style="98" width="8.625" collapsed="false"/>
    <col min="8451" max="8451" customWidth="true" style="98" width="4.625" collapsed="false"/>
    <col min="8452" max="8452" customWidth="true" style="98" width="7.625" collapsed="false"/>
    <col min="8453" max="8453" customWidth="true" style="98" width="8.625" collapsed="false"/>
    <col min="8454" max="8454" customWidth="true" style="98" width="4.625" collapsed="false"/>
    <col min="8455" max="8455" customWidth="true" style="98" width="7.625" collapsed="false"/>
    <col min="8456" max="8456" customWidth="true" style="98" width="8.625" collapsed="false"/>
    <col min="8457" max="8457" customWidth="true" style="98" width="4.625" collapsed="false"/>
    <col min="8458" max="8458" customWidth="true" style="98" width="7.625" collapsed="false"/>
    <col min="8459" max="8459" customWidth="true" style="98" width="8.625" collapsed="false"/>
    <col min="8460" max="8460" customWidth="true" style="98" width="4.625" collapsed="false"/>
    <col min="8461" max="8461" customWidth="true" style="98" width="7.625" collapsed="false"/>
    <col min="8462" max="8462" customWidth="true" style="98" width="8.625" collapsed="false"/>
    <col min="8463" max="8463" customWidth="true" style="98" width="4.625" collapsed="false"/>
    <col min="8464" max="8464" customWidth="true" style="98" width="7.625" collapsed="false"/>
    <col min="8465" max="8465" customWidth="true" style="98" width="8.625" collapsed="false"/>
    <col min="8466" max="8466" customWidth="true" style="98" width="4.625" collapsed="false"/>
    <col min="8467" max="8467" customWidth="true" style="98" width="7.625" collapsed="false"/>
    <col min="8468" max="8468" customWidth="true" style="98" width="8.625" collapsed="false"/>
    <col min="8469" max="8469" customWidth="true" style="98" width="4.625" collapsed="false"/>
    <col min="8470" max="8470" customWidth="true" style="98" width="7.625" collapsed="false"/>
    <col min="8471" max="8704" style="98" width="8.875" collapsed="false"/>
    <col min="8705" max="8705" customWidth="true" style="98" width="12.5" collapsed="false"/>
    <col min="8706" max="8706" customWidth="true" style="98" width="8.625" collapsed="false"/>
    <col min="8707" max="8707" customWidth="true" style="98" width="4.625" collapsed="false"/>
    <col min="8708" max="8708" customWidth="true" style="98" width="7.625" collapsed="false"/>
    <col min="8709" max="8709" customWidth="true" style="98" width="8.625" collapsed="false"/>
    <col min="8710" max="8710" customWidth="true" style="98" width="4.625" collapsed="false"/>
    <col min="8711" max="8711" customWidth="true" style="98" width="7.625" collapsed="false"/>
    <col min="8712" max="8712" customWidth="true" style="98" width="8.625" collapsed="false"/>
    <col min="8713" max="8713" customWidth="true" style="98" width="4.625" collapsed="false"/>
    <col min="8714" max="8714" customWidth="true" style="98" width="7.625" collapsed="false"/>
    <col min="8715" max="8715" customWidth="true" style="98" width="8.625" collapsed="false"/>
    <col min="8716" max="8716" customWidth="true" style="98" width="4.625" collapsed="false"/>
    <col min="8717" max="8717" customWidth="true" style="98" width="7.625" collapsed="false"/>
    <col min="8718" max="8718" customWidth="true" style="98" width="8.625" collapsed="false"/>
    <col min="8719" max="8719" customWidth="true" style="98" width="4.625" collapsed="false"/>
    <col min="8720" max="8720" customWidth="true" style="98" width="7.625" collapsed="false"/>
    <col min="8721" max="8721" customWidth="true" style="98" width="8.625" collapsed="false"/>
    <col min="8722" max="8722" customWidth="true" style="98" width="4.625" collapsed="false"/>
    <col min="8723" max="8723" customWidth="true" style="98" width="7.625" collapsed="false"/>
    <col min="8724" max="8724" customWidth="true" style="98" width="8.625" collapsed="false"/>
    <col min="8725" max="8725" customWidth="true" style="98" width="4.625" collapsed="false"/>
    <col min="8726" max="8726" customWidth="true" style="98" width="7.625" collapsed="false"/>
    <col min="8727" max="8960" style="98" width="8.875" collapsed="false"/>
    <col min="8961" max="8961" customWidth="true" style="98" width="12.5" collapsed="false"/>
    <col min="8962" max="8962" customWidth="true" style="98" width="8.625" collapsed="false"/>
    <col min="8963" max="8963" customWidth="true" style="98" width="4.625" collapsed="false"/>
    <col min="8964" max="8964" customWidth="true" style="98" width="7.625" collapsed="false"/>
    <col min="8965" max="8965" customWidth="true" style="98" width="8.625" collapsed="false"/>
    <col min="8966" max="8966" customWidth="true" style="98" width="4.625" collapsed="false"/>
    <col min="8967" max="8967" customWidth="true" style="98" width="7.625" collapsed="false"/>
    <col min="8968" max="8968" customWidth="true" style="98" width="8.625" collapsed="false"/>
    <col min="8969" max="8969" customWidth="true" style="98" width="4.625" collapsed="false"/>
    <col min="8970" max="8970" customWidth="true" style="98" width="7.625" collapsed="false"/>
    <col min="8971" max="8971" customWidth="true" style="98" width="8.625" collapsed="false"/>
    <col min="8972" max="8972" customWidth="true" style="98" width="4.625" collapsed="false"/>
    <col min="8973" max="8973" customWidth="true" style="98" width="7.625" collapsed="false"/>
    <col min="8974" max="8974" customWidth="true" style="98" width="8.625" collapsed="false"/>
    <col min="8975" max="8975" customWidth="true" style="98" width="4.625" collapsed="false"/>
    <col min="8976" max="8976" customWidth="true" style="98" width="7.625" collapsed="false"/>
    <col min="8977" max="8977" customWidth="true" style="98" width="8.625" collapsed="false"/>
    <col min="8978" max="8978" customWidth="true" style="98" width="4.625" collapsed="false"/>
    <col min="8979" max="8979" customWidth="true" style="98" width="7.625" collapsed="false"/>
    <col min="8980" max="8980" customWidth="true" style="98" width="8.625" collapsed="false"/>
    <col min="8981" max="8981" customWidth="true" style="98" width="4.625" collapsed="false"/>
    <col min="8982" max="8982" customWidth="true" style="98" width="7.625" collapsed="false"/>
    <col min="8983" max="9216" style="98" width="8.875" collapsed="false"/>
    <col min="9217" max="9217" customWidth="true" style="98" width="12.5" collapsed="false"/>
    <col min="9218" max="9218" customWidth="true" style="98" width="8.625" collapsed="false"/>
    <col min="9219" max="9219" customWidth="true" style="98" width="4.625" collapsed="false"/>
    <col min="9220" max="9220" customWidth="true" style="98" width="7.625" collapsed="false"/>
    <col min="9221" max="9221" customWidth="true" style="98" width="8.625" collapsed="false"/>
    <col min="9222" max="9222" customWidth="true" style="98" width="4.625" collapsed="false"/>
    <col min="9223" max="9223" customWidth="true" style="98" width="7.625" collapsed="false"/>
    <col min="9224" max="9224" customWidth="true" style="98" width="8.625" collapsed="false"/>
    <col min="9225" max="9225" customWidth="true" style="98" width="4.625" collapsed="false"/>
    <col min="9226" max="9226" customWidth="true" style="98" width="7.625" collapsed="false"/>
    <col min="9227" max="9227" customWidth="true" style="98" width="8.625" collapsed="false"/>
    <col min="9228" max="9228" customWidth="true" style="98" width="4.625" collapsed="false"/>
    <col min="9229" max="9229" customWidth="true" style="98" width="7.625" collapsed="false"/>
    <col min="9230" max="9230" customWidth="true" style="98" width="8.625" collapsed="false"/>
    <col min="9231" max="9231" customWidth="true" style="98" width="4.625" collapsed="false"/>
    <col min="9232" max="9232" customWidth="true" style="98" width="7.625" collapsed="false"/>
    <col min="9233" max="9233" customWidth="true" style="98" width="8.625" collapsed="false"/>
    <col min="9234" max="9234" customWidth="true" style="98" width="4.625" collapsed="false"/>
    <col min="9235" max="9235" customWidth="true" style="98" width="7.625" collapsed="false"/>
    <col min="9236" max="9236" customWidth="true" style="98" width="8.625" collapsed="false"/>
    <col min="9237" max="9237" customWidth="true" style="98" width="4.625" collapsed="false"/>
    <col min="9238" max="9238" customWidth="true" style="98" width="7.625" collapsed="false"/>
    <col min="9239" max="9472" style="98" width="8.875" collapsed="false"/>
    <col min="9473" max="9473" customWidth="true" style="98" width="12.5" collapsed="false"/>
    <col min="9474" max="9474" customWidth="true" style="98" width="8.625" collapsed="false"/>
    <col min="9475" max="9475" customWidth="true" style="98" width="4.625" collapsed="false"/>
    <col min="9476" max="9476" customWidth="true" style="98" width="7.625" collapsed="false"/>
    <col min="9477" max="9477" customWidth="true" style="98" width="8.625" collapsed="false"/>
    <col min="9478" max="9478" customWidth="true" style="98" width="4.625" collapsed="false"/>
    <col min="9479" max="9479" customWidth="true" style="98" width="7.625" collapsed="false"/>
    <col min="9480" max="9480" customWidth="true" style="98" width="8.625" collapsed="false"/>
    <col min="9481" max="9481" customWidth="true" style="98" width="4.625" collapsed="false"/>
    <col min="9482" max="9482" customWidth="true" style="98" width="7.625" collapsed="false"/>
    <col min="9483" max="9483" customWidth="true" style="98" width="8.625" collapsed="false"/>
    <col min="9484" max="9484" customWidth="true" style="98" width="4.625" collapsed="false"/>
    <col min="9485" max="9485" customWidth="true" style="98" width="7.625" collapsed="false"/>
    <col min="9486" max="9486" customWidth="true" style="98" width="8.625" collapsed="false"/>
    <col min="9487" max="9487" customWidth="true" style="98" width="4.625" collapsed="false"/>
    <col min="9488" max="9488" customWidth="true" style="98" width="7.625" collapsed="false"/>
    <col min="9489" max="9489" customWidth="true" style="98" width="8.625" collapsed="false"/>
    <col min="9490" max="9490" customWidth="true" style="98" width="4.625" collapsed="false"/>
    <col min="9491" max="9491" customWidth="true" style="98" width="7.625" collapsed="false"/>
    <col min="9492" max="9492" customWidth="true" style="98" width="8.625" collapsed="false"/>
    <col min="9493" max="9493" customWidth="true" style="98" width="4.625" collapsed="false"/>
    <col min="9494" max="9494" customWidth="true" style="98" width="7.625" collapsed="false"/>
    <col min="9495" max="9728" style="98" width="8.875" collapsed="false"/>
    <col min="9729" max="9729" customWidth="true" style="98" width="12.5" collapsed="false"/>
    <col min="9730" max="9730" customWidth="true" style="98" width="8.625" collapsed="false"/>
    <col min="9731" max="9731" customWidth="true" style="98" width="4.625" collapsed="false"/>
    <col min="9732" max="9732" customWidth="true" style="98" width="7.625" collapsed="false"/>
    <col min="9733" max="9733" customWidth="true" style="98" width="8.625" collapsed="false"/>
    <col min="9734" max="9734" customWidth="true" style="98" width="4.625" collapsed="false"/>
    <col min="9735" max="9735" customWidth="true" style="98" width="7.625" collapsed="false"/>
    <col min="9736" max="9736" customWidth="true" style="98" width="8.625" collapsed="false"/>
    <col min="9737" max="9737" customWidth="true" style="98" width="4.625" collapsed="false"/>
    <col min="9738" max="9738" customWidth="true" style="98" width="7.625" collapsed="false"/>
    <col min="9739" max="9739" customWidth="true" style="98" width="8.625" collapsed="false"/>
    <col min="9740" max="9740" customWidth="true" style="98" width="4.625" collapsed="false"/>
    <col min="9741" max="9741" customWidth="true" style="98" width="7.625" collapsed="false"/>
    <col min="9742" max="9742" customWidth="true" style="98" width="8.625" collapsed="false"/>
    <col min="9743" max="9743" customWidth="true" style="98" width="4.625" collapsed="false"/>
    <col min="9744" max="9744" customWidth="true" style="98" width="7.625" collapsed="false"/>
    <col min="9745" max="9745" customWidth="true" style="98" width="8.625" collapsed="false"/>
    <col min="9746" max="9746" customWidth="true" style="98" width="4.625" collapsed="false"/>
    <col min="9747" max="9747" customWidth="true" style="98" width="7.625" collapsed="false"/>
    <col min="9748" max="9748" customWidth="true" style="98" width="8.625" collapsed="false"/>
    <col min="9749" max="9749" customWidth="true" style="98" width="4.625" collapsed="false"/>
    <col min="9750" max="9750" customWidth="true" style="98" width="7.625" collapsed="false"/>
    <col min="9751" max="9984" style="98" width="8.875" collapsed="false"/>
    <col min="9985" max="9985" customWidth="true" style="98" width="12.5" collapsed="false"/>
    <col min="9986" max="9986" customWidth="true" style="98" width="8.625" collapsed="false"/>
    <col min="9987" max="9987" customWidth="true" style="98" width="4.625" collapsed="false"/>
    <col min="9988" max="9988" customWidth="true" style="98" width="7.625" collapsed="false"/>
    <col min="9989" max="9989" customWidth="true" style="98" width="8.625" collapsed="false"/>
    <col min="9990" max="9990" customWidth="true" style="98" width="4.625" collapsed="false"/>
    <col min="9991" max="9991" customWidth="true" style="98" width="7.625" collapsed="false"/>
    <col min="9992" max="9992" customWidth="true" style="98" width="8.625" collapsed="false"/>
    <col min="9993" max="9993" customWidth="true" style="98" width="4.625" collapsed="false"/>
    <col min="9994" max="9994" customWidth="true" style="98" width="7.625" collapsed="false"/>
    <col min="9995" max="9995" customWidth="true" style="98" width="8.625" collapsed="false"/>
    <col min="9996" max="9996" customWidth="true" style="98" width="4.625" collapsed="false"/>
    <col min="9997" max="9997" customWidth="true" style="98" width="7.625" collapsed="false"/>
    <col min="9998" max="9998" customWidth="true" style="98" width="8.625" collapsed="false"/>
    <col min="9999" max="9999" customWidth="true" style="98" width="4.625" collapsed="false"/>
    <col min="10000" max="10000" customWidth="true" style="98" width="7.625" collapsed="false"/>
    <col min="10001" max="10001" customWidth="true" style="98" width="8.625" collapsed="false"/>
    <col min="10002" max="10002" customWidth="true" style="98" width="4.625" collapsed="false"/>
    <col min="10003" max="10003" customWidth="true" style="98" width="7.625" collapsed="false"/>
    <col min="10004" max="10004" customWidth="true" style="98" width="8.625" collapsed="false"/>
    <col min="10005" max="10005" customWidth="true" style="98" width="4.625" collapsed="false"/>
    <col min="10006" max="10006" customWidth="true" style="98" width="7.625" collapsed="false"/>
    <col min="10007" max="10240" style="98" width="8.875" collapsed="false"/>
    <col min="10241" max="10241" customWidth="true" style="98" width="12.5" collapsed="false"/>
    <col min="10242" max="10242" customWidth="true" style="98" width="8.625" collapsed="false"/>
    <col min="10243" max="10243" customWidth="true" style="98" width="4.625" collapsed="false"/>
    <col min="10244" max="10244" customWidth="true" style="98" width="7.625" collapsed="false"/>
    <col min="10245" max="10245" customWidth="true" style="98" width="8.625" collapsed="false"/>
    <col min="10246" max="10246" customWidth="true" style="98" width="4.625" collapsed="false"/>
    <col min="10247" max="10247" customWidth="true" style="98" width="7.625" collapsed="false"/>
    <col min="10248" max="10248" customWidth="true" style="98" width="8.625" collapsed="false"/>
    <col min="10249" max="10249" customWidth="true" style="98" width="4.625" collapsed="false"/>
    <col min="10250" max="10250" customWidth="true" style="98" width="7.625" collapsed="false"/>
    <col min="10251" max="10251" customWidth="true" style="98" width="8.625" collapsed="false"/>
    <col min="10252" max="10252" customWidth="true" style="98" width="4.625" collapsed="false"/>
    <col min="10253" max="10253" customWidth="true" style="98" width="7.625" collapsed="false"/>
    <col min="10254" max="10254" customWidth="true" style="98" width="8.625" collapsed="false"/>
    <col min="10255" max="10255" customWidth="true" style="98" width="4.625" collapsed="false"/>
    <col min="10256" max="10256" customWidth="true" style="98" width="7.625" collapsed="false"/>
    <col min="10257" max="10257" customWidth="true" style="98" width="8.625" collapsed="false"/>
    <col min="10258" max="10258" customWidth="true" style="98" width="4.625" collapsed="false"/>
    <col min="10259" max="10259" customWidth="true" style="98" width="7.625" collapsed="false"/>
    <col min="10260" max="10260" customWidth="true" style="98" width="8.625" collapsed="false"/>
    <col min="10261" max="10261" customWidth="true" style="98" width="4.625" collapsed="false"/>
    <col min="10262" max="10262" customWidth="true" style="98" width="7.625" collapsed="false"/>
    <col min="10263" max="10496" style="98" width="8.875" collapsed="false"/>
    <col min="10497" max="10497" customWidth="true" style="98" width="12.5" collapsed="false"/>
    <col min="10498" max="10498" customWidth="true" style="98" width="8.625" collapsed="false"/>
    <col min="10499" max="10499" customWidth="true" style="98" width="4.625" collapsed="false"/>
    <col min="10500" max="10500" customWidth="true" style="98" width="7.625" collapsed="false"/>
    <col min="10501" max="10501" customWidth="true" style="98" width="8.625" collapsed="false"/>
    <col min="10502" max="10502" customWidth="true" style="98" width="4.625" collapsed="false"/>
    <col min="10503" max="10503" customWidth="true" style="98" width="7.625" collapsed="false"/>
    <col min="10504" max="10504" customWidth="true" style="98" width="8.625" collapsed="false"/>
    <col min="10505" max="10505" customWidth="true" style="98" width="4.625" collapsed="false"/>
    <col min="10506" max="10506" customWidth="true" style="98" width="7.625" collapsed="false"/>
    <col min="10507" max="10507" customWidth="true" style="98" width="8.625" collapsed="false"/>
    <col min="10508" max="10508" customWidth="true" style="98" width="4.625" collapsed="false"/>
    <col min="10509" max="10509" customWidth="true" style="98" width="7.625" collapsed="false"/>
    <col min="10510" max="10510" customWidth="true" style="98" width="8.625" collapsed="false"/>
    <col min="10511" max="10511" customWidth="true" style="98" width="4.625" collapsed="false"/>
    <col min="10512" max="10512" customWidth="true" style="98" width="7.625" collapsed="false"/>
    <col min="10513" max="10513" customWidth="true" style="98" width="8.625" collapsed="false"/>
    <col min="10514" max="10514" customWidth="true" style="98" width="4.625" collapsed="false"/>
    <col min="10515" max="10515" customWidth="true" style="98" width="7.625" collapsed="false"/>
    <col min="10516" max="10516" customWidth="true" style="98" width="8.625" collapsed="false"/>
    <col min="10517" max="10517" customWidth="true" style="98" width="4.625" collapsed="false"/>
    <col min="10518" max="10518" customWidth="true" style="98" width="7.625" collapsed="false"/>
    <col min="10519" max="10752" style="98" width="8.875" collapsed="false"/>
    <col min="10753" max="10753" customWidth="true" style="98" width="12.5" collapsed="false"/>
    <col min="10754" max="10754" customWidth="true" style="98" width="8.625" collapsed="false"/>
    <col min="10755" max="10755" customWidth="true" style="98" width="4.625" collapsed="false"/>
    <col min="10756" max="10756" customWidth="true" style="98" width="7.625" collapsed="false"/>
    <col min="10757" max="10757" customWidth="true" style="98" width="8.625" collapsed="false"/>
    <col min="10758" max="10758" customWidth="true" style="98" width="4.625" collapsed="false"/>
    <col min="10759" max="10759" customWidth="true" style="98" width="7.625" collapsed="false"/>
    <col min="10760" max="10760" customWidth="true" style="98" width="8.625" collapsed="false"/>
    <col min="10761" max="10761" customWidth="true" style="98" width="4.625" collapsed="false"/>
    <col min="10762" max="10762" customWidth="true" style="98" width="7.625" collapsed="false"/>
    <col min="10763" max="10763" customWidth="true" style="98" width="8.625" collapsed="false"/>
    <col min="10764" max="10764" customWidth="true" style="98" width="4.625" collapsed="false"/>
    <col min="10765" max="10765" customWidth="true" style="98" width="7.625" collapsed="false"/>
    <col min="10766" max="10766" customWidth="true" style="98" width="8.625" collapsed="false"/>
    <col min="10767" max="10767" customWidth="true" style="98" width="4.625" collapsed="false"/>
    <col min="10768" max="10768" customWidth="true" style="98" width="7.625" collapsed="false"/>
    <col min="10769" max="10769" customWidth="true" style="98" width="8.625" collapsed="false"/>
    <col min="10770" max="10770" customWidth="true" style="98" width="4.625" collapsed="false"/>
    <col min="10771" max="10771" customWidth="true" style="98" width="7.625" collapsed="false"/>
    <col min="10772" max="10772" customWidth="true" style="98" width="8.625" collapsed="false"/>
    <col min="10773" max="10773" customWidth="true" style="98" width="4.625" collapsed="false"/>
    <col min="10774" max="10774" customWidth="true" style="98" width="7.625" collapsed="false"/>
    <col min="10775" max="11008" style="98" width="8.875" collapsed="false"/>
    <col min="11009" max="11009" customWidth="true" style="98" width="12.5" collapsed="false"/>
    <col min="11010" max="11010" customWidth="true" style="98" width="8.625" collapsed="false"/>
    <col min="11011" max="11011" customWidth="true" style="98" width="4.625" collapsed="false"/>
    <col min="11012" max="11012" customWidth="true" style="98" width="7.625" collapsed="false"/>
    <col min="11013" max="11013" customWidth="true" style="98" width="8.625" collapsed="false"/>
    <col min="11014" max="11014" customWidth="true" style="98" width="4.625" collapsed="false"/>
    <col min="11015" max="11015" customWidth="true" style="98" width="7.625" collapsed="false"/>
    <col min="11016" max="11016" customWidth="true" style="98" width="8.625" collapsed="false"/>
    <col min="11017" max="11017" customWidth="true" style="98" width="4.625" collapsed="false"/>
    <col min="11018" max="11018" customWidth="true" style="98" width="7.625" collapsed="false"/>
    <col min="11019" max="11019" customWidth="true" style="98" width="8.625" collapsed="false"/>
    <col min="11020" max="11020" customWidth="true" style="98" width="4.625" collapsed="false"/>
    <col min="11021" max="11021" customWidth="true" style="98" width="7.625" collapsed="false"/>
    <col min="11022" max="11022" customWidth="true" style="98" width="8.625" collapsed="false"/>
    <col min="11023" max="11023" customWidth="true" style="98" width="4.625" collapsed="false"/>
    <col min="11024" max="11024" customWidth="true" style="98" width="7.625" collapsed="false"/>
    <col min="11025" max="11025" customWidth="true" style="98" width="8.625" collapsed="false"/>
    <col min="11026" max="11026" customWidth="true" style="98" width="4.625" collapsed="false"/>
    <col min="11027" max="11027" customWidth="true" style="98" width="7.625" collapsed="false"/>
    <col min="11028" max="11028" customWidth="true" style="98" width="8.625" collapsed="false"/>
    <col min="11029" max="11029" customWidth="true" style="98" width="4.625" collapsed="false"/>
    <col min="11030" max="11030" customWidth="true" style="98" width="7.625" collapsed="false"/>
    <col min="11031" max="11264" style="98" width="8.875" collapsed="false"/>
    <col min="11265" max="11265" customWidth="true" style="98" width="12.5" collapsed="false"/>
    <col min="11266" max="11266" customWidth="true" style="98" width="8.625" collapsed="false"/>
    <col min="11267" max="11267" customWidth="true" style="98" width="4.625" collapsed="false"/>
    <col min="11268" max="11268" customWidth="true" style="98" width="7.625" collapsed="false"/>
    <col min="11269" max="11269" customWidth="true" style="98" width="8.625" collapsed="false"/>
    <col min="11270" max="11270" customWidth="true" style="98" width="4.625" collapsed="false"/>
    <col min="11271" max="11271" customWidth="true" style="98" width="7.625" collapsed="false"/>
    <col min="11272" max="11272" customWidth="true" style="98" width="8.625" collapsed="false"/>
    <col min="11273" max="11273" customWidth="true" style="98" width="4.625" collapsed="false"/>
    <col min="11274" max="11274" customWidth="true" style="98" width="7.625" collapsed="false"/>
    <col min="11275" max="11275" customWidth="true" style="98" width="8.625" collapsed="false"/>
    <col min="11276" max="11276" customWidth="true" style="98" width="4.625" collapsed="false"/>
    <col min="11277" max="11277" customWidth="true" style="98" width="7.625" collapsed="false"/>
    <col min="11278" max="11278" customWidth="true" style="98" width="8.625" collapsed="false"/>
    <col min="11279" max="11279" customWidth="true" style="98" width="4.625" collapsed="false"/>
    <col min="11280" max="11280" customWidth="true" style="98" width="7.625" collapsed="false"/>
    <col min="11281" max="11281" customWidth="true" style="98" width="8.625" collapsed="false"/>
    <col min="11282" max="11282" customWidth="true" style="98" width="4.625" collapsed="false"/>
    <col min="11283" max="11283" customWidth="true" style="98" width="7.625" collapsed="false"/>
    <col min="11284" max="11284" customWidth="true" style="98" width="8.625" collapsed="false"/>
    <col min="11285" max="11285" customWidth="true" style="98" width="4.625" collapsed="false"/>
    <col min="11286" max="11286" customWidth="true" style="98" width="7.625" collapsed="false"/>
    <col min="11287" max="11520" style="98" width="8.875" collapsed="false"/>
    <col min="11521" max="11521" customWidth="true" style="98" width="12.5" collapsed="false"/>
    <col min="11522" max="11522" customWidth="true" style="98" width="8.625" collapsed="false"/>
    <col min="11523" max="11523" customWidth="true" style="98" width="4.625" collapsed="false"/>
    <col min="11524" max="11524" customWidth="true" style="98" width="7.625" collapsed="false"/>
    <col min="11525" max="11525" customWidth="true" style="98" width="8.625" collapsed="false"/>
    <col min="11526" max="11526" customWidth="true" style="98" width="4.625" collapsed="false"/>
    <col min="11527" max="11527" customWidth="true" style="98" width="7.625" collapsed="false"/>
    <col min="11528" max="11528" customWidth="true" style="98" width="8.625" collapsed="false"/>
    <col min="11529" max="11529" customWidth="true" style="98" width="4.625" collapsed="false"/>
    <col min="11530" max="11530" customWidth="true" style="98" width="7.625" collapsed="false"/>
    <col min="11531" max="11531" customWidth="true" style="98" width="8.625" collapsed="false"/>
    <col min="11532" max="11532" customWidth="true" style="98" width="4.625" collapsed="false"/>
    <col min="11533" max="11533" customWidth="true" style="98" width="7.625" collapsed="false"/>
    <col min="11534" max="11534" customWidth="true" style="98" width="8.625" collapsed="false"/>
    <col min="11535" max="11535" customWidth="true" style="98" width="4.625" collapsed="false"/>
    <col min="11536" max="11536" customWidth="true" style="98" width="7.625" collapsed="false"/>
    <col min="11537" max="11537" customWidth="true" style="98" width="8.625" collapsed="false"/>
    <col min="11538" max="11538" customWidth="true" style="98" width="4.625" collapsed="false"/>
    <col min="11539" max="11539" customWidth="true" style="98" width="7.625" collapsed="false"/>
    <col min="11540" max="11540" customWidth="true" style="98" width="8.625" collapsed="false"/>
    <col min="11541" max="11541" customWidth="true" style="98" width="4.625" collapsed="false"/>
    <col min="11542" max="11542" customWidth="true" style="98" width="7.625" collapsed="false"/>
    <col min="11543" max="11776" style="98" width="8.875" collapsed="false"/>
    <col min="11777" max="11777" customWidth="true" style="98" width="12.5" collapsed="false"/>
    <col min="11778" max="11778" customWidth="true" style="98" width="8.625" collapsed="false"/>
    <col min="11779" max="11779" customWidth="true" style="98" width="4.625" collapsed="false"/>
    <col min="11780" max="11780" customWidth="true" style="98" width="7.625" collapsed="false"/>
    <col min="11781" max="11781" customWidth="true" style="98" width="8.625" collapsed="false"/>
    <col min="11782" max="11782" customWidth="true" style="98" width="4.625" collapsed="false"/>
    <col min="11783" max="11783" customWidth="true" style="98" width="7.625" collapsed="false"/>
    <col min="11784" max="11784" customWidth="true" style="98" width="8.625" collapsed="false"/>
    <col min="11785" max="11785" customWidth="true" style="98" width="4.625" collapsed="false"/>
    <col min="11786" max="11786" customWidth="true" style="98" width="7.625" collapsed="false"/>
    <col min="11787" max="11787" customWidth="true" style="98" width="8.625" collapsed="false"/>
    <col min="11788" max="11788" customWidth="true" style="98" width="4.625" collapsed="false"/>
    <col min="11789" max="11789" customWidth="true" style="98" width="7.625" collapsed="false"/>
    <col min="11790" max="11790" customWidth="true" style="98" width="8.625" collapsed="false"/>
    <col min="11791" max="11791" customWidth="true" style="98" width="4.625" collapsed="false"/>
    <col min="11792" max="11792" customWidth="true" style="98" width="7.625" collapsed="false"/>
    <col min="11793" max="11793" customWidth="true" style="98" width="8.625" collapsed="false"/>
    <col min="11794" max="11794" customWidth="true" style="98" width="4.625" collapsed="false"/>
    <col min="11795" max="11795" customWidth="true" style="98" width="7.625" collapsed="false"/>
    <col min="11796" max="11796" customWidth="true" style="98" width="8.625" collapsed="false"/>
    <col min="11797" max="11797" customWidth="true" style="98" width="4.625" collapsed="false"/>
    <col min="11798" max="11798" customWidth="true" style="98" width="7.625" collapsed="false"/>
    <col min="11799" max="12032" style="98" width="8.875" collapsed="false"/>
    <col min="12033" max="12033" customWidth="true" style="98" width="12.5" collapsed="false"/>
    <col min="12034" max="12034" customWidth="true" style="98" width="8.625" collapsed="false"/>
    <col min="12035" max="12035" customWidth="true" style="98" width="4.625" collapsed="false"/>
    <col min="12036" max="12036" customWidth="true" style="98" width="7.625" collapsed="false"/>
    <col min="12037" max="12037" customWidth="true" style="98" width="8.625" collapsed="false"/>
    <col min="12038" max="12038" customWidth="true" style="98" width="4.625" collapsed="false"/>
    <col min="12039" max="12039" customWidth="true" style="98" width="7.625" collapsed="false"/>
    <col min="12040" max="12040" customWidth="true" style="98" width="8.625" collapsed="false"/>
    <col min="12041" max="12041" customWidth="true" style="98" width="4.625" collapsed="false"/>
    <col min="12042" max="12042" customWidth="true" style="98" width="7.625" collapsed="false"/>
    <col min="12043" max="12043" customWidth="true" style="98" width="8.625" collapsed="false"/>
    <col min="12044" max="12044" customWidth="true" style="98" width="4.625" collapsed="false"/>
    <col min="12045" max="12045" customWidth="true" style="98" width="7.625" collapsed="false"/>
    <col min="12046" max="12046" customWidth="true" style="98" width="8.625" collapsed="false"/>
    <col min="12047" max="12047" customWidth="true" style="98" width="4.625" collapsed="false"/>
    <col min="12048" max="12048" customWidth="true" style="98" width="7.625" collapsed="false"/>
    <col min="12049" max="12049" customWidth="true" style="98" width="8.625" collapsed="false"/>
    <col min="12050" max="12050" customWidth="true" style="98" width="4.625" collapsed="false"/>
    <col min="12051" max="12051" customWidth="true" style="98" width="7.625" collapsed="false"/>
    <col min="12052" max="12052" customWidth="true" style="98" width="8.625" collapsed="false"/>
    <col min="12053" max="12053" customWidth="true" style="98" width="4.625" collapsed="false"/>
    <col min="12054" max="12054" customWidth="true" style="98" width="7.625" collapsed="false"/>
    <col min="12055" max="12288" style="98" width="8.875" collapsed="false"/>
    <col min="12289" max="12289" customWidth="true" style="98" width="12.5" collapsed="false"/>
    <col min="12290" max="12290" customWidth="true" style="98" width="8.625" collapsed="false"/>
    <col min="12291" max="12291" customWidth="true" style="98" width="4.625" collapsed="false"/>
    <col min="12292" max="12292" customWidth="true" style="98" width="7.625" collapsed="false"/>
    <col min="12293" max="12293" customWidth="true" style="98" width="8.625" collapsed="false"/>
    <col min="12294" max="12294" customWidth="true" style="98" width="4.625" collapsed="false"/>
    <col min="12295" max="12295" customWidth="true" style="98" width="7.625" collapsed="false"/>
    <col min="12296" max="12296" customWidth="true" style="98" width="8.625" collapsed="false"/>
    <col min="12297" max="12297" customWidth="true" style="98" width="4.625" collapsed="false"/>
    <col min="12298" max="12298" customWidth="true" style="98" width="7.625" collapsed="false"/>
    <col min="12299" max="12299" customWidth="true" style="98" width="8.625" collapsed="false"/>
    <col min="12300" max="12300" customWidth="true" style="98" width="4.625" collapsed="false"/>
    <col min="12301" max="12301" customWidth="true" style="98" width="7.625" collapsed="false"/>
    <col min="12302" max="12302" customWidth="true" style="98" width="8.625" collapsed="false"/>
    <col min="12303" max="12303" customWidth="true" style="98" width="4.625" collapsed="false"/>
    <col min="12304" max="12304" customWidth="true" style="98" width="7.625" collapsed="false"/>
    <col min="12305" max="12305" customWidth="true" style="98" width="8.625" collapsed="false"/>
    <col min="12306" max="12306" customWidth="true" style="98" width="4.625" collapsed="false"/>
    <col min="12307" max="12307" customWidth="true" style="98" width="7.625" collapsed="false"/>
    <col min="12308" max="12308" customWidth="true" style="98" width="8.625" collapsed="false"/>
    <col min="12309" max="12309" customWidth="true" style="98" width="4.625" collapsed="false"/>
    <col min="12310" max="12310" customWidth="true" style="98" width="7.625" collapsed="false"/>
    <col min="12311" max="12544" style="98" width="8.875" collapsed="false"/>
    <col min="12545" max="12545" customWidth="true" style="98" width="12.5" collapsed="false"/>
    <col min="12546" max="12546" customWidth="true" style="98" width="8.625" collapsed="false"/>
    <col min="12547" max="12547" customWidth="true" style="98" width="4.625" collapsed="false"/>
    <col min="12548" max="12548" customWidth="true" style="98" width="7.625" collapsed="false"/>
    <col min="12549" max="12549" customWidth="true" style="98" width="8.625" collapsed="false"/>
    <col min="12550" max="12550" customWidth="true" style="98" width="4.625" collapsed="false"/>
    <col min="12551" max="12551" customWidth="true" style="98" width="7.625" collapsed="false"/>
    <col min="12552" max="12552" customWidth="true" style="98" width="8.625" collapsed="false"/>
    <col min="12553" max="12553" customWidth="true" style="98" width="4.625" collapsed="false"/>
    <col min="12554" max="12554" customWidth="true" style="98" width="7.625" collapsed="false"/>
    <col min="12555" max="12555" customWidth="true" style="98" width="8.625" collapsed="false"/>
    <col min="12556" max="12556" customWidth="true" style="98" width="4.625" collapsed="false"/>
    <col min="12557" max="12557" customWidth="true" style="98" width="7.625" collapsed="false"/>
    <col min="12558" max="12558" customWidth="true" style="98" width="8.625" collapsed="false"/>
    <col min="12559" max="12559" customWidth="true" style="98" width="4.625" collapsed="false"/>
    <col min="12560" max="12560" customWidth="true" style="98" width="7.625" collapsed="false"/>
    <col min="12561" max="12561" customWidth="true" style="98" width="8.625" collapsed="false"/>
    <col min="12562" max="12562" customWidth="true" style="98" width="4.625" collapsed="false"/>
    <col min="12563" max="12563" customWidth="true" style="98" width="7.625" collapsed="false"/>
    <col min="12564" max="12564" customWidth="true" style="98" width="8.625" collapsed="false"/>
    <col min="12565" max="12565" customWidth="true" style="98" width="4.625" collapsed="false"/>
    <col min="12566" max="12566" customWidth="true" style="98" width="7.625" collapsed="false"/>
    <col min="12567" max="12800" style="98" width="8.875" collapsed="false"/>
    <col min="12801" max="12801" customWidth="true" style="98" width="12.5" collapsed="false"/>
    <col min="12802" max="12802" customWidth="true" style="98" width="8.625" collapsed="false"/>
    <col min="12803" max="12803" customWidth="true" style="98" width="4.625" collapsed="false"/>
    <col min="12804" max="12804" customWidth="true" style="98" width="7.625" collapsed="false"/>
    <col min="12805" max="12805" customWidth="true" style="98" width="8.625" collapsed="false"/>
    <col min="12806" max="12806" customWidth="true" style="98" width="4.625" collapsed="false"/>
    <col min="12807" max="12807" customWidth="true" style="98" width="7.625" collapsed="false"/>
    <col min="12808" max="12808" customWidth="true" style="98" width="8.625" collapsed="false"/>
    <col min="12809" max="12809" customWidth="true" style="98" width="4.625" collapsed="false"/>
    <col min="12810" max="12810" customWidth="true" style="98" width="7.625" collapsed="false"/>
    <col min="12811" max="12811" customWidth="true" style="98" width="8.625" collapsed="false"/>
    <col min="12812" max="12812" customWidth="true" style="98" width="4.625" collapsed="false"/>
    <col min="12813" max="12813" customWidth="true" style="98" width="7.625" collapsed="false"/>
    <col min="12814" max="12814" customWidth="true" style="98" width="8.625" collapsed="false"/>
    <col min="12815" max="12815" customWidth="true" style="98" width="4.625" collapsed="false"/>
    <col min="12816" max="12816" customWidth="true" style="98" width="7.625" collapsed="false"/>
    <col min="12817" max="12817" customWidth="true" style="98" width="8.625" collapsed="false"/>
    <col min="12818" max="12818" customWidth="true" style="98" width="4.625" collapsed="false"/>
    <col min="12819" max="12819" customWidth="true" style="98" width="7.625" collapsed="false"/>
    <col min="12820" max="12820" customWidth="true" style="98" width="8.625" collapsed="false"/>
    <col min="12821" max="12821" customWidth="true" style="98" width="4.625" collapsed="false"/>
    <col min="12822" max="12822" customWidth="true" style="98" width="7.625" collapsed="false"/>
    <col min="12823" max="13056" style="98" width="8.875" collapsed="false"/>
    <col min="13057" max="13057" customWidth="true" style="98" width="12.5" collapsed="false"/>
    <col min="13058" max="13058" customWidth="true" style="98" width="8.625" collapsed="false"/>
    <col min="13059" max="13059" customWidth="true" style="98" width="4.625" collapsed="false"/>
    <col min="13060" max="13060" customWidth="true" style="98" width="7.625" collapsed="false"/>
    <col min="13061" max="13061" customWidth="true" style="98" width="8.625" collapsed="false"/>
    <col min="13062" max="13062" customWidth="true" style="98" width="4.625" collapsed="false"/>
    <col min="13063" max="13063" customWidth="true" style="98" width="7.625" collapsed="false"/>
    <col min="13064" max="13064" customWidth="true" style="98" width="8.625" collapsed="false"/>
    <col min="13065" max="13065" customWidth="true" style="98" width="4.625" collapsed="false"/>
    <col min="13066" max="13066" customWidth="true" style="98" width="7.625" collapsed="false"/>
    <col min="13067" max="13067" customWidth="true" style="98" width="8.625" collapsed="false"/>
    <col min="13068" max="13068" customWidth="true" style="98" width="4.625" collapsed="false"/>
    <col min="13069" max="13069" customWidth="true" style="98" width="7.625" collapsed="false"/>
    <col min="13070" max="13070" customWidth="true" style="98" width="8.625" collapsed="false"/>
    <col min="13071" max="13071" customWidth="true" style="98" width="4.625" collapsed="false"/>
    <col min="13072" max="13072" customWidth="true" style="98" width="7.625" collapsed="false"/>
    <col min="13073" max="13073" customWidth="true" style="98" width="8.625" collapsed="false"/>
    <col min="13074" max="13074" customWidth="true" style="98" width="4.625" collapsed="false"/>
    <col min="13075" max="13075" customWidth="true" style="98" width="7.625" collapsed="false"/>
    <col min="13076" max="13076" customWidth="true" style="98" width="8.625" collapsed="false"/>
    <col min="13077" max="13077" customWidth="true" style="98" width="4.625" collapsed="false"/>
    <col min="13078" max="13078" customWidth="true" style="98" width="7.625" collapsed="false"/>
    <col min="13079" max="13312" style="98" width="8.875" collapsed="false"/>
    <col min="13313" max="13313" customWidth="true" style="98" width="12.5" collapsed="false"/>
    <col min="13314" max="13314" customWidth="true" style="98" width="8.625" collapsed="false"/>
    <col min="13315" max="13315" customWidth="true" style="98" width="4.625" collapsed="false"/>
    <col min="13316" max="13316" customWidth="true" style="98" width="7.625" collapsed="false"/>
    <col min="13317" max="13317" customWidth="true" style="98" width="8.625" collapsed="false"/>
    <col min="13318" max="13318" customWidth="true" style="98" width="4.625" collapsed="false"/>
    <col min="13319" max="13319" customWidth="true" style="98" width="7.625" collapsed="false"/>
    <col min="13320" max="13320" customWidth="true" style="98" width="8.625" collapsed="false"/>
    <col min="13321" max="13321" customWidth="true" style="98" width="4.625" collapsed="false"/>
    <col min="13322" max="13322" customWidth="true" style="98" width="7.625" collapsed="false"/>
    <col min="13323" max="13323" customWidth="true" style="98" width="8.625" collapsed="false"/>
    <col min="13324" max="13324" customWidth="true" style="98" width="4.625" collapsed="false"/>
    <col min="13325" max="13325" customWidth="true" style="98" width="7.625" collapsed="false"/>
    <col min="13326" max="13326" customWidth="true" style="98" width="8.625" collapsed="false"/>
    <col min="13327" max="13327" customWidth="true" style="98" width="4.625" collapsed="false"/>
    <col min="13328" max="13328" customWidth="true" style="98" width="7.625" collapsed="false"/>
    <col min="13329" max="13329" customWidth="true" style="98" width="8.625" collapsed="false"/>
    <col min="13330" max="13330" customWidth="true" style="98" width="4.625" collapsed="false"/>
    <col min="13331" max="13331" customWidth="true" style="98" width="7.625" collapsed="false"/>
    <col min="13332" max="13332" customWidth="true" style="98" width="8.625" collapsed="false"/>
    <col min="13333" max="13333" customWidth="true" style="98" width="4.625" collapsed="false"/>
    <col min="13334" max="13334" customWidth="true" style="98" width="7.625" collapsed="false"/>
    <col min="13335" max="13568" style="98" width="8.875" collapsed="false"/>
    <col min="13569" max="13569" customWidth="true" style="98" width="12.5" collapsed="false"/>
    <col min="13570" max="13570" customWidth="true" style="98" width="8.625" collapsed="false"/>
    <col min="13571" max="13571" customWidth="true" style="98" width="4.625" collapsed="false"/>
    <col min="13572" max="13572" customWidth="true" style="98" width="7.625" collapsed="false"/>
    <col min="13573" max="13573" customWidth="true" style="98" width="8.625" collapsed="false"/>
    <col min="13574" max="13574" customWidth="true" style="98" width="4.625" collapsed="false"/>
    <col min="13575" max="13575" customWidth="true" style="98" width="7.625" collapsed="false"/>
    <col min="13576" max="13576" customWidth="true" style="98" width="8.625" collapsed="false"/>
    <col min="13577" max="13577" customWidth="true" style="98" width="4.625" collapsed="false"/>
    <col min="13578" max="13578" customWidth="true" style="98" width="7.625" collapsed="false"/>
    <col min="13579" max="13579" customWidth="true" style="98" width="8.625" collapsed="false"/>
    <col min="13580" max="13580" customWidth="true" style="98" width="4.625" collapsed="false"/>
    <col min="13581" max="13581" customWidth="true" style="98" width="7.625" collapsed="false"/>
    <col min="13582" max="13582" customWidth="true" style="98" width="8.625" collapsed="false"/>
    <col min="13583" max="13583" customWidth="true" style="98" width="4.625" collapsed="false"/>
    <col min="13584" max="13584" customWidth="true" style="98" width="7.625" collapsed="false"/>
    <col min="13585" max="13585" customWidth="true" style="98" width="8.625" collapsed="false"/>
    <col min="13586" max="13586" customWidth="true" style="98" width="4.625" collapsed="false"/>
    <col min="13587" max="13587" customWidth="true" style="98" width="7.625" collapsed="false"/>
    <col min="13588" max="13588" customWidth="true" style="98" width="8.625" collapsed="false"/>
    <col min="13589" max="13589" customWidth="true" style="98" width="4.625" collapsed="false"/>
    <col min="13590" max="13590" customWidth="true" style="98" width="7.625" collapsed="false"/>
    <col min="13591" max="13824" style="98" width="8.875" collapsed="false"/>
    <col min="13825" max="13825" customWidth="true" style="98" width="12.5" collapsed="false"/>
    <col min="13826" max="13826" customWidth="true" style="98" width="8.625" collapsed="false"/>
    <col min="13827" max="13827" customWidth="true" style="98" width="4.625" collapsed="false"/>
    <col min="13828" max="13828" customWidth="true" style="98" width="7.625" collapsed="false"/>
    <col min="13829" max="13829" customWidth="true" style="98" width="8.625" collapsed="false"/>
    <col min="13830" max="13830" customWidth="true" style="98" width="4.625" collapsed="false"/>
    <col min="13831" max="13831" customWidth="true" style="98" width="7.625" collapsed="false"/>
    <col min="13832" max="13832" customWidth="true" style="98" width="8.625" collapsed="false"/>
    <col min="13833" max="13833" customWidth="true" style="98" width="4.625" collapsed="false"/>
    <col min="13834" max="13834" customWidth="true" style="98" width="7.625" collapsed="false"/>
    <col min="13835" max="13835" customWidth="true" style="98" width="8.625" collapsed="false"/>
    <col min="13836" max="13836" customWidth="true" style="98" width="4.625" collapsed="false"/>
    <col min="13837" max="13837" customWidth="true" style="98" width="7.625" collapsed="false"/>
    <col min="13838" max="13838" customWidth="true" style="98" width="8.625" collapsed="false"/>
    <col min="13839" max="13839" customWidth="true" style="98" width="4.625" collapsed="false"/>
    <col min="13840" max="13840" customWidth="true" style="98" width="7.625" collapsed="false"/>
    <col min="13841" max="13841" customWidth="true" style="98" width="8.625" collapsed="false"/>
    <col min="13842" max="13842" customWidth="true" style="98" width="4.625" collapsed="false"/>
    <col min="13843" max="13843" customWidth="true" style="98" width="7.625" collapsed="false"/>
    <col min="13844" max="13844" customWidth="true" style="98" width="8.625" collapsed="false"/>
    <col min="13845" max="13845" customWidth="true" style="98" width="4.625" collapsed="false"/>
    <col min="13846" max="13846" customWidth="true" style="98" width="7.625" collapsed="false"/>
    <col min="13847" max="14080" style="98" width="8.875" collapsed="false"/>
    <col min="14081" max="14081" customWidth="true" style="98" width="12.5" collapsed="false"/>
    <col min="14082" max="14082" customWidth="true" style="98" width="8.625" collapsed="false"/>
    <col min="14083" max="14083" customWidth="true" style="98" width="4.625" collapsed="false"/>
    <col min="14084" max="14084" customWidth="true" style="98" width="7.625" collapsed="false"/>
    <col min="14085" max="14085" customWidth="true" style="98" width="8.625" collapsed="false"/>
    <col min="14086" max="14086" customWidth="true" style="98" width="4.625" collapsed="false"/>
    <col min="14087" max="14087" customWidth="true" style="98" width="7.625" collapsed="false"/>
    <col min="14088" max="14088" customWidth="true" style="98" width="8.625" collapsed="false"/>
    <col min="14089" max="14089" customWidth="true" style="98" width="4.625" collapsed="false"/>
    <col min="14090" max="14090" customWidth="true" style="98" width="7.625" collapsed="false"/>
    <col min="14091" max="14091" customWidth="true" style="98" width="8.625" collapsed="false"/>
    <col min="14092" max="14092" customWidth="true" style="98" width="4.625" collapsed="false"/>
    <col min="14093" max="14093" customWidth="true" style="98" width="7.625" collapsed="false"/>
    <col min="14094" max="14094" customWidth="true" style="98" width="8.625" collapsed="false"/>
    <col min="14095" max="14095" customWidth="true" style="98" width="4.625" collapsed="false"/>
    <col min="14096" max="14096" customWidth="true" style="98" width="7.625" collapsed="false"/>
    <col min="14097" max="14097" customWidth="true" style="98" width="8.625" collapsed="false"/>
    <col min="14098" max="14098" customWidth="true" style="98" width="4.625" collapsed="false"/>
    <col min="14099" max="14099" customWidth="true" style="98" width="7.625" collapsed="false"/>
    <col min="14100" max="14100" customWidth="true" style="98" width="8.625" collapsed="false"/>
    <col min="14101" max="14101" customWidth="true" style="98" width="4.625" collapsed="false"/>
    <col min="14102" max="14102" customWidth="true" style="98" width="7.625" collapsed="false"/>
    <col min="14103" max="14336" style="98" width="8.875" collapsed="false"/>
    <col min="14337" max="14337" customWidth="true" style="98" width="12.5" collapsed="false"/>
    <col min="14338" max="14338" customWidth="true" style="98" width="8.625" collapsed="false"/>
    <col min="14339" max="14339" customWidth="true" style="98" width="4.625" collapsed="false"/>
    <col min="14340" max="14340" customWidth="true" style="98" width="7.625" collapsed="false"/>
    <col min="14341" max="14341" customWidth="true" style="98" width="8.625" collapsed="false"/>
    <col min="14342" max="14342" customWidth="true" style="98" width="4.625" collapsed="false"/>
    <col min="14343" max="14343" customWidth="true" style="98" width="7.625" collapsed="false"/>
    <col min="14344" max="14344" customWidth="true" style="98" width="8.625" collapsed="false"/>
    <col min="14345" max="14345" customWidth="true" style="98" width="4.625" collapsed="false"/>
    <col min="14346" max="14346" customWidth="true" style="98" width="7.625" collapsed="false"/>
    <col min="14347" max="14347" customWidth="true" style="98" width="8.625" collapsed="false"/>
    <col min="14348" max="14348" customWidth="true" style="98" width="4.625" collapsed="false"/>
    <col min="14349" max="14349" customWidth="true" style="98" width="7.625" collapsed="false"/>
    <col min="14350" max="14350" customWidth="true" style="98" width="8.625" collapsed="false"/>
    <col min="14351" max="14351" customWidth="true" style="98" width="4.625" collapsed="false"/>
    <col min="14352" max="14352" customWidth="true" style="98" width="7.625" collapsed="false"/>
    <col min="14353" max="14353" customWidth="true" style="98" width="8.625" collapsed="false"/>
    <col min="14354" max="14354" customWidth="true" style="98" width="4.625" collapsed="false"/>
    <col min="14355" max="14355" customWidth="true" style="98" width="7.625" collapsed="false"/>
    <col min="14356" max="14356" customWidth="true" style="98" width="8.625" collapsed="false"/>
    <col min="14357" max="14357" customWidth="true" style="98" width="4.625" collapsed="false"/>
    <col min="14358" max="14358" customWidth="true" style="98" width="7.625" collapsed="false"/>
    <col min="14359" max="14592" style="98" width="8.875" collapsed="false"/>
    <col min="14593" max="14593" customWidth="true" style="98" width="12.5" collapsed="false"/>
    <col min="14594" max="14594" customWidth="true" style="98" width="8.625" collapsed="false"/>
    <col min="14595" max="14595" customWidth="true" style="98" width="4.625" collapsed="false"/>
    <col min="14596" max="14596" customWidth="true" style="98" width="7.625" collapsed="false"/>
    <col min="14597" max="14597" customWidth="true" style="98" width="8.625" collapsed="false"/>
    <col min="14598" max="14598" customWidth="true" style="98" width="4.625" collapsed="false"/>
    <col min="14599" max="14599" customWidth="true" style="98" width="7.625" collapsed="false"/>
    <col min="14600" max="14600" customWidth="true" style="98" width="8.625" collapsed="false"/>
    <col min="14601" max="14601" customWidth="true" style="98" width="4.625" collapsed="false"/>
    <col min="14602" max="14602" customWidth="true" style="98" width="7.625" collapsed="false"/>
    <col min="14603" max="14603" customWidth="true" style="98" width="8.625" collapsed="false"/>
    <col min="14604" max="14604" customWidth="true" style="98" width="4.625" collapsed="false"/>
    <col min="14605" max="14605" customWidth="true" style="98" width="7.625" collapsed="false"/>
    <col min="14606" max="14606" customWidth="true" style="98" width="8.625" collapsed="false"/>
    <col min="14607" max="14607" customWidth="true" style="98" width="4.625" collapsed="false"/>
    <col min="14608" max="14608" customWidth="true" style="98" width="7.625" collapsed="false"/>
    <col min="14609" max="14609" customWidth="true" style="98" width="8.625" collapsed="false"/>
    <col min="14610" max="14610" customWidth="true" style="98" width="4.625" collapsed="false"/>
    <col min="14611" max="14611" customWidth="true" style="98" width="7.625" collapsed="false"/>
    <col min="14612" max="14612" customWidth="true" style="98" width="8.625" collapsed="false"/>
    <col min="14613" max="14613" customWidth="true" style="98" width="4.625" collapsed="false"/>
    <col min="14614" max="14614" customWidth="true" style="98" width="7.625" collapsed="false"/>
    <col min="14615" max="14848" style="98" width="8.875" collapsed="false"/>
    <col min="14849" max="14849" customWidth="true" style="98" width="12.5" collapsed="false"/>
    <col min="14850" max="14850" customWidth="true" style="98" width="8.625" collapsed="false"/>
    <col min="14851" max="14851" customWidth="true" style="98" width="4.625" collapsed="false"/>
    <col min="14852" max="14852" customWidth="true" style="98" width="7.625" collapsed="false"/>
    <col min="14853" max="14853" customWidth="true" style="98" width="8.625" collapsed="false"/>
    <col min="14854" max="14854" customWidth="true" style="98" width="4.625" collapsed="false"/>
    <col min="14855" max="14855" customWidth="true" style="98" width="7.625" collapsed="false"/>
    <col min="14856" max="14856" customWidth="true" style="98" width="8.625" collapsed="false"/>
    <col min="14857" max="14857" customWidth="true" style="98" width="4.625" collapsed="false"/>
    <col min="14858" max="14858" customWidth="true" style="98" width="7.625" collapsed="false"/>
    <col min="14859" max="14859" customWidth="true" style="98" width="8.625" collapsed="false"/>
    <col min="14860" max="14860" customWidth="true" style="98" width="4.625" collapsed="false"/>
    <col min="14861" max="14861" customWidth="true" style="98" width="7.625" collapsed="false"/>
    <col min="14862" max="14862" customWidth="true" style="98" width="8.625" collapsed="false"/>
    <col min="14863" max="14863" customWidth="true" style="98" width="4.625" collapsed="false"/>
    <col min="14864" max="14864" customWidth="true" style="98" width="7.625" collapsed="false"/>
    <col min="14865" max="14865" customWidth="true" style="98" width="8.625" collapsed="false"/>
    <col min="14866" max="14866" customWidth="true" style="98" width="4.625" collapsed="false"/>
    <col min="14867" max="14867" customWidth="true" style="98" width="7.625" collapsed="false"/>
    <col min="14868" max="14868" customWidth="true" style="98" width="8.625" collapsed="false"/>
    <col min="14869" max="14869" customWidth="true" style="98" width="4.625" collapsed="false"/>
    <col min="14870" max="14870" customWidth="true" style="98" width="7.625" collapsed="false"/>
    <col min="14871" max="15104" style="98" width="8.875" collapsed="false"/>
    <col min="15105" max="15105" customWidth="true" style="98" width="12.5" collapsed="false"/>
    <col min="15106" max="15106" customWidth="true" style="98" width="8.625" collapsed="false"/>
    <col min="15107" max="15107" customWidth="true" style="98" width="4.625" collapsed="false"/>
    <col min="15108" max="15108" customWidth="true" style="98" width="7.625" collapsed="false"/>
    <col min="15109" max="15109" customWidth="true" style="98" width="8.625" collapsed="false"/>
    <col min="15110" max="15110" customWidth="true" style="98" width="4.625" collapsed="false"/>
    <col min="15111" max="15111" customWidth="true" style="98" width="7.625" collapsed="false"/>
    <col min="15112" max="15112" customWidth="true" style="98" width="8.625" collapsed="false"/>
    <col min="15113" max="15113" customWidth="true" style="98" width="4.625" collapsed="false"/>
    <col min="15114" max="15114" customWidth="true" style="98" width="7.625" collapsed="false"/>
    <col min="15115" max="15115" customWidth="true" style="98" width="8.625" collapsed="false"/>
    <col min="15116" max="15116" customWidth="true" style="98" width="4.625" collapsed="false"/>
    <col min="15117" max="15117" customWidth="true" style="98" width="7.625" collapsed="false"/>
    <col min="15118" max="15118" customWidth="true" style="98" width="8.625" collapsed="false"/>
    <col min="15119" max="15119" customWidth="true" style="98" width="4.625" collapsed="false"/>
    <col min="15120" max="15120" customWidth="true" style="98" width="7.625" collapsed="false"/>
    <col min="15121" max="15121" customWidth="true" style="98" width="8.625" collapsed="false"/>
    <col min="15122" max="15122" customWidth="true" style="98" width="4.625" collapsed="false"/>
    <col min="15123" max="15123" customWidth="true" style="98" width="7.625" collapsed="false"/>
    <col min="15124" max="15124" customWidth="true" style="98" width="8.625" collapsed="false"/>
    <col min="15125" max="15125" customWidth="true" style="98" width="4.625" collapsed="false"/>
    <col min="15126" max="15126" customWidth="true" style="98" width="7.625" collapsed="false"/>
    <col min="15127" max="15360" style="98" width="8.875" collapsed="false"/>
    <col min="15361" max="15361" customWidth="true" style="98" width="12.5" collapsed="false"/>
    <col min="15362" max="15362" customWidth="true" style="98" width="8.625" collapsed="false"/>
    <col min="15363" max="15363" customWidth="true" style="98" width="4.625" collapsed="false"/>
    <col min="15364" max="15364" customWidth="true" style="98" width="7.625" collapsed="false"/>
    <col min="15365" max="15365" customWidth="true" style="98" width="8.625" collapsed="false"/>
    <col min="15366" max="15366" customWidth="true" style="98" width="4.625" collapsed="false"/>
    <col min="15367" max="15367" customWidth="true" style="98" width="7.625" collapsed="false"/>
    <col min="15368" max="15368" customWidth="true" style="98" width="8.625" collapsed="false"/>
    <col min="15369" max="15369" customWidth="true" style="98" width="4.625" collapsed="false"/>
    <col min="15370" max="15370" customWidth="true" style="98" width="7.625" collapsed="false"/>
    <col min="15371" max="15371" customWidth="true" style="98" width="8.625" collapsed="false"/>
    <col min="15372" max="15372" customWidth="true" style="98" width="4.625" collapsed="false"/>
    <col min="15373" max="15373" customWidth="true" style="98" width="7.625" collapsed="false"/>
    <col min="15374" max="15374" customWidth="true" style="98" width="8.625" collapsed="false"/>
    <col min="15375" max="15375" customWidth="true" style="98" width="4.625" collapsed="false"/>
    <col min="15376" max="15376" customWidth="true" style="98" width="7.625" collapsed="false"/>
    <col min="15377" max="15377" customWidth="true" style="98" width="8.625" collapsed="false"/>
    <col min="15378" max="15378" customWidth="true" style="98" width="4.625" collapsed="false"/>
    <col min="15379" max="15379" customWidth="true" style="98" width="7.625" collapsed="false"/>
    <col min="15380" max="15380" customWidth="true" style="98" width="8.625" collapsed="false"/>
    <col min="15381" max="15381" customWidth="true" style="98" width="4.625" collapsed="false"/>
    <col min="15382" max="15382" customWidth="true" style="98" width="7.625" collapsed="false"/>
    <col min="15383" max="15616" style="98" width="8.875" collapsed="false"/>
    <col min="15617" max="15617" customWidth="true" style="98" width="12.5" collapsed="false"/>
    <col min="15618" max="15618" customWidth="true" style="98" width="8.625" collapsed="false"/>
    <col min="15619" max="15619" customWidth="true" style="98" width="4.625" collapsed="false"/>
    <col min="15620" max="15620" customWidth="true" style="98" width="7.625" collapsed="false"/>
    <col min="15621" max="15621" customWidth="true" style="98" width="8.625" collapsed="false"/>
    <col min="15622" max="15622" customWidth="true" style="98" width="4.625" collapsed="false"/>
    <col min="15623" max="15623" customWidth="true" style="98" width="7.625" collapsed="false"/>
    <col min="15624" max="15624" customWidth="true" style="98" width="8.625" collapsed="false"/>
    <col min="15625" max="15625" customWidth="true" style="98" width="4.625" collapsed="false"/>
    <col min="15626" max="15626" customWidth="true" style="98" width="7.625" collapsed="false"/>
    <col min="15627" max="15627" customWidth="true" style="98" width="8.625" collapsed="false"/>
    <col min="15628" max="15628" customWidth="true" style="98" width="4.625" collapsed="false"/>
    <col min="15629" max="15629" customWidth="true" style="98" width="7.625" collapsed="false"/>
    <col min="15630" max="15630" customWidth="true" style="98" width="8.625" collapsed="false"/>
    <col min="15631" max="15631" customWidth="true" style="98" width="4.625" collapsed="false"/>
    <col min="15632" max="15632" customWidth="true" style="98" width="7.625" collapsed="false"/>
    <col min="15633" max="15633" customWidth="true" style="98" width="8.625" collapsed="false"/>
    <col min="15634" max="15634" customWidth="true" style="98" width="4.625" collapsed="false"/>
    <col min="15635" max="15635" customWidth="true" style="98" width="7.625" collapsed="false"/>
    <col min="15636" max="15636" customWidth="true" style="98" width="8.625" collapsed="false"/>
    <col min="15637" max="15637" customWidth="true" style="98" width="4.625" collapsed="false"/>
    <col min="15638" max="15638" customWidth="true" style="98" width="7.625" collapsed="false"/>
    <col min="15639" max="15872" style="98" width="8.875" collapsed="false"/>
    <col min="15873" max="15873" customWidth="true" style="98" width="12.5" collapsed="false"/>
    <col min="15874" max="15874" customWidth="true" style="98" width="8.625" collapsed="false"/>
    <col min="15875" max="15875" customWidth="true" style="98" width="4.625" collapsed="false"/>
    <col min="15876" max="15876" customWidth="true" style="98" width="7.625" collapsed="false"/>
    <col min="15877" max="15877" customWidth="true" style="98" width="8.625" collapsed="false"/>
    <col min="15878" max="15878" customWidth="true" style="98" width="4.625" collapsed="false"/>
    <col min="15879" max="15879" customWidth="true" style="98" width="7.625" collapsed="false"/>
    <col min="15880" max="15880" customWidth="true" style="98" width="8.625" collapsed="false"/>
    <col min="15881" max="15881" customWidth="true" style="98" width="4.625" collapsed="false"/>
    <col min="15882" max="15882" customWidth="true" style="98" width="7.625" collapsed="false"/>
    <col min="15883" max="15883" customWidth="true" style="98" width="8.625" collapsed="false"/>
    <col min="15884" max="15884" customWidth="true" style="98" width="4.625" collapsed="false"/>
    <col min="15885" max="15885" customWidth="true" style="98" width="7.625" collapsed="false"/>
    <col min="15886" max="15886" customWidth="true" style="98" width="8.625" collapsed="false"/>
    <col min="15887" max="15887" customWidth="true" style="98" width="4.625" collapsed="false"/>
    <col min="15888" max="15888" customWidth="true" style="98" width="7.625" collapsed="false"/>
    <col min="15889" max="15889" customWidth="true" style="98" width="8.625" collapsed="false"/>
    <col min="15890" max="15890" customWidth="true" style="98" width="4.625" collapsed="false"/>
    <col min="15891" max="15891" customWidth="true" style="98" width="7.625" collapsed="false"/>
    <col min="15892" max="15892" customWidth="true" style="98" width="8.625" collapsed="false"/>
    <col min="15893" max="15893" customWidth="true" style="98" width="4.625" collapsed="false"/>
    <col min="15894" max="15894" customWidth="true" style="98" width="7.625" collapsed="false"/>
    <col min="15895" max="16128" style="98" width="8.875" collapsed="false"/>
    <col min="16129" max="16129" customWidth="true" style="98" width="12.5" collapsed="false"/>
    <col min="16130" max="16130" customWidth="true" style="98" width="8.625" collapsed="false"/>
    <col min="16131" max="16131" customWidth="true" style="98" width="4.625" collapsed="false"/>
    <col min="16132" max="16132" customWidth="true" style="98" width="7.625" collapsed="false"/>
    <col min="16133" max="16133" customWidth="true" style="98" width="8.625" collapsed="false"/>
    <col min="16134" max="16134" customWidth="true" style="98" width="4.625" collapsed="false"/>
    <col min="16135" max="16135" customWidth="true" style="98" width="7.625" collapsed="false"/>
    <col min="16136" max="16136" customWidth="true" style="98" width="8.625" collapsed="false"/>
    <col min="16137" max="16137" customWidth="true" style="98" width="4.625" collapsed="false"/>
    <col min="16138" max="16138" customWidth="true" style="98" width="7.625" collapsed="false"/>
    <col min="16139" max="16139" customWidth="true" style="98" width="8.625" collapsed="false"/>
    <col min="16140" max="16140" customWidth="true" style="98" width="4.625" collapsed="false"/>
    <col min="16141" max="16141" customWidth="true" style="98" width="7.625" collapsed="false"/>
    <col min="16142" max="16142" customWidth="true" style="98" width="8.625" collapsed="false"/>
    <col min="16143" max="16143" customWidth="true" style="98" width="4.625" collapsed="false"/>
    <col min="16144" max="16144" customWidth="true" style="98" width="7.625" collapsed="false"/>
    <col min="16145" max="16145" customWidth="true" style="98" width="8.625" collapsed="false"/>
    <col min="16146" max="16146" customWidth="true" style="98" width="4.625" collapsed="false"/>
    <col min="16147" max="16147" customWidth="true" style="98" width="7.625" collapsed="false"/>
    <col min="16148" max="16148" customWidth="true" style="98" width="8.625" collapsed="false"/>
    <col min="16149" max="16149" customWidth="true" style="98" width="4.625" collapsed="false"/>
    <col min="16150" max="16150" customWidth="true" style="98" width="7.625" collapsed="false"/>
    <col min="16151" max="16384" style="98" width="8.875" collapsed="false"/>
  </cols>
  <sheetData>
    <row r="1" spans="1:27" ht="15.95" customHeight="1" x14ac:dyDescent="0.15">
      <c r="A1" s="177" t="s">
        <v>89</v>
      </c>
      <c r="B1" s="177"/>
      <c r="E1" s="178" t="s">
        <v>88</v>
      </c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S1" s="179" t="s">
        <v>90</v>
      </c>
      <c r="T1" s="179"/>
      <c r="U1" s="180" t="s">
        <v>83</v>
      </c>
      <c r="V1" s="180"/>
    </row>
    <row r="2" spans="1:27" ht="15.95" customHeight="1" x14ac:dyDescent="0.15">
      <c r="S2" s="181" t="s">
        <v>67</v>
      </c>
      <c r="T2" s="181"/>
      <c r="U2" s="181"/>
      <c r="V2" s="181"/>
    </row>
    <row r="3" spans="1:27" s="99" customFormat="1" ht="24" customHeight="1" x14ac:dyDescent="0.15">
      <c r="A3" s="172" t="s">
        <v>79</v>
      </c>
      <c r="B3" s="174" t="s">
        <v>92</v>
      </c>
      <c r="C3" s="175"/>
      <c r="D3" s="176"/>
      <c r="E3" s="174" t="s">
        <v>93</v>
      </c>
      <c r="F3" s="175"/>
      <c r="G3" s="176"/>
      <c r="H3" s="174" t="s">
        <v>94</v>
      </c>
      <c r="I3" s="175"/>
      <c r="J3" s="176"/>
      <c r="K3" s="174" t="s">
        <v>95</v>
      </c>
      <c r="L3" s="175"/>
      <c r="M3" s="176"/>
      <c r="N3" s="174" t="s">
        <v>96</v>
      </c>
      <c r="O3" s="175"/>
      <c r="P3" s="176"/>
      <c r="Q3" s="174"/>
      <c r="R3" s="175"/>
      <c r="S3" s="176"/>
      <c r="T3" s="182" t="s">
        <v>80</v>
      </c>
      <c r="U3" s="183"/>
      <c r="V3" s="184"/>
    </row>
    <row r="4" spans="1:27" s="99" customFormat="1" ht="15" customHeight="1" thickBot="1" x14ac:dyDescent="0.2">
      <c r="A4" s="173"/>
      <c r="B4" s="185" t="s">
        <v>81</v>
      </c>
      <c r="C4" s="186"/>
      <c r="D4" s="72" t="s">
        <v>82</v>
      </c>
      <c r="E4" s="185" t="s">
        <v>81</v>
      </c>
      <c r="F4" s="186"/>
      <c r="G4" s="72" t="s">
        <v>82</v>
      </c>
      <c r="H4" s="185" t="s">
        <v>81</v>
      </c>
      <c r="I4" s="186"/>
      <c r="J4" s="72" t="s">
        <v>82</v>
      </c>
      <c r="K4" s="185" t="s">
        <v>81</v>
      </c>
      <c r="L4" s="186"/>
      <c r="M4" s="72" t="s">
        <v>82</v>
      </c>
      <c r="N4" s="185" t="s">
        <v>81</v>
      </c>
      <c r="O4" s="186"/>
      <c r="P4" s="72" t="s">
        <v>82</v>
      </c>
      <c r="Q4" s="185" t="s">
        <v>81</v>
      </c>
      <c r="R4" s="186"/>
      <c r="S4" s="72" t="s">
        <v>82</v>
      </c>
      <c r="T4" s="185" t="s">
        <v>81</v>
      </c>
      <c r="U4" s="187"/>
      <c r="V4" s="73" t="s">
        <v>82</v>
      </c>
    </row>
    <row r="5" spans="1:27" s="99" customFormat="1" ht="15" customHeight="1" thickTop="1" x14ac:dyDescent="0.15">
      <c r="A5" s="100" t="s">
        <v>5</v>
      </c>
      <c r="B5" s="74" t="n">
        <v>2241.0</v>
      </c>
      <c r="C5" s="75"/>
      <c r="D5" s="76" t="n">
        <v>2.15</v>
      </c>
      <c r="E5" s="74" t="n">
        <v>12705.0</v>
      </c>
      <c r="F5" s="75"/>
      <c r="G5" s="76" t="n">
        <v>12.21</v>
      </c>
      <c r="H5" s="74" t="n">
        <v>4401.0</v>
      </c>
      <c r="I5" s="75"/>
      <c r="J5" s="76" t="n">
        <v>4.23</v>
      </c>
      <c r="K5" s="74" t="n">
        <v>37320.0</v>
      </c>
      <c r="L5" s="75"/>
      <c r="M5" s="76" t="n">
        <v>35.88</v>
      </c>
      <c r="N5" s="74" t="n">
        <v>47346.0</v>
      </c>
      <c r="O5" s="75"/>
      <c r="P5" s="76" t="n">
        <v>45.52</v>
      </c>
      <c r="Q5" s="74"/>
      <c r="R5" s="75"/>
      <c r="S5" s="76"/>
      <c r="T5" s="106" t="n">
        <v>104013.0</v>
      </c>
      <c r="U5" s="75"/>
      <c r="V5" s="107" t="n">
        <v>100.0</v>
      </c>
      <c r="AA5" s="77"/>
    </row>
    <row r="6" spans="1:27" s="99" customFormat="1" ht="15" customHeight="1" x14ac:dyDescent="0.15">
      <c r="A6" s="101" t="s">
        <v>6</v>
      </c>
      <c r="B6" s="78" t="n">
        <v>1869.0</v>
      </c>
      <c r="C6" s="9"/>
      <c r="D6" s="79" t="n">
        <v>2.24</v>
      </c>
      <c r="E6" s="78" t="n">
        <v>8973.0</v>
      </c>
      <c r="F6" s="9"/>
      <c r="G6" s="79" t="n">
        <v>10.78</v>
      </c>
      <c r="H6" s="78" t="n">
        <v>3580.0</v>
      </c>
      <c r="I6" s="9"/>
      <c r="J6" s="79" t="n">
        <v>4.3</v>
      </c>
      <c r="K6" s="78" t="n">
        <v>30829.0</v>
      </c>
      <c r="L6" s="35"/>
      <c r="M6" s="79" t="n">
        <v>37.03</v>
      </c>
      <c r="N6" s="80" t="n">
        <v>38014.0</v>
      </c>
      <c r="O6" s="9"/>
      <c r="P6" s="79" t="n">
        <v>45.65</v>
      </c>
      <c r="Q6" s="78"/>
      <c r="R6" s="9"/>
      <c r="S6" s="79"/>
      <c r="T6" s="78" t="n">
        <v>83265.0</v>
      </c>
      <c r="U6" s="35"/>
      <c r="V6" s="79" t="n">
        <v>100.0</v>
      </c>
      <c r="AA6" s="77"/>
    </row>
    <row r="7" spans="1:27" s="99" customFormat="1" ht="15" customHeight="1" x14ac:dyDescent="0.15">
      <c r="A7" s="101" t="s">
        <v>7</v>
      </c>
      <c r="B7" s="78" t="n">
        <v>1980.0</v>
      </c>
      <c r="C7" s="35"/>
      <c r="D7" s="79" t="n">
        <v>2.12</v>
      </c>
      <c r="E7" s="78" t="n">
        <v>8726.0</v>
      </c>
      <c r="F7" s="35"/>
      <c r="G7" s="79" t="n">
        <v>9.36</v>
      </c>
      <c r="H7" s="78" t="n">
        <v>3698.0</v>
      </c>
      <c r="I7" s="35"/>
      <c r="J7" s="79" t="n">
        <v>3.97</v>
      </c>
      <c r="K7" s="78" t="n">
        <v>36777.0</v>
      </c>
      <c r="L7" s="35"/>
      <c r="M7" s="79" t="n">
        <v>39.43</v>
      </c>
      <c r="N7" s="78" t="n">
        <v>42082.0</v>
      </c>
      <c r="O7" s="35"/>
      <c r="P7" s="79" t="n">
        <v>45.12</v>
      </c>
      <c r="Q7" s="78"/>
      <c r="R7" s="35"/>
      <c r="S7" s="79"/>
      <c r="T7" s="78" t="n">
        <v>93263.0</v>
      </c>
      <c r="U7" s="35"/>
      <c r="V7" s="108" t="n">
        <v>100.0</v>
      </c>
      <c r="AA7" s="77"/>
    </row>
    <row r="8" spans="1:27" s="99" customFormat="1" ht="15" customHeight="1" thickBot="1" x14ac:dyDescent="0.2">
      <c r="A8" s="102" t="s">
        <v>8</v>
      </c>
      <c r="B8" s="116">
        <f>SUM(B5:B7)</f>
        <v>0</v>
      </c>
      <c r="C8" s="82" t="str">
        <f t="shared" ref="C8" si="0">IF(MOD(SUM(B5:B7)+SUM(C5:C7),1)=0,"",MOD(SUM(B5:B7)+SUM(C5:C7),1))</f>
        <v/>
      </c>
      <c r="D8" s="83" t="str">
        <f t="shared" ref="D8" si="1">IF(IF(ISERROR(SUM(B8:C8)/SUM($T8:$U8)),0,SUM(B8:C8)/SUM($T8:$U8)*100)=0,"",IF(ISERROR(SUM(B8:C8)/SUM($T8:$U8)),0,SUM(B8:C8)/SUM($T8:$U8)*100))</f>
        <v/>
      </c>
      <c r="E8" s="116">
        <f t="shared" ref="E8" si="2">SUM(E5:E7)</f>
        <v>0</v>
      </c>
      <c r="F8" s="82" t="str">
        <f t="shared" ref="F8" si="3">IF(MOD(SUM(E5:E7)+SUM(F5:F7),1)=0,"",MOD(SUM(E5:E7)+SUM(F5:F7),1))</f>
        <v/>
      </c>
      <c r="G8" s="83" t="str">
        <f t="shared" ref="G8" si="4">IF(IF(ISERROR(SUM(E8:F8)/SUM($T8:$U8)),0,SUM(E8:F8)/SUM($T8:$U8)*100)=0,"",IF(ISERROR(SUM(E8:F8)/SUM($T8:$U8)),0,SUM(E8:F8)/SUM($T8:$U8)*100))</f>
        <v/>
      </c>
      <c r="H8" s="116">
        <f t="shared" ref="H8" si="5">SUM(H5:H7)</f>
        <v>0</v>
      </c>
      <c r="I8" s="82" t="str">
        <f t="shared" ref="I8" si="6">IF(MOD(SUM(H5:H7)+SUM(I5:I7),1)=0,"",MOD(SUM(H5:H7)+SUM(I5:I7),1))</f>
        <v/>
      </c>
      <c r="J8" s="83" t="str">
        <f t="shared" ref="J8" si="7">IF(IF(ISERROR(SUM(H8:I8)/SUM($T8:$U8)),0,SUM(H8:I8)/SUM($T8:$U8)*100)=0,"",IF(ISERROR(SUM(H8:I8)/SUM($T8:$U8)),0,SUM(H8:I8)/SUM($T8:$U8)*100))</f>
        <v/>
      </c>
      <c r="K8" s="116">
        <f t="shared" ref="K8" si="8">SUM(K5:K7)</f>
        <v>0</v>
      </c>
      <c r="L8" s="82" t="str">
        <f t="shared" ref="L8" si="9">IF(MOD(SUM(K5:K7)+SUM(L5:L7),1)=0,"",MOD(SUM(K5:K7)+SUM(L5:L7),1))</f>
        <v/>
      </c>
      <c r="M8" s="83" t="str">
        <f t="shared" ref="M8" si="10">IF(IF(ISERROR(SUM(K8:L8)/SUM($T8:$U8)),0,SUM(K8:L8)/SUM($T8:$U8)*100)=0,"",IF(ISERROR(SUM(K8:L8)/SUM($T8:$U8)),0,SUM(K8:L8)/SUM($T8:$U8)*100))</f>
        <v/>
      </c>
      <c r="N8" s="116">
        <f t="shared" ref="N8" si="11">SUM(N5:N7)</f>
        <v>0</v>
      </c>
      <c r="O8" s="82" t="str">
        <f t="shared" ref="O8" si="12">IF(MOD(SUM(N5:N7)+SUM(O5:O7),1)=0,"",MOD(SUM(N5:N7)+SUM(O5:O7),1))</f>
        <v/>
      </c>
      <c r="P8" s="83" t="str">
        <f t="shared" ref="P8" si="13">IF(IF(ISERROR(SUM(N8:O8)/SUM($T8:$U8)),0,SUM(N8:O8)/SUM($T8:$U8)*100)=0,"",IF(ISERROR(SUM(N8:O8)/SUM($T8:$U8)),0,SUM(N8:O8)/SUM($T8:$U8)*100))</f>
        <v/>
      </c>
      <c r="Q8" s="116">
        <f t="shared" ref="Q8" si="14">SUM(Q5:Q7)</f>
        <v>0</v>
      </c>
      <c r="R8" s="82" t="str">
        <f t="shared" ref="R8" si="15">IF(MOD(SUM(Q5:Q7)+SUM(R5:R7),1)=0,"",MOD(SUM(Q5:Q7)+SUM(R5:R7),1))</f>
        <v/>
      </c>
      <c r="S8" s="83" t="str">
        <f t="shared" ref="S8" si="16">IF(IF(ISERROR(SUM(Q8:R8)/SUM($T8:$U8)),0,SUM(Q8:R8)/SUM($T8:$U8)*100)=0,"",IF(ISERROR(SUM(Q8:R8)/SUM($T8:$U8)),0,SUM(Q8:R8)/SUM($T8:$U8)*100))</f>
        <v/>
      </c>
      <c r="T8" s="81">
        <f>SUM(T5:T7)</f>
        <v>0</v>
      </c>
      <c r="U8" s="82"/>
      <c r="V8" s="83">
        <f>IFERROR((SUM(B8:C8)+SUM(E8:F8)+SUM(H8:I8)+SUM(K8:L8)+SUM(N8:O8))/(SUM(T8:U8))*100,0)</f>
        <v>0</v>
      </c>
      <c r="AA8" s="77"/>
    </row>
    <row r="9" spans="1:27" s="99" customFormat="1" ht="15" customHeight="1" thickTop="1" x14ac:dyDescent="0.15">
      <c r="A9" s="101" t="s">
        <v>9</v>
      </c>
      <c r="B9" s="78" t="n">
        <v>2255.0</v>
      </c>
      <c r="C9" s="9"/>
      <c r="D9" s="79" t="n">
        <v>2.15</v>
      </c>
      <c r="E9" s="78" t="n">
        <v>8704.0</v>
      </c>
      <c r="F9" s="9"/>
      <c r="G9" s="79" t="n">
        <v>8.3</v>
      </c>
      <c r="H9" s="78" t="n">
        <v>5010.0</v>
      </c>
      <c r="I9" s="9"/>
      <c r="J9" s="79" t="n">
        <v>4.78</v>
      </c>
      <c r="K9" s="78" t="n">
        <v>35492.0</v>
      </c>
      <c r="L9" s="9"/>
      <c r="M9" s="79" t="n">
        <v>33.83</v>
      </c>
      <c r="N9" s="78" t="n">
        <v>53454.0</v>
      </c>
      <c r="O9" s="9"/>
      <c r="P9" s="79" t="n">
        <v>50.95</v>
      </c>
      <c r="Q9" s="78"/>
      <c r="R9" s="9"/>
      <c r="S9" s="79"/>
      <c r="T9" s="78" t="n">
        <v>104915.0</v>
      </c>
      <c r="U9" s="9"/>
      <c r="V9" s="79" t="n">
        <v>100.0</v>
      </c>
      <c r="AA9" s="77"/>
    </row>
    <row r="10" spans="1:27" s="99" customFormat="1" ht="15" customHeight="1" x14ac:dyDescent="0.15">
      <c r="A10" s="101" t="s">
        <v>10</v>
      </c>
      <c r="B10" s="78" t="n">
        <v>1307.0</v>
      </c>
      <c r="C10" s="35"/>
      <c r="D10" s="79" t="n">
        <v>2.34</v>
      </c>
      <c r="E10" s="78" t="n">
        <v>4717.0</v>
      </c>
      <c r="F10" s="35"/>
      <c r="G10" s="79" t="n">
        <v>8.46</v>
      </c>
      <c r="H10" s="78" t="n">
        <v>2912.0</v>
      </c>
      <c r="I10" s="35"/>
      <c r="J10" s="79" t="n">
        <v>5.22</v>
      </c>
      <c r="K10" s="78" t="n">
        <v>18679.0</v>
      </c>
      <c r="L10" s="35"/>
      <c r="M10" s="79" t="n">
        <v>33.5</v>
      </c>
      <c r="N10" s="78" t="n">
        <v>28146.0</v>
      </c>
      <c r="O10" s="35"/>
      <c r="P10" s="79" t="n">
        <v>50.48</v>
      </c>
      <c r="Q10" s="78"/>
      <c r="R10" s="35"/>
      <c r="S10" s="79"/>
      <c r="T10" s="78" t="n">
        <v>55761.0</v>
      </c>
      <c r="U10" s="35"/>
      <c r="V10" s="79" t="n">
        <v>100.0</v>
      </c>
      <c r="AA10" s="77"/>
    </row>
    <row r="11" spans="1:27" s="99" customFormat="1" ht="15" customHeight="1" x14ac:dyDescent="0.15">
      <c r="A11" s="101" t="s">
        <v>11</v>
      </c>
      <c r="B11" s="78" t="n">
        <v>1244.0</v>
      </c>
      <c r="C11" s="35"/>
      <c r="D11" s="79" t="n">
        <v>2.43</v>
      </c>
      <c r="E11" s="78" t="n">
        <v>3865.0</v>
      </c>
      <c r="F11" s="35"/>
      <c r="G11" s="79" t="n">
        <v>7.56</v>
      </c>
      <c r="H11" s="78" t="n">
        <v>2362.0</v>
      </c>
      <c r="I11" s="35"/>
      <c r="J11" s="79" t="n">
        <v>4.62</v>
      </c>
      <c r="K11" s="78" t="n">
        <v>18425.0</v>
      </c>
      <c r="L11" s="35"/>
      <c r="M11" s="79" t="n">
        <v>36.02</v>
      </c>
      <c r="N11" s="78" t="n">
        <v>25251.0</v>
      </c>
      <c r="O11" s="35"/>
      <c r="P11" s="79" t="n">
        <v>49.37</v>
      </c>
      <c r="Q11" s="78"/>
      <c r="R11" s="35"/>
      <c r="S11" s="79"/>
      <c r="T11" s="78" t="n">
        <v>51147.0</v>
      </c>
      <c r="U11" s="35"/>
      <c r="V11" s="79" t="n">
        <v>100.0</v>
      </c>
      <c r="AA11" s="77"/>
    </row>
    <row r="12" spans="1:27" s="99" customFormat="1" ht="15" customHeight="1" x14ac:dyDescent="0.15">
      <c r="A12" s="101" t="s">
        <v>12</v>
      </c>
      <c r="B12" s="78" t="n">
        <v>1110.0</v>
      </c>
      <c r="C12" s="35"/>
      <c r="D12" s="79" t="n">
        <v>2.5</v>
      </c>
      <c r="E12" s="78" t="n">
        <v>3615.0</v>
      </c>
      <c r="F12" s="35"/>
      <c r="G12" s="79" t="n">
        <v>8.13</v>
      </c>
      <c r="H12" s="78" t="n">
        <v>2273.0</v>
      </c>
      <c r="I12" s="35"/>
      <c r="J12" s="79" t="n">
        <v>5.11</v>
      </c>
      <c r="K12" s="78" t="n">
        <v>15060.0</v>
      </c>
      <c r="L12" s="35"/>
      <c r="M12" s="79" t="n">
        <v>33.86</v>
      </c>
      <c r="N12" s="78" t="n">
        <v>22422.0</v>
      </c>
      <c r="O12" s="35"/>
      <c r="P12" s="79" t="n">
        <v>50.41</v>
      </c>
      <c r="Q12" s="78"/>
      <c r="R12" s="35"/>
      <c r="S12" s="79"/>
      <c r="T12" s="78" t="n">
        <v>44480.0</v>
      </c>
      <c r="U12" s="35"/>
      <c r="V12" s="79" t="n">
        <v>100.0</v>
      </c>
      <c r="AA12" s="77"/>
    </row>
    <row r="13" spans="1:27" s="99" customFormat="1" ht="15" customHeight="1" x14ac:dyDescent="0.15">
      <c r="A13" s="101" t="s">
        <v>13</v>
      </c>
      <c r="B13" s="78" t="n">
        <v>872.0</v>
      </c>
      <c r="C13" s="9"/>
      <c r="D13" s="79" t="n">
        <v>2.07</v>
      </c>
      <c r="E13" s="78" t="n">
        <v>3623.0</v>
      </c>
      <c r="F13" s="9"/>
      <c r="G13" s="79" t="n">
        <v>8.59</v>
      </c>
      <c r="H13" s="78" t="n">
        <v>2179.0</v>
      </c>
      <c r="I13" s="9"/>
      <c r="J13" s="79" t="n">
        <v>5.17</v>
      </c>
      <c r="K13" s="78" t="n">
        <v>16223.0</v>
      </c>
      <c r="L13" s="9"/>
      <c r="M13" s="79" t="n">
        <v>38.46</v>
      </c>
      <c r="N13" s="78" t="n">
        <v>19288.0</v>
      </c>
      <c r="O13" s="9"/>
      <c r="P13" s="79" t="n">
        <v>45.72</v>
      </c>
      <c r="Q13" s="78"/>
      <c r="R13" s="9"/>
      <c r="S13" s="79"/>
      <c r="T13" s="78" t="n">
        <v>42185.0</v>
      </c>
      <c r="U13" s="35"/>
      <c r="V13" s="79" t="n">
        <v>100.0</v>
      </c>
      <c r="AA13" s="77"/>
    </row>
    <row r="14" spans="1:27" s="99" customFormat="1" ht="15" customHeight="1" x14ac:dyDescent="0.15">
      <c r="A14" s="101" t="s">
        <v>14</v>
      </c>
      <c r="B14" s="78" t="n">
        <v>918.0</v>
      </c>
      <c r="C14" s="9"/>
      <c r="D14" s="79" t="n">
        <v>2.14</v>
      </c>
      <c r="E14" s="78" t="n">
        <v>3799.0</v>
      </c>
      <c r="F14" s="9"/>
      <c r="G14" s="79" t="n">
        <v>8.87</v>
      </c>
      <c r="H14" s="78" t="n">
        <v>1865.0</v>
      </c>
      <c r="I14" s="9"/>
      <c r="J14" s="79" t="n">
        <v>4.36</v>
      </c>
      <c r="K14" s="78" t="n">
        <v>14470.0</v>
      </c>
      <c r="L14" s="9"/>
      <c r="M14" s="79" t="n">
        <v>33.8</v>
      </c>
      <c r="N14" s="78" t="n">
        <v>21758.0</v>
      </c>
      <c r="O14" s="9"/>
      <c r="P14" s="79" t="n">
        <v>50.82</v>
      </c>
      <c r="Q14" s="78"/>
      <c r="R14" s="9"/>
      <c r="S14" s="79"/>
      <c r="T14" s="78" t="n">
        <v>42810.0</v>
      </c>
      <c r="U14" s="35"/>
      <c r="V14" s="79" t="n">
        <v>100.0</v>
      </c>
      <c r="AA14" s="77"/>
    </row>
    <row r="15" spans="1:27" s="99" customFormat="1" ht="15" customHeight="1" x14ac:dyDescent="0.15">
      <c r="A15" s="101" t="s">
        <v>15</v>
      </c>
      <c r="B15" s="78" t="n">
        <v>208.0</v>
      </c>
      <c r="C15" s="9"/>
      <c r="D15" s="79" t="n">
        <v>1.48</v>
      </c>
      <c r="E15" s="78" t="n">
        <v>1214.0</v>
      </c>
      <c r="F15" s="9"/>
      <c r="G15" s="79" t="n">
        <v>8.66</v>
      </c>
      <c r="H15" s="78" t="n">
        <v>424.0</v>
      </c>
      <c r="I15" s="9"/>
      <c r="J15" s="79" t="n">
        <v>3.02</v>
      </c>
      <c r="K15" s="78" t="n">
        <v>5386.0</v>
      </c>
      <c r="L15" s="9"/>
      <c r="M15" s="79" t="n">
        <v>38.42</v>
      </c>
      <c r="N15" s="78" t="n">
        <v>6785.0</v>
      </c>
      <c r="O15" s="9"/>
      <c r="P15" s="79" t="n">
        <v>48.41</v>
      </c>
      <c r="Q15" s="78"/>
      <c r="R15" s="9"/>
      <c r="S15" s="79"/>
      <c r="T15" s="78" t="n">
        <v>14017.0</v>
      </c>
      <c r="U15" s="35"/>
      <c r="V15" s="108" t="n">
        <v>100.0</v>
      </c>
      <c r="AA15" s="77"/>
    </row>
    <row r="16" spans="1:27" s="99" customFormat="1" ht="15" customHeight="1" thickBot="1" x14ac:dyDescent="0.2">
      <c r="A16" s="102" t="s">
        <v>16</v>
      </c>
      <c r="B16" s="116">
        <f>SUM(B9:B15)</f>
        <v>0</v>
      </c>
      <c r="C16" s="82" t="str">
        <f>IF(MOD(SUM(B9:B15)+SUM(C9:C15),1)=0,"",MOD(SUM(B9:B15)+SUM(C9:C15),1))</f>
        <v/>
      </c>
      <c r="D16" s="83" t="str">
        <f>IF(IF(ISERROR(SUM(B16:C16)/SUM($T16:$U16)),0,SUM(B16:C16)/SUM($T16:$U16)*100)=0,"",IF(ISERROR(SUM(B16:C16)/SUM($T16:$U16)),0,SUM(B16:C16)/SUM($T16:$U16)*100))</f>
        <v/>
      </c>
      <c r="E16" s="116">
        <f t="shared" ref="E16" si="17">SUM(E9:E15)</f>
        <v>0</v>
      </c>
      <c r="F16" s="82" t="str">
        <f t="shared" ref="F16" si="18">IF(MOD(SUM(E9:E15)+SUM(F9:F15),1)=0,"",MOD(SUM(E9:E15)+SUM(F9:F15),1))</f>
        <v/>
      </c>
      <c r="G16" s="83" t="str">
        <f t="shared" ref="G16:G17" si="19">IF(IF(ISERROR(SUM(E16:F16)/SUM($T16:$U16)),0,SUM(E16:F16)/SUM($T16:$U16)*100)=0,"",IF(ISERROR(SUM(E16:F16)/SUM($T16:$U16)),0,SUM(E16:F16)/SUM($T16:$U16)*100))</f>
        <v/>
      </c>
      <c r="H16" s="116">
        <f t="shared" ref="H16" si="20">SUM(H9:H15)</f>
        <v>0</v>
      </c>
      <c r="I16" s="82" t="str">
        <f t="shared" ref="I16" si="21">IF(MOD(SUM(H9:H15)+SUM(I9:I15),1)=0,"",MOD(SUM(H9:H15)+SUM(I9:I15),1))</f>
        <v/>
      </c>
      <c r="J16" s="83" t="str">
        <f t="shared" ref="J16:J17" si="22">IF(IF(ISERROR(SUM(H16:I16)/SUM($T16:$U16)),0,SUM(H16:I16)/SUM($T16:$U16)*100)=0,"",IF(ISERROR(SUM(H16:I16)/SUM($T16:$U16)),0,SUM(H16:I16)/SUM($T16:$U16)*100))</f>
        <v/>
      </c>
      <c r="K16" s="116">
        <f t="shared" ref="K16" si="23">SUM(K9:K15)</f>
        <v>0</v>
      </c>
      <c r="L16" s="82" t="str">
        <f t="shared" ref="L16" si="24">IF(MOD(SUM(K9:K15)+SUM(L9:L15),1)=0,"",MOD(SUM(K9:K15)+SUM(L9:L15),1))</f>
        <v/>
      </c>
      <c r="M16" s="83" t="str">
        <f t="shared" ref="M16:M17" si="25">IF(IF(ISERROR(SUM(K16:L16)/SUM($T16:$U16)),0,SUM(K16:L16)/SUM($T16:$U16)*100)=0,"",IF(ISERROR(SUM(K16:L16)/SUM($T16:$U16)),0,SUM(K16:L16)/SUM($T16:$U16)*100))</f>
        <v/>
      </c>
      <c r="N16" s="116">
        <f t="shared" ref="N16" si="26">SUM(N9:N15)</f>
        <v>0</v>
      </c>
      <c r="O16" s="82" t="str">
        <f t="shared" ref="O16" si="27">IF(MOD(SUM(N9:N15)+SUM(O9:O15),1)=0,"",MOD(SUM(N9:N15)+SUM(O9:O15),1))</f>
        <v/>
      </c>
      <c r="P16" s="83" t="str">
        <f t="shared" ref="P16:P17" si="28">IF(IF(ISERROR(SUM(N16:O16)/SUM($T16:$U16)),0,SUM(N16:O16)/SUM($T16:$U16)*100)=0,"",IF(ISERROR(SUM(N16:O16)/SUM($T16:$U16)),0,SUM(N16:O16)/SUM($T16:$U16)*100))</f>
        <v/>
      </c>
      <c r="Q16" s="116">
        <f t="shared" ref="Q16" si="29">SUM(Q9:Q15)</f>
        <v>0</v>
      </c>
      <c r="R16" s="82" t="str">
        <f t="shared" ref="R16" si="30">IF(MOD(SUM(Q9:Q15)+SUM(R9:R15),1)=0,"",MOD(SUM(Q9:Q15)+SUM(R9:R15),1))</f>
        <v/>
      </c>
      <c r="S16" s="83" t="str">
        <f t="shared" ref="S16:S17" si="31">IF(IF(ISERROR(SUM(Q16:R16)/SUM($T16:$U16)),0,SUM(Q16:R16)/SUM($T16:$U16)*100)=0,"",IF(ISERROR(SUM(Q16:R16)/SUM($T16:$U16)),0,SUM(Q16:R16)/SUM($T16:$U16)*100))</f>
        <v/>
      </c>
      <c r="T16" s="81">
        <f>SUM(T9:T15)</f>
        <v>0</v>
      </c>
      <c r="U16" s="82"/>
      <c r="V16" s="83">
        <f>IFERROR((SUM(B16:C16)+SUM(E16:F16)+SUM(H16:I16)+SUM(K16:L16)+SUM(N16:O16))/(SUM(T16:U16))*100,0)</f>
        <v>0</v>
      </c>
      <c r="AA16" s="77"/>
    </row>
    <row r="17" spans="1:27" s="99" customFormat="1" ht="15" customHeight="1" thickTop="1" thickBot="1" x14ac:dyDescent="0.2">
      <c r="A17" s="103" t="s">
        <v>17</v>
      </c>
      <c r="B17" s="117">
        <f>SUM(B16,B8)</f>
        <v>0</v>
      </c>
      <c r="C17" s="13"/>
      <c r="D17" s="85" t="str">
        <f>IF(IF(ISERROR(SUM(B17:C17)/SUM($T17:$U17)),0,SUM(B17:C17)/SUM($T17:$U17)*100)=0,"",IF(ISERROR(SUM(B17:C17)/SUM($T17:$U17)),0,SUM(B17:C17)/SUM($T17:$U17)*100))</f>
        <v/>
      </c>
      <c r="E17" s="117">
        <f t="shared" ref="E17" si="32">SUM(E16,E8)</f>
        <v>0</v>
      </c>
      <c r="F17" s="13"/>
      <c r="G17" s="85" t="str">
        <f t="shared" si="19"/>
        <v/>
      </c>
      <c r="H17" s="117">
        <f t="shared" ref="H17" si="33">SUM(H16,H8)</f>
        <v>0</v>
      </c>
      <c r="I17" s="13"/>
      <c r="J17" s="85" t="str">
        <f t="shared" si="22"/>
        <v/>
      </c>
      <c r="K17" s="117">
        <f t="shared" ref="K17" si="34">SUM(K16,K8)</f>
        <v>0</v>
      </c>
      <c r="L17" s="13"/>
      <c r="M17" s="85" t="str">
        <f t="shared" si="25"/>
        <v/>
      </c>
      <c r="N17" s="117">
        <f t="shared" ref="N17" si="35">SUM(N16,N8)</f>
        <v>0</v>
      </c>
      <c r="O17" s="13"/>
      <c r="P17" s="85" t="str">
        <f t="shared" si="28"/>
        <v/>
      </c>
      <c r="Q17" s="117">
        <f t="shared" ref="Q17" si="36">SUM(Q16,Q8)</f>
        <v>0</v>
      </c>
      <c r="R17" s="13"/>
      <c r="S17" s="85" t="str">
        <f t="shared" si="31"/>
        <v/>
      </c>
      <c r="T17" s="84">
        <f>SUM(T8+T16)</f>
        <v>0</v>
      </c>
      <c r="U17" s="86"/>
      <c r="V17" s="83">
        <f>IFERROR((SUM(B17:C17)+SUM(E17:F17)+SUM(H17:I17)+SUM(K17:L17)+SUM(N17:O17))/(SUM(T17:U17))*100,0)</f>
        <v>0</v>
      </c>
      <c r="AA17" s="77"/>
    </row>
    <row r="18" spans="1:27" s="99" customFormat="1" ht="15" customHeight="1" thickTop="1" x14ac:dyDescent="0.15">
      <c r="A18" s="101" t="s">
        <v>18</v>
      </c>
      <c r="B18" s="78" t="n">
        <v>1637.0</v>
      </c>
      <c r="C18" s="9"/>
      <c r="D18" s="79" t="n">
        <v>2.12</v>
      </c>
      <c r="E18" s="78" t="n">
        <v>6319.0</v>
      </c>
      <c r="F18" s="9"/>
      <c r="G18" s="79" t="n">
        <v>8.17</v>
      </c>
      <c r="H18" s="78" t="n">
        <v>3417.0</v>
      </c>
      <c r="I18" s="9"/>
      <c r="J18" s="79" t="n">
        <v>4.42</v>
      </c>
      <c r="K18" s="78" t="n">
        <v>35817.0</v>
      </c>
      <c r="L18" s="9"/>
      <c r="M18" s="79" t="n">
        <v>46.33</v>
      </c>
      <c r="N18" s="78" t="n">
        <v>30114.0</v>
      </c>
      <c r="O18" s="9"/>
      <c r="P18" s="79" t="n">
        <v>38.96</v>
      </c>
      <c r="Q18" s="78"/>
      <c r="R18" s="9"/>
      <c r="S18" s="79"/>
      <c r="T18" s="78" t="n">
        <v>77304.0</v>
      </c>
      <c r="U18" s="35"/>
      <c r="V18" s="79" t="n">
        <v>100.0</v>
      </c>
      <c r="AA18" s="77"/>
    </row>
    <row r="19" spans="1:27" s="99" customFormat="1" ht="15" customHeight="1" x14ac:dyDescent="0.15">
      <c r="A19" s="101" t="s">
        <v>19</v>
      </c>
      <c r="B19" s="78" t="n">
        <v>367.0</v>
      </c>
      <c r="C19" s="9"/>
      <c r="D19" s="79" t="n">
        <v>2.45</v>
      </c>
      <c r="E19" s="78" t="n">
        <v>1604.0</v>
      </c>
      <c r="F19" s="9"/>
      <c r="G19" s="79" t="n">
        <v>10.71</v>
      </c>
      <c r="H19" s="78" t="n">
        <v>728.0</v>
      </c>
      <c r="I19" s="9"/>
      <c r="J19" s="79" t="n">
        <v>4.86</v>
      </c>
      <c r="K19" s="78" t="n">
        <v>7534.0</v>
      </c>
      <c r="L19" s="9"/>
      <c r="M19" s="79" t="n">
        <v>50.31</v>
      </c>
      <c r="N19" s="78" t="n">
        <v>4743.0</v>
      </c>
      <c r="O19" s="9"/>
      <c r="P19" s="79" t="n">
        <v>31.67</v>
      </c>
      <c r="Q19" s="78"/>
      <c r="R19" s="9"/>
      <c r="S19" s="79"/>
      <c r="T19" s="78" t="n">
        <v>14976.0</v>
      </c>
      <c r="U19" s="35"/>
      <c r="V19" s="79" t="n">
        <v>100.0</v>
      </c>
      <c r="AA19" s="77"/>
    </row>
    <row r="20" spans="1:27" s="99" customFormat="1" ht="15" customHeight="1" x14ac:dyDescent="0.15">
      <c r="A20" s="101" t="s">
        <v>20</v>
      </c>
      <c r="B20" s="78" t="n">
        <v>948.0</v>
      </c>
      <c r="C20" s="9"/>
      <c r="D20" s="79" t="n">
        <v>1.95</v>
      </c>
      <c r="E20" s="78" t="n">
        <v>4391.0</v>
      </c>
      <c r="F20" s="9"/>
      <c r="G20" s="79" t="n">
        <v>9.02</v>
      </c>
      <c r="H20" s="78" t="n">
        <v>2156.0</v>
      </c>
      <c r="I20" s="9"/>
      <c r="J20" s="79" t="n">
        <v>4.43</v>
      </c>
      <c r="K20" s="78" t="n">
        <v>20828.0</v>
      </c>
      <c r="L20" s="9"/>
      <c r="M20" s="79" t="n">
        <v>42.8</v>
      </c>
      <c r="N20" s="78" t="n">
        <v>20339.0</v>
      </c>
      <c r="O20" s="9"/>
      <c r="P20" s="79" t="n">
        <v>41.8</v>
      </c>
      <c r="Q20" s="78"/>
      <c r="R20" s="9"/>
      <c r="S20" s="79"/>
      <c r="T20" s="78" t="n">
        <v>48662.0</v>
      </c>
      <c r="U20" s="35"/>
      <c r="V20" s="79" t="n">
        <v>100.0</v>
      </c>
      <c r="AA20" s="77"/>
    </row>
    <row r="21" spans="1:27" s="99" customFormat="1" ht="15" customHeight="1" x14ac:dyDescent="0.15">
      <c r="A21" s="101" t="s">
        <v>21</v>
      </c>
      <c r="B21" s="78" t="n">
        <v>1242.0</v>
      </c>
      <c r="C21" s="9"/>
      <c r="D21" s="79" t="n">
        <v>2.43</v>
      </c>
      <c r="E21" s="78" t="n">
        <v>4405.0</v>
      </c>
      <c r="F21" s="9"/>
      <c r="G21" s="79" t="n">
        <v>8.63</v>
      </c>
      <c r="H21" s="78" t="n">
        <v>2419.0</v>
      </c>
      <c r="I21" s="9"/>
      <c r="J21" s="79" t="n">
        <v>4.74</v>
      </c>
      <c r="K21" s="78" t="n">
        <v>21232.0</v>
      </c>
      <c r="L21" s="9"/>
      <c r="M21" s="79" t="n">
        <v>41.59</v>
      </c>
      <c r="N21" s="78" t="n">
        <v>21757.0</v>
      </c>
      <c r="O21" s="9"/>
      <c r="P21" s="79" t="n">
        <v>42.61</v>
      </c>
      <c r="Q21" s="78"/>
      <c r="R21" s="9"/>
      <c r="S21" s="79"/>
      <c r="T21" s="78" t="n">
        <v>51055.0</v>
      </c>
      <c r="U21" s="35"/>
      <c r="V21" s="79" t="n">
        <v>100.0</v>
      </c>
      <c r="AA21" s="77"/>
    </row>
    <row r="22" spans="1:27" s="99" customFormat="1" ht="15" customHeight="1" x14ac:dyDescent="0.15">
      <c r="A22" s="101" t="s">
        <v>22</v>
      </c>
      <c r="B22" s="78" t="n">
        <v>693.0</v>
      </c>
      <c r="C22" s="9"/>
      <c r="D22" s="79" t="n">
        <v>2.46</v>
      </c>
      <c r="E22" s="78" t="n">
        <v>3642.0</v>
      </c>
      <c r="F22" s="9"/>
      <c r="G22" s="79" t="n">
        <v>12.95</v>
      </c>
      <c r="H22" s="78" t="n">
        <v>1421.0</v>
      </c>
      <c r="I22" s="9"/>
      <c r="J22" s="79" t="n">
        <v>5.05</v>
      </c>
      <c r="K22" s="78" t="n">
        <v>12733.0</v>
      </c>
      <c r="L22" s="9"/>
      <c r="M22" s="79" t="n">
        <v>45.26</v>
      </c>
      <c r="N22" s="78" t="n">
        <v>9645.0</v>
      </c>
      <c r="O22" s="9"/>
      <c r="P22" s="79" t="n">
        <v>34.28</v>
      </c>
      <c r="Q22" s="78"/>
      <c r="R22" s="9"/>
      <c r="S22" s="79"/>
      <c r="T22" s="78" t="n">
        <v>28134.0</v>
      </c>
      <c r="U22" s="35"/>
      <c r="V22" s="79" t="n">
        <v>100.0</v>
      </c>
      <c r="AA22" s="77"/>
    </row>
    <row r="23" spans="1:27" s="99" customFormat="1" ht="15" customHeight="1" x14ac:dyDescent="0.15">
      <c r="A23" s="101" t="s">
        <v>23</v>
      </c>
      <c r="B23" s="78" t="n">
        <v>821.0</v>
      </c>
      <c r="C23" s="9"/>
      <c r="D23" s="79" t="n">
        <v>1.81</v>
      </c>
      <c r="E23" s="78" t="n">
        <v>4262.0</v>
      </c>
      <c r="F23" s="9"/>
      <c r="G23" s="79" t="n">
        <v>9.38</v>
      </c>
      <c r="H23" s="78" t="n">
        <v>1855.0</v>
      </c>
      <c r="I23" s="9"/>
      <c r="J23" s="79" t="n">
        <v>4.08</v>
      </c>
      <c r="K23" s="78" t="n">
        <v>17708.0</v>
      </c>
      <c r="L23" s="9"/>
      <c r="M23" s="79" t="n">
        <v>38.96</v>
      </c>
      <c r="N23" s="78" t="n">
        <v>20810.0</v>
      </c>
      <c r="O23" s="9"/>
      <c r="P23" s="79" t="n">
        <v>45.78</v>
      </c>
      <c r="Q23" s="78"/>
      <c r="R23" s="9"/>
      <c r="S23" s="79"/>
      <c r="T23" s="78" t="n">
        <v>45456.0</v>
      </c>
      <c r="U23" s="35"/>
      <c r="V23" s="79" t="n">
        <v>100.0</v>
      </c>
      <c r="AA23" s="77"/>
    </row>
    <row r="24" spans="1:27" s="99" customFormat="1" ht="15" customHeight="1" x14ac:dyDescent="0.15">
      <c r="A24" s="101" t="s">
        <v>24</v>
      </c>
      <c r="B24" s="78" t="n">
        <v>2298.0</v>
      </c>
      <c r="C24" s="9"/>
      <c r="D24" s="79" t="n">
        <v>2.36</v>
      </c>
      <c r="E24" s="78" t="n">
        <v>7238.0</v>
      </c>
      <c r="F24" s="9"/>
      <c r="G24" s="79" t="n">
        <v>7.44</v>
      </c>
      <c r="H24" s="78" t="n">
        <v>4232.0</v>
      </c>
      <c r="I24" s="9"/>
      <c r="J24" s="79" t="n">
        <v>4.35</v>
      </c>
      <c r="K24" s="78" t="n">
        <v>40534.0</v>
      </c>
      <c r="L24" s="9"/>
      <c r="M24" s="79" t="n">
        <v>41.68</v>
      </c>
      <c r="N24" s="78" t="n">
        <v>42941.0</v>
      </c>
      <c r="O24" s="9"/>
      <c r="P24" s="79" t="n">
        <v>44.16</v>
      </c>
      <c r="Q24" s="78"/>
      <c r="R24" s="9"/>
      <c r="S24" s="79"/>
      <c r="T24" s="78" t="n">
        <v>97243.0</v>
      </c>
      <c r="U24" s="35"/>
      <c r="V24" s="79" t="n">
        <v>100.0</v>
      </c>
      <c r="AA24" s="77"/>
    </row>
    <row r="25" spans="1:27" s="99" customFormat="1" ht="15" customHeight="1" x14ac:dyDescent="0.15">
      <c r="A25" s="101" t="s">
        <v>25</v>
      </c>
      <c r="B25" s="78" t="n">
        <v>1520.0</v>
      </c>
      <c r="C25" s="9"/>
      <c r="D25" s="79" t="n">
        <v>2.07</v>
      </c>
      <c r="E25" s="78" t="n">
        <v>5947.0</v>
      </c>
      <c r="F25" s="9"/>
      <c r="G25" s="79" t="n">
        <v>8.1</v>
      </c>
      <c r="H25" s="78" t="n">
        <v>3978.0</v>
      </c>
      <c r="I25" s="9"/>
      <c r="J25" s="79" t="n">
        <v>5.42</v>
      </c>
      <c r="K25" s="78" t="n">
        <v>23224.0</v>
      </c>
      <c r="L25" s="9"/>
      <c r="M25" s="79" t="n">
        <v>31.62</v>
      </c>
      <c r="N25" s="78" t="n">
        <v>38785.0</v>
      </c>
      <c r="O25" s="9"/>
      <c r="P25" s="79" t="n">
        <v>52.8</v>
      </c>
      <c r="Q25" s="78"/>
      <c r="R25" s="9"/>
      <c r="S25" s="79"/>
      <c r="T25" s="78" t="n">
        <v>73454.0</v>
      </c>
      <c r="U25" s="35"/>
      <c r="V25" s="79" t="n">
        <v>100.0</v>
      </c>
      <c r="AA25" s="77"/>
    </row>
    <row r="26" spans="1:27" s="99" customFormat="1" ht="15" customHeight="1" x14ac:dyDescent="0.15">
      <c r="A26" s="101" t="s">
        <v>26</v>
      </c>
      <c r="B26" s="78" t="n">
        <v>1233.0</v>
      </c>
      <c r="C26" s="9"/>
      <c r="D26" s="79" t="n">
        <v>2.1</v>
      </c>
      <c r="E26" s="78" t="n">
        <v>5180.0</v>
      </c>
      <c r="F26" s="9"/>
      <c r="G26" s="79" t="n">
        <v>8.81</v>
      </c>
      <c r="H26" s="78" t="n">
        <v>2303.0</v>
      </c>
      <c r="I26" s="9"/>
      <c r="J26" s="79" t="n">
        <v>3.92</v>
      </c>
      <c r="K26" s="78" t="n">
        <v>24408.0</v>
      </c>
      <c r="L26" s="9"/>
      <c r="M26" s="79" t="n">
        <v>41.51</v>
      </c>
      <c r="N26" s="78" t="n">
        <v>25676.0</v>
      </c>
      <c r="O26" s="9"/>
      <c r="P26" s="79" t="n">
        <v>43.67</v>
      </c>
      <c r="Q26" s="78"/>
      <c r="R26" s="9"/>
      <c r="S26" s="79"/>
      <c r="T26" s="78" t="n">
        <v>58800.0</v>
      </c>
      <c r="U26" s="35"/>
      <c r="V26" s="79" t="n">
        <v>100.0</v>
      </c>
      <c r="AA26" s="77"/>
    </row>
    <row r="27" spans="1:27" s="99" customFormat="1" ht="15" customHeight="1" x14ac:dyDescent="0.15">
      <c r="A27" s="101" t="s">
        <v>27</v>
      </c>
      <c r="B27" s="78" t="n">
        <v>989.0</v>
      </c>
      <c r="C27" s="9"/>
      <c r="D27" s="79" t="n">
        <v>1.86</v>
      </c>
      <c r="E27" s="78" t="n">
        <v>4828.0</v>
      </c>
      <c r="F27" s="9"/>
      <c r="G27" s="79" t="n">
        <v>9.07</v>
      </c>
      <c r="H27" s="78" t="n">
        <v>2385.0</v>
      </c>
      <c r="I27" s="9"/>
      <c r="J27" s="79" t="n">
        <v>4.48</v>
      </c>
      <c r="K27" s="78" t="n">
        <v>18738.0</v>
      </c>
      <c r="L27" s="9"/>
      <c r="M27" s="79" t="n">
        <v>35.19</v>
      </c>
      <c r="N27" s="78" t="n">
        <v>26315.0</v>
      </c>
      <c r="O27" s="9"/>
      <c r="P27" s="79" t="n">
        <v>49.41</v>
      </c>
      <c r="Q27" s="78"/>
      <c r="R27" s="9"/>
      <c r="S27" s="79"/>
      <c r="T27" s="78" t="n">
        <v>53255.0</v>
      </c>
      <c r="U27" s="35"/>
      <c r="V27" s="79" t="n">
        <v>100.0</v>
      </c>
      <c r="AA27" s="77"/>
    </row>
    <row r="28" spans="1:27" s="99" customFormat="1" ht="15" customHeight="1" x14ac:dyDescent="0.15">
      <c r="A28" s="101" t="s">
        <v>28</v>
      </c>
      <c r="B28" s="78" t="n">
        <v>1205.0</v>
      </c>
      <c r="C28" s="9"/>
      <c r="D28" s="79" t="n">
        <v>1.93</v>
      </c>
      <c r="E28" s="78" t="n">
        <v>6149.0</v>
      </c>
      <c r="F28" s="9"/>
      <c r="G28" s="79" t="n">
        <v>9.82</v>
      </c>
      <c r="H28" s="78" t="n">
        <v>2650.0</v>
      </c>
      <c r="I28" s="9"/>
      <c r="J28" s="79" t="n">
        <v>4.23</v>
      </c>
      <c r="K28" s="78" t="n">
        <v>24558.0</v>
      </c>
      <c r="L28" s="9"/>
      <c r="M28" s="79" t="n">
        <v>39.23</v>
      </c>
      <c r="N28" s="78" t="n">
        <v>28034.0</v>
      </c>
      <c r="O28" s="9"/>
      <c r="P28" s="79" t="n">
        <v>44.79</v>
      </c>
      <c r="Q28" s="78"/>
      <c r="R28" s="9"/>
      <c r="S28" s="79"/>
      <c r="T28" s="78" t="n">
        <v>62596.0</v>
      </c>
      <c r="U28" s="35"/>
      <c r="V28" s="79" t="n">
        <v>100.0</v>
      </c>
      <c r="AA28" s="77"/>
    </row>
    <row r="29" spans="1:27" s="99" customFormat="1" ht="15" customHeight="1" x14ac:dyDescent="0.15">
      <c r="A29" s="101" t="s">
        <v>29</v>
      </c>
      <c r="B29" s="78" t="n">
        <v>716.0</v>
      </c>
      <c r="C29" s="9"/>
      <c r="D29" s="79" t="n">
        <v>1.91</v>
      </c>
      <c r="E29" s="78" t="n">
        <v>1829.0</v>
      </c>
      <c r="F29" s="9"/>
      <c r="G29" s="79" t="n">
        <v>4.87</v>
      </c>
      <c r="H29" s="78" t="n">
        <v>1280.0</v>
      </c>
      <c r="I29" s="9"/>
      <c r="J29" s="79" t="n">
        <v>3.41</v>
      </c>
      <c r="K29" s="78" t="n">
        <v>22153.0</v>
      </c>
      <c r="L29" s="9"/>
      <c r="M29" s="79" t="n">
        <v>59.03</v>
      </c>
      <c r="N29" s="78" t="n">
        <v>11550.0</v>
      </c>
      <c r="O29" s="9"/>
      <c r="P29" s="79" t="n">
        <v>30.78</v>
      </c>
      <c r="Q29" s="78"/>
      <c r="R29" s="9"/>
      <c r="S29" s="79"/>
      <c r="T29" s="78" t="n">
        <v>37528.0</v>
      </c>
      <c r="U29" s="35"/>
      <c r="V29" s="79" t="n">
        <v>100.0</v>
      </c>
      <c r="AA29" s="77"/>
    </row>
    <row r="30" spans="1:27" s="99" customFormat="1" ht="15" customHeight="1" x14ac:dyDescent="0.15">
      <c r="A30" s="101" t="s">
        <v>30</v>
      </c>
      <c r="B30" s="78" t="n">
        <v>774.0</v>
      </c>
      <c r="C30" s="9"/>
      <c r="D30" s="79" t="n">
        <v>2.08</v>
      </c>
      <c r="E30" s="78" t="n">
        <v>2772.0</v>
      </c>
      <c r="F30" s="9"/>
      <c r="G30" s="79" t="n">
        <v>7.46</v>
      </c>
      <c r="H30" s="78" t="n">
        <v>4892.0</v>
      </c>
      <c r="I30" s="9"/>
      <c r="J30" s="79" t="n">
        <v>13.17</v>
      </c>
      <c r="K30" s="78" t="n">
        <v>12060.0</v>
      </c>
      <c r="L30" s="35"/>
      <c r="M30" s="79" t="n">
        <v>32.46</v>
      </c>
      <c r="N30" s="80" t="n">
        <v>16654.0</v>
      </c>
      <c r="O30" s="9"/>
      <c r="P30" s="79" t="n">
        <v>44.83</v>
      </c>
      <c r="Q30" s="78"/>
      <c r="R30" s="9"/>
      <c r="S30" s="79"/>
      <c r="T30" s="78" t="n">
        <v>37152.0</v>
      </c>
      <c r="U30" s="35"/>
      <c r="V30" s="79" t="n">
        <v>100.0</v>
      </c>
      <c r="AA30" s="77"/>
    </row>
    <row r="31" spans="1:27" s="99" customFormat="1" ht="15" customHeight="1" x14ac:dyDescent="0.15">
      <c r="A31" s="101" t="s">
        <v>31</v>
      </c>
      <c r="B31" s="78" t="n">
        <v>167.0</v>
      </c>
      <c r="C31" s="35"/>
      <c r="D31" s="79" t="n">
        <v>1.82</v>
      </c>
      <c r="E31" s="78" t="n">
        <v>721.0</v>
      </c>
      <c r="F31" s="35"/>
      <c r="G31" s="79" t="n">
        <v>7.85</v>
      </c>
      <c r="H31" s="78" t="n">
        <v>322.0</v>
      </c>
      <c r="I31" s="35"/>
      <c r="J31" s="79" t="n">
        <v>3.5</v>
      </c>
      <c r="K31" s="78" t="n">
        <v>4205.0</v>
      </c>
      <c r="L31" s="35"/>
      <c r="M31" s="79" t="n">
        <v>45.76</v>
      </c>
      <c r="N31" s="78" t="n">
        <v>3774.0</v>
      </c>
      <c r="O31" s="35"/>
      <c r="P31" s="79" t="n">
        <v>41.07</v>
      </c>
      <c r="Q31" s="78"/>
      <c r="R31" s="35"/>
      <c r="S31" s="79"/>
      <c r="T31" s="78" t="n">
        <v>9189.0</v>
      </c>
      <c r="U31" s="35"/>
      <c r="V31" s="79" t="n">
        <v>100.0</v>
      </c>
      <c r="AA31" s="77"/>
    </row>
    <row r="32" spans="1:27" s="99" customFormat="1" ht="15" customHeight="1" x14ac:dyDescent="0.15">
      <c r="A32" s="104" t="s">
        <v>32</v>
      </c>
      <c r="B32" s="78" t="n">
        <v>510.0</v>
      </c>
      <c r="C32" s="35"/>
      <c r="D32" s="79" t="n">
        <v>2.22</v>
      </c>
      <c r="E32" s="78" t="n">
        <v>1436.0</v>
      </c>
      <c r="F32" s="35"/>
      <c r="G32" s="79" t="n">
        <v>6.25</v>
      </c>
      <c r="H32" s="78" t="n">
        <v>833.0</v>
      </c>
      <c r="I32" s="35"/>
      <c r="J32" s="79" t="n">
        <v>3.62</v>
      </c>
      <c r="K32" s="78" t="n">
        <v>11881.0</v>
      </c>
      <c r="L32" s="35"/>
      <c r="M32" s="79" t="n">
        <v>51.68</v>
      </c>
      <c r="N32" s="78" t="n">
        <v>8330.0</v>
      </c>
      <c r="O32" s="35"/>
      <c r="P32" s="79" t="n">
        <v>36.23</v>
      </c>
      <c r="Q32" s="78"/>
      <c r="R32" s="35"/>
      <c r="S32" s="79"/>
      <c r="T32" s="78" t="n">
        <v>22990.0</v>
      </c>
      <c r="U32" s="35"/>
      <c r="V32" s="79" t="n">
        <v>100.0</v>
      </c>
      <c r="AA32" s="77"/>
    </row>
    <row r="33" spans="1:27" s="99" customFormat="1" ht="15" customHeight="1" x14ac:dyDescent="0.15">
      <c r="A33" s="101" t="s">
        <v>33</v>
      </c>
      <c r="B33" s="78" t="n">
        <v>846.0</v>
      </c>
      <c r="C33" s="9"/>
      <c r="D33" s="79" t="n">
        <v>3.02</v>
      </c>
      <c r="E33" s="78" t="n">
        <v>1912.0</v>
      </c>
      <c r="F33" s="9"/>
      <c r="G33" s="79" t="n">
        <v>6.83</v>
      </c>
      <c r="H33" s="78" t="n">
        <v>1289.0</v>
      </c>
      <c r="I33" s="9"/>
      <c r="J33" s="79" t="n">
        <v>4.61</v>
      </c>
      <c r="K33" s="78" t="n">
        <v>10875.0</v>
      </c>
      <c r="L33" s="9"/>
      <c r="M33" s="79" t="n">
        <v>38.86</v>
      </c>
      <c r="N33" s="78" t="n">
        <v>13060.0</v>
      </c>
      <c r="O33" s="9"/>
      <c r="P33" s="79" t="n">
        <v>46.67</v>
      </c>
      <c r="Q33" s="78"/>
      <c r="R33" s="9"/>
      <c r="S33" s="79"/>
      <c r="T33" s="78" t="n">
        <v>27982.0</v>
      </c>
      <c r="U33" s="9"/>
      <c r="V33" s="79" t="n">
        <v>100.0</v>
      </c>
      <c r="AA33" s="77"/>
    </row>
    <row r="34" spans="1:27" s="99" customFormat="1" ht="15" customHeight="1" x14ac:dyDescent="0.15">
      <c r="A34" s="101" t="s">
        <v>34</v>
      </c>
      <c r="B34" s="78" t="n">
        <v>243.0</v>
      </c>
      <c r="C34" s="35"/>
      <c r="D34" s="79" t="n">
        <v>1.72</v>
      </c>
      <c r="E34" s="78" t="n">
        <v>1099.0</v>
      </c>
      <c r="F34" s="35"/>
      <c r="G34" s="79" t="n">
        <v>7.78</v>
      </c>
      <c r="H34" s="78" t="n">
        <v>497.0</v>
      </c>
      <c r="I34" s="35"/>
      <c r="J34" s="79" t="n">
        <v>3.52</v>
      </c>
      <c r="K34" s="78" t="n">
        <v>6974.0</v>
      </c>
      <c r="L34" s="35"/>
      <c r="M34" s="79" t="n">
        <v>49.34</v>
      </c>
      <c r="N34" s="78" t="n">
        <v>5322.0</v>
      </c>
      <c r="O34" s="35"/>
      <c r="P34" s="79" t="n">
        <v>37.65</v>
      </c>
      <c r="Q34" s="78"/>
      <c r="R34" s="35"/>
      <c r="S34" s="79"/>
      <c r="T34" s="78" t="n">
        <v>14135.0</v>
      </c>
      <c r="U34" s="35"/>
      <c r="V34" s="79" t="n">
        <v>100.0</v>
      </c>
      <c r="AA34" s="77"/>
    </row>
    <row r="35" spans="1:27" s="99" customFormat="1" ht="15" customHeight="1" x14ac:dyDescent="0.15">
      <c r="A35" s="101" t="s">
        <v>35</v>
      </c>
      <c r="B35" s="78" t="n">
        <v>291.0</v>
      </c>
      <c r="C35" s="35"/>
      <c r="D35" s="79" t="n">
        <v>2.04</v>
      </c>
      <c r="E35" s="78" t="n">
        <v>917.0</v>
      </c>
      <c r="F35" s="35"/>
      <c r="G35" s="79" t="n">
        <v>6.43</v>
      </c>
      <c r="H35" s="78" t="n">
        <v>572.0</v>
      </c>
      <c r="I35" s="35"/>
      <c r="J35" s="79" t="n">
        <v>4.01</v>
      </c>
      <c r="K35" s="78" t="n">
        <v>6381.0</v>
      </c>
      <c r="L35" s="35"/>
      <c r="M35" s="79" t="n">
        <v>44.73</v>
      </c>
      <c r="N35" s="78" t="n">
        <v>6103.0</v>
      </c>
      <c r="O35" s="35"/>
      <c r="P35" s="79" t="n">
        <v>42.79</v>
      </c>
      <c r="Q35" s="78"/>
      <c r="R35" s="35"/>
      <c r="S35" s="79"/>
      <c r="T35" s="78" t="n">
        <v>14264.0</v>
      </c>
      <c r="U35" s="35"/>
      <c r="V35" s="79" t="n">
        <v>100.0</v>
      </c>
      <c r="AA35" s="77"/>
    </row>
    <row r="36" spans="1:27" s="99" customFormat="1" ht="15" customHeight="1" x14ac:dyDescent="0.15">
      <c r="A36" s="101" t="s">
        <v>36</v>
      </c>
      <c r="B36" s="78" t="n">
        <v>444.0</v>
      </c>
      <c r="C36" s="35"/>
      <c r="D36" s="79" t="n">
        <v>2.07</v>
      </c>
      <c r="E36" s="78" t="n">
        <v>1667.0</v>
      </c>
      <c r="F36" s="35"/>
      <c r="G36" s="79" t="n">
        <v>7.75</v>
      </c>
      <c r="H36" s="78" t="n">
        <v>848.0</v>
      </c>
      <c r="I36" s="35"/>
      <c r="J36" s="79" t="n">
        <v>3.94</v>
      </c>
      <c r="K36" s="78" t="n">
        <v>7418.0</v>
      </c>
      <c r="L36" s="35"/>
      <c r="M36" s="79" t="n">
        <v>34.5</v>
      </c>
      <c r="N36" s="78" t="n">
        <v>11123.0</v>
      </c>
      <c r="O36" s="35"/>
      <c r="P36" s="79" t="n">
        <v>51.73</v>
      </c>
      <c r="Q36" s="78"/>
      <c r="R36" s="35"/>
      <c r="S36" s="79"/>
      <c r="T36" s="78" t="n">
        <v>21500.0</v>
      </c>
      <c r="U36" s="35"/>
      <c r="V36" s="79" t="n">
        <v>100.0</v>
      </c>
      <c r="AA36" s="77"/>
    </row>
    <row r="37" spans="1:27" s="99" customFormat="1" ht="15" customHeight="1" x14ac:dyDescent="0.15">
      <c r="A37" s="101" t="s">
        <v>37</v>
      </c>
      <c r="B37" s="78" t="n">
        <v>372.0</v>
      </c>
      <c r="C37" s="9"/>
      <c r="D37" s="79" t="n">
        <v>1.83</v>
      </c>
      <c r="E37" s="78" t="n">
        <v>1885.0</v>
      </c>
      <c r="F37" s="9"/>
      <c r="G37" s="79" t="n">
        <v>9.27</v>
      </c>
      <c r="H37" s="78" t="n">
        <v>888.0</v>
      </c>
      <c r="I37" s="9"/>
      <c r="J37" s="79" t="n">
        <v>4.37</v>
      </c>
      <c r="K37" s="78" t="n">
        <v>9379.0</v>
      </c>
      <c r="L37" s="9"/>
      <c r="M37" s="79" t="n">
        <v>46.1</v>
      </c>
      <c r="N37" s="78" t="n">
        <v>7819.0</v>
      </c>
      <c r="O37" s="9"/>
      <c r="P37" s="79" t="n">
        <v>38.44</v>
      </c>
      <c r="Q37" s="78"/>
      <c r="R37" s="9"/>
      <c r="S37" s="79"/>
      <c r="T37" s="78" t="n">
        <v>20343.0</v>
      </c>
      <c r="U37" s="35"/>
      <c r="V37" s="79" t="n">
        <v>100.0</v>
      </c>
      <c r="AA37" s="77"/>
    </row>
    <row r="38" spans="1:27" s="99" customFormat="1" ht="15" customHeight="1" x14ac:dyDescent="0.15">
      <c r="A38" s="101" t="s">
        <v>38</v>
      </c>
      <c r="B38" s="78" t="n">
        <v>344.0</v>
      </c>
      <c r="C38" s="9"/>
      <c r="D38" s="79" t="n">
        <v>1.75</v>
      </c>
      <c r="E38" s="78" t="n">
        <v>1446.0</v>
      </c>
      <c r="F38" s="9"/>
      <c r="G38" s="79" t="n">
        <v>7.34</v>
      </c>
      <c r="H38" s="78" t="n">
        <v>805.0</v>
      </c>
      <c r="I38" s="9"/>
      <c r="J38" s="79" t="n">
        <v>4.08</v>
      </c>
      <c r="K38" s="78" t="n">
        <v>8130.0</v>
      </c>
      <c r="L38" s="9"/>
      <c r="M38" s="79" t="n">
        <v>41.25</v>
      </c>
      <c r="N38" s="78" t="n">
        <v>8983.0</v>
      </c>
      <c r="O38" s="9"/>
      <c r="P38" s="79" t="n">
        <v>45.58</v>
      </c>
      <c r="Q38" s="78"/>
      <c r="R38" s="9"/>
      <c r="S38" s="79"/>
      <c r="T38" s="78" t="n">
        <v>19708.0</v>
      </c>
      <c r="U38" s="35"/>
      <c r="V38" s="108" t="n">
        <v>100.0</v>
      </c>
      <c r="AA38" s="77"/>
    </row>
    <row r="39" spans="1:27" s="99" customFormat="1" ht="15" customHeight="1" thickBot="1" x14ac:dyDescent="0.2">
      <c r="A39" s="102" t="s">
        <v>39</v>
      </c>
      <c r="B39" s="116">
        <f>SUM(B18:B38)</f>
        <v>0</v>
      </c>
      <c r="C39" s="82" t="str">
        <f>IF(MOD(SUM(B18:B38)+SUM(C18:C38),1)=0,"",MOD(SUM(B18:B38)+SUM(C18:C38),1))</f>
        <v/>
      </c>
      <c r="D39" s="83" t="str">
        <f>IF(IF(ISERROR(SUM(B39:C39)/SUM($T39:$U39)),0,SUM(B39:C39)/SUM($T39:$U39)*100)=0,"",IF(ISERROR(SUM(B39:C39)/SUM($T39:$U39)),0,SUM(B39:C39)/SUM($T39:$U39)*100))</f>
        <v/>
      </c>
      <c r="E39" s="116">
        <f t="shared" ref="E39" si="37">SUM(E18:E38)</f>
        <v>0</v>
      </c>
      <c r="F39" s="82" t="str">
        <f t="shared" ref="F39" si="38">IF(MOD(SUM(E18:E38)+SUM(F18:F38),1)=0,"",MOD(SUM(E18:E38)+SUM(F18:F38),1))</f>
        <v/>
      </c>
      <c r="G39" s="83" t="str">
        <f t="shared" ref="G39:G40" si="39">IF(IF(ISERROR(SUM(E39:F39)/SUM($T39:$U39)),0,SUM(E39:F39)/SUM($T39:$U39)*100)=0,"",IF(ISERROR(SUM(E39:F39)/SUM($T39:$U39)),0,SUM(E39:F39)/SUM($T39:$U39)*100))</f>
        <v/>
      </c>
      <c r="H39" s="116">
        <f t="shared" ref="H39" si="40">SUM(H18:H38)</f>
        <v>0</v>
      </c>
      <c r="I39" s="82" t="str">
        <f t="shared" ref="I39" si="41">IF(MOD(SUM(H18:H38)+SUM(I18:I38),1)=0,"",MOD(SUM(H18:H38)+SUM(I18:I38),1))</f>
        <v/>
      </c>
      <c r="J39" s="83" t="str">
        <f t="shared" ref="J39:J40" si="42">IF(IF(ISERROR(SUM(H39:I39)/SUM($T39:$U39)),0,SUM(H39:I39)/SUM($T39:$U39)*100)=0,"",IF(ISERROR(SUM(H39:I39)/SUM($T39:$U39)),0,SUM(H39:I39)/SUM($T39:$U39)*100))</f>
        <v/>
      </c>
      <c r="K39" s="116">
        <f t="shared" ref="K39" si="43">SUM(K18:K38)</f>
        <v>0</v>
      </c>
      <c r="L39" s="82" t="str">
        <f t="shared" ref="L39" si="44">IF(MOD(SUM(K18:K38)+SUM(L18:L38),1)=0,"",MOD(SUM(K18:K38)+SUM(L18:L38),1))</f>
        <v/>
      </c>
      <c r="M39" s="83" t="str">
        <f t="shared" ref="M39:M40" si="45">IF(IF(ISERROR(SUM(K39:L39)/SUM($T39:$U39)),0,SUM(K39:L39)/SUM($T39:$U39)*100)=0,"",IF(ISERROR(SUM(K39:L39)/SUM($T39:$U39)),0,SUM(K39:L39)/SUM($T39:$U39)*100))</f>
        <v/>
      </c>
      <c r="N39" s="116">
        <f t="shared" ref="N39" si="46">SUM(N18:N38)</f>
        <v>0</v>
      </c>
      <c r="O39" s="82" t="str">
        <f t="shared" ref="O39" si="47">IF(MOD(SUM(N18:N38)+SUM(O18:O38),1)=0,"",MOD(SUM(N18:N38)+SUM(O18:O38),1))</f>
        <v/>
      </c>
      <c r="P39" s="83" t="str">
        <f t="shared" ref="P39:P40" si="48">IF(IF(ISERROR(SUM(N39:O39)/SUM($T39:$U39)),0,SUM(N39:O39)/SUM($T39:$U39)*100)=0,"",IF(ISERROR(SUM(N39:O39)/SUM($T39:$U39)),0,SUM(N39:O39)/SUM($T39:$U39)*100))</f>
        <v/>
      </c>
      <c r="Q39" s="116">
        <f t="shared" ref="Q39" si="49">SUM(Q18:Q38)</f>
        <v>0</v>
      </c>
      <c r="R39" s="82" t="str">
        <f t="shared" ref="R39" si="50">IF(MOD(SUM(Q18:Q38)+SUM(R18:R38),1)=0,"",MOD(SUM(Q18:Q38)+SUM(R18:R38),1))</f>
        <v/>
      </c>
      <c r="S39" s="83" t="str">
        <f t="shared" ref="S39:S40" si="51">IF(IF(ISERROR(SUM(Q39:R39)/SUM($T39:$U39)),0,SUM(Q39:R39)/SUM($T39:$U39)*100)=0,"",IF(ISERROR(SUM(Q39:R39)/SUM($T39:$U39)),0,SUM(Q39:R39)/SUM($T39:$U39)*100))</f>
        <v/>
      </c>
      <c r="T39" s="81">
        <f>SUM(T18:T38)</f>
        <v>0</v>
      </c>
      <c r="U39" s="82"/>
      <c r="V39" s="83">
        <f>IFERROR((SUM(B39:C39)+SUM(E39:F39)+SUM(H39:I39)+SUM(K39:L39)+SUM(N39:O39))/(SUM(T39:U39))*100,0)</f>
        <v>0</v>
      </c>
      <c r="AA39" s="77"/>
    </row>
    <row r="40" spans="1:27" s="99" customFormat="1" ht="15" customHeight="1" thickTop="1" thickBot="1" x14ac:dyDescent="0.2">
      <c r="A40" s="103" t="s">
        <v>40</v>
      </c>
      <c r="B40" s="117">
        <f>SUM(B17+B39)</f>
        <v>0</v>
      </c>
      <c r="C40" s="13"/>
      <c r="D40" s="85" t="str">
        <f>IF(IF(ISERROR(SUM(B40:C40)/SUM($T40:$U40)),0,SUM(B40:C40)/SUM($T40:$U40)*100)=0,"",IF(ISERROR(SUM(B40:C40)/SUM($T40:$U40)),0,SUM(B40:C40)/SUM($T40:$U40)*100))</f>
        <v/>
      </c>
      <c r="E40" s="117">
        <f t="shared" ref="E40" si="52">SUM(E17+E39)</f>
        <v>0</v>
      </c>
      <c r="F40" s="13"/>
      <c r="G40" s="85" t="str">
        <f t="shared" si="39"/>
        <v/>
      </c>
      <c r="H40" s="117">
        <f t="shared" ref="H40" si="53">SUM(H17+H39)</f>
        <v>0</v>
      </c>
      <c r="I40" s="13"/>
      <c r="J40" s="85" t="str">
        <f t="shared" si="42"/>
        <v/>
      </c>
      <c r="K40" s="117">
        <f t="shared" ref="K40" si="54">SUM(K17+K39)</f>
        <v>0</v>
      </c>
      <c r="L40" s="13"/>
      <c r="M40" s="85" t="str">
        <f t="shared" si="45"/>
        <v/>
      </c>
      <c r="N40" s="117">
        <f t="shared" ref="N40" si="55">SUM(N17+N39)</f>
        <v>0</v>
      </c>
      <c r="O40" s="13"/>
      <c r="P40" s="85" t="str">
        <f t="shared" si="48"/>
        <v/>
      </c>
      <c r="Q40" s="117">
        <f t="shared" ref="Q40" si="56">SUM(Q17+Q39)</f>
        <v>0</v>
      </c>
      <c r="R40" s="13"/>
      <c r="S40" s="85" t="str">
        <f t="shared" si="51"/>
        <v/>
      </c>
      <c r="T40" s="84">
        <f>SUM(T17+T39)</f>
        <v>0</v>
      </c>
      <c r="U40" s="86"/>
      <c r="V40" s="83">
        <f>IFERROR((SUM(B40:C40)+SUM(E40:F40)+SUM(H40:I40)+SUM(K40:L40)+SUM(N40:O40))/(SUM(T40:U40))*100,0)</f>
        <v>0</v>
      </c>
      <c r="AA40" s="77"/>
    </row>
    <row r="41" spans="1:27" s="99" customFormat="1" ht="15" customHeight="1" thickTop="1" x14ac:dyDescent="0.15">
      <c r="A41" s="101" t="s">
        <v>41</v>
      </c>
      <c r="B41" s="78" t="n">
        <v>124.0</v>
      </c>
      <c r="C41" s="9"/>
      <c r="D41" s="79" t="n">
        <v>2.37</v>
      </c>
      <c r="E41" s="78" t="n">
        <v>368.0</v>
      </c>
      <c r="F41" s="9"/>
      <c r="G41" s="79" t="n">
        <v>7.04</v>
      </c>
      <c r="H41" s="78" t="n">
        <v>172.0</v>
      </c>
      <c r="I41" s="9"/>
      <c r="J41" s="79" t="n">
        <v>3.29</v>
      </c>
      <c r="K41" s="78" t="n">
        <v>2725.0</v>
      </c>
      <c r="L41" s="9"/>
      <c r="M41" s="79" t="n">
        <v>52.11</v>
      </c>
      <c r="N41" s="78" t="n">
        <v>1840.0</v>
      </c>
      <c r="O41" s="9"/>
      <c r="P41" s="79" t="n">
        <v>35.19</v>
      </c>
      <c r="Q41" s="78"/>
      <c r="R41" s="9"/>
      <c r="S41" s="79"/>
      <c r="T41" s="78" t="n">
        <v>5229.0</v>
      </c>
      <c r="U41" s="35"/>
      <c r="V41" s="79" t="n">
        <v>100.0</v>
      </c>
      <c r="AA41" s="77"/>
    </row>
    <row r="42" spans="1:27" s="99" customFormat="1" ht="15" customHeight="1" x14ac:dyDescent="0.15">
      <c r="A42" s="101" t="s">
        <v>42</v>
      </c>
      <c r="B42" s="78" t="n">
        <v>70.0</v>
      </c>
      <c r="C42" s="9"/>
      <c r="D42" s="79" t="n">
        <v>2.04</v>
      </c>
      <c r="E42" s="78" t="n">
        <v>222.0</v>
      </c>
      <c r="F42" s="9"/>
      <c r="G42" s="79" t="n">
        <v>6.48</v>
      </c>
      <c r="H42" s="78" t="n">
        <v>97.0</v>
      </c>
      <c r="I42" s="9"/>
      <c r="J42" s="79" t="n">
        <v>2.83</v>
      </c>
      <c r="K42" s="78" t="n">
        <v>1768.0</v>
      </c>
      <c r="L42" s="9"/>
      <c r="M42" s="79" t="n">
        <v>51.58</v>
      </c>
      <c r="N42" s="78" t="n">
        <v>1271.0</v>
      </c>
      <c r="O42" s="9"/>
      <c r="P42" s="79" t="n">
        <v>37.08</v>
      </c>
      <c r="Q42" s="78"/>
      <c r="R42" s="9"/>
      <c r="S42" s="79"/>
      <c r="T42" s="78" t="n">
        <v>3428.0</v>
      </c>
      <c r="U42" s="35"/>
      <c r="V42" s="79" t="n">
        <v>100.0</v>
      </c>
      <c r="AA42" s="77"/>
    </row>
    <row r="43" spans="1:27" s="99" customFormat="1" ht="15" customHeight="1" x14ac:dyDescent="0.15">
      <c r="A43" s="101" t="s">
        <v>43</v>
      </c>
      <c r="B43" s="78" t="n">
        <v>55.0</v>
      </c>
      <c r="C43" s="9"/>
      <c r="D43" s="79" t="n">
        <v>1.34</v>
      </c>
      <c r="E43" s="78" t="n">
        <v>305.0</v>
      </c>
      <c r="F43" s="9"/>
      <c r="G43" s="79" t="n">
        <v>7.42</v>
      </c>
      <c r="H43" s="78" t="n">
        <v>159.0</v>
      </c>
      <c r="I43" s="9"/>
      <c r="J43" s="79" t="n">
        <v>3.87</v>
      </c>
      <c r="K43" s="78" t="n">
        <v>1916.0</v>
      </c>
      <c r="L43" s="9"/>
      <c r="M43" s="79" t="n">
        <v>46.6</v>
      </c>
      <c r="N43" s="78" t="n">
        <v>1677.0</v>
      </c>
      <c r="O43" s="9"/>
      <c r="P43" s="79" t="n">
        <v>40.78</v>
      </c>
      <c r="Q43" s="78"/>
      <c r="R43" s="9"/>
      <c r="S43" s="79"/>
      <c r="T43" s="78" t="n">
        <v>4112.0</v>
      </c>
      <c r="U43" s="35"/>
      <c r="V43" s="79" t="n">
        <v>100.0</v>
      </c>
      <c r="AA43" s="77"/>
    </row>
    <row r="44" spans="1:27" s="99" customFormat="1" ht="15" customHeight="1" x14ac:dyDescent="0.15">
      <c r="A44" s="101" t="s">
        <v>44</v>
      </c>
      <c r="B44" s="78" t="n">
        <v>62.0</v>
      </c>
      <c r="C44" s="9"/>
      <c r="D44" s="79" t="n">
        <v>1.79</v>
      </c>
      <c r="E44" s="78" t="n">
        <v>243.0</v>
      </c>
      <c r="F44" s="9"/>
      <c r="G44" s="79" t="n">
        <v>7.01</v>
      </c>
      <c r="H44" s="78" t="n">
        <v>108.0</v>
      </c>
      <c r="I44" s="9"/>
      <c r="J44" s="79" t="n">
        <v>3.12</v>
      </c>
      <c r="K44" s="78" t="n">
        <v>1640.0</v>
      </c>
      <c r="L44" s="9"/>
      <c r="M44" s="79" t="n">
        <v>47.3</v>
      </c>
      <c r="N44" s="78" t="n">
        <v>1414.0</v>
      </c>
      <c r="O44" s="9"/>
      <c r="P44" s="79" t="n">
        <v>40.78</v>
      </c>
      <c r="Q44" s="78"/>
      <c r="R44" s="9"/>
      <c r="S44" s="79"/>
      <c r="T44" s="78" t="n">
        <v>3467.0</v>
      </c>
      <c r="U44" s="35"/>
      <c r="V44" s="79" t="n">
        <v>100.0</v>
      </c>
      <c r="AA44" s="77"/>
    </row>
    <row r="45" spans="1:27" s="99" customFormat="1" ht="15" customHeight="1" x14ac:dyDescent="0.15">
      <c r="A45" s="101" t="s">
        <v>45</v>
      </c>
      <c r="B45" s="78" t="n">
        <v>64.0</v>
      </c>
      <c r="C45" s="9"/>
      <c r="D45" s="79" t="n">
        <v>1.64</v>
      </c>
      <c r="E45" s="78" t="n">
        <v>285.0</v>
      </c>
      <c r="F45" s="9"/>
      <c r="G45" s="79" t="n">
        <v>7.29</v>
      </c>
      <c r="H45" s="78" t="n">
        <v>113.0</v>
      </c>
      <c r="I45" s="9"/>
      <c r="J45" s="79" t="n">
        <v>2.89</v>
      </c>
      <c r="K45" s="78" t="n">
        <v>2048.0</v>
      </c>
      <c r="L45" s="9"/>
      <c r="M45" s="79" t="n">
        <v>52.38</v>
      </c>
      <c r="N45" s="78" t="n">
        <v>1400.0</v>
      </c>
      <c r="O45" s="9"/>
      <c r="P45" s="79" t="n">
        <v>35.81</v>
      </c>
      <c r="Q45" s="78"/>
      <c r="R45" s="9"/>
      <c r="S45" s="79"/>
      <c r="T45" s="78" t="n">
        <v>3910.0</v>
      </c>
      <c r="U45" s="9"/>
      <c r="V45" s="108" t="n">
        <v>100.0</v>
      </c>
      <c r="AA45" s="77"/>
    </row>
    <row r="46" spans="1:27" s="99" customFormat="1" ht="15" customHeight="1" thickBot="1" x14ac:dyDescent="0.2">
      <c r="A46" s="102" t="s">
        <v>46</v>
      </c>
      <c r="B46" s="116">
        <f>SUM(B41:B45)</f>
        <v>0</v>
      </c>
      <c r="C46" s="82" t="str">
        <f>IF(MOD(SUM(B41:B45)+SUM(C41:C45),1)=0,"",MOD(SUM(B41:B45)+SUM(C41:C45),1))</f>
        <v/>
      </c>
      <c r="D46" s="83" t="str">
        <f>IF(IF(ISERROR(SUM(B46:C46)/SUM($T46:$U46)),0,SUM(B46:C46)/SUM($T46:$U46)*100)=0,"",IF(ISERROR(SUM(B46:C46)/SUM($T46:$U46)),0,SUM(B46:C46)/SUM($T46:$U46)*100))</f>
        <v/>
      </c>
      <c r="E46" s="116">
        <f t="shared" ref="E46" si="57">SUM(E41:E45)</f>
        <v>0</v>
      </c>
      <c r="F46" s="82" t="str">
        <f t="shared" ref="F46" si="58">IF(MOD(SUM(E41:E45)+SUM(F41:F45),1)=0,"",MOD(SUM(E41:E45)+SUM(F41:F45),1))</f>
        <v/>
      </c>
      <c r="G46" s="83" t="str">
        <f t="shared" ref="G46" si="59">IF(IF(ISERROR(SUM(E46:F46)/SUM($T46:$U46)),0,SUM(E46:F46)/SUM($T46:$U46)*100)=0,"",IF(ISERROR(SUM(E46:F46)/SUM($T46:$U46)),0,SUM(E46:F46)/SUM($T46:$U46)*100))</f>
        <v/>
      </c>
      <c r="H46" s="116">
        <f t="shared" ref="H46" si="60">SUM(H41:H45)</f>
        <v>0</v>
      </c>
      <c r="I46" s="82" t="str">
        <f t="shared" ref="I46" si="61">IF(MOD(SUM(H41:H45)+SUM(I41:I45),1)=0,"",MOD(SUM(H41:H45)+SUM(I41:I45),1))</f>
        <v/>
      </c>
      <c r="J46" s="83" t="str">
        <f t="shared" ref="J46" si="62">IF(IF(ISERROR(SUM(H46:I46)/SUM($T46:$U46)),0,SUM(H46:I46)/SUM($T46:$U46)*100)=0,"",IF(ISERROR(SUM(H46:I46)/SUM($T46:$U46)),0,SUM(H46:I46)/SUM($T46:$U46)*100))</f>
        <v/>
      </c>
      <c r="K46" s="116">
        <f t="shared" ref="K46" si="63">SUM(K41:K45)</f>
        <v>0</v>
      </c>
      <c r="L46" s="82" t="str">
        <f t="shared" ref="L46" si="64">IF(MOD(SUM(K41:K45)+SUM(L41:L45),1)=0,"",MOD(SUM(K41:K45)+SUM(L41:L45),1))</f>
        <v/>
      </c>
      <c r="M46" s="83" t="str">
        <f t="shared" ref="M46" si="65">IF(IF(ISERROR(SUM(K46:L46)/SUM($T46:$U46)),0,SUM(K46:L46)/SUM($T46:$U46)*100)=0,"",IF(ISERROR(SUM(K46:L46)/SUM($T46:$U46)),0,SUM(K46:L46)/SUM($T46:$U46)*100))</f>
        <v/>
      </c>
      <c r="N46" s="116">
        <f t="shared" ref="N46" si="66">SUM(N41:N45)</f>
        <v>0</v>
      </c>
      <c r="O46" s="82" t="str">
        <f t="shared" ref="O46" si="67">IF(MOD(SUM(N41:N45)+SUM(O41:O45),1)=0,"",MOD(SUM(N41:N45)+SUM(O41:O45),1))</f>
        <v/>
      </c>
      <c r="P46" s="83" t="str">
        <f t="shared" ref="P46" si="68">IF(IF(ISERROR(SUM(N46:O46)/SUM($T46:$U46)),0,SUM(N46:O46)/SUM($T46:$U46)*100)=0,"",IF(ISERROR(SUM(N46:O46)/SUM($T46:$U46)),0,SUM(N46:O46)/SUM($T46:$U46)*100))</f>
        <v/>
      </c>
      <c r="Q46" s="116">
        <f t="shared" ref="Q46" si="69">SUM(Q41:Q45)</f>
        <v>0</v>
      </c>
      <c r="R46" s="82" t="str">
        <f t="shared" ref="R46" si="70">IF(MOD(SUM(Q41:Q45)+SUM(R41:R45),1)=0,"",MOD(SUM(Q41:Q45)+SUM(R41:R45),1))</f>
        <v/>
      </c>
      <c r="S46" s="83" t="str">
        <f t="shared" ref="S46" si="71">IF(IF(ISERROR(SUM(Q46:R46)/SUM($T46:$U46)),0,SUM(Q46:R46)/SUM($T46:$U46)*100)=0,"",IF(ISERROR(SUM(Q46:R46)/SUM($T46:$U46)),0,SUM(Q46:R46)/SUM($T46:$U46)*100))</f>
        <v/>
      </c>
      <c r="T46" s="81">
        <f>SUM(T41:T45)</f>
        <v>0</v>
      </c>
      <c r="U46" s="82"/>
      <c r="V46" s="83">
        <f>IFERROR((SUM(B46:C46)+SUM(E46:F46)+SUM(H46:I46)+SUM(K46:L46)+SUM(N46:O46))/(SUM(T46:U46))*100,0)</f>
        <v>0</v>
      </c>
      <c r="AA46" s="77"/>
    </row>
    <row r="47" spans="1:27" s="99" customFormat="1" ht="15" customHeight="1" thickTop="1" thickBot="1" x14ac:dyDescent="0.2">
      <c r="A47" s="101" t="s">
        <v>47</v>
      </c>
      <c r="B47" s="78" t="n">
        <v>308.0</v>
      </c>
      <c r="C47" s="35"/>
      <c r="D47" s="79" t="n">
        <v>1.99</v>
      </c>
      <c r="E47" s="78" t="n">
        <v>1543.0</v>
      </c>
      <c r="F47" s="35"/>
      <c r="G47" s="79" t="n">
        <v>9.99</v>
      </c>
      <c r="H47" s="78" t="n">
        <v>706.0</v>
      </c>
      <c r="I47" s="35"/>
      <c r="J47" s="79" t="n">
        <v>4.57</v>
      </c>
      <c r="K47" s="78" t="n">
        <v>6800.0</v>
      </c>
      <c r="L47" s="35"/>
      <c r="M47" s="79" t="n">
        <v>44.04</v>
      </c>
      <c r="N47" s="78" t="n">
        <v>6084.0</v>
      </c>
      <c r="O47" s="35"/>
      <c r="P47" s="79" t="n">
        <v>39.4</v>
      </c>
      <c r="Q47" s="78"/>
      <c r="R47" s="35"/>
      <c r="S47" s="79"/>
      <c r="T47" s="78" t="n">
        <v>15441.0</v>
      </c>
      <c r="U47" s="35"/>
      <c r="V47" s="83" t="n">
        <f>IFERROR((SUM(B47:C47)+SUM(E47:F47)+SUM(H47:I47)+SUM(K47:L47)+SUM(N47:O47))/(SUM(T47:U47))*100,0)</f>
        <v>100.0</v>
      </c>
      <c r="AA47" s="77"/>
    </row>
    <row r="48" spans="1:27" s="99" customFormat="1" ht="15" customHeight="1" thickTop="1" thickBot="1" x14ac:dyDescent="0.2">
      <c r="A48" s="102" t="s">
        <v>48</v>
      </c>
      <c r="B48" s="116">
        <f>SUM(B47)</f>
        <v>0</v>
      </c>
      <c r="C48" s="82" t="str">
        <f>IF(MOD(SUM(B47)+SUM(C47),1)=0,"",MOD(SUM(B47)+SUM(C47),1))</f>
        <v/>
      </c>
      <c r="D48" s="83" t="str">
        <f>IF(IF(ISERROR(SUM(B48:C48)/SUM($T48:$U48)),0,SUM(B48:C48)/SUM($T48:$U48)*100)=0,"",IF(ISERROR(SUM(B48:C48)/SUM($T48:$U48)),0,SUM(B48:C48)/SUM($T48:$U48)*100))</f>
        <v/>
      </c>
      <c r="E48" s="116">
        <f t="shared" ref="E48" si="72">SUM(E47)</f>
        <v>0</v>
      </c>
      <c r="F48" s="82" t="str">
        <f t="shared" ref="F48" si="73">IF(MOD(SUM(E47)+SUM(F47),1)=0,"",MOD(SUM(E47)+SUM(F47),1))</f>
        <v/>
      </c>
      <c r="G48" s="83" t="str">
        <f t="shared" ref="G48" si="74">IF(IF(ISERROR(SUM(E48:F48)/SUM($T48:$U48)),0,SUM(E48:F48)/SUM($T48:$U48)*100)=0,"",IF(ISERROR(SUM(E48:F48)/SUM($T48:$U48)),0,SUM(E48:F48)/SUM($T48:$U48)*100))</f>
        <v/>
      </c>
      <c r="H48" s="116">
        <f t="shared" ref="H48" si="75">SUM(H47)</f>
        <v>0</v>
      </c>
      <c r="I48" s="82" t="str">
        <f t="shared" ref="I48" si="76">IF(MOD(SUM(H47)+SUM(I47),1)=0,"",MOD(SUM(H47)+SUM(I47),1))</f>
        <v/>
      </c>
      <c r="J48" s="83" t="str">
        <f t="shared" ref="J48" si="77">IF(IF(ISERROR(SUM(H48:I48)/SUM($T48:$U48)),0,SUM(H48:I48)/SUM($T48:$U48)*100)=0,"",IF(ISERROR(SUM(H48:I48)/SUM($T48:$U48)),0,SUM(H48:I48)/SUM($T48:$U48)*100))</f>
        <v/>
      </c>
      <c r="K48" s="116">
        <f t="shared" ref="K48" si="78">SUM(K47)</f>
        <v>0</v>
      </c>
      <c r="L48" s="82" t="str">
        <f t="shared" ref="L48" si="79">IF(MOD(SUM(K47)+SUM(L47),1)=0,"",MOD(SUM(K47)+SUM(L47),1))</f>
        <v/>
      </c>
      <c r="M48" s="83" t="str">
        <f t="shared" ref="M48" si="80">IF(IF(ISERROR(SUM(K48:L48)/SUM($T48:$U48)),0,SUM(K48:L48)/SUM($T48:$U48)*100)=0,"",IF(ISERROR(SUM(K48:L48)/SUM($T48:$U48)),0,SUM(K48:L48)/SUM($T48:$U48)*100))</f>
        <v/>
      </c>
      <c r="N48" s="116">
        <f t="shared" ref="N48" si="81">SUM(N47)</f>
        <v>0</v>
      </c>
      <c r="O48" s="82" t="str">
        <f t="shared" ref="O48" si="82">IF(MOD(SUM(N47)+SUM(O47),1)=0,"",MOD(SUM(N47)+SUM(O47),1))</f>
        <v/>
      </c>
      <c r="P48" s="83" t="str">
        <f t="shared" ref="P48" si="83">IF(IF(ISERROR(SUM(N48:O48)/SUM($T48:$U48)),0,SUM(N48:O48)/SUM($T48:$U48)*100)=0,"",IF(ISERROR(SUM(N48:O48)/SUM($T48:$U48)),0,SUM(N48:O48)/SUM($T48:$U48)*100))</f>
        <v/>
      </c>
      <c r="Q48" s="116">
        <f t="shared" ref="Q48" si="84">SUM(Q47)</f>
        <v>0</v>
      </c>
      <c r="R48" s="82" t="str">
        <f t="shared" ref="R48" si="85">IF(MOD(SUM(Q47)+SUM(R47),1)=0,"",MOD(SUM(Q47)+SUM(R47),1))</f>
        <v/>
      </c>
      <c r="S48" s="83" t="str">
        <f t="shared" ref="S48" si="86">IF(IF(ISERROR(SUM(Q48:R48)/SUM($T48:$U48)),0,SUM(Q48:R48)/SUM($T48:$U48)*100)=0,"",IF(ISERROR(SUM(Q48:R48)/SUM($T48:$U48)),0,SUM(Q48:R48)/SUM($T48:$U48)*100))</f>
        <v/>
      </c>
      <c r="T48" s="81">
        <f>SUM(T47)</f>
        <v>0</v>
      </c>
      <c r="U48" s="82"/>
      <c r="V48" s="83">
        <f>IFERROR((SUM(B48:C48)+SUM(E48:F48)+SUM(H48:I48)+SUM(K48:L48)+SUM(N48:O48))/(SUM(T48:U48))*100,0)</f>
        <v>0</v>
      </c>
      <c r="AA48" s="77"/>
    </row>
    <row r="49" spans="1:27" s="99" customFormat="1" ht="15" customHeight="1" thickTop="1" x14ac:dyDescent="0.15">
      <c r="A49" s="101" t="s">
        <v>49</v>
      </c>
      <c r="B49" s="78" t="n">
        <v>298.0</v>
      </c>
      <c r="C49" s="9"/>
      <c r="D49" s="79" t="n">
        <v>2.24</v>
      </c>
      <c r="E49" s="78" t="n">
        <v>989.0</v>
      </c>
      <c r="F49" s="9"/>
      <c r="G49" s="79" t="n">
        <v>7.44</v>
      </c>
      <c r="H49" s="78" t="n">
        <v>690.0</v>
      </c>
      <c r="I49" s="9"/>
      <c r="J49" s="79" t="n">
        <v>5.19</v>
      </c>
      <c r="K49" s="78" t="n">
        <v>6124.0</v>
      </c>
      <c r="L49" s="9"/>
      <c r="M49" s="79" t="n">
        <v>46.08</v>
      </c>
      <c r="N49" s="78" t="n">
        <v>5189.0</v>
      </c>
      <c r="O49" s="9"/>
      <c r="P49" s="79" t="n">
        <v>39.04</v>
      </c>
      <c r="Q49" s="78"/>
      <c r="R49" s="9"/>
      <c r="S49" s="79"/>
      <c r="T49" s="78" t="n">
        <v>13290.0</v>
      </c>
      <c r="U49" s="35"/>
      <c r="V49" s="79" t="n">
        <v>100.0</v>
      </c>
      <c r="AA49" s="77"/>
    </row>
    <row r="50" spans="1:27" s="99" customFormat="1" ht="15" customHeight="1" x14ac:dyDescent="0.15">
      <c r="A50" s="101" t="s">
        <v>50</v>
      </c>
      <c r="B50" s="78" t="n">
        <v>447.0</v>
      </c>
      <c r="C50" s="9"/>
      <c r="D50" s="79" t="n">
        <v>2.29</v>
      </c>
      <c r="E50" s="78" t="n">
        <v>1500.0</v>
      </c>
      <c r="F50" s="9"/>
      <c r="G50" s="79" t="n">
        <v>7.68</v>
      </c>
      <c r="H50" s="78" t="n">
        <v>809.0</v>
      </c>
      <c r="I50" s="9"/>
      <c r="J50" s="79" t="n">
        <v>4.14</v>
      </c>
      <c r="K50" s="78" t="n">
        <v>8252.0</v>
      </c>
      <c r="L50" s="9"/>
      <c r="M50" s="79" t="n">
        <v>42.23</v>
      </c>
      <c r="N50" s="78" t="n">
        <v>8533.0</v>
      </c>
      <c r="O50" s="9"/>
      <c r="P50" s="79" t="n">
        <v>43.67</v>
      </c>
      <c r="Q50" s="78"/>
      <c r="R50" s="9"/>
      <c r="S50" s="79"/>
      <c r="T50" s="78" t="n">
        <v>19541.0</v>
      </c>
      <c r="U50" s="35"/>
      <c r="V50" s="79" t="n">
        <v>100.0</v>
      </c>
      <c r="AA50" s="77"/>
    </row>
    <row r="51" spans="1:27" s="99" customFormat="1" ht="15" customHeight="1" x14ac:dyDescent="0.15">
      <c r="A51" s="101" t="s">
        <v>51</v>
      </c>
      <c r="B51" s="78" t="n">
        <v>170.0</v>
      </c>
      <c r="C51" s="9"/>
      <c r="D51" s="79" t="n">
        <v>1.92</v>
      </c>
      <c r="E51" s="78" t="n">
        <v>459.0</v>
      </c>
      <c r="F51" s="9"/>
      <c r="G51" s="79" t="n">
        <v>5.19</v>
      </c>
      <c r="H51" s="78" t="n">
        <v>293.0</v>
      </c>
      <c r="I51" s="9"/>
      <c r="J51" s="79" t="n">
        <v>3.31</v>
      </c>
      <c r="K51" s="78" t="n">
        <v>5443.0</v>
      </c>
      <c r="L51" s="9"/>
      <c r="M51" s="79" t="n">
        <v>61.52</v>
      </c>
      <c r="N51" s="78" t="n">
        <v>2482.0</v>
      </c>
      <c r="O51" s="9"/>
      <c r="P51" s="79" t="n">
        <v>28.05</v>
      </c>
      <c r="Q51" s="78"/>
      <c r="R51" s="9"/>
      <c r="S51" s="79"/>
      <c r="T51" s="78" t="n">
        <v>8847.0</v>
      </c>
      <c r="U51" s="35"/>
      <c r="V51" s="108" t="n">
        <v>100.0</v>
      </c>
      <c r="AA51" s="77"/>
    </row>
    <row r="52" spans="1:27" s="99" customFormat="1" ht="15" customHeight="1" thickBot="1" x14ac:dyDescent="0.2">
      <c r="A52" s="102" t="s">
        <v>52</v>
      </c>
      <c r="B52" s="116">
        <f>SUM(B49:B51)</f>
        <v>0</v>
      </c>
      <c r="C52" s="82" t="str">
        <f>IF(MOD(SUM(B49:B51)+SUM(C49:C51),1)=0,"",MOD(SUM(B49:B51)+SUM(C49:C51),1))</f>
        <v/>
      </c>
      <c r="D52" s="83" t="str">
        <f>IF(IF(ISERROR(SUM(B52:C52)/SUM($T52:$U52)),0,SUM(B52:C52)/SUM($T52:$U52)*100)=0,"",IF(ISERROR(SUM(B52:C52)/SUM($T52:$U52)),0,SUM(B52:C52)/SUM($T52:$U52)*100))</f>
        <v/>
      </c>
      <c r="E52" s="116">
        <f t="shared" ref="E52" si="87">SUM(E49:E51)</f>
        <v>0</v>
      </c>
      <c r="F52" s="82" t="str">
        <f t="shared" ref="F52" si="88">IF(MOD(SUM(E49:E51)+SUM(F49:F51),1)=0,"",MOD(SUM(E49:E51)+SUM(F49:F51),1))</f>
        <v/>
      </c>
      <c r="G52" s="83" t="str">
        <f t="shared" ref="G52" si="89">IF(IF(ISERROR(SUM(E52:F52)/SUM($T52:$U52)),0,SUM(E52:F52)/SUM($T52:$U52)*100)=0,"",IF(ISERROR(SUM(E52:F52)/SUM($T52:$U52)),0,SUM(E52:F52)/SUM($T52:$U52)*100))</f>
        <v/>
      </c>
      <c r="H52" s="116">
        <f t="shared" ref="H52" si="90">SUM(H49:H51)</f>
        <v>0</v>
      </c>
      <c r="I52" s="82" t="str">
        <f t="shared" ref="I52" si="91">IF(MOD(SUM(H49:H51)+SUM(I49:I51),1)=0,"",MOD(SUM(H49:H51)+SUM(I49:I51),1))</f>
        <v/>
      </c>
      <c r="J52" s="83" t="str">
        <f t="shared" ref="J52" si="92">IF(IF(ISERROR(SUM(H52:I52)/SUM($T52:$U52)),0,SUM(H52:I52)/SUM($T52:$U52)*100)=0,"",IF(ISERROR(SUM(H52:I52)/SUM($T52:$U52)),0,SUM(H52:I52)/SUM($T52:$U52)*100))</f>
        <v/>
      </c>
      <c r="K52" s="116">
        <f t="shared" ref="K52" si="93">SUM(K49:K51)</f>
        <v>0</v>
      </c>
      <c r="L52" s="82" t="str">
        <f t="shared" ref="L52" si="94">IF(MOD(SUM(K49:K51)+SUM(L49:L51),1)=0,"",MOD(SUM(K49:K51)+SUM(L49:L51),1))</f>
        <v/>
      </c>
      <c r="M52" s="83" t="str">
        <f t="shared" ref="M52" si="95">IF(IF(ISERROR(SUM(K52:L52)/SUM($T52:$U52)),0,SUM(K52:L52)/SUM($T52:$U52)*100)=0,"",IF(ISERROR(SUM(K52:L52)/SUM($T52:$U52)),0,SUM(K52:L52)/SUM($T52:$U52)*100))</f>
        <v/>
      </c>
      <c r="N52" s="116">
        <f t="shared" ref="N52" si="96">SUM(N49:N51)</f>
        <v>0</v>
      </c>
      <c r="O52" s="82" t="str">
        <f t="shared" ref="O52" si="97">IF(MOD(SUM(N49:N51)+SUM(O49:O51),1)=0,"",MOD(SUM(N49:N51)+SUM(O49:O51),1))</f>
        <v/>
      </c>
      <c r="P52" s="83" t="str">
        <f t="shared" ref="P52" si="98">IF(IF(ISERROR(SUM(N52:O52)/SUM($T52:$U52)),0,SUM(N52:O52)/SUM($T52:$U52)*100)=0,"",IF(ISERROR(SUM(N52:O52)/SUM($T52:$U52)),0,SUM(N52:O52)/SUM($T52:$U52)*100))</f>
        <v/>
      </c>
      <c r="Q52" s="116">
        <f t="shared" ref="Q52" si="99">SUM(Q49:Q51)</f>
        <v>0</v>
      </c>
      <c r="R52" s="82" t="str">
        <f t="shared" ref="R52" si="100">IF(MOD(SUM(Q49:Q51)+SUM(R49:R51),1)=0,"",MOD(SUM(Q49:Q51)+SUM(R49:R51),1))</f>
        <v/>
      </c>
      <c r="S52" s="83" t="str">
        <f t="shared" ref="S52" si="101">IF(IF(ISERROR(SUM(Q52:R52)/SUM($T52:$U52)),0,SUM(Q52:R52)/SUM($T52:$U52)*100)=0,"",IF(ISERROR(SUM(Q52:R52)/SUM($T52:$U52)),0,SUM(Q52:R52)/SUM($T52:$U52)*100))</f>
        <v/>
      </c>
      <c r="T52" s="81">
        <f>SUM(T49:T51)</f>
        <v>0</v>
      </c>
      <c r="U52" s="82"/>
      <c r="V52" s="83">
        <f>IFERROR((SUM(B52:C52)+SUM(E52:F52)+SUM(H52:I52)+SUM(K52:L52)+SUM(N52:O52))/(SUM(T52:U52))*100,0)</f>
        <v>0</v>
      </c>
      <c r="AA52" s="77"/>
    </row>
    <row r="53" spans="1:27" s="99" customFormat="1" ht="15" customHeight="1" thickTop="1" x14ac:dyDescent="0.15">
      <c r="A53" s="101" t="s">
        <v>53</v>
      </c>
      <c r="B53" s="78" t="n">
        <v>240.0</v>
      </c>
      <c r="C53" s="9"/>
      <c r="D53" s="79" t="n">
        <v>1.97</v>
      </c>
      <c r="E53" s="78" t="n">
        <v>929.0</v>
      </c>
      <c r="F53" s="9"/>
      <c r="G53" s="79" t="n">
        <v>7.61</v>
      </c>
      <c r="H53" s="78" t="n">
        <v>518.0</v>
      </c>
      <c r="I53" s="9"/>
      <c r="J53" s="79" t="n">
        <v>4.24</v>
      </c>
      <c r="K53" s="78" t="n">
        <v>5228.0</v>
      </c>
      <c r="L53" s="9"/>
      <c r="M53" s="79" t="n">
        <v>42.82</v>
      </c>
      <c r="N53" s="78" t="n">
        <v>5295.0</v>
      </c>
      <c r="O53" s="9"/>
      <c r="P53" s="79" t="n">
        <v>43.37</v>
      </c>
      <c r="Q53" s="78"/>
      <c r="R53" s="9"/>
      <c r="S53" s="79"/>
      <c r="T53" s="78" t="n">
        <v>12210.0</v>
      </c>
      <c r="U53" s="35"/>
      <c r="V53" s="79" t="n">
        <v>100.0</v>
      </c>
      <c r="AA53" s="77"/>
    </row>
    <row r="54" spans="1:27" s="99" customFormat="1" ht="15" customHeight="1" x14ac:dyDescent="0.15">
      <c r="A54" s="101" t="s">
        <v>54</v>
      </c>
      <c r="B54" s="78" t="n">
        <v>38.0</v>
      </c>
      <c r="C54" s="9"/>
      <c r="D54" s="79" t="n">
        <v>1.0</v>
      </c>
      <c r="E54" s="78" t="n">
        <v>799.0</v>
      </c>
      <c r="F54" s="9"/>
      <c r="G54" s="79" t="n">
        <v>21.12</v>
      </c>
      <c r="H54" s="78" t="n">
        <v>79.0</v>
      </c>
      <c r="I54" s="9"/>
      <c r="J54" s="79" t="n">
        <v>2.09</v>
      </c>
      <c r="K54" s="78" t="n">
        <v>1580.0</v>
      </c>
      <c r="L54" s="9"/>
      <c r="M54" s="79" t="n">
        <v>41.77</v>
      </c>
      <c r="N54" s="78" t="n">
        <v>1287.0</v>
      </c>
      <c r="O54" s="9"/>
      <c r="P54" s="79" t="n">
        <v>34.02</v>
      </c>
      <c r="Q54" s="78"/>
      <c r="R54" s="9"/>
      <c r="S54" s="79"/>
      <c r="T54" s="78" t="n">
        <v>3783.0</v>
      </c>
      <c r="U54" s="35"/>
      <c r="V54" s="108" t="n">
        <v>100.0</v>
      </c>
      <c r="AA54" s="77"/>
    </row>
    <row r="55" spans="1:27" s="99" customFormat="1" ht="15" customHeight="1" thickBot="1" x14ac:dyDescent="0.2">
      <c r="A55" s="102" t="s">
        <v>55</v>
      </c>
      <c r="B55" s="116">
        <f>SUM(B53:B54)</f>
        <v>0</v>
      </c>
      <c r="C55" s="82" t="str">
        <f>IF(MOD(SUM(B53:B54)+SUM(C53:C54),1)=0,"",MOD(SUM(B53:B54)+SUM(C53:C54),1))</f>
        <v/>
      </c>
      <c r="D55" s="83" t="str">
        <f>IF(IF(ISERROR(SUM(B55:C55)/SUM($T55:$U55)),0,SUM(B55:C55)/SUM($T55:$U55)*100)=0,"",IF(ISERROR(SUM(B55:C55)/SUM($T55:$U55)),0,SUM(B55:C55)/SUM($T55:$U55)*100))</f>
        <v/>
      </c>
      <c r="E55" s="116">
        <f t="shared" ref="E55" si="102">SUM(E53:E54)</f>
        <v>0</v>
      </c>
      <c r="F55" s="82" t="str">
        <f t="shared" ref="F55" si="103">IF(MOD(SUM(E53:E54)+SUM(F53:F54),1)=0,"",MOD(SUM(E53:E54)+SUM(F53:F54),1))</f>
        <v/>
      </c>
      <c r="G55" s="83" t="str">
        <f t="shared" ref="G55" si="104">IF(IF(ISERROR(SUM(E55:F55)/SUM($T55:$U55)),0,SUM(E55:F55)/SUM($T55:$U55)*100)=0,"",IF(ISERROR(SUM(E55:F55)/SUM($T55:$U55)),0,SUM(E55:F55)/SUM($T55:$U55)*100))</f>
        <v/>
      </c>
      <c r="H55" s="116">
        <f t="shared" ref="H55" si="105">SUM(H53:H54)</f>
        <v>0</v>
      </c>
      <c r="I55" s="82" t="str">
        <f t="shared" ref="I55" si="106">IF(MOD(SUM(H53:H54)+SUM(I53:I54),1)=0,"",MOD(SUM(H53:H54)+SUM(I53:I54),1))</f>
        <v/>
      </c>
      <c r="J55" s="83" t="str">
        <f t="shared" ref="J55" si="107">IF(IF(ISERROR(SUM(H55:I55)/SUM($T55:$U55)),0,SUM(H55:I55)/SUM($T55:$U55)*100)=0,"",IF(ISERROR(SUM(H55:I55)/SUM($T55:$U55)),0,SUM(H55:I55)/SUM($T55:$U55)*100))</f>
        <v/>
      </c>
      <c r="K55" s="116">
        <f t="shared" ref="K55" si="108">SUM(K53:K54)</f>
        <v>0</v>
      </c>
      <c r="L55" s="82" t="str">
        <f t="shared" ref="L55" si="109">IF(MOD(SUM(K53:K54)+SUM(L53:L54),1)=0,"",MOD(SUM(K53:K54)+SUM(L53:L54),1))</f>
        <v/>
      </c>
      <c r="M55" s="83" t="str">
        <f t="shared" ref="M55" si="110">IF(IF(ISERROR(SUM(K55:L55)/SUM($T55:$U55)),0,SUM(K55:L55)/SUM($T55:$U55)*100)=0,"",IF(ISERROR(SUM(K55:L55)/SUM($T55:$U55)),0,SUM(K55:L55)/SUM($T55:$U55)*100))</f>
        <v/>
      </c>
      <c r="N55" s="116">
        <f t="shared" ref="N55" si="111">SUM(N53:N54)</f>
        <v>0</v>
      </c>
      <c r="O55" s="82" t="str">
        <f t="shared" ref="O55" si="112">IF(MOD(SUM(N53:N54)+SUM(O53:O54),1)=0,"",MOD(SUM(N53:N54)+SUM(O53:O54),1))</f>
        <v/>
      </c>
      <c r="P55" s="83" t="str">
        <f t="shared" ref="P55" si="113">IF(IF(ISERROR(SUM(N55:O55)/SUM($T55:$U55)),0,SUM(N55:O55)/SUM($T55:$U55)*100)=0,"",IF(ISERROR(SUM(N55:O55)/SUM($T55:$U55)),0,SUM(N55:O55)/SUM($T55:$U55)*100))</f>
        <v/>
      </c>
      <c r="Q55" s="116">
        <f t="shared" ref="Q55" si="114">SUM(Q53:Q54)</f>
        <v>0</v>
      </c>
      <c r="R55" s="82" t="str">
        <f t="shared" ref="R55" si="115">IF(MOD(SUM(Q53:Q54)+SUM(R53:R54),1)=0,"",MOD(SUM(Q53:Q54)+SUM(R53:R54),1))</f>
        <v/>
      </c>
      <c r="S55" s="83" t="str">
        <f t="shared" ref="S55" si="116">IF(IF(ISERROR(SUM(Q55:R55)/SUM($T55:$U55)),0,SUM(Q55:R55)/SUM($T55:$U55)*100)=0,"",IF(ISERROR(SUM(Q55:R55)/SUM($T55:$U55)),0,SUM(Q55:R55)/SUM($T55:$U55)*100))</f>
        <v/>
      </c>
      <c r="T55" s="81">
        <f>SUM(T53:T54)</f>
        <v>0</v>
      </c>
      <c r="U55" s="82"/>
      <c r="V55" s="83">
        <f>IFERROR((SUM(B55:C55)+SUM(E55:F55)+SUM(H55:I55)+SUM(K55:L55)+SUM(N55:O55))/(SUM(T55:U55))*100,0)</f>
        <v>0</v>
      </c>
      <c r="AA55" s="77"/>
    </row>
    <row r="56" spans="1:27" s="99" customFormat="1" ht="15" customHeight="1" thickTop="1" x14ac:dyDescent="0.15">
      <c r="A56" s="101" t="s">
        <v>56</v>
      </c>
      <c r="B56" s="78" t="n">
        <v>123.0</v>
      </c>
      <c r="C56" s="9"/>
      <c r="D56" s="79" t="n">
        <v>1.41</v>
      </c>
      <c r="E56" s="78" t="n">
        <v>603.0</v>
      </c>
      <c r="F56" s="9"/>
      <c r="G56" s="79" t="n">
        <v>6.93</v>
      </c>
      <c r="H56" s="78" t="n">
        <v>444.0</v>
      </c>
      <c r="I56" s="9"/>
      <c r="J56" s="79" t="n">
        <v>5.1</v>
      </c>
      <c r="K56" s="78" t="n">
        <v>3186.0</v>
      </c>
      <c r="L56" s="9"/>
      <c r="M56" s="79" t="n">
        <v>36.61</v>
      </c>
      <c r="N56" s="78" t="n">
        <v>4347.0</v>
      </c>
      <c r="O56" s="9"/>
      <c r="P56" s="79" t="n">
        <v>49.95</v>
      </c>
      <c r="Q56" s="78"/>
      <c r="R56" s="9"/>
      <c r="S56" s="79"/>
      <c r="T56" s="87" t="n">
        <v>8703.0</v>
      </c>
      <c r="U56" s="35"/>
      <c r="V56" s="79" t="n">
        <v>100.0</v>
      </c>
      <c r="AA56" s="77"/>
    </row>
    <row r="57" spans="1:27" s="99" customFormat="1" ht="15" customHeight="1" thickBot="1" x14ac:dyDescent="0.2">
      <c r="A57" s="102" t="s">
        <v>57</v>
      </c>
      <c r="B57" s="116">
        <f>SUM(B56)</f>
        <v>0</v>
      </c>
      <c r="C57" s="82" t="str">
        <f>IF(MOD(SUM(B56)+SUM(C56),1)=0,"",MOD(SUM(B56)+SUM(C56),1))</f>
        <v/>
      </c>
      <c r="D57" s="83" t="str">
        <f>IF(IF(ISERROR(SUM(B57:C57)/SUM($T57:$U57)),0,SUM(B57:C57)/SUM($T57:$U57)*100)=0,"",IF(ISERROR(SUM(B57:C57)/SUM($T57:$U57)),0,SUM(B57:C57)/SUM($T57:$U57)*100))</f>
        <v/>
      </c>
      <c r="E57" s="116">
        <f t="shared" ref="E57" si="117">SUM(E56)</f>
        <v>0</v>
      </c>
      <c r="F57" s="82" t="str">
        <f t="shared" ref="F57" si="118">IF(MOD(SUM(E56)+SUM(F56),1)=0,"",MOD(SUM(E56)+SUM(F56),1))</f>
        <v/>
      </c>
      <c r="G57" s="83" t="str">
        <f t="shared" ref="G57:G59" si="119">IF(IF(ISERROR(SUM(E57:F57)/SUM($T57:$U57)),0,SUM(E57:F57)/SUM($T57:$U57)*100)=0,"",IF(ISERROR(SUM(E57:F57)/SUM($T57:$U57)),0,SUM(E57:F57)/SUM($T57:$U57)*100))</f>
        <v/>
      </c>
      <c r="H57" s="116">
        <f t="shared" ref="H57" si="120">SUM(H56)</f>
        <v>0</v>
      </c>
      <c r="I57" s="82" t="str">
        <f t="shared" ref="I57" si="121">IF(MOD(SUM(H56)+SUM(I56),1)=0,"",MOD(SUM(H56)+SUM(I56),1))</f>
        <v/>
      </c>
      <c r="J57" s="83" t="str">
        <f t="shared" ref="J57:J59" si="122">IF(IF(ISERROR(SUM(H57:I57)/SUM($T57:$U57)),0,SUM(H57:I57)/SUM($T57:$U57)*100)=0,"",IF(ISERROR(SUM(H57:I57)/SUM($T57:$U57)),0,SUM(H57:I57)/SUM($T57:$U57)*100))</f>
        <v/>
      </c>
      <c r="K57" s="116">
        <f t="shared" ref="K57" si="123">SUM(K56)</f>
        <v>0</v>
      </c>
      <c r="L57" s="82" t="str">
        <f t="shared" ref="L57" si="124">IF(MOD(SUM(K56)+SUM(L56),1)=0,"",MOD(SUM(K56)+SUM(L56),1))</f>
        <v/>
      </c>
      <c r="M57" s="83" t="str">
        <f t="shared" ref="M57:M59" si="125">IF(IF(ISERROR(SUM(K57:L57)/SUM($T57:$U57)),0,SUM(K57:L57)/SUM($T57:$U57)*100)=0,"",IF(ISERROR(SUM(K57:L57)/SUM($T57:$U57)),0,SUM(K57:L57)/SUM($T57:$U57)*100))</f>
        <v/>
      </c>
      <c r="N57" s="116">
        <f t="shared" ref="N57" si="126">SUM(N56)</f>
        <v>0</v>
      </c>
      <c r="O57" s="82" t="str">
        <f t="shared" ref="O57" si="127">IF(MOD(SUM(N56)+SUM(O56),1)=0,"",MOD(SUM(N56)+SUM(O56),1))</f>
        <v/>
      </c>
      <c r="P57" s="83" t="str">
        <f t="shared" ref="P57:P59" si="128">IF(IF(ISERROR(SUM(N57:O57)/SUM($T57:$U57)),0,SUM(N57:O57)/SUM($T57:$U57)*100)=0,"",IF(ISERROR(SUM(N57:O57)/SUM($T57:$U57)),0,SUM(N57:O57)/SUM($T57:$U57)*100))</f>
        <v/>
      </c>
      <c r="Q57" s="116">
        <f t="shared" ref="Q57" si="129">SUM(Q56)</f>
        <v>0</v>
      </c>
      <c r="R57" s="82" t="str">
        <f t="shared" ref="R57" si="130">IF(MOD(SUM(Q56)+SUM(R56),1)=0,"",MOD(SUM(Q56)+SUM(R56),1))</f>
        <v/>
      </c>
      <c r="S57" s="83" t="str">
        <f t="shared" ref="S57:S59" si="131">IF(IF(ISERROR(SUM(Q57:R57)/SUM($T57:$U57)),0,SUM(Q57:R57)/SUM($T57:$U57)*100)=0,"",IF(ISERROR(SUM(Q57:R57)/SUM($T57:$U57)),0,SUM(Q57:R57)/SUM($T57:$U57)*100))</f>
        <v/>
      </c>
      <c r="T57" s="78">
        <f>SUM(T56)</f>
        <v>0</v>
      </c>
      <c r="U57" s="82"/>
      <c r="V57" s="83">
        <f>IFERROR((SUM(B57:C57)+SUM(E57:F57)+SUM(H57:I57)+SUM(K57:L57)+SUM(N57:O57))/(SUM(T57:U57))*100,0)</f>
        <v>0</v>
      </c>
      <c r="AA57" s="77"/>
    </row>
    <row r="58" spans="1:27" s="99" customFormat="1" ht="15" customHeight="1" thickTop="1" thickBot="1" x14ac:dyDescent="0.2">
      <c r="A58" s="103" t="s">
        <v>58</v>
      </c>
      <c r="B58" s="117">
        <f>SUM(B57,B55,B52,B48,B46)</f>
        <v>0</v>
      </c>
      <c r="C58" s="13" t="str">
        <f>IF(MOD(SUM(B46:C46)+SUM(B48:C48)+SUM(B52:C52)+SUM(B55:C55)+SUM(B57:C57),1)=0,"",MOD(SUM(B46:C46)+SUM(B48:C48)+SUM(B52:C52)+SUM(B55:C55)+SUM(B57:C57),1))</f>
        <v/>
      </c>
      <c r="D58" s="85" t="str">
        <f>IF(IF(ISERROR(SUM(B58:C58)/SUM($T58:$U58)),0,SUM(B58:C58)/SUM($T58:$U58)*100)=0,"",IF(ISERROR(SUM(B58:C58)/SUM($T58:$U58)),0,SUM(B58:C58)/SUM($T58:$U58)*100))</f>
        <v/>
      </c>
      <c r="E58" s="117">
        <f t="shared" ref="E58" si="132">SUM(E57,E55,E52,E48,E46)</f>
        <v>0</v>
      </c>
      <c r="F58" s="13" t="str">
        <f t="shared" ref="F58" si="133">IF(MOD(SUM(E46:F46)+SUM(E48:F48)+SUM(E52:F52)+SUM(E55:F55)+SUM(E57:F57),1)=0,"",MOD(SUM(E46:F46)+SUM(E48:F48)+SUM(E52:F52)+SUM(E55:F55)+SUM(E57:F57),1))</f>
        <v/>
      </c>
      <c r="G58" s="85" t="str">
        <f t="shared" si="119"/>
        <v/>
      </c>
      <c r="H58" s="117">
        <f t="shared" ref="H58" si="134">SUM(H57,H55,H52,H48,H46)</f>
        <v>0</v>
      </c>
      <c r="I58" s="13" t="str">
        <f t="shared" ref="I58" si="135">IF(MOD(SUM(H46:I46)+SUM(H48:I48)+SUM(H52:I52)+SUM(H55:I55)+SUM(H57:I57),1)=0,"",MOD(SUM(H46:I46)+SUM(H48:I48)+SUM(H52:I52)+SUM(H55:I55)+SUM(H57:I57),1))</f>
        <v/>
      </c>
      <c r="J58" s="85" t="str">
        <f t="shared" si="122"/>
        <v/>
      </c>
      <c r="K58" s="117">
        <f t="shared" ref="K58" si="136">SUM(K57,K55,K52,K48,K46)</f>
        <v>0</v>
      </c>
      <c r="L58" s="13" t="str">
        <f t="shared" ref="L58" si="137">IF(MOD(SUM(K46:L46)+SUM(K48:L48)+SUM(K52:L52)+SUM(K55:L55)+SUM(K57:L57),1)=0,"",MOD(SUM(K46:L46)+SUM(K48:L48)+SUM(K52:L52)+SUM(K55:L55)+SUM(K57:L57),1))</f>
        <v/>
      </c>
      <c r="M58" s="85" t="str">
        <f t="shared" si="125"/>
        <v/>
      </c>
      <c r="N58" s="117">
        <f t="shared" ref="N58" si="138">SUM(N57,N55,N52,N48,N46)</f>
        <v>0</v>
      </c>
      <c r="O58" s="13" t="str">
        <f t="shared" ref="O58" si="139">IF(MOD(SUM(N46:O46)+SUM(N48:O48)+SUM(N52:O52)+SUM(N55:O55)+SUM(N57:O57),1)=0,"",MOD(SUM(N46:O46)+SUM(N48:O48)+SUM(N52:O52)+SUM(N55:O55)+SUM(N57:O57),1))</f>
        <v/>
      </c>
      <c r="P58" s="85" t="str">
        <f t="shared" si="128"/>
        <v/>
      </c>
      <c r="Q58" s="117">
        <f t="shared" ref="Q58" si="140">SUM(Q57,Q55,Q52,Q48,Q46)</f>
        <v>0</v>
      </c>
      <c r="R58" s="13" t="str">
        <f t="shared" ref="R58" si="141">IF(MOD(SUM(Q46:R46)+SUM(Q48:R48)+SUM(Q52:R52)+SUM(Q55:R55)+SUM(Q57:R57),1)=0,"",MOD(SUM(Q46:R46)+SUM(Q48:R48)+SUM(Q52:R52)+SUM(Q55:R55)+SUM(Q57:R57),1))</f>
        <v/>
      </c>
      <c r="S58" s="85" t="str">
        <f t="shared" si="131"/>
        <v/>
      </c>
      <c r="T58" s="84">
        <f>SUM(T46+T48+T52+T55+T57)</f>
        <v>0</v>
      </c>
      <c r="U58" s="86"/>
      <c r="V58" s="83">
        <f>IFERROR((SUM(B58:C58)+SUM(E58:F58)+SUM(H58:I58)+SUM(K58:L58)+SUM(N58:O58))/(SUM(T58:U58))*100,0)</f>
        <v>0</v>
      </c>
      <c r="AA58" s="77"/>
    </row>
    <row r="59" spans="1:27" s="99" customFormat="1" ht="15" customHeight="1" thickTop="1" x14ac:dyDescent="0.15">
      <c r="A59" s="105" t="s">
        <v>59</v>
      </c>
      <c r="B59" s="115">
        <f>SUM(B58,B40)</f>
        <v>0</v>
      </c>
      <c r="C59" s="15" t="str">
        <f>IF(MOD(SUM(B40)+SUM(C40)+SUM(B58)+SUM(C58),1)=0,"",MOD(SUM(B40)+SUM(C40)+SUM(B58)+SUM(C58),1))</f>
        <v/>
      </c>
      <c r="D59" s="88" t="str">
        <f>IF(IF(ISERROR(SUM(B59:C59)/SUM($T59:$U59)),0,SUM(B59:C59)/SUM($T59:$U59)*100)=0,"",IF(ISERROR(SUM(B59:C59)/SUM($T59:$U59)),0,SUM(B59:C59)/SUM($T59:$U59)*100))</f>
        <v/>
      </c>
      <c r="E59" s="115">
        <f t="shared" ref="E59" si="142">SUM(E58,E40)</f>
        <v>0</v>
      </c>
      <c r="F59" s="15" t="str">
        <f t="shared" ref="F59" si="143">IF(MOD(SUM(E40)+SUM(F40)+SUM(E58)+SUM(F58),1)=0,"",MOD(SUM(E40)+SUM(F40)+SUM(E58)+SUM(F58),1))</f>
        <v/>
      </c>
      <c r="G59" s="88" t="str">
        <f t="shared" si="119"/>
        <v/>
      </c>
      <c r="H59" s="115">
        <f t="shared" ref="H59" si="144">SUM(H58,H40)</f>
        <v>0</v>
      </c>
      <c r="I59" s="15" t="str">
        <f t="shared" ref="I59" si="145">IF(MOD(SUM(H40)+SUM(I40)+SUM(H58)+SUM(I58),1)=0,"",MOD(SUM(H40)+SUM(I40)+SUM(H58)+SUM(I58),1))</f>
        <v/>
      </c>
      <c r="J59" s="88" t="str">
        <f t="shared" si="122"/>
        <v/>
      </c>
      <c r="K59" s="115">
        <f t="shared" ref="K59" si="146">SUM(K58,K40)</f>
        <v>0</v>
      </c>
      <c r="L59" s="15" t="str">
        <f t="shared" ref="L59" si="147">IF(MOD(SUM(K40)+SUM(L40)+SUM(K58)+SUM(L58),1)=0,"",MOD(SUM(K40)+SUM(L40)+SUM(K58)+SUM(L58),1))</f>
        <v/>
      </c>
      <c r="M59" s="88" t="str">
        <f t="shared" si="125"/>
        <v/>
      </c>
      <c r="N59" s="115">
        <f t="shared" ref="N59" si="148">SUM(N58,N40)</f>
        <v>0</v>
      </c>
      <c r="O59" s="15" t="str">
        <f t="shared" ref="O59" si="149">IF(MOD(SUM(N40)+SUM(O40)+SUM(N58)+SUM(O58),1)=0,"",MOD(SUM(N40)+SUM(O40)+SUM(N58)+SUM(O58),1))</f>
        <v/>
      </c>
      <c r="P59" s="88" t="str">
        <f t="shared" si="128"/>
        <v/>
      </c>
      <c r="Q59" s="115">
        <f t="shared" ref="Q59" si="150">SUM(Q58,Q40)</f>
        <v>0</v>
      </c>
      <c r="R59" s="15" t="str">
        <f t="shared" ref="R59" si="151">IF(MOD(SUM(Q40)+SUM(R40)+SUM(Q58)+SUM(R58),1)=0,"",MOD(SUM(Q40)+SUM(R40)+SUM(Q58)+SUM(R58),1))</f>
        <v/>
      </c>
      <c r="S59" s="88" t="str">
        <f t="shared" si="131"/>
        <v/>
      </c>
      <c r="T59" s="87">
        <f>SUM(T40+T58)</f>
        <v>0</v>
      </c>
      <c r="U59" s="89"/>
      <c r="V59" s="88">
        <f>IFERROR((SUM(B59:C59)+SUM(E59:F59)+SUM(H59:I59)+SUM(K59:L59)+SUM(N59:O59))/(SUM(T59:U59))*100,0)</f>
        <v>0</v>
      </c>
      <c r="AA59" s="77"/>
    </row>
    <row r="60" spans="1:27" ht="15" customHeight="1" x14ac:dyDescent="0.15">
      <c r="A60" s="99" t="s">
        <v>91</v>
      </c>
    </row>
    <row r="61" spans="1:27" ht="15" customHeight="1" x14ac:dyDescent="0.15"/>
    <row r="62" spans="1:27" ht="15" customHeight="1" x14ac:dyDescent="0.15"/>
    <row r="63" spans="1:27" ht="15" customHeight="1" x14ac:dyDescent="0.15"/>
    <row r="64" spans="1:27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</sheetData>
  <mergeCells count="20">
    <mergeCell ref="N3:P3"/>
    <mergeCell ref="Q3:S3"/>
    <mergeCell ref="T3:V3"/>
    <mergeCell ref="B4:C4"/>
    <mergeCell ref="E4:F4"/>
    <mergeCell ref="H4:I4"/>
    <mergeCell ref="K4:L4"/>
    <mergeCell ref="N4:O4"/>
    <mergeCell ref="Q4:R4"/>
    <mergeCell ref="T4:U4"/>
    <mergeCell ref="A1:B1"/>
    <mergeCell ref="E1:P1"/>
    <mergeCell ref="S1:T1"/>
    <mergeCell ref="U1:V1"/>
    <mergeCell ref="S2:V2"/>
    <mergeCell ref="A3:A4"/>
    <mergeCell ref="B3:D3"/>
    <mergeCell ref="E3:G3"/>
    <mergeCell ref="H3:J3"/>
    <mergeCell ref="K3:M3"/>
  </mergeCells>
  <phoneticPr fontId="2"/>
  <conditionalFormatting sqref="AA5:AA59 D5:D7 S5:S7 G5:G7 J5:J7 M5:M7 P5:P7 V5:V59 S9:S15 P9:P15 M9:M15 J9:J15 G9:G15 D9:D59 G18:G38 J18:J38 M18:M38 P18:P38 S18:S38 S41:S45 P41:P45 M41:M45 J41:J45 G41:G45 G47 J47 M47 P47 S47 S49:S51 P49:P51 M49:M51 J49:J51 G49:G51 G53:G54 J53:J54 M53:M54 P53:P54 S53:S54 S56 P56 M56 J56 G56">
    <cfRule type="cellIs" dxfId="13" priority="19" stopIfTrue="1" operator="lessThan">
      <formula>0</formula>
    </cfRule>
  </conditionalFormatting>
  <conditionalFormatting sqref="D8">
    <cfRule type="cellIs" dxfId="12" priority="17" stopIfTrue="1" operator="lessThan">
      <formula>0</formula>
    </cfRule>
  </conditionalFormatting>
  <conditionalFormatting sqref="G8 J8 M8 P8 S8">
    <cfRule type="cellIs" dxfId="11" priority="13" stopIfTrue="1" operator="lessThan">
      <formula>0</formula>
    </cfRule>
  </conditionalFormatting>
  <conditionalFormatting sqref="G16 J16 M16 P16 S16">
    <cfRule type="cellIs" dxfId="10" priority="12" stopIfTrue="1" operator="lessThan">
      <formula>0</formula>
    </cfRule>
  </conditionalFormatting>
  <conditionalFormatting sqref="G17 J17 M17 P17 S17">
    <cfRule type="cellIs" dxfId="9" priority="11" stopIfTrue="1" operator="lessThan">
      <formula>0</formula>
    </cfRule>
  </conditionalFormatting>
  <conditionalFormatting sqref="G39 J39 M39 P39 S39">
    <cfRule type="cellIs" dxfId="8" priority="10" stopIfTrue="1" operator="lessThan">
      <formula>0</formula>
    </cfRule>
  </conditionalFormatting>
  <conditionalFormatting sqref="G40 J40 M40 P40 S40">
    <cfRule type="cellIs" dxfId="7" priority="8" stopIfTrue="1" operator="lessThan">
      <formula>0</formula>
    </cfRule>
  </conditionalFormatting>
  <conditionalFormatting sqref="G46 J46 M46 P46 S46">
    <cfRule type="cellIs" dxfId="6" priority="7" stopIfTrue="1" operator="lessThan">
      <formula>0</formula>
    </cfRule>
  </conditionalFormatting>
  <conditionalFormatting sqref="G48 J48 M48 P48 S48">
    <cfRule type="cellIs" dxfId="5" priority="6" stopIfTrue="1" operator="lessThan">
      <formula>0</formula>
    </cfRule>
  </conditionalFormatting>
  <conditionalFormatting sqref="G52 J52 M52 P52 S52">
    <cfRule type="cellIs" dxfId="4" priority="5" stopIfTrue="1" operator="lessThan">
      <formula>0</formula>
    </cfRule>
  </conditionalFormatting>
  <conditionalFormatting sqref="G55 J55 M55 P55 S55">
    <cfRule type="cellIs" dxfId="3" priority="4" stopIfTrue="1" operator="lessThan">
      <formula>0</formula>
    </cfRule>
  </conditionalFormatting>
  <conditionalFormatting sqref="G57 J57 M57 P57 S57">
    <cfRule type="cellIs" dxfId="2" priority="3" stopIfTrue="1" operator="lessThan">
      <formula>0</formula>
    </cfRule>
  </conditionalFormatting>
  <conditionalFormatting sqref="G58 J58 M58 P58 S58">
    <cfRule type="cellIs" dxfId="1" priority="2" stopIfTrue="1" operator="lessThan">
      <formula>0</formula>
    </cfRule>
  </conditionalFormatting>
  <conditionalFormatting sqref="G59 J59 M59 P59 S59">
    <cfRule type="cellIs" dxfId="0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59055118110236227" footer="0.19685039370078741"/>
  <pageSetup paperSize="9" scale="80" orientation="landscape" r:id="rId1"/>
  <headerFooter alignWithMargins="0">
    <oddFooter>&amp;C&amp;"ＭＳ Ｐ明朝,標準"&amp;10&amp;P／&amp;N</oddFooter>
  </headerFooter>
  <rowBreaks count="1" manualBreakCount="1">
    <brk id="40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222</vt:i4>
      </vt:variant>
    </vt:vector>
  </HeadingPairs>
  <TitlesOfParts>
    <vt:vector size="225" baseType="lpstr">
      <vt:lpstr>選）開票結果</vt:lpstr>
      <vt:lpstr>選）開票総数</vt:lpstr>
      <vt:lpstr>選）開票党派別</vt:lpstr>
      <vt:lpstr>'選）開票党派別'!C_0101</vt:lpstr>
      <vt:lpstr>C_0101</vt:lpstr>
      <vt:lpstr>'選）開票党派別'!C_0102</vt:lpstr>
      <vt:lpstr>C_0102</vt:lpstr>
      <vt:lpstr>'選）開票党派別'!C_0103</vt:lpstr>
      <vt:lpstr>C_0103</vt:lpstr>
      <vt:lpstr>'選）開票党派別'!C_0201</vt:lpstr>
      <vt:lpstr>C_0201</vt:lpstr>
      <vt:lpstr>'選）開票党派別'!C_0202</vt:lpstr>
      <vt:lpstr>C_0202</vt:lpstr>
      <vt:lpstr>'選）開票党派別'!C_0203</vt:lpstr>
      <vt:lpstr>C_0203</vt:lpstr>
      <vt:lpstr>'選）開票党派別'!C_0204</vt:lpstr>
      <vt:lpstr>C_0204</vt:lpstr>
      <vt:lpstr>'選）開票党派別'!C_0205</vt:lpstr>
      <vt:lpstr>C_0205</vt:lpstr>
      <vt:lpstr>'選）開票党派別'!C_0206</vt:lpstr>
      <vt:lpstr>C_0206</vt:lpstr>
      <vt:lpstr>'選）開票党派別'!C_0207</vt:lpstr>
      <vt:lpstr>C_0207</vt:lpstr>
      <vt:lpstr>'選）開票党派別'!C_0300</vt:lpstr>
      <vt:lpstr>C_0300</vt:lpstr>
      <vt:lpstr>'選）開票党派別'!C_0500</vt:lpstr>
      <vt:lpstr>C_0500</vt:lpstr>
      <vt:lpstr>'選）開票党派別'!C_0600</vt:lpstr>
      <vt:lpstr>C_0600</vt:lpstr>
      <vt:lpstr>'選）開票党派別'!C_0700</vt:lpstr>
      <vt:lpstr>C_0700</vt:lpstr>
      <vt:lpstr>'選）開票党派別'!C_0800</vt:lpstr>
      <vt:lpstr>C_0800</vt:lpstr>
      <vt:lpstr>'選）開票党派別'!C_0900</vt:lpstr>
      <vt:lpstr>C_0900</vt:lpstr>
      <vt:lpstr>'選）開票党派別'!C_1000</vt:lpstr>
      <vt:lpstr>C_1000</vt:lpstr>
      <vt:lpstr>'選）開票党派別'!C_1100</vt:lpstr>
      <vt:lpstr>C_1100</vt:lpstr>
      <vt:lpstr>'選）開票党派別'!C_1200</vt:lpstr>
      <vt:lpstr>C_1200</vt:lpstr>
      <vt:lpstr>'選）開票党派別'!C_1300</vt:lpstr>
      <vt:lpstr>C_1300</vt:lpstr>
      <vt:lpstr>'選）開票党派別'!C_1400</vt:lpstr>
      <vt:lpstr>C_1400</vt:lpstr>
      <vt:lpstr>'選）開票党派別'!C_1500</vt:lpstr>
      <vt:lpstr>C_1500</vt:lpstr>
      <vt:lpstr>'選）開票党派別'!C_1600</vt:lpstr>
      <vt:lpstr>C_1600</vt:lpstr>
      <vt:lpstr>'選）開票党派別'!C_1900</vt:lpstr>
      <vt:lpstr>C_1900</vt:lpstr>
      <vt:lpstr>'選）開票党派別'!C_2000</vt:lpstr>
      <vt:lpstr>C_2000</vt:lpstr>
      <vt:lpstr>'選）開票党派別'!C_2100</vt:lpstr>
      <vt:lpstr>C_2100</vt:lpstr>
      <vt:lpstr>'選）開票党派別'!C_2200</vt:lpstr>
      <vt:lpstr>C_2200</vt:lpstr>
      <vt:lpstr>'選）開票党派別'!C_2300</vt:lpstr>
      <vt:lpstr>C_2300</vt:lpstr>
      <vt:lpstr>'選）開票党派別'!C_2400</vt:lpstr>
      <vt:lpstr>C_2400</vt:lpstr>
      <vt:lpstr>'選）開票党派別'!C_2500</vt:lpstr>
      <vt:lpstr>C_2500</vt:lpstr>
      <vt:lpstr>'選）開票党派別'!C_2600</vt:lpstr>
      <vt:lpstr>C_2600</vt:lpstr>
      <vt:lpstr>'選）開票党派別'!C_3200</vt:lpstr>
      <vt:lpstr>C_3200</vt:lpstr>
      <vt:lpstr>'選）開票党派別'!C_3700</vt:lpstr>
      <vt:lpstr>C_3700</vt:lpstr>
      <vt:lpstr>'選）開票党派別'!C_3800</vt:lpstr>
      <vt:lpstr>C_3800</vt:lpstr>
      <vt:lpstr>'選）開票党派別'!C_3900</vt:lpstr>
      <vt:lpstr>C_3900</vt:lpstr>
      <vt:lpstr>'選）開票党派別'!C_4900</vt:lpstr>
      <vt:lpstr>C_4900</vt:lpstr>
      <vt:lpstr>'選）開票党派別'!C_5900</vt:lpstr>
      <vt:lpstr>C_5900</vt:lpstr>
      <vt:lpstr>'選）開票党派別'!C_7500</vt:lpstr>
      <vt:lpstr>C_7500</vt:lpstr>
      <vt:lpstr>'選）開票党派別'!C_7600</vt:lpstr>
      <vt:lpstr>C_7600</vt:lpstr>
      <vt:lpstr>'選）開票党派別'!C_7700</vt:lpstr>
      <vt:lpstr>C_7700</vt:lpstr>
      <vt:lpstr>'選）開票党派別'!C_7800</vt:lpstr>
      <vt:lpstr>C_7800</vt:lpstr>
      <vt:lpstr>'選）開票党派別'!C_7900</vt:lpstr>
      <vt:lpstr>C_7900</vt:lpstr>
      <vt:lpstr>'選）開票党派別'!C_8000</vt:lpstr>
      <vt:lpstr>C_8000</vt:lpstr>
      <vt:lpstr>'選）開票党派別'!CT_1</vt:lpstr>
      <vt:lpstr>CT_1</vt:lpstr>
      <vt:lpstr>'選）開票党派別'!CT_2</vt:lpstr>
      <vt:lpstr>CT_2</vt:lpstr>
      <vt:lpstr>Date</vt:lpstr>
      <vt:lpstr>Deposit</vt:lpstr>
      <vt:lpstr>'選）開票党派別'!DT_1</vt:lpstr>
      <vt:lpstr>DT_1</vt:lpstr>
      <vt:lpstr>'選）開票党派別'!DT_2</vt:lpstr>
      <vt:lpstr>DT_2</vt:lpstr>
      <vt:lpstr>'選）開票党派別'!DT_99</vt:lpstr>
      <vt:lpstr>DT_99</vt:lpstr>
      <vt:lpstr>L_Votes</vt:lpstr>
      <vt:lpstr>'選）開票結果'!Print_Area</vt:lpstr>
      <vt:lpstr>'選）開票総数'!Print_Area</vt:lpstr>
      <vt:lpstr>'選）開票党派別'!Print_Area</vt:lpstr>
      <vt:lpstr>'選）開票結果'!Print_Titles</vt:lpstr>
      <vt:lpstr>'選）開票総数'!Print_Titles</vt:lpstr>
      <vt:lpstr>'選）開票党派別'!Print_Titles</vt:lpstr>
      <vt:lpstr>RP040460_HEAD_タイトル</vt:lpstr>
      <vt:lpstr>RP040460_HEAD_執行日</vt:lpstr>
      <vt:lpstr>RP040460_HEAD_注意書き</vt:lpstr>
      <vt:lpstr>RP040460_HEAD_報告時刻</vt:lpstr>
      <vt:lpstr>RP040460_SUB2_候補者名_姓</vt:lpstr>
      <vt:lpstr>RP040460_SUB2_候補者名_名</vt:lpstr>
      <vt:lpstr>RP040460_SUB2_参考百分率</vt:lpstr>
      <vt:lpstr>RP040460_SUB2_政党名</vt:lpstr>
      <vt:lpstr>RP040460_SUB2_得票数_小数</vt:lpstr>
      <vt:lpstr>RP040460_SUB2_得票数_整数</vt:lpstr>
      <vt:lpstr>RP040460_SUB3_開票率</vt:lpstr>
      <vt:lpstr>RP040460_SUB3_確定状況</vt:lpstr>
      <vt:lpstr>RP040460_SUB3_得票数計_小数</vt:lpstr>
      <vt:lpstr>RP040460_SUB3_得票数計_整数</vt:lpstr>
      <vt:lpstr>RP040460_SUB3_無効投票数</vt:lpstr>
      <vt:lpstr>RP040470_DETAIL_按分切捨_票数</vt:lpstr>
      <vt:lpstr>RP040470_DETAIL_持ち帰り_その他</vt:lpstr>
      <vt:lpstr>RP040470_DETAIL_属さない_票数</vt:lpstr>
      <vt:lpstr>RP040470_DETAIL_投票者総数</vt:lpstr>
      <vt:lpstr>RP040470_DETAIL_投票総数</vt:lpstr>
      <vt:lpstr>RP040470_DETAIL_得票総数_小数</vt:lpstr>
      <vt:lpstr>RP040470_DETAIL_得票総数_整数</vt:lpstr>
      <vt:lpstr>RP040470_DETAIL_無効投票数</vt:lpstr>
      <vt:lpstr>RP040470_DETAIL_無効投票率</vt:lpstr>
      <vt:lpstr>RP040470_DETAIL_有効投票数</vt:lpstr>
      <vt:lpstr>RP040470_HEAD_タイトル</vt:lpstr>
      <vt:lpstr>RP040470_HEAD_供託物没収点</vt:lpstr>
      <vt:lpstr>RP040470_HEAD_執行日</vt:lpstr>
      <vt:lpstr>RP040470_HEAD_報告時刻</vt:lpstr>
      <vt:lpstr>RP040470_HEAD_法定得票数</vt:lpstr>
      <vt:lpstr>RP040480_DETAIL_政党名</vt:lpstr>
      <vt:lpstr>RP040480_DETAIL_得票数_小数</vt:lpstr>
      <vt:lpstr>RP040480_DETAIL_得票数_整数</vt:lpstr>
      <vt:lpstr>RP040480_DETAIL_得票総数_小数</vt:lpstr>
      <vt:lpstr>RP040480_DETAIL_得票総数_整数</vt:lpstr>
      <vt:lpstr>RP040480_DETAIL_得票総数_得票数_整数</vt:lpstr>
      <vt:lpstr>RP040480_DETAIL_得票率</vt:lpstr>
      <vt:lpstr>RP040480_HEAD_TITLE</vt:lpstr>
      <vt:lpstr>RP040480_HEAD_タイトル</vt:lpstr>
      <vt:lpstr>RP040480_HEAD_時分</vt:lpstr>
      <vt:lpstr>RP040480_HEAD_執行日</vt:lpstr>
      <vt:lpstr>RP040480_HEAD_注意書き</vt:lpstr>
      <vt:lpstr>RP040480_SUB3_得票率</vt:lpstr>
      <vt:lpstr>'選）開票党派別'!ST_10</vt:lpstr>
      <vt:lpstr>ST_10</vt:lpstr>
      <vt:lpstr>'選）開票党派別'!ST_100</vt:lpstr>
      <vt:lpstr>ST_100</vt:lpstr>
      <vt:lpstr>'選）開票党派別'!ST_110</vt:lpstr>
      <vt:lpstr>ST_110</vt:lpstr>
      <vt:lpstr>'選）開票党派別'!ST_120</vt:lpstr>
      <vt:lpstr>ST_120</vt:lpstr>
      <vt:lpstr>'選）開票党派別'!ST_160</vt:lpstr>
      <vt:lpstr>ST_160</vt:lpstr>
      <vt:lpstr>'選）開票党派別'!ST_170</vt:lpstr>
      <vt:lpstr>ST_170</vt:lpstr>
      <vt:lpstr>'選）開票党派別'!ST_20</vt:lpstr>
      <vt:lpstr>ST_20</vt:lpstr>
      <vt:lpstr>'選）開票党派別'!Time5</vt:lpstr>
      <vt:lpstr>Tou_C_0101</vt:lpstr>
      <vt:lpstr>Tou_C_0102</vt:lpstr>
      <vt:lpstr>Tou_C_0103</vt:lpstr>
      <vt:lpstr>Tou_C_0201</vt:lpstr>
      <vt:lpstr>Tou_C_0202</vt:lpstr>
      <vt:lpstr>Tou_C_0203</vt:lpstr>
      <vt:lpstr>Tou_C_0204</vt:lpstr>
      <vt:lpstr>Tou_C_0205</vt:lpstr>
      <vt:lpstr>Tou_C_0206</vt:lpstr>
      <vt:lpstr>Tou_C_0207</vt:lpstr>
      <vt:lpstr>Tou_C_0300</vt:lpstr>
      <vt:lpstr>Tou_C_0500</vt:lpstr>
      <vt:lpstr>Tou_C_0600</vt:lpstr>
      <vt:lpstr>Tou_C_0700</vt:lpstr>
      <vt:lpstr>Tou_C_0800</vt:lpstr>
      <vt:lpstr>Tou_C_0900</vt:lpstr>
      <vt:lpstr>Tou_C_1000</vt:lpstr>
      <vt:lpstr>Tou_C_1100</vt:lpstr>
      <vt:lpstr>Tou_C_1200</vt:lpstr>
      <vt:lpstr>Tou_C_1300</vt:lpstr>
      <vt:lpstr>Tou_C_1400</vt:lpstr>
      <vt:lpstr>Tou_C_1500</vt:lpstr>
      <vt:lpstr>Tou_C_1600</vt:lpstr>
      <vt:lpstr>Tou_C_1900</vt:lpstr>
      <vt:lpstr>Tou_C_2000</vt:lpstr>
      <vt:lpstr>Tou_C_2100</vt:lpstr>
      <vt:lpstr>Tou_C_2200</vt:lpstr>
      <vt:lpstr>Tou_C_2300</vt:lpstr>
      <vt:lpstr>Tou_C_2400</vt:lpstr>
      <vt:lpstr>Tou_C_2500</vt:lpstr>
      <vt:lpstr>Tou_C_2600</vt:lpstr>
      <vt:lpstr>Tou_C_3200</vt:lpstr>
      <vt:lpstr>Tou_C_3700</vt:lpstr>
      <vt:lpstr>Tou_C_3800</vt:lpstr>
      <vt:lpstr>Tou_C_3900</vt:lpstr>
      <vt:lpstr>Tou_C_4900</vt:lpstr>
      <vt:lpstr>Tou_C_5900</vt:lpstr>
      <vt:lpstr>Tou_C_7500</vt:lpstr>
      <vt:lpstr>Tou_C_7600</vt:lpstr>
      <vt:lpstr>Tou_C_7700</vt:lpstr>
      <vt:lpstr>Tou_C_7800</vt:lpstr>
      <vt:lpstr>Tou_C_7900</vt:lpstr>
      <vt:lpstr>Tou_C_8000</vt:lpstr>
      <vt:lpstr>Tou_CT_1</vt:lpstr>
      <vt:lpstr>Tou_CT_2</vt:lpstr>
      <vt:lpstr>Tou_Date</vt:lpstr>
      <vt:lpstr>Tou_DT_1</vt:lpstr>
      <vt:lpstr>Tou_DT_2</vt:lpstr>
      <vt:lpstr>Tou_DT_99</vt:lpstr>
      <vt:lpstr>Tou_HyakubunRitsu</vt:lpstr>
      <vt:lpstr>Tou_Print_Titles</vt:lpstr>
      <vt:lpstr>Tou_ST_10</vt:lpstr>
      <vt:lpstr>Tou_ST_100</vt:lpstr>
      <vt:lpstr>Tou_ST_110</vt:lpstr>
      <vt:lpstr>Tou_ST_120</vt:lpstr>
      <vt:lpstr>Tou_ST_160</vt:lpstr>
      <vt:lpstr>Tou_ST_170</vt:lpstr>
      <vt:lpstr>Tou_ST_20</vt:lpstr>
      <vt:lpstr>Tou_Time1</vt:lpstr>
    </vt:vector>
  </TitlesOfParts>
  <Company>企業情報ｼｽﾃﾑ推進部門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2001-01-30T08:47:43Z</dcterms:created>
  <dc:creator>shizuoka</dc:creator>
  <cp:lastModifiedBy>森下 遼祐</cp:lastModifiedBy>
  <cp:lastPrinted>2022-06-15T08:20:27Z</cp:lastPrinted>
  <dcterms:modified xsi:type="dcterms:W3CDTF">2022-06-30T06:31:03Z</dcterms:modified>
</cp:coreProperties>
</file>