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000" windowHeight="5325"/>
  </bookViews>
  <sheets>
    <sheet name="国内" sheetId="15" r:id="rId1"/>
    <sheet name="在外031202" sheetId="1" state="hidden" r:id="rId2"/>
  </sheets>
  <externalReferences>
    <externalReference r:id="rId3"/>
    <externalReference r:id="rId4"/>
  </externalReferences>
  <definedNames>
    <definedName name="伊東市_Sheet1_今回女">[1]Sheet2!$K$23</definedName>
    <definedName name="伊豆の国市_Sheet1_前回女">[1]Sheet2!$P$44</definedName>
    <definedName name="浜松市_浜松市浜北区_前回女">[1]Sheet2!$P$17</definedName>
    <definedName name="磐田市_旧磐田郡_今回女">#REF!</definedName>
    <definedName name="焼津市_旧焼津市_前回計">[1]Sheet2!$Q$30</definedName>
    <definedName name="伊豆の国市_伊豆の国市6区_今回女">[1]Sheet2!$K$46</definedName>
    <definedName name="伊豆の国市_Sheet1_前回男">[1]Sheet2!$O$44</definedName>
    <definedName name="伊東市_Sheet1_今回男">[1]Sheet2!$J$23</definedName>
    <definedName name="御前崎市_御前崎市3区_今回女">[1]Sheet2!$K$42</definedName>
    <definedName name="伊東市_Sheet1_前回計">[1]Sheet2!$Q$23</definedName>
    <definedName name="伊豆の国市_Sheet1_今回男">[1]Sheet2!$J$44</definedName>
    <definedName name="磐田市_旧磐田市_今回計">#REF!</definedName>
    <definedName name="吉田町_Sheet1_前回女">[1]Sheet2!$P$57</definedName>
    <definedName name="伊豆市_Sheet1_前回計">[1]Sheet2!$Q$39</definedName>
    <definedName name="静岡市_静岡市1区_今回男">[1]Sheet2!$J$3</definedName>
    <definedName name="伊豆の国市_Sheet1_今回女">[1]Sheet2!$K$44</definedName>
    <definedName name="島田市_旧金谷町_前回女">#REF!</definedName>
    <definedName name="伊東市_Sheet1_前回男">[1]Sheet2!$O$23</definedName>
    <definedName name="磐田市_旧磐田郡_前回男">#REF!</definedName>
    <definedName name="伊豆の国市_伊豆の国市6区_前回男">[1]Sheet2!$O$46</definedName>
    <definedName name="伊東市_Sheet1_前回女">[1]Sheet2!$P$23</definedName>
    <definedName name="島田市_旧島田市_前回男">#REF!</definedName>
    <definedName name="伊豆の国市_Sheet1_前回計">[1]Sheet2!$Q$44</definedName>
    <definedName name="掛川市_Sheet1_今回男">[1]Sheet2!$J$32</definedName>
    <definedName name="島田市_Sheet1_前回計">[1]Sheet2!$Q$24</definedName>
    <definedName name="沼津市_旧沼津市_今回計">#REF!</definedName>
    <definedName name="伊豆の国市_伊豆の国市5区_今回女">[1]Sheet2!$K$45</definedName>
    <definedName name="掛川市_Sheet1_今回女">[1]Sheet2!$K$32</definedName>
    <definedName name="伊豆の国市_伊豆の国市5区_今回男">[1]Sheet2!$J$45</definedName>
    <definedName name="焼津市_旧焼津市_前回女">[1]Sheet2!$P$30</definedName>
    <definedName name="蒲原町_Sheet1_今回男">#REF!</definedName>
    <definedName name="掛川市_旧小笠郡_今回男">#REF!</definedName>
    <definedName name="浜松市_浜松市東区_今回女">[1]Sheet2!$K$13</definedName>
    <definedName name="浜松市_浜松市7区_前回女">[1]Sheet2!$P$10</definedName>
    <definedName name="伊豆の国市_伊豆の国市5区_前回計">[1]Sheet2!$Q$45</definedName>
    <definedName name="袋井市_旧袋井市_前回計">#REF!</definedName>
    <definedName name="掛川市_旧掛川市_前回計">#REF!</definedName>
    <definedName name="伊豆の国市_伊豆の国市5区_前回女">[1]Sheet2!$P$45</definedName>
    <definedName name="磐田市_旧磐田市_前回計">#REF!</definedName>
    <definedName name="小山町_Sheet1_今回男">[1]Sheet2!$J$56</definedName>
    <definedName name="下田市_Sheet1_前回計">[1]Sheet2!$Q$36</definedName>
    <definedName name="岡部町_Sheet1_前回女">#REF!</definedName>
    <definedName name="伊豆の国市_伊豆の国市5区_前回男">[1]Sheet2!$O$45</definedName>
    <definedName name="蒲原町_Sheet1_今回計">#REF!</definedName>
    <definedName name="掛川市_旧小笠郡_今回計">#REF!</definedName>
    <definedName name="浜松市_浜松市浜北区_前回男">[1]Sheet2!$O$17</definedName>
    <definedName name="磐田市_旧磐田郡_今回男">#REF!</definedName>
    <definedName name="伊豆の国市_伊豆の国市6区_今回男">[1]Sheet2!$J$46</definedName>
    <definedName name="磐田市_旧磐田郡_前回計">#REF!</definedName>
    <definedName name="熱海市_Sheet1_今回男">[1]Sheet2!$J$20</definedName>
    <definedName name="伊豆の国市_伊豆の国市6区_前回計">[1]Sheet2!$Q$46</definedName>
    <definedName name="磐田市_旧磐田郡_前回女">#REF!</definedName>
    <definedName name="伊豆の国市_伊豆の国市6区_前回女">[1]Sheet2!$P$46</definedName>
    <definedName name="浜松市_浜松市中区_前回女">[1]Sheet2!$P$12</definedName>
    <definedName name="袋井市_旧袋井市_前回男">#REF!</definedName>
    <definedName name="掛川市_旧掛川市_前回男">#REF!</definedName>
    <definedName name="浜松市_浜松市天竜区7区_今回女">[2]Sheet2!$K$18</definedName>
    <definedName name="伊豆市_Sheet1_今回女">[1]Sheet2!$K$39</definedName>
    <definedName name="袋井市_旧袋井市_前回女">#REF!</definedName>
    <definedName name="掛川市_旧掛川市_前回女">#REF!</definedName>
    <definedName name="浜松市_浜松市天竜区7区_今回男">[2]Sheet2!$J$18</definedName>
    <definedName name="相良町_Sheet1_前回女">#REF!</definedName>
    <definedName name="伊豆市_Sheet1_今回男">[1]Sheet2!$J$39</definedName>
    <definedName name="磐田市_旧磐田市_今回女">#REF!</definedName>
    <definedName name="伊豆市_Sheet1_前回女">[1]Sheet2!$P$39</definedName>
    <definedName name="下田市_Sheet1_今回女">[1]Sheet2!$K$36</definedName>
    <definedName name="富士市_旧富士川町_前回女">[1]Sheet2!$P$27</definedName>
    <definedName name="磐田市_旧磐田市_今回男">#REF!</definedName>
    <definedName name="伊豆市_Sheet1_前回男">[1]Sheet2!$O$39</definedName>
    <definedName name="下田市_Sheet1_今回男">[1]Sheet2!$J$36</definedName>
    <definedName name="岡部町_Sheet1_今回計">#REF!</definedName>
    <definedName name="富士川町_Sheet1_前回計">#REF!</definedName>
    <definedName name="岡部町_Sheet1_今回女">#REF!</definedName>
    <definedName name="浜松市_浜松市南区8区_今回女">[2]Sheet2!$K$14</definedName>
    <definedName name="岡部町_Sheet1_今回男">#REF!</definedName>
    <definedName name="浜松市_浜松市8区_今回女">[1]Sheet2!$K$11</definedName>
    <definedName name="川根町_Sheet1_前回女">#REF!</definedName>
    <definedName name="御殿場市_Sheet1_前回男">[1]Sheet2!$O$34</definedName>
    <definedName name="岡部町_Sheet1_前回計">#REF!</definedName>
    <definedName name="浜松市_浜松市中区_前回計">[1]Sheet2!$Q$12</definedName>
    <definedName name="松崎町_Sheet1_今回女">[1]Sheet2!$K$51</definedName>
    <definedName name="掛川市_Sheet1_前回女">[1]Sheet2!$P$32</definedName>
    <definedName name="岡部町_Sheet1_前回男">#REF!</definedName>
    <definedName name="磐田市_旧磐田市_前回女">#REF!</definedName>
    <definedName name="清水町_Sheet1_前回男">[1]Sheet2!$O$54</definedName>
    <definedName name="下田市_Sheet1_前回女">[1]Sheet2!$P$36</definedName>
    <definedName name="磐田市_旧磐田市_前回男">#REF!</definedName>
    <definedName name="下田市_Sheet1_前回男">[1]Sheet2!$O$36</definedName>
    <definedName name="本川根町_Sheet1_前回女">#REF!</definedName>
    <definedName name="河津町_Sheet1_今回女">[1]Sheet2!$K$49</definedName>
    <definedName name="本川根町_Sheet1_前回男">#REF!</definedName>
    <definedName name="河津町_Sheet1_今回男">[1]Sheet2!$J$49</definedName>
    <definedName name="菊川市_Sheet1_今回女">[1]Sheet2!$K$43</definedName>
    <definedName name="河津町_Sheet1_前回計">[1]Sheet2!$Q$49</definedName>
    <definedName name="河津町_Sheet1_前回女">[1]Sheet2!$P$49</definedName>
    <definedName name="河津町_Sheet1_前回男">[1]Sheet2!$O$49</definedName>
    <definedName name="浜松市_浜松市8区_今回男">[1]Sheet2!$J$11</definedName>
    <definedName name="函南町_Sheet1_今回女">[1]Sheet2!$K$53</definedName>
    <definedName name="川根町_Sheet1_前回男">#REF!</definedName>
    <definedName name="掛川市_Sheet1_前回計">[1]Sheet2!$Q$32</definedName>
    <definedName name="清水町_Sheet1_前回計">[1]Sheet2!$Q$54</definedName>
    <definedName name="松崎町_Sheet1_今回男">[1]Sheet2!$J$51</definedName>
    <definedName name="掛川市_Sheet1_前回男">[1]Sheet2!$O$32</definedName>
    <definedName name="袋井市_旧袋井市_今回計">#REF!</definedName>
    <definedName name="掛川市_旧掛川市_今回計">#REF!</definedName>
    <definedName name="富士市_旧富士市_今回男">[1]Sheet2!$J$26</definedName>
    <definedName name="浜松市_浜松市中区7区_今回男">[2]Sheet2!$J$9</definedName>
    <definedName name="袋井市_旧袋井市_今回女">#REF!</definedName>
    <definedName name="小山町_Sheet1_前回計">[1]Sheet2!$Q$56</definedName>
    <definedName name="掛川市_旧掛川市_今回女">#REF!</definedName>
    <definedName name="袋井市_旧袋井市_今回男">#REF!</definedName>
    <definedName name="掛川市_旧掛川市_今回男">#REF!</definedName>
    <definedName name="東伊豆町_Sheet1_前回計">[1]Sheet2!$Q$48</definedName>
    <definedName name="静岡市_静岡市清水区_前回男">[1]Sheet2!$O$7</definedName>
    <definedName name="蒲原町_Sheet1_今回女">#REF!</definedName>
    <definedName name="掛川市_旧小笠郡_今回女">#REF!</definedName>
    <definedName name="蒲原町_Sheet1_前回計">#REF!</definedName>
    <definedName name="掛川市_旧小笠郡_前回計">#REF!</definedName>
    <definedName name="静岡市_静岡市清水区_今回女">[1]Sheet2!$K$7</definedName>
    <definedName name="蒲原町_Sheet1_前回女">#REF!</definedName>
    <definedName name="沼津市_Sheet1_今回男">[1]Sheet2!$J$19</definedName>
    <definedName name="掛川市_旧小笠郡_前回女">#REF!</definedName>
    <definedName name="島田市_Sheet1_前回女">[1]Sheet2!$P$24</definedName>
    <definedName name="静岡市_静岡市清水区_今回男">[1]Sheet2!$J$7</definedName>
    <definedName name="沼津市_旧沼津市_今回女">#REF!</definedName>
    <definedName name="蒲原町_Sheet1_前回男">#REF!</definedName>
    <definedName name="磐田市_Sheet1_前回計">[1]Sheet2!$Q$28</definedName>
    <definedName name="掛川市_旧小笠郡_前回男">#REF!</definedName>
    <definedName name="菊川市_Sheet1_今回男">[1]Sheet2!$J$43</definedName>
    <definedName name="菊川市_Sheet1_前回計">[1]Sheet2!$Q$43</definedName>
    <definedName name="菊川市_Sheet1_前回女">[1]Sheet2!$P$43</definedName>
    <definedName name="菊川市_Sheet1_前回男">[1]Sheet2!$O$43</definedName>
    <definedName name="吉田町_Sheet1_今回女">[1]Sheet2!$K$57</definedName>
    <definedName name="吉田町_Sheet1_今回男">[1]Sheet2!$J$57</definedName>
    <definedName name="吉田町_Sheet1_前回計">[1]Sheet2!$Q$57</definedName>
    <definedName name="静岡市_静岡市1区_今回女">[1]Sheet2!$K$3</definedName>
    <definedName name="吉田町_Sheet1_前回男">[1]Sheet2!$O$57</definedName>
    <definedName name="浜松市_浜松市東区_前回計">[1]Sheet2!$Q$13</definedName>
    <definedName name="御前崎市_旧浜岡町_前回男">#REF!</definedName>
    <definedName name="湖西市_Sheet1_今回女">[1]Sheet2!$K$38</definedName>
    <definedName name="湖西市_Sheet1_今回男">[1]Sheet2!$J$38</definedName>
    <definedName name="袋井市_旧浅羽町_今回男">#REF!</definedName>
    <definedName name="湖西市_Sheet1_前回計">[1]Sheet2!$Q$38</definedName>
    <definedName name="浜松市_浜松市北区_今回男">[1]Sheet2!$J$16</definedName>
    <definedName name="榛原町_Sheet1_今回男">#REF!</definedName>
    <definedName name="湖西市_Sheet1_前回女">[1]Sheet2!$P$38</definedName>
    <definedName name="湖西市_Sheet1_前回男">[1]Sheet2!$O$38</definedName>
    <definedName name="沼津市_旧戸田村_前回男">#REF!</definedName>
    <definedName name="御前崎市_Sheet1_今回女">[1]Sheet2!$K$40</definedName>
    <definedName name="島田市_旧島田市_今回女">#REF!</definedName>
    <definedName name="御前崎市_Sheet1_今回男">[1]Sheet2!$J$40</definedName>
    <definedName name="本川根町_Sheet1_今回女">#REF!</definedName>
    <definedName name="御前崎市_Sheet1_前回計">[1]Sheet2!$Q$40</definedName>
    <definedName name="御前崎市_Sheet1_前回女">[1]Sheet2!$P$40</definedName>
    <definedName name="御前崎市_Sheet1_前回男">[1]Sheet2!$O$40</definedName>
    <definedName name="御前崎市_御前崎市3区_前回女">[1]Sheet2!$P$42</definedName>
    <definedName name="御前崎市_旧御前崎町_今回計">#REF!</definedName>
    <definedName name="御前崎市_旧御前崎町_今回女">#REF!</definedName>
    <definedName name="御前崎市_旧御前崎町_今回男">#REF!</definedName>
    <definedName name="御前崎市_旧御前崎町_前回計">#REF!</definedName>
    <definedName name="御前崎市_旧御前崎町_前回女">#REF!</definedName>
    <definedName name="御前崎市_旧御前崎町_前回男">#REF!</definedName>
    <definedName name="御前崎市_旧浜岡町_今回計">#REF!</definedName>
    <definedName name="御前崎市_旧浜岡町_今回女">#REF!</definedName>
    <definedName name="御前崎市_旧浜岡町_今回男">#REF!</definedName>
    <definedName name="富士市_Sheet1_今回男">[1]Sheet2!$J$25</definedName>
    <definedName name="御前崎市_旧浜岡町_前回計">#REF!</definedName>
    <definedName name="御前崎市_旧浜岡町_前回女">#REF!</definedName>
    <definedName name="川根本町_Sheet1_今回女">[1]Sheet2!$K$58</definedName>
    <definedName name="御前崎市_御前崎市2区_今回女">[1]Sheet2!$K$41</definedName>
    <definedName name="川根本町_Sheet1_今回男">[1]Sheet2!$J$58</definedName>
    <definedName name="御前崎市_御前崎市2区_今回男">[1]Sheet2!$J$41</definedName>
    <definedName name="川根本町_Sheet1_前回計">[1]Sheet2!$Q$58</definedName>
    <definedName name="御前崎市_御前崎市2区_前回計">[1]Sheet2!$Q$41</definedName>
    <definedName name="川根本町_Sheet1_前回女">[1]Sheet2!$P$58</definedName>
    <definedName name="焼津市_旧大井川町_前回男">[1]Sheet2!$O$31</definedName>
    <definedName name="御前崎市_御前崎市2区_前回女">[1]Sheet2!$P$41</definedName>
    <definedName name="川根本町_Sheet1_前回男">[1]Sheet2!$O$58</definedName>
    <definedName name="御前崎市_御前崎市2区_前回男">[1]Sheet2!$O$41</definedName>
    <definedName name="御前崎市_御前崎市3区_今回男">[1]Sheet2!$J$42</definedName>
    <definedName name="御前崎市_御前崎市3区_前回計">[1]Sheet2!$Q$42</definedName>
    <definedName name="御前崎市_御前崎市3区_前回男">[1]Sheet2!$O$42</definedName>
    <definedName name="浜松市_浜松市天竜区_前回男">[1]Sheet2!$O$18</definedName>
    <definedName name="御殿場市_Sheet1_今回女">[1]Sheet2!$K$34</definedName>
    <definedName name="御殿場市_Sheet1_今回男">[1]Sheet2!$J$34</definedName>
    <definedName name="御殿場市_Sheet1_前回計">[1]Sheet2!$Q$34</definedName>
    <definedName name="御殿場市_Sheet1_前回女">[1]Sheet2!$P$34</definedName>
    <definedName name="三島市_Sheet1_今回女">[1]Sheet2!$K$21</definedName>
    <definedName name="浜松市_浜松市浜北区_前回計">[1]Sheet2!$Q$17</definedName>
    <definedName name="磐田市_旧磐田郡_今回計">#REF!</definedName>
    <definedName name="三島市_Sheet1_今回男">[1]Sheet2!$J$21</definedName>
    <definedName name="三島市_Sheet1_前回計">[1]Sheet2!$Q$21</definedName>
    <definedName name="三島市_Sheet1_前回女">[1]Sheet2!$P$21</definedName>
    <definedName name="三島市_Sheet1_前回男">[1]Sheet2!$O$21</definedName>
    <definedName name="由比町_Sheet1_前回計">#REF!</definedName>
    <definedName name="小山町_Sheet1_今回女">[1]Sheet2!$K$56</definedName>
    <definedName name="小山町_Sheet1_前回女">[1]Sheet2!$P$56</definedName>
    <definedName name="小山町_Sheet1_前回男">[1]Sheet2!$O$56</definedName>
    <definedName name="松崎町_Sheet1_前回計">[1]Sheet2!$Q$51</definedName>
    <definedName name="松崎町_Sheet1_前回女">[1]Sheet2!$P$51</definedName>
    <definedName name="浜松市_浜松市8区_前回計">[1]Sheet2!$Q$11</definedName>
    <definedName name="松崎町_Sheet1_前回男">[1]Sheet2!$O$51</definedName>
    <definedName name="沼津市_Sheet1_今回女">[1]Sheet2!$K$19</definedName>
    <definedName name="沼津市_Sheet1_前回計">[1]Sheet2!$Q$19</definedName>
    <definedName name="沼津市_Sheet1_前回女">[1]Sheet2!$P$19</definedName>
    <definedName name="袋井市_旧浅羽町_今回女">#REF!</definedName>
    <definedName name="沼津市_Sheet1_前回男">[1]Sheet2!$O$19</definedName>
    <definedName name="沼津市_旧戸田村_今回計">#REF!</definedName>
    <definedName name="沼津市_旧戸田村_今回女">#REF!</definedName>
    <definedName name="沼津市_旧戸田村_今回男">#REF!</definedName>
    <definedName name="沼津市_旧戸田村_前回計">#REF!</definedName>
    <definedName name="沼津市_旧戸田村_前回女">#REF!</definedName>
    <definedName name="浜松市_浜松市7区_今回女">[1]Sheet2!$K$10</definedName>
    <definedName name="島田市_Sheet1_前回男">[1]Sheet2!$O$24</definedName>
    <definedName name="沼津市_旧沼津市_今回男">#REF!</definedName>
    <definedName name="沼津市_旧沼津市_前回計">#REF!</definedName>
    <definedName name="榛原町_Sheet1_今回計">#REF!</definedName>
    <definedName name="沼津市_旧沼津市_前回女">#REF!</definedName>
    <definedName name="浜松市_浜松市天竜区3区_今回女">[2]Sheet2!$K$17</definedName>
    <definedName name="袋井市_Sheet1_前回計">[1]Sheet2!$Q$35</definedName>
    <definedName name="沼津市_旧沼津市_前回男">#REF!</definedName>
    <definedName name="静岡市_静岡市駿河区_前回女">[1]Sheet2!$P$6</definedName>
    <definedName name="焼津市_Sheet1_今回女">[1]Sheet2!$K$29</definedName>
    <definedName name="中川根町_Sheet1_今回女">#REF!</definedName>
    <definedName name="静岡市_静岡市駿河区_前回男">[1]Sheet2!$O$6</definedName>
    <definedName name="焼津市_Sheet1_今回男">[1]Sheet2!$J$29</definedName>
    <definedName name="焼津市_Sheet1_前回計">[1]Sheet2!$Q$29</definedName>
    <definedName name="富士宮市_Sheet1_前回男">[1]Sheet2!$O$22</definedName>
    <definedName name="大井川町_Sheet1_今回計">#REF!</definedName>
    <definedName name="焼津市_Sheet1_前回女">[1]Sheet2!$P$29</definedName>
    <definedName name="焼津市_Sheet1_前回男">[1]Sheet2!$O$29</definedName>
    <definedName name="焼津市_旧焼津市_今回女">[1]Sheet2!$K$30</definedName>
    <definedName name="焼津市_旧焼津市_今回男">[1]Sheet2!$J$30</definedName>
    <definedName name="焼津市_旧焼津市_前回男">[1]Sheet2!$O$30</definedName>
    <definedName name="浜松市_浜松市南区_今回男">[1]Sheet2!$J$15</definedName>
    <definedName name="焼津市_旧大井川町_今回女">[1]Sheet2!$K$31</definedName>
    <definedName name="焼津市_旧大井川町_今回男">[1]Sheet2!$J$31</definedName>
    <definedName name="焼津市_旧大井川町_前回計">[1]Sheet2!$Q$31</definedName>
    <definedName name="焼津市_旧大井川町_前回女">[1]Sheet2!$P$31</definedName>
    <definedName name="中川根町_Sheet1_今回計">#REF!</definedName>
    <definedName name="裾野市_Sheet1_今回女">[1]Sheet2!$K$37</definedName>
    <definedName name="森町_Sheet1_今回女">[1]Sheet2!$K$59</definedName>
    <definedName name="裾野市_Sheet1_今回男">[1]Sheet2!$J$37</definedName>
    <definedName name="森町_Sheet1_今回男">[1]Sheet2!$J$59</definedName>
    <definedName name="裾野市_Sheet1_前回計">[1]Sheet2!$Q$37</definedName>
    <definedName name="森町_Sheet1_前回計">[1]Sheet2!$Q$59</definedName>
    <definedName name="裾野市_Sheet1_前回女">[1]Sheet2!$P$37</definedName>
    <definedName name="森町_Sheet1_前回女">[1]Sheet2!$P$59</definedName>
    <definedName name="裾野市_Sheet1_前回男">[1]Sheet2!$O$37</definedName>
    <definedName name="森町_Sheet1_前回男">[1]Sheet2!$O$59</definedName>
    <definedName name="浜松市_浜松市北区_今回女">[1]Sheet2!$K$16</definedName>
    <definedName name="榛原町_Sheet1_今回女">#REF!</definedName>
    <definedName name="浜松市_浜松市北区_前回計">[1]Sheet2!$Q$16</definedName>
    <definedName name="榛原町_Sheet1_前回計">#REF!</definedName>
    <definedName name="浜松市_浜松市北区_前回女">[1]Sheet2!$P$16</definedName>
    <definedName name="榛原町_Sheet1_前回女">#REF!</definedName>
    <definedName name="浜松市_浜松市北区_前回男">[1]Sheet2!$O$16</definedName>
    <definedName name="静岡市_静岡市4区_前回計">[1]Sheet2!$Q$4</definedName>
    <definedName name="榛原町_Sheet1_前回男">#REF!</definedName>
    <definedName name="清水町_Sheet1_今回女">[1]Sheet2!$K$54</definedName>
    <definedName name="清水町_Sheet1_今回男">[1]Sheet2!$J$54</definedName>
    <definedName name="浜松市_浜松市中区8区_今回男">[2]Sheet2!$J$10</definedName>
    <definedName name="清水町_Sheet1_前回女">[1]Sheet2!$P$54</definedName>
    <definedName name="西伊豆町_Sheet1_今回女">[1]Sheet2!$K$52</definedName>
    <definedName name="相良町_Sheet1_今回計">#REF!</definedName>
    <definedName name="西伊豆町_Sheet1_今回男">[1]Sheet2!$J$52</definedName>
    <definedName name="富士市_旧富士川町_今回男">[1]Sheet2!$J$27</definedName>
    <definedName name="西伊豆町_Sheet1_前回計">[1]Sheet2!$Q$52</definedName>
    <definedName name="西伊豆町_Sheet1_前回女">[1]Sheet2!$P$52</definedName>
    <definedName name="西伊豆町_Sheet1_前回男">[1]Sheet2!$O$52</definedName>
    <definedName name="牧之原市_Sheet1_前回女">[1]Sheet2!$P$47</definedName>
    <definedName name="静岡市_静岡市1区_前回計">[1]Sheet2!$Q$3</definedName>
    <definedName name="静岡市_静岡市1区_前回女">[1]Sheet2!$P$3</definedName>
    <definedName name="静岡市_静岡市1区_前回男">[1]Sheet2!$O$3</definedName>
    <definedName name="静岡市_静岡市4区_今回女">[1]Sheet2!$K$4</definedName>
    <definedName name="静岡市_静岡市4区_今回男">[1]Sheet2!$J$4</definedName>
    <definedName name="静岡市_静岡市4区_前回女">[1]Sheet2!$P$4</definedName>
    <definedName name="浜松市_浜松市東区_前回女">[1]Sheet2!$P$13</definedName>
    <definedName name="静岡市_静岡市4区_前回男">[1]Sheet2!$O$4</definedName>
    <definedName name="静岡市_静岡市葵区_今回女">[1]Sheet2!$K$5</definedName>
    <definedName name="静岡市_静岡市葵区_今回男">[1]Sheet2!$J$5</definedName>
    <definedName name="静岡市_静岡市葵区_前回計">[1]Sheet2!$Q$5</definedName>
    <definedName name="静岡市_静岡市葵区_前回女">[1]Sheet2!$P$5</definedName>
    <definedName name="静岡市_静岡市葵区_前回男">[1]Sheet2!$O$5</definedName>
    <definedName name="静岡市_静岡市駿河区_今回女">[1]Sheet2!$K$6</definedName>
    <definedName name="浜松市_浜松市南区_前回計">[1]Sheet2!$Q$15</definedName>
    <definedName name="静岡市_静岡市駿河区_今回男">[1]Sheet2!$J$6</definedName>
    <definedName name="静岡市_静岡市駿河区_前回計">[1]Sheet2!$Q$6</definedName>
    <definedName name="静岡市_静岡市清水区_前回計">[1]Sheet2!$Q$7</definedName>
    <definedName name="静岡市_静岡市清水区_前回女">[1]Sheet2!$P$7</definedName>
    <definedName name="浜松市_浜松市西区_前回計">[1]Sheet2!$Q$14</definedName>
    <definedName name="川根町_Sheet1_今回計">#REF!</definedName>
    <definedName name="浜松市_浜松市西区_前回女">[1]Sheet2!$P$14</definedName>
    <definedName name="川根町_Sheet1_今回女">#REF!</definedName>
    <definedName name="浜松市_浜松市西区_前回男">[1]Sheet2!$O$14</definedName>
    <definedName name="川根町_Sheet1_今回男">#REF!</definedName>
    <definedName name="川根町_Sheet1_前回計">#REF!</definedName>
    <definedName name="相良町_Sheet1_今回女">#REF!</definedName>
    <definedName name="相良町_Sheet1_今回男">#REF!</definedName>
    <definedName name="東伊豆町_Sheet1_前回男">[1]Sheet2!$O$48</definedName>
    <definedName name="相良町_Sheet1_前回計">#REF!</definedName>
    <definedName name="相良町_Sheet1_前回男">#REF!</definedName>
    <definedName name="袋井市_Sheet1_今回女">[1]Sheet2!$K$35</definedName>
    <definedName name="袋井市_Sheet1_今回男">[1]Sheet2!$J$35</definedName>
    <definedName name="袋井市_Sheet1_前回女">[1]Sheet2!$P$35</definedName>
    <definedName name="島田市_旧島田市_前回計">#REF!</definedName>
    <definedName name="袋井市_Sheet1_前回男">[1]Sheet2!$O$35</definedName>
    <definedName name="袋井市_旧浅羽町_今回計">#REF!</definedName>
    <definedName name="袋井市_旧浅羽町_前回計">#REF!</definedName>
    <definedName name="函南町_Sheet1_前回男">[1]Sheet2!$O$53</definedName>
    <definedName name="袋井市_旧浅羽町_前回女">#REF!</definedName>
    <definedName name="袋井市_旧浅羽町_前回男">#REF!</definedName>
    <definedName name="大井川町_Sheet1_今回女">#REF!</definedName>
    <definedName name="大井川町_Sheet1_今回男">#REF!</definedName>
    <definedName name="大井川町_Sheet1_前回計">#REF!</definedName>
    <definedName name="富士市_Sheet1_前回計">[1]Sheet2!$Q$25</definedName>
    <definedName name="大井川町_Sheet1_前回女">#REF!</definedName>
    <definedName name="大井川町_Sheet1_前回男">#REF!</definedName>
    <definedName name="中川根町_Sheet1_今回男">#REF!</definedName>
    <definedName name="中川根町_Sheet1_前回計">#REF!</definedName>
    <definedName name="浜松市_浜松市中区_今回女">[1]Sheet2!$K$12</definedName>
    <definedName name="中川根町_Sheet1_前回女">#REF!</definedName>
    <definedName name="浜松市_浜松市中区_今回男">[1]Sheet2!$J$12</definedName>
    <definedName name="中川根町_Sheet1_前回男">#REF!</definedName>
    <definedName name="由比町_Sheet1_今回計">#REF!</definedName>
    <definedName name="長泉町_Sheet1_今回女">[1]Sheet2!$K$55</definedName>
    <definedName name="長泉町_Sheet1_今回男">[1]Sheet2!$J$55</definedName>
    <definedName name="長泉町_Sheet1_前回計">[1]Sheet2!$Q$55</definedName>
    <definedName name="浜松市_浜松市7区_前回計">[1]Sheet2!$Q$10</definedName>
    <definedName name="長泉町_Sheet1_前回女">[1]Sheet2!$P$55</definedName>
    <definedName name="長泉町_Sheet1_前回男">[1]Sheet2!$O$55</definedName>
    <definedName name="島田市_Sheet1_今回女">[1]Sheet2!$K$24</definedName>
    <definedName name="島田市_Sheet1_今回男">[1]Sheet2!$J$24</definedName>
    <definedName name="富士市_旧富士市_前回男">[1]Sheet2!$O$26</definedName>
    <definedName name="島田市_旧金谷町_今回計">#REF!</definedName>
    <definedName name="島田市_旧金谷町_今回女">#REF!</definedName>
    <definedName name="島田市_旧金谷町_今回男">#REF!</definedName>
    <definedName name="島田市_旧金谷町_前回計">#REF!</definedName>
    <definedName name="島田市_旧金谷町_前回男">#REF!</definedName>
    <definedName name="島田市_旧島田市_今回計">#REF!</definedName>
    <definedName name="島田市_旧島田市_今回男">#REF!</definedName>
    <definedName name="牧之原市_Sheet1_前回男">[1]Sheet2!$O$47</definedName>
    <definedName name="島田市_旧島田市_前回女">#REF!</definedName>
    <definedName name="浜松市_浜松市南区_前回男">[1]Sheet2!$O$15</definedName>
    <definedName name="東伊豆町_Sheet1_今回女">[1]Sheet2!$K$48</definedName>
    <definedName name="東伊豆町_Sheet1_今回男">[1]Sheet2!$J$48</definedName>
    <definedName name="浜松市_浜松市3区_前回計">[1]Sheet2!$Q$9</definedName>
    <definedName name="東伊豆町_Sheet1_前回女">[1]Sheet2!$P$48</definedName>
    <definedName name="藤枝市_Sheet1_今回女">[1]Sheet2!$K$33</definedName>
    <definedName name="磐田市_Sheet1_今回女">[1]Sheet2!$K$28</definedName>
    <definedName name="藤枝市_Sheet1_今回男">[1]Sheet2!$J$33</definedName>
    <definedName name="浜松市_浜松市8区_前回男">[1]Sheet2!$O$11</definedName>
    <definedName name="藤枝市_Sheet1_前回計">[1]Sheet2!$Q$33</definedName>
    <definedName name="磐田市_Sheet1_前回男">[1]Sheet2!$O$28</definedName>
    <definedName name="藤枝市_Sheet1_前回女">[1]Sheet2!$P$33</definedName>
    <definedName name="藤枝市_Sheet1_前回男">[1]Sheet2!$O$33</definedName>
    <definedName name="南伊豆町_Sheet1_今回女">[1]Sheet2!$K$50</definedName>
    <definedName name="南伊豆町_Sheet1_今回男">[1]Sheet2!$J$50</definedName>
    <definedName name="南伊豆町_Sheet1_前回計">[1]Sheet2!$Q$50</definedName>
    <definedName name="南伊豆町_Sheet1_前回女">[1]Sheet2!$P$50</definedName>
    <definedName name="南伊豆町_Sheet1_前回男">[1]Sheet2!$O$50</definedName>
    <definedName name="熱海市_Sheet1_今回女">[1]Sheet2!$K$20</definedName>
    <definedName name="熱海市_Sheet1_前回計">[1]Sheet2!$Q$20</definedName>
    <definedName name="浜松市_浜松市天竜区_今回男">[1]Sheet2!$J$18</definedName>
    <definedName name="熱海市_Sheet1_前回女">[1]Sheet2!$P$20</definedName>
    <definedName name="熱海市_Sheet1_前回男">[1]Sheet2!$O$20</definedName>
    <definedName name="熱海市男">#REF!</definedName>
    <definedName name="函南町_Sheet1_今回男">[1]Sheet2!$J$53</definedName>
    <definedName name="函南町_Sheet1_前回計">[1]Sheet2!$Q$53</definedName>
    <definedName name="富士川町_Sheet1_前回男">#REF!</definedName>
    <definedName name="函南町_Sheet1_前回女">[1]Sheet2!$P$53</definedName>
    <definedName name="磐田市_Sheet1_今回男">[1]Sheet2!$J$28</definedName>
    <definedName name="磐田市_Sheet1_前回女">[1]Sheet2!$P$28</definedName>
    <definedName name="浜松市_浜松市3区_今回女">[1]Sheet2!$K$9</definedName>
    <definedName name="浜松市_浜松市3区_今回男">[1]Sheet2!$J$9</definedName>
    <definedName name="浜松市_浜松市3区_前回女">[1]Sheet2!$P$9</definedName>
    <definedName name="浜松市_浜松市3区_前回男">[1]Sheet2!$O$9</definedName>
    <definedName name="浜松市_浜松市7区_今回男">[1]Sheet2!$J$10</definedName>
    <definedName name="浜松市_浜松市東区_今回男">[1]Sheet2!$J$13</definedName>
    <definedName name="浜松市_浜松市7区_前回男">[1]Sheet2!$O$10</definedName>
    <definedName name="浜松市_浜松市8区_前回女">[1]Sheet2!$P$11</definedName>
    <definedName name="浜松市_浜松市西区_今回女">[1]Sheet2!$K$14</definedName>
    <definedName name="浜松市_浜松市西区_今回男">[1]Sheet2!$J$14</definedName>
    <definedName name="浜松市_浜松市中区_前回男">[1]Sheet2!$O$12</definedName>
    <definedName name="富士市_旧富士市_今回女">[1]Sheet2!$K$26</definedName>
    <definedName name="浜松市_浜松市中区7区_今回女">[2]Sheet2!$K$9</definedName>
    <definedName name="浜松市_浜松市中区8区_今回女">[2]Sheet2!$K$10</definedName>
    <definedName name="浜松市_浜松市天竜区_今回女">[1]Sheet2!$K$18</definedName>
    <definedName name="浜松市_浜松市天竜区_前回計">[1]Sheet2!$Q$18</definedName>
    <definedName name="浜松市_浜松市天竜区_前回女">[1]Sheet2!$P$18</definedName>
    <definedName name="浜松市_浜松市天竜区3区_今回男">[2]Sheet2!$J$17</definedName>
    <definedName name="浜松市_浜松市東区_前回男">[1]Sheet2!$O$13</definedName>
    <definedName name="浜松市_浜松市南区_今回女">[1]Sheet2!$K$15</definedName>
    <definedName name="浜松市_浜松市南区_前回女">[1]Sheet2!$P$15</definedName>
    <definedName name="本川根町_Sheet1_今回男">#REF!</definedName>
    <definedName name="浜松市_浜松市南区7区_今回女">[2]Sheet2!$K$13</definedName>
    <definedName name="浜松市_浜松市南区7区_今回男">[2]Sheet2!$J$13</definedName>
    <definedName name="浜松市_浜松市南区8区_今回男">[2]Sheet2!$J$14</definedName>
    <definedName name="浜松市_浜松市浜北区_今回女">[1]Sheet2!$K$17</definedName>
    <definedName name="浜松市_浜松市浜北区_今回男">[1]Sheet2!$J$17</definedName>
    <definedName name="富士市_Sheet1_前回女">[1]Sheet2!$P$25</definedName>
    <definedName name="富士宮市_Sheet1_今回女">[1]Sheet2!$K$22</definedName>
    <definedName name="富士市_Sheet1_前回男">[1]Sheet2!$O$25</definedName>
    <definedName name="富士宮市_Sheet1_今回男">[1]Sheet2!$J$22</definedName>
    <definedName name="富士宮市_Sheet1_前回計">[1]Sheet2!$Q$22</definedName>
    <definedName name="富士宮市_Sheet1_前回女">[1]Sheet2!$P$22</definedName>
    <definedName name="富士市_Sheet1_今回女">[1]Sheet2!$K$25</definedName>
    <definedName name="富士市_旧富士市_前回計">[1]Sheet2!$Q$26</definedName>
    <definedName name="富士市_旧富士市_前回女">[1]Sheet2!$P$26</definedName>
    <definedName name="富士市_旧富士川町_今回女">[1]Sheet2!$K$27</definedName>
    <definedName name="富士市_旧富士川町_前回計">[1]Sheet2!$Q$27</definedName>
    <definedName name="富士市_旧富士川町_前回男">[1]Sheet2!$O$27</definedName>
    <definedName name="富士川町_Sheet1_今回計">#REF!</definedName>
    <definedName name="富士川町_Sheet1_今回女">#REF!</definedName>
    <definedName name="富士川町_Sheet1_今回男">#REF!</definedName>
    <definedName name="富士川町_Sheet1_前回女">#REF!</definedName>
    <definedName name="牧之原市_Sheet1_今回女">[1]Sheet2!$K$47</definedName>
    <definedName name="牧之原市_Sheet1_今回男">[1]Sheet2!$J$47</definedName>
    <definedName name="牧之原市_Sheet1_前回計">[1]Sheet2!$Q$47</definedName>
    <definedName name="本川根町_Sheet1_今回計">#REF!</definedName>
    <definedName name="本川根町_Sheet1_前回計">#REF!</definedName>
    <definedName name="由比町_Sheet1_今回女">#REF!</definedName>
    <definedName name="由比町_Sheet1_今回男">#REF!</definedName>
    <definedName name="由比町_Sheet1_前回女">#REF!</definedName>
    <definedName name="由比町_Sheet1_前回男">#REF!</definedName>
    <definedName name="_xlnm.Print_Area" localSheetId="1">在外031202!$A$1:$K$125</definedName>
    <definedName name="_xlnm.Print_Area" localSheetId="0">国内!$A$1:$G$98</definedName>
    <definedName name="_xlnm.Print_Titles" localSheetId="0">国内!$1:$4</definedName>
    <definedName name="熱海市男" localSheetId="0">#REF!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<sst xmlns="http://schemas.openxmlformats.org/spreadsheetml/2006/main" xmlns:r="http://schemas.openxmlformats.org/officeDocument/2006/relationships" count="176" uniqueCount="176">
  <si>
    <t>市　　計</t>
  </si>
  <si>
    <t>令和6年4月6日選挙人名簿登録者総数一覧表</t>
  </si>
  <si>
    <t>焼　津　市</t>
  </si>
  <si>
    <t>前回登録者総数（R6.3.1）</t>
    <rPh sb="0" eb="2">
      <t>ゼンカイ</t>
    </rPh>
    <rPh sb="2" eb="5">
      <t>トウロクシャ</t>
    </rPh>
    <rPh sb="5" eb="7">
      <t>ソウスウ</t>
    </rPh>
    <phoneticPr fontId="23"/>
  </si>
  <si>
    <t>島田市･川根本町</t>
  </si>
  <si>
    <t>袋　井　市</t>
  </si>
  <si>
    <t>男</t>
    <rPh sb="0" eb="1">
      <t>オトコ</t>
    </rPh>
    <phoneticPr fontId="23"/>
  </si>
  <si>
    <t>総数    B</t>
  </si>
  <si>
    <t>女</t>
    <rPh sb="0" eb="1">
      <t>オンナ</t>
    </rPh>
    <phoneticPr fontId="23"/>
  </si>
  <si>
    <t>静岡県選挙管理委員会　　　　　（単位：人）</t>
  </si>
  <si>
    <t>清　水　町</t>
  </si>
  <si>
    <t>今回登録者総数（R6.4.6）</t>
    <rPh sb="0" eb="2">
      <t>コンカイ</t>
    </rPh>
    <rPh sb="2" eb="5">
      <t>トウロクシャ</t>
    </rPh>
    <rPh sb="5" eb="7">
      <t>ソウスウ</t>
    </rPh>
    <phoneticPr fontId="23"/>
  </si>
  <si>
    <t>焼  津  市</t>
    <rPh sb="0" eb="1">
      <t>ヤキ</t>
    </rPh>
    <rPh sb="3" eb="4">
      <t>ツ</t>
    </rPh>
    <rPh sb="6" eb="7">
      <t>シ</t>
    </rPh>
    <phoneticPr fontId="19"/>
  </si>
  <si>
    <t>沼　津　市</t>
  </si>
  <si>
    <t>長　泉　町</t>
  </si>
  <si>
    <t>藤　枝　市</t>
  </si>
  <si>
    <t>藤  枝  市</t>
  </si>
  <si>
    <t>計　　A</t>
    <rPh sb="0" eb="1">
      <t>ケイ</t>
    </rPh>
    <phoneticPr fontId="23"/>
  </si>
  <si>
    <t>伊　豆　市</t>
  </si>
  <si>
    <t>増減　　A-B</t>
  </si>
  <si>
    <t>南 伊 豆 町</t>
  </si>
  <si>
    <t xml:space="preserve"> </t>
  </si>
  <si>
    <t>葵      区</t>
  </si>
  <si>
    <t>菊　川　市</t>
  </si>
  <si>
    <t>駿  河  区</t>
  </si>
  <si>
    <t>清  水  区</t>
  </si>
  <si>
    <t>浜松市中区第1開票区</t>
    <rPh sb="0" eb="3">
      <t>ハママツシ</t>
    </rPh>
    <rPh sb="3" eb="5">
      <t>ナカク</t>
    </rPh>
    <rPh sb="5" eb="6">
      <t>ダイ</t>
    </rPh>
    <rPh sb="7" eb="9">
      <t>カイヒョウ</t>
    </rPh>
    <rPh sb="9" eb="10">
      <t>ク</t>
    </rPh>
    <phoneticPr fontId="19"/>
  </si>
  <si>
    <t>静　岡　市  計</t>
  </si>
  <si>
    <t>賀 茂 郡 計</t>
  </si>
  <si>
    <t>選挙区</t>
    <rPh sb="0" eb="3">
      <t>センキョク</t>
    </rPh>
    <phoneticPr fontId="19"/>
  </si>
  <si>
    <t>中　央　区</t>
    <rPh sb="0" eb="1">
      <t>ナカ</t>
    </rPh>
    <rPh sb="4" eb="5">
      <t>ク</t>
    </rPh>
    <phoneticPr fontId="19"/>
  </si>
  <si>
    <t>松　崎　町</t>
  </si>
  <si>
    <t>浜　名　区</t>
    <rPh sb="0" eb="1">
      <t>ハマ</t>
    </rPh>
    <rPh sb="2" eb="3">
      <t>ナ</t>
    </rPh>
    <rPh sb="4" eb="5">
      <t>ク</t>
    </rPh>
    <phoneticPr fontId="19"/>
  </si>
  <si>
    <t>　その他の市区町の今回登録者総数は、前回定時登録時（R6.3.1）から変更なし。</t>
    <rPh sb="18" eb="20">
      <t>ゼンカイ</t>
    </rPh>
    <rPh sb="20" eb="22">
      <t>テイジ</t>
    </rPh>
    <rPh sb="22" eb="24">
      <t>トウロク</t>
    </rPh>
    <rPh sb="24" eb="25">
      <t>ジ</t>
    </rPh>
    <phoneticPr fontId="19"/>
  </si>
  <si>
    <t>静岡市清水区･庵原郡</t>
    <rPh sb="0" eb="3">
      <t>シズオカシ</t>
    </rPh>
    <rPh sb="3" eb="5">
      <t>シミズ</t>
    </rPh>
    <rPh sb="5" eb="6">
      <t>ク</t>
    </rPh>
    <rPh sb="7" eb="10">
      <t>イハラグン</t>
    </rPh>
    <phoneticPr fontId="19"/>
  </si>
  <si>
    <t>町    計</t>
    <rPh sb="0" eb="1">
      <t>マチ</t>
    </rPh>
    <rPh sb="5" eb="6">
      <t>ケイ</t>
    </rPh>
    <phoneticPr fontId="19"/>
  </si>
  <si>
    <t>天　竜　区</t>
    <rPh sb="0" eb="1">
      <t>テン</t>
    </rPh>
    <rPh sb="2" eb="3">
      <t>リュウ</t>
    </rPh>
    <rPh sb="4" eb="5">
      <t>ク</t>
    </rPh>
    <phoneticPr fontId="19"/>
  </si>
  <si>
    <t>浜　松　市　計</t>
  </si>
  <si>
    <t>御前崎市計</t>
    <rPh sb="0" eb="4">
      <t>オマエザキシ</t>
    </rPh>
    <rPh sb="4" eb="5">
      <t>ケイ</t>
    </rPh>
    <phoneticPr fontId="19"/>
  </si>
  <si>
    <t>伊　東　市</t>
  </si>
  <si>
    <t>熱　海　市</t>
  </si>
  <si>
    <t>榛 原 郡 計</t>
  </si>
  <si>
    <t>三　島　市</t>
  </si>
  <si>
    <t>牧 之 原 市</t>
  </si>
  <si>
    <t>富 士 宮 市</t>
  </si>
  <si>
    <t>静　岡　市  計</t>
    <rPh sb="7" eb="8">
      <t>ケイ</t>
    </rPh>
    <phoneticPr fontId="19"/>
  </si>
  <si>
    <t>島　田　市</t>
  </si>
  <si>
    <t>富　士　市</t>
  </si>
  <si>
    <t>掛　川　市</t>
  </si>
  <si>
    <t>磐　田　市</t>
  </si>
  <si>
    <t>浜松市中区</t>
    <rPh sb="0" eb="3">
      <t>ハママツシ</t>
    </rPh>
    <rPh sb="3" eb="5">
      <t>ナカク</t>
    </rPh>
    <phoneticPr fontId="19"/>
  </si>
  <si>
    <t>吉　田　町</t>
  </si>
  <si>
    <t>御 殿 場 市</t>
  </si>
  <si>
    <t>下　田　市</t>
  </si>
  <si>
    <t>裾　野　市</t>
  </si>
  <si>
    <t>湖　西　市</t>
  </si>
  <si>
    <t>○</t>
  </si>
  <si>
    <t>御 前 崎 市</t>
  </si>
  <si>
    <t>伊豆の国市</t>
  </si>
  <si>
    <t>※○の印のある御前崎市が令和6年4月6日付で選挙時登録を実施。</t>
    <rPh sb="3" eb="4">
      <t>イン</t>
    </rPh>
    <rPh sb="7" eb="11">
      <t>オマエザキシ</t>
    </rPh>
    <rPh sb="12" eb="14">
      <t>レイワ</t>
    </rPh>
    <rPh sb="15" eb="16">
      <t>ネン</t>
    </rPh>
    <rPh sb="17" eb="18">
      <t>ガツ</t>
    </rPh>
    <rPh sb="19" eb="20">
      <t>ニチ</t>
    </rPh>
    <rPh sb="20" eb="21">
      <t>ヅケ</t>
    </rPh>
    <phoneticPr fontId="19"/>
  </si>
  <si>
    <t>東 伊 豆 町</t>
  </si>
  <si>
    <t>河　津　町</t>
  </si>
  <si>
    <t>西 伊 豆 町</t>
  </si>
  <si>
    <t>函　南　町</t>
  </si>
  <si>
    <t>田 方 郡 計</t>
    <rPh sb="6" eb="7">
      <t>ケイ</t>
    </rPh>
    <phoneticPr fontId="19"/>
  </si>
  <si>
    <t>小　山　町</t>
  </si>
  <si>
    <t>田 方 郡 計</t>
  </si>
  <si>
    <t>駿 東 郡 計</t>
  </si>
  <si>
    <t>川 根 本 町</t>
  </si>
  <si>
    <t>森　　　町</t>
  </si>
  <si>
    <t>周 智 郡 計</t>
  </si>
  <si>
    <t>町    計</t>
  </si>
  <si>
    <t>県　　計</t>
  </si>
  <si>
    <t>県議会議員選挙区別</t>
    <rPh sb="0" eb="3">
      <t>ケンギカイ</t>
    </rPh>
    <rPh sb="3" eb="5">
      <t>ギイン</t>
    </rPh>
    <rPh sb="5" eb="7">
      <t>センキョ</t>
    </rPh>
    <rPh sb="7" eb="9">
      <t>クベツ</t>
    </rPh>
    <phoneticPr fontId="19"/>
  </si>
  <si>
    <t>富士市第2開票区</t>
  </si>
  <si>
    <t>下田市・賀茂郡</t>
  </si>
  <si>
    <t>伊  東  市</t>
    <rPh sb="0" eb="1">
      <t>イ</t>
    </rPh>
    <rPh sb="3" eb="4">
      <t>ヒガシ</t>
    </rPh>
    <rPh sb="6" eb="7">
      <t>シ</t>
    </rPh>
    <phoneticPr fontId="19"/>
  </si>
  <si>
    <t>熱  海  市</t>
    <rPh sb="0" eb="1">
      <t>ネツ</t>
    </rPh>
    <rPh sb="3" eb="4">
      <t>ウミ</t>
    </rPh>
    <rPh sb="6" eb="7">
      <t>シ</t>
    </rPh>
    <phoneticPr fontId="19"/>
  </si>
  <si>
    <t>伊　豆　市</t>
    <rPh sb="0" eb="1">
      <t>イ</t>
    </rPh>
    <rPh sb="2" eb="3">
      <t>マメ</t>
    </rPh>
    <rPh sb="4" eb="5">
      <t>シ</t>
    </rPh>
    <phoneticPr fontId="19"/>
  </si>
  <si>
    <t>伊豆の国市</t>
    <rPh sb="0" eb="2">
      <t>イズ</t>
    </rPh>
    <rPh sb="3" eb="4">
      <t>クニ</t>
    </rPh>
    <rPh sb="4" eb="5">
      <t>シ</t>
    </rPh>
    <phoneticPr fontId="19"/>
  </si>
  <si>
    <t>函　南　町</t>
    <rPh sb="0" eb="1">
      <t>ハコ</t>
    </rPh>
    <rPh sb="2" eb="3">
      <t>ミナミ</t>
    </rPh>
    <rPh sb="4" eb="5">
      <t>マチ</t>
    </rPh>
    <phoneticPr fontId="19"/>
  </si>
  <si>
    <t>三  島  市</t>
    <rPh sb="0" eb="1">
      <t>サン</t>
    </rPh>
    <rPh sb="3" eb="4">
      <t>シマ</t>
    </rPh>
    <rPh sb="6" eb="7">
      <t>シ</t>
    </rPh>
    <phoneticPr fontId="19"/>
  </si>
  <si>
    <t>６区</t>
    <rPh sb="1" eb="2">
      <t>ク</t>
    </rPh>
    <phoneticPr fontId="19"/>
  </si>
  <si>
    <t>清　水　町</t>
    <rPh sb="0" eb="1">
      <t>キヨシ</t>
    </rPh>
    <rPh sb="2" eb="3">
      <t>ミズ</t>
    </rPh>
    <rPh sb="4" eb="5">
      <t>マチ</t>
    </rPh>
    <phoneticPr fontId="19"/>
  </si>
  <si>
    <t>長　泉　町</t>
    <rPh sb="0" eb="1">
      <t>チョウ</t>
    </rPh>
    <rPh sb="2" eb="3">
      <t>イズミ</t>
    </rPh>
    <rPh sb="4" eb="5">
      <t>マチ</t>
    </rPh>
    <phoneticPr fontId="19"/>
  </si>
  <si>
    <t>裾  野  市</t>
    <rPh sb="0" eb="1">
      <t>スソ</t>
    </rPh>
    <rPh sb="3" eb="4">
      <t>ノ</t>
    </rPh>
    <rPh sb="6" eb="7">
      <t>シ</t>
    </rPh>
    <phoneticPr fontId="19"/>
  </si>
  <si>
    <t>磐  田  市</t>
    <rPh sb="0" eb="1">
      <t>イワオ</t>
    </rPh>
    <rPh sb="3" eb="4">
      <t>タ</t>
    </rPh>
    <rPh sb="6" eb="7">
      <t>シ</t>
    </rPh>
    <phoneticPr fontId="19"/>
  </si>
  <si>
    <t>浜松市浜名区・天竜区</t>
    <rPh sb="0" eb="3">
      <t>ハママツシ</t>
    </rPh>
    <rPh sb="3" eb="5">
      <t>ハマナ</t>
    </rPh>
    <rPh sb="5" eb="6">
      <t>ク</t>
    </rPh>
    <rPh sb="7" eb="9">
      <t>テンリュウ</t>
    </rPh>
    <rPh sb="9" eb="10">
      <t>ク</t>
    </rPh>
    <phoneticPr fontId="19"/>
  </si>
  <si>
    <t>御殿場市･小山町</t>
    <rPh sb="5" eb="8">
      <t>オヤマチョウ</t>
    </rPh>
    <phoneticPr fontId="19"/>
  </si>
  <si>
    <t>沼  津  市</t>
    <rPh sb="0" eb="1">
      <t>ヌマ</t>
    </rPh>
    <rPh sb="3" eb="4">
      <t>ツ</t>
    </rPh>
    <rPh sb="6" eb="7">
      <t>シ</t>
    </rPh>
    <phoneticPr fontId="19"/>
  </si>
  <si>
    <t>富  士  市</t>
    <rPh sb="0" eb="1">
      <t>トミ</t>
    </rPh>
    <rPh sb="3" eb="4">
      <t>シ</t>
    </rPh>
    <rPh sb="6" eb="7">
      <t>シ</t>
    </rPh>
    <phoneticPr fontId="19"/>
  </si>
  <si>
    <t>周 智 郡 計</t>
    <rPh sb="6" eb="7">
      <t>ケイ</t>
    </rPh>
    <phoneticPr fontId="19"/>
  </si>
  <si>
    <t>富士宮市</t>
  </si>
  <si>
    <t>静岡市　葵区</t>
    <rPh sb="0" eb="3">
      <t>シズオカシ</t>
    </rPh>
    <rPh sb="4" eb="5">
      <t>アオイ</t>
    </rPh>
    <rPh sb="5" eb="6">
      <t>ク</t>
    </rPh>
    <phoneticPr fontId="19"/>
  </si>
  <si>
    <t>静岡市駿河区</t>
    <rPh sb="0" eb="2">
      <t>シズオカ</t>
    </rPh>
    <rPh sb="2" eb="3">
      <t>シ</t>
    </rPh>
    <rPh sb="3" eb="5">
      <t>スルガ</t>
    </rPh>
    <rPh sb="5" eb="6">
      <t>ク</t>
    </rPh>
    <phoneticPr fontId="19"/>
  </si>
  <si>
    <t>静岡市清水区</t>
    <rPh sb="0" eb="3">
      <t>シズオカシ</t>
    </rPh>
    <rPh sb="3" eb="5">
      <t>シミズ</t>
    </rPh>
    <rPh sb="5" eb="6">
      <t>ク</t>
    </rPh>
    <phoneticPr fontId="19"/>
  </si>
  <si>
    <t>牧之原市･吉田町</t>
  </si>
  <si>
    <t>浜松市南区第1開票区</t>
    <rPh sb="0" eb="3">
      <t>ハママツシ</t>
    </rPh>
    <rPh sb="3" eb="5">
      <t>ミナミク</t>
    </rPh>
    <rPh sb="5" eb="6">
      <t>ダイ</t>
    </rPh>
    <rPh sb="7" eb="9">
      <t>カイヒョウ</t>
    </rPh>
    <rPh sb="9" eb="10">
      <t>ク</t>
    </rPh>
    <phoneticPr fontId="19"/>
  </si>
  <si>
    <t>御 前 崎 市</t>
    <rPh sb="0" eb="1">
      <t>オ</t>
    </rPh>
    <rPh sb="2" eb="3">
      <t>マエ</t>
    </rPh>
    <rPh sb="4" eb="5">
      <t>ザキ</t>
    </rPh>
    <rPh sb="6" eb="7">
      <t>シ</t>
    </rPh>
    <phoneticPr fontId="19"/>
  </si>
  <si>
    <t>菊　川　市</t>
    <rPh sb="0" eb="1">
      <t>キク</t>
    </rPh>
    <rPh sb="2" eb="3">
      <t>カワ</t>
    </rPh>
    <rPh sb="4" eb="5">
      <t>シ</t>
    </rPh>
    <phoneticPr fontId="19"/>
  </si>
  <si>
    <t>掛  川  市</t>
    <rPh sb="0" eb="1">
      <t>カカリ</t>
    </rPh>
    <rPh sb="3" eb="4">
      <t>カワ</t>
    </rPh>
    <rPh sb="6" eb="7">
      <t>シ</t>
    </rPh>
    <phoneticPr fontId="19"/>
  </si>
  <si>
    <t>袋井市・森町</t>
  </si>
  <si>
    <t>浜松市中央区</t>
    <rPh sb="0" eb="3">
      <t>ハママツシ</t>
    </rPh>
    <rPh sb="3" eb="5">
      <t>チュウオウ</t>
    </rPh>
    <rPh sb="5" eb="6">
      <t>ク</t>
    </rPh>
    <phoneticPr fontId="19"/>
  </si>
  <si>
    <t>在外登録者総数（R3.12.1）</t>
    <rPh sb="0" eb="2">
      <t>ザイガイ</t>
    </rPh>
    <rPh sb="2" eb="5">
      <t>トウロクシャ</t>
    </rPh>
    <rPh sb="5" eb="7">
      <t>ソウスウ</t>
    </rPh>
    <phoneticPr fontId="19"/>
  </si>
  <si>
    <t>湖西市</t>
    <rPh sb="0" eb="1">
      <t>ミズウミ</t>
    </rPh>
    <rPh sb="1" eb="2">
      <t>ニシ</t>
    </rPh>
    <rPh sb="2" eb="3">
      <t>シ</t>
    </rPh>
    <phoneticPr fontId="19"/>
  </si>
  <si>
    <t>衆議院議員選挙区別</t>
    <rPh sb="0" eb="1">
      <t>シュウ</t>
    </rPh>
    <rPh sb="1" eb="3">
      <t>ギイン</t>
    </rPh>
    <rPh sb="3" eb="5">
      <t>ギイン</t>
    </rPh>
    <rPh sb="5" eb="8">
      <t>センキョク</t>
    </rPh>
    <rPh sb="8" eb="9">
      <t>ベツ</t>
    </rPh>
    <phoneticPr fontId="19"/>
  </si>
  <si>
    <t>１区</t>
    <rPh sb="1" eb="2">
      <t>ク</t>
    </rPh>
    <phoneticPr fontId="19"/>
  </si>
  <si>
    <t>２区</t>
    <rPh sb="1" eb="2">
      <t>ク</t>
    </rPh>
    <phoneticPr fontId="19"/>
  </si>
  <si>
    <t>３区</t>
    <rPh sb="1" eb="2">
      <t>ク</t>
    </rPh>
    <phoneticPr fontId="19"/>
  </si>
  <si>
    <t>４区</t>
    <rPh sb="1" eb="2">
      <t>ク</t>
    </rPh>
    <phoneticPr fontId="19"/>
  </si>
  <si>
    <t>市　　計</t>
    <rPh sb="0" eb="1">
      <t>シ</t>
    </rPh>
    <rPh sb="3" eb="4">
      <t>ケイ</t>
    </rPh>
    <phoneticPr fontId="19"/>
  </si>
  <si>
    <t>５区</t>
    <rPh sb="1" eb="2">
      <t>ク</t>
    </rPh>
    <phoneticPr fontId="19"/>
  </si>
  <si>
    <t>駿  河  区</t>
    <rPh sb="0" eb="1">
      <t>シュン</t>
    </rPh>
    <rPh sb="3" eb="4">
      <t>カワ</t>
    </rPh>
    <rPh sb="6" eb="7">
      <t>ク</t>
    </rPh>
    <phoneticPr fontId="19"/>
  </si>
  <si>
    <t>７区</t>
    <rPh sb="1" eb="2">
      <t>ク</t>
    </rPh>
    <phoneticPr fontId="19"/>
  </si>
  <si>
    <t>８区</t>
    <rPh sb="1" eb="2">
      <t>ク</t>
    </rPh>
    <phoneticPr fontId="19"/>
  </si>
  <si>
    <t>※県議会議員選挙区別の各欄は、市郡名ではなく選挙区名を表しています。</t>
    <rPh sb="1" eb="4">
      <t>ケンギカイ</t>
    </rPh>
    <rPh sb="4" eb="6">
      <t>ギイン</t>
    </rPh>
    <rPh sb="6" eb="9">
      <t>センキョク</t>
    </rPh>
    <rPh sb="9" eb="10">
      <t>ベツ</t>
    </rPh>
    <rPh sb="11" eb="12">
      <t>カク</t>
    </rPh>
    <rPh sb="12" eb="13">
      <t>ラン</t>
    </rPh>
    <rPh sb="15" eb="16">
      <t>シ</t>
    </rPh>
    <rPh sb="16" eb="17">
      <t>グン</t>
    </rPh>
    <rPh sb="17" eb="18">
      <t>メイ</t>
    </rPh>
    <rPh sb="22" eb="25">
      <t>センキョク</t>
    </rPh>
    <rPh sb="25" eb="26">
      <t>メイ</t>
    </rPh>
    <rPh sb="27" eb="28">
      <t>アラワ</t>
    </rPh>
    <phoneticPr fontId="19"/>
  </si>
  <si>
    <t>浜松市天竜区</t>
    <rPh sb="0" eb="3">
      <t>ハママツシ</t>
    </rPh>
    <rPh sb="3" eb="5">
      <t>テンリュウ</t>
    </rPh>
    <rPh sb="5" eb="6">
      <t>ク</t>
    </rPh>
    <phoneticPr fontId="19"/>
  </si>
  <si>
    <t>※衆議院議員選挙区別の人数は、改定後の区割りで集計しています。</t>
    <rPh sb="11" eb="13">
      <t>ニンズ</t>
    </rPh>
    <rPh sb="23" eb="25">
      <t>シュウケイ</t>
    </rPh>
    <phoneticPr fontId="19"/>
  </si>
  <si>
    <t>駿 東 郡 計</t>
    <rPh sb="6" eb="7">
      <t>ケイ</t>
    </rPh>
    <phoneticPr fontId="19"/>
  </si>
  <si>
    <t>令和３年12月１日選挙人名簿登録者総数一覧表</t>
    <rPh sb="0" eb="2">
      <t>レイワ</t>
    </rPh>
    <rPh sb="3" eb="4">
      <t>ネン</t>
    </rPh>
    <rPh sb="6" eb="7">
      <t>ガツ</t>
    </rPh>
    <rPh sb="8" eb="9">
      <t>カ</t>
    </rPh>
    <rPh sb="9" eb="11">
      <t>センキョ</t>
    </rPh>
    <rPh sb="11" eb="12">
      <t>ニン</t>
    </rPh>
    <rPh sb="12" eb="14">
      <t>メイボ</t>
    </rPh>
    <rPh sb="14" eb="17">
      <t>トウロクシャ</t>
    </rPh>
    <rPh sb="17" eb="19">
      <t>ソウスウ</t>
    </rPh>
    <rPh sb="19" eb="21">
      <t>イチラン</t>
    </rPh>
    <rPh sb="21" eb="22">
      <t>ヒョウ</t>
    </rPh>
    <phoneticPr fontId="19"/>
  </si>
  <si>
    <t>（単位：人）</t>
    <rPh sb="1" eb="3">
      <t>タンイ</t>
    </rPh>
    <rPh sb="4" eb="5">
      <t>ヒト</t>
    </rPh>
    <phoneticPr fontId="19"/>
  </si>
  <si>
    <t>在外登録者総数（R2.12.1）</t>
    <rPh sb="0" eb="2">
      <t>ザイガイ</t>
    </rPh>
    <rPh sb="2" eb="5">
      <t>トウロクシャ</t>
    </rPh>
    <rPh sb="5" eb="7">
      <t>ソウスウ</t>
    </rPh>
    <phoneticPr fontId="19"/>
  </si>
  <si>
    <t>前回定時登録とのGAP　A-B</t>
    <rPh sb="0" eb="2">
      <t>ゼンカイ</t>
    </rPh>
    <rPh sb="2" eb="4">
      <t>テイジ</t>
    </rPh>
    <rPh sb="4" eb="6">
      <t>トウロク</t>
    </rPh>
    <phoneticPr fontId="19"/>
  </si>
  <si>
    <t>島田市･榛原郡北部</t>
    <rPh sb="0" eb="1">
      <t>シマ</t>
    </rPh>
    <rPh sb="1" eb="2">
      <t>タ</t>
    </rPh>
    <rPh sb="2" eb="3">
      <t>シ</t>
    </rPh>
    <rPh sb="7" eb="8">
      <t>キタ</t>
    </rPh>
    <phoneticPr fontId="19"/>
  </si>
  <si>
    <t>男</t>
    <rPh sb="0" eb="1">
      <t>オトコ</t>
    </rPh>
    <phoneticPr fontId="19"/>
  </si>
  <si>
    <t>浜　松　市　計</t>
    <rPh sb="6" eb="7">
      <t>ケイ</t>
    </rPh>
    <phoneticPr fontId="19"/>
  </si>
  <si>
    <t>女</t>
    <rPh sb="0" eb="1">
      <t>オンナ</t>
    </rPh>
    <phoneticPr fontId="19"/>
  </si>
  <si>
    <t>計　　A</t>
    <rPh sb="0" eb="1">
      <t>ケイ</t>
    </rPh>
    <phoneticPr fontId="19"/>
  </si>
  <si>
    <t>計　　B</t>
    <rPh sb="0" eb="1">
      <t>ケイ</t>
    </rPh>
    <phoneticPr fontId="19"/>
  </si>
  <si>
    <t>計</t>
    <rPh sb="0" eb="1">
      <t>ケイ</t>
    </rPh>
    <phoneticPr fontId="19"/>
  </si>
  <si>
    <t>葵      区</t>
    <rPh sb="0" eb="1">
      <t>アオイ</t>
    </rPh>
    <rPh sb="7" eb="8">
      <t>ク</t>
    </rPh>
    <phoneticPr fontId="19"/>
  </si>
  <si>
    <t>清  水  区</t>
    <rPh sb="0" eb="1">
      <t>キヨシ</t>
    </rPh>
    <rPh sb="3" eb="4">
      <t>ミズ</t>
    </rPh>
    <rPh sb="6" eb="7">
      <t>ク</t>
    </rPh>
    <phoneticPr fontId="19"/>
  </si>
  <si>
    <t>中      区</t>
    <rPh sb="0" eb="1">
      <t>ナカ</t>
    </rPh>
    <rPh sb="7" eb="8">
      <t>ク</t>
    </rPh>
    <phoneticPr fontId="19"/>
  </si>
  <si>
    <t>東      区</t>
    <rPh sb="0" eb="1">
      <t>ヒガシ</t>
    </rPh>
    <rPh sb="7" eb="8">
      <t>ク</t>
    </rPh>
    <phoneticPr fontId="19"/>
  </si>
  <si>
    <t>西      区</t>
    <rPh sb="0" eb="1">
      <t>ニシ</t>
    </rPh>
    <rPh sb="7" eb="8">
      <t>ク</t>
    </rPh>
    <phoneticPr fontId="19"/>
  </si>
  <si>
    <t>南      区</t>
    <rPh sb="0" eb="1">
      <t>ミナミ</t>
    </rPh>
    <rPh sb="7" eb="8">
      <t>ク</t>
    </rPh>
    <phoneticPr fontId="19"/>
  </si>
  <si>
    <t>北      区</t>
    <rPh sb="0" eb="1">
      <t>キタ</t>
    </rPh>
    <rPh sb="7" eb="8">
      <t>ク</t>
    </rPh>
    <phoneticPr fontId="19"/>
  </si>
  <si>
    <t>浜　北　区</t>
    <rPh sb="0" eb="1">
      <t>ハマ</t>
    </rPh>
    <rPh sb="2" eb="3">
      <t>キタ</t>
    </rPh>
    <rPh sb="4" eb="5">
      <t>ク</t>
    </rPh>
    <phoneticPr fontId="19"/>
  </si>
  <si>
    <t>牧 之 原 市</t>
    <rPh sb="0" eb="1">
      <t>マキ</t>
    </rPh>
    <rPh sb="2" eb="3">
      <t>ノ</t>
    </rPh>
    <rPh sb="4" eb="5">
      <t>ハラ</t>
    </rPh>
    <rPh sb="6" eb="7">
      <t>シ</t>
    </rPh>
    <phoneticPr fontId="19"/>
  </si>
  <si>
    <t>賀 茂 郡 計</t>
    <rPh sb="6" eb="7">
      <t>ケイ</t>
    </rPh>
    <phoneticPr fontId="19"/>
  </si>
  <si>
    <t>川 根 本 町</t>
    <rPh sb="4" eb="5">
      <t>ホン</t>
    </rPh>
    <phoneticPr fontId="19"/>
  </si>
  <si>
    <t>榛 原 郡 計</t>
    <rPh sb="6" eb="7">
      <t>ケイ</t>
    </rPh>
    <phoneticPr fontId="19"/>
  </si>
  <si>
    <t>県　　計</t>
    <rPh sb="0" eb="4">
      <t>ケンケイ</t>
    </rPh>
    <phoneticPr fontId="19"/>
  </si>
  <si>
    <t>衆議院議員小選挙区において複数の開票区を有する市区における開票区ごとの選挙人名簿登録者数</t>
    <rPh sb="0" eb="3">
      <t>シュウギイン</t>
    </rPh>
    <rPh sb="3" eb="5">
      <t>ギイン</t>
    </rPh>
    <rPh sb="5" eb="6">
      <t>ショウ</t>
    </rPh>
    <rPh sb="6" eb="9">
      <t>センキョク</t>
    </rPh>
    <rPh sb="13" eb="15">
      <t>フクスウ</t>
    </rPh>
    <rPh sb="16" eb="18">
      <t>カイヒョウ</t>
    </rPh>
    <rPh sb="18" eb="19">
      <t>ク</t>
    </rPh>
    <rPh sb="20" eb="21">
      <t>ユウ</t>
    </rPh>
    <rPh sb="23" eb="24">
      <t>シ</t>
    </rPh>
    <rPh sb="24" eb="25">
      <t>ク</t>
    </rPh>
    <rPh sb="29" eb="31">
      <t>カイヒョウ</t>
    </rPh>
    <rPh sb="31" eb="32">
      <t>ク</t>
    </rPh>
    <rPh sb="35" eb="37">
      <t>センキョ</t>
    </rPh>
    <rPh sb="37" eb="38">
      <t>ニン</t>
    </rPh>
    <rPh sb="38" eb="40">
      <t>メイボ</t>
    </rPh>
    <rPh sb="40" eb="43">
      <t>トウロクシャ</t>
    </rPh>
    <rPh sb="43" eb="44">
      <t>スウ</t>
    </rPh>
    <phoneticPr fontId="19"/>
  </si>
  <si>
    <t>田  方  郡</t>
    <rPh sb="0" eb="1">
      <t>タ</t>
    </rPh>
    <rPh sb="3" eb="4">
      <t>カタ</t>
    </rPh>
    <rPh sb="6" eb="7">
      <t>グン</t>
    </rPh>
    <phoneticPr fontId="19"/>
  </si>
  <si>
    <t>駿東郡南部</t>
    <rPh sb="0" eb="1">
      <t>シュン</t>
    </rPh>
    <rPh sb="1" eb="2">
      <t>ヒガシ</t>
    </rPh>
    <rPh sb="2" eb="3">
      <t>グン</t>
    </rPh>
    <rPh sb="3" eb="5">
      <t>ナンブ</t>
    </rPh>
    <phoneticPr fontId="19"/>
  </si>
  <si>
    <t>御殿場市･駿東郡北部</t>
  </si>
  <si>
    <t>富士宮市・富士郡</t>
  </si>
  <si>
    <t>藤枝市・志太郡</t>
  </si>
  <si>
    <t>牧之原市･榛原郡南部</t>
    <rPh sb="0" eb="1">
      <t>マキ</t>
    </rPh>
    <rPh sb="1" eb="2">
      <t>ノ</t>
    </rPh>
    <rPh sb="2" eb="3">
      <t>ハラ</t>
    </rPh>
    <rPh sb="3" eb="4">
      <t>シ</t>
    </rPh>
    <phoneticPr fontId="19"/>
  </si>
  <si>
    <t>袋井市・周智郡</t>
  </si>
  <si>
    <t>浜松市東区</t>
    <rPh sb="0" eb="3">
      <t>ハママツシ</t>
    </rPh>
    <rPh sb="3" eb="4">
      <t>ヒガシ</t>
    </rPh>
    <rPh sb="4" eb="5">
      <t>ク</t>
    </rPh>
    <phoneticPr fontId="19"/>
  </si>
  <si>
    <t>浜松市西区</t>
    <rPh sb="0" eb="3">
      <t>ハママツシ</t>
    </rPh>
    <rPh sb="3" eb="4">
      <t>ニシ</t>
    </rPh>
    <rPh sb="4" eb="5">
      <t>ク</t>
    </rPh>
    <phoneticPr fontId="19"/>
  </si>
  <si>
    <t>浜松市南区</t>
    <rPh sb="0" eb="3">
      <t>ハママツシ</t>
    </rPh>
    <rPh sb="3" eb="4">
      <t>ミナミ</t>
    </rPh>
    <rPh sb="4" eb="5">
      <t>ク</t>
    </rPh>
    <phoneticPr fontId="19"/>
  </si>
  <si>
    <t>浜松市北区</t>
    <rPh sb="0" eb="3">
      <t>ハママツシ</t>
    </rPh>
    <rPh sb="3" eb="4">
      <t>キタ</t>
    </rPh>
    <rPh sb="4" eb="5">
      <t>ク</t>
    </rPh>
    <phoneticPr fontId="19"/>
  </si>
  <si>
    <t>浜松市浜北区</t>
    <rPh sb="0" eb="3">
      <t>ハママツシ</t>
    </rPh>
    <rPh sb="3" eb="4">
      <t>ハマ</t>
    </rPh>
    <rPh sb="4" eb="5">
      <t>キタ</t>
    </rPh>
    <rPh sb="5" eb="6">
      <t>ク</t>
    </rPh>
    <phoneticPr fontId="19"/>
  </si>
  <si>
    <t>湖西市･浜名郡</t>
    <rPh sb="0" eb="1">
      <t>ミズウミ</t>
    </rPh>
    <rPh sb="1" eb="2">
      <t>ニシ</t>
    </rPh>
    <rPh sb="2" eb="3">
      <t>シ</t>
    </rPh>
    <phoneticPr fontId="19"/>
  </si>
  <si>
    <t>（参考）</t>
    <rPh sb="1" eb="3">
      <t>サンコウ</t>
    </rPh>
    <phoneticPr fontId="19"/>
  </si>
  <si>
    <t>開票区名</t>
    <rPh sb="0" eb="2">
      <t>カイヒョウ</t>
    </rPh>
    <rPh sb="2" eb="3">
      <t>ク</t>
    </rPh>
    <rPh sb="3" eb="4">
      <t>メイ</t>
    </rPh>
    <phoneticPr fontId="19"/>
  </si>
  <si>
    <t>静岡市葵区第1開票区</t>
    <rPh sb="0" eb="3">
      <t>シズオカシ</t>
    </rPh>
    <rPh sb="3" eb="4">
      <t>アオイ</t>
    </rPh>
    <rPh sb="4" eb="5">
      <t>ク</t>
    </rPh>
    <rPh sb="5" eb="6">
      <t>ダイ</t>
    </rPh>
    <rPh sb="7" eb="9">
      <t>カイヒョウ</t>
    </rPh>
    <rPh sb="9" eb="10">
      <t>ク</t>
    </rPh>
    <phoneticPr fontId="19"/>
  </si>
  <si>
    <t>静岡市葵区第2開票区</t>
    <rPh sb="0" eb="3">
      <t>シズオカシ</t>
    </rPh>
    <rPh sb="3" eb="4">
      <t>アオイ</t>
    </rPh>
    <rPh sb="4" eb="5">
      <t>ク</t>
    </rPh>
    <rPh sb="5" eb="6">
      <t>ダイ</t>
    </rPh>
    <rPh sb="7" eb="9">
      <t>カイヒョウ</t>
    </rPh>
    <rPh sb="9" eb="10">
      <t>ク</t>
    </rPh>
    <phoneticPr fontId="19"/>
  </si>
  <si>
    <t>静岡市葵区計</t>
    <rPh sb="0" eb="3">
      <t>シズオカシ</t>
    </rPh>
    <rPh sb="3" eb="4">
      <t>アオイ</t>
    </rPh>
    <rPh sb="4" eb="5">
      <t>ク</t>
    </rPh>
    <rPh sb="5" eb="6">
      <t>ケイ</t>
    </rPh>
    <phoneticPr fontId="19"/>
  </si>
  <si>
    <t>浜松市中区第2開票区</t>
    <rPh sb="0" eb="3">
      <t>ハママツシ</t>
    </rPh>
    <rPh sb="3" eb="5">
      <t>ナカク</t>
    </rPh>
    <rPh sb="5" eb="6">
      <t>ダイ</t>
    </rPh>
    <rPh sb="7" eb="9">
      <t>カイヒョウ</t>
    </rPh>
    <rPh sb="9" eb="10">
      <t>ク</t>
    </rPh>
    <phoneticPr fontId="19"/>
  </si>
  <si>
    <t>浜松市中区計</t>
    <rPh sb="0" eb="3">
      <t>ハママツシ</t>
    </rPh>
    <rPh sb="3" eb="5">
      <t>ナカク</t>
    </rPh>
    <rPh sb="5" eb="6">
      <t>ケイ</t>
    </rPh>
    <phoneticPr fontId="19"/>
  </si>
  <si>
    <t>御前崎市第1開票区</t>
    <rPh sb="0" eb="3">
      <t>オマエザキ</t>
    </rPh>
    <rPh sb="3" eb="4">
      <t>シ</t>
    </rPh>
    <rPh sb="4" eb="5">
      <t>ダイ</t>
    </rPh>
    <rPh sb="6" eb="8">
      <t>カイヒョウ</t>
    </rPh>
    <rPh sb="8" eb="9">
      <t>ク</t>
    </rPh>
    <phoneticPr fontId="19"/>
  </si>
  <si>
    <t>浜松市南区第2開票区</t>
    <rPh sb="0" eb="3">
      <t>ハママツシ</t>
    </rPh>
    <rPh sb="3" eb="5">
      <t>ミナミク</t>
    </rPh>
    <rPh sb="5" eb="6">
      <t>ダイ</t>
    </rPh>
    <rPh sb="7" eb="9">
      <t>カイヒョウ</t>
    </rPh>
    <rPh sb="9" eb="10">
      <t>ク</t>
    </rPh>
    <phoneticPr fontId="19"/>
  </si>
  <si>
    <t>浜松市南区計</t>
    <rPh sb="0" eb="3">
      <t>ハママツシ</t>
    </rPh>
    <rPh sb="3" eb="5">
      <t>ミナミク</t>
    </rPh>
    <rPh sb="5" eb="6">
      <t>ケイ</t>
    </rPh>
    <phoneticPr fontId="19"/>
  </si>
  <si>
    <t>浜松市天竜区第1開票区</t>
    <rPh sb="0" eb="3">
      <t>ハママツシ</t>
    </rPh>
    <rPh sb="3" eb="5">
      <t>テンリュウ</t>
    </rPh>
    <rPh sb="5" eb="6">
      <t>ク</t>
    </rPh>
    <rPh sb="6" eb="7">
      <t>ダイ</t>
    </rPh>
    <rPh sb="8" eb="10">
      <t>カイヒョウ</t>
    </rPh>
    <rPh sb="10" eb="11">
      <t>ク</t>
    </rPh>
    <phoneticPr fontId="19"/>
  </si>
  <si>
    <t>浜松市天竜区第2開票区</t>
    <rPh sb="0" eb="3">
      <t>ハママツシ</t>
    </rPh>
    <rPh sb="3" eb="5">
      <t>テンリュウ</t>
    </rPh>
    <rPh sb="5" eb="6">
      <t>ク</t>
    </rPh>
    <rPh sb="6" eb="7">
      <t>ダイ</t>
    </rPh>
    <rPh sb="8" eb="10">
      <t>カイヒョウ</t>
    </rPh>
    <rPh sb="10" eb="11">
      <t>ク</t>
    </rPh>
    <phoneticPr fontId="19"/>
  </si>
  <si>
    <t>浜松市天竜区計</t>
    <rPh sb="0" eb="3">
      <t>ハママツシ</t>
    </rPh>
    <rPh sb="3" eb="5">
      <t>テンリュウ</t>
    </rPh>
    <rPh sb="5" eb="6">
      <t>ク</t>
    </rPh>
    <rPh sb="6" eb="7">
      <t>ケイ</t>
    </rPh>
    <phoneticPr fontId="19"/>
  </si>
  <si>
    <t>富士市第1開票区</t>
    <rPh sb="0" eb="2">
      <t>フジ</t>
    </rPh>
    <rPh sb="2" eb="3">
      <t>シ</t>
    </rPh>
    <rPh sb="3" eb="4">
      <t>ダイ</t>
    </rPh>
    <rPh sb="5" eb="7">
      <t>カイヒョウ</t>
    </rPh>
    <rPh sb="7" eb="8">
      <t>ク</t>
    </rPh>
    <phoneticPr fontId="19"/>
  </si>
  <si>
    <t>富士市計</t>
    <rPh sb="0" eb="2">
      <t>フジ</t>
    </rPh>
    <rPh sb="2" eb="3">
      <t>シ</t>
    </rPh>
    <rPh sb="3" eb="4">
      <t>ケイ</t>
    </rPh>
    <phoneticPr fontId="19"/>
  </si>
  <si>
    <t>御前崎市第2開票区</t>
    <rPh sb="0" eb="3">
      <t>オマエザキ</t>
    </rPh>
    <rPh sb="3" eb="4">
      <t>シ</t>
    </rPh>
    <rPh sb="4" eb="5">
      <t>ダイ</t>
    </rPh>
    <rPh sb="6" eb="8">
      <t>カイヒョウ</t>
    </rPh>
    <rPh sb="8" eb="9">
      <t>ク</t>
    </rPh>
    <phoneticPr fontId="19"/>
  </si>
  <si>
    <t>伊豆の国市第1開票区</t>
    <rPh sb="0" eb="2">
      <t>イズ</t>
    </rPh>
    <rPh sb="3" eb="4">
      <t>クニ</t>
    </rPh>
    <rPh sb="4" eb="5">
      <t>シ</t>
    </rPh>
    <rPh sb="5" eb="6">
      <t>ダイ</t>
    </rPh>
    <rPh sb="7" eb="9">
      <t>カイヒョウ</t>
    </rPh>
    <rPh sb="9" eb="10">
      <t>ク</t>
    </rPh>
    <phoneticPr fontId="19"/>
  </si>
  <si>
    <t>伊豆の国市第2開票区</t>
    <rPh sb="0" eb="2">
      <t>イズ</t>
    </rPh>
    <rPh sb="3" eb="4">
      <t>クニ</t>
    </rPh>
    <rPh sb="4" eb="5">
      <t>シ</t>
    </rPh>
    <rPh sb="5" eb="6">
      <t>ダイ</t>
    </rPh>
    <rPh sb="7" eb="9">
      <t>カイヒョウ</t>
    </rPh>
    <rPh sb="9" eb="10">
      <t>ク</t>
    </rPh>
    <phoneticPr fontId="19"/>
  </si>
  <si>
    <t>伊豆の国市計</t>
    <rPh sb="0" eb="2">
      <t>イズ</t>
    </rPh>
    <rPh sb="3" eb="4">
      <t>クニ</t>
    </rPh>
    <rPh sb="4" eb="5">
      <t>シ</t>
    </rPh>
    <rPh sb="5" eb="6">
      <t>ケイ</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</si>
</sst>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24">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0"/>
      <color auto="1"/>
      <name val="ＭＳ ゴシック"/>
      <family val="3"/>
    </font>
    <font>
      <sz val="12"/>
      <color auto="1"/>
      <name val="ＭＳ ゴシック"/>
      <family val="3"/>
    </font>
    <font>
      <sz val="8"/>
      <color auto="1"/>
      <name val="ＭＳ ゴシック"/>
      <family val="3"/>
    </font>
    <font>
      <sz val="11"/>
      <color indexed="8"/>
      <name val="ＭＳ Ｐゴシック"/>
    </font>
  </fonts>
  <fills count="30">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indexed="43"/>
        <bgColor indexed="64"/>
      </patternFill>
    </fill>
    <fill>
      <patternFill patternType="solid">
        <fgColor indexed="52"/>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90">
    <xf numFmtId="0" fontId="0" fillId="0" borderId="0" xfId="0"/>
    <xf numFmtId="0" fontId="20" fillId="0" borderId="0" xfId="0" applyFont="1"/>
    <xf numFmtId="0" fontId="20" fillId="0" borderId="0" xfId="0" applyFont="1" applyAlignment="1">
      <alignment horizontal="center"/>
    </xf>
    <xf numFmtId="0" fontId="20" fillId="0" borderId="0" xfId="0" applyFont="1" applyAlignment="1"/>
    <xf numFmtId="0" fontId="20" fillId="0" borderId="0" xfId="0" applyFont="1" applyAlignment="1">
      <alignment vertical="center"/>
    </xf>
    <xf numFmtId="0" fontId="21" fillId="0" borderId="0" xfId="0" applyFont="1" applyAlignment="1">
      <alignment horizontal="left" vertical="center" shrinkToFit="1"/>
    </xf>
    <xf numFmtId="0" fontId="20" fillId="0" borderId="10" xfId="0" applyFont="1" applyBorder="1" applyAlignment="1">
      <alignment horizontal="center"/>
    </xf>
    <xf numFmtId="0" fontId="20" fillId="0" borderId="11" xfId="0" applyFont="1" applyBorder="1" applyAlignment="1">
      <alignment horizontal="center"/>
    </xf>
    <xf numFmtId="0" fontId="20" fillId="0" borderId="12" xfId="0" applyFont="1" applyFill="1" applyBorder="1"/>
    <xf numFmtId="0" fontId="20" fillId="24" borderId="12" xfId="0" applyFont="1" applyFill="1" applyBorder="1"/>
    <xf numFmtId="0" fontId="20" fillId="25" borderId="12" xfId="0" applyFont="1" applyFill="1" applyBorder="1" applyAlignment="1">
      <alignment horizontal="center"/>
    </xf>
    <xf numFmtId="0" fontId="20" fillId="24" borderId="1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Border="1" applyAlignment="1">
      <alignment horizontal="center" vertical="center" textRotation="255"/>
    </xf>
    <xf numFmtId="0" fontId="20" fillId="0" borderId="14" xfId="0" applyFont="1" applyBorder="1" applyAlignment="1">
      <alignment horizontal="center" vertical="center" textRotation="255"/>
    </xf>
    <xf numFmtId="0" fontId="20" fillId="0" borderId="15" xfId="0" applyFont="1" applyBorder="1" applyAlignment="1">
      <alignment horizontal="center" vertical="center" textRotation="255"/>
    </xf>
    <xf numFmtId="0" fontId="22" fillId="0" borderId="13" xfId="0" applyFont="1" applyBorder="1" applyAlignment="1">
      <alignment horizontal="center" vertical="center" textRotation="255"/>
    </xf>
    <xf numFmtId="0" fontId="22" fillId="0" borderId="14" xfId="0" applyFont="1" applyBorder="1" applyAlignment="1">
      <alignment horizontal="center" vertical="center" textRotation="255"/>
    </xf>
    <xf numFmtId="0" fontId="22" fillId="0" borderId="15" xfId="0" applyFont="1" applyBorder="1" applyAlignment="1">
      <alignment horizontal="center" vertical="center" textRotation="255"/>
    </xf>
    <xf numFmtId="0" fontId="22" fillId="0" borderId="0" xfId="0" applyFont="1" applyFill="1" applyBorder="1" applyAlignment="1">
      <alignment horizontal="center" vertical="center" textRotation="255"/>
    </xf>
    <xf numFmtId="0" fontId="20" fillId="0" borderId="0" xfId="0" applyFont="1" applyAlignment="1">
      <alignment horizontal="left"/>
    </xf>
    <xf numFmtId="0" fontId="20" fillId="0" borderId="16" xfId="0" applyFont="1" applyBorder="1" applyAlignment="1">
      <alignment horizontal="center"/>
    </xf>
    <xf numFmtId="0" fontId="20" fillId="0" borderId="17" xfId="0" applyFont="1" applyBorder="1" applyAlignment="1">
      <alignment horizontal="center"/>
    </xf>
    <xf numFmtId="0" fontId="20" fillId="0" borderId="18" xfId="0" applyFont="1" applyFill="1" applyBorder="1" applyAlignment="1">
      <alignment horizontal="center"/>
    </xf>
    <xf numFmtId="0" fontId="20" fillId="24" borderId="18" xfId="0" applyFont="1" applyFill="1" applyBorder="1" applyAlignment="1">
      <alignment horizontal="center"/>
    </xf>
    <xf numFmtId="0" fontId="20" fillId="25" borderId="18" xfId="0" applyFont="1" applyFill="1" applyBorder="1" applyAlignment="1">
      <alignment horizontal="center"/>
    </xf>
    <xf numFmtId="0" fontId="20" fillId="0" borderId="19" xfId="0" applyFont="1" applyBorder="1" applyAlignment="1">
      <alignment horizontal="left"/>
    </xf>
    <xf numFmtId="0" fontId="20" fillId="0" borderId="0" xfId="0" applyFont="1" applyBorder="1" applyAlignment="1">
      <alignment horizontal="left"/>
    </xf>
    <xf numFmtId="0" fontId="20" fillId="0" borderId="0" xfId="0" applyFont="1" applyFill="1" applyBorder="1" applyAlignment="1"/>
    <xf numFmtId="0" fontId="20" fillId="0" borderId="20" xfId="0" applyFont="1" applyBorder="1" applyAlignment="1">
      <alignment horizontal="center"/>
    </xf>
    <xf numFmtId="0" fontId="20" fillId="0" borderId="20" xfId="0" applyFont="1" applyBorder="1" applyAlignment="1">
      <alignment horizontal="center" shrinkToFit="1"/>
    </xf>
    <xf numFmtId="0" fontId="20" fillId="26" borderId="20" xfId="0" applyFont="1" applyFill="1" applyBorder="1" applyAlignment="1">
      <alignment horizontal="center"/>
    </xf>
    <xf numFmtId="0" fontId="20" fillId="0" borderId="15" xfId="0" applyFont="1" applyBorder="1" applyAlignment="1">
      <alignment horizontal="center"/>
    </xf>
    <xf numFmtId="3" fontId="20" fillId="0" borderId="20" xfId="0" applyNumberFormat="1" applyFont="1" applyFill="1" applyBorder="1" applyAlignment="1" applyProtection="1">
      <alignment shrinkToFit="1"/>
      <protection locked="0"/>
    </xf>
    <xf numFmtId="3" fontId="20" fillId="24" borderId="20" xfId="0" applyNumberFormat="1" applyFont="1" applyFill="1" applyBorder="1" applyAlignment="1" applyProtection="1">
      <alignment shrinkToFit="1"/>
      <protection locked="0"/>
    </xf>
    <xf numFmtId="3" fontId="20" fillId="25" borderId="20" xfId="0" applyNumberFormat="1" applyFont="1" applyFill="1" applyBorder="1" applyAlignment="1">
      <alignment shrinkToFit="1"/>
    </xf>
    <xf numFmtId="3" fontId="20" fillId="24" borderId="20" xfId="0" applyNumberFormat="1" applyFont="1" applyFill="1" applyBorder="1" applyAlignment="1">
      <alignment shrinkToFit="1"/>
    </xf>
    <xf numFmtId="3" fontId="20" fillId="0" borderId="20" xfId="0" applyNumberFormat="1" applyFont="1" applyFill="1" applyBorder="1" applyAlignment="1">
      <alignment shrinkToFit="1"/>
    </xf>
    <xf numFmtId="3" fontId="20" fillId="0" borderId="0" xfId="0" applyNumberFormat="1" applyFont="1" applyFill="1" applyBorder="1" applyAlignment="1">
      <alignment shrinkToFit="1"/>
    </xf>
    <xf numFmtId="3" fontId="20" fillId="0" borderId="20" xfId="0" applyNumberFormat="1" applyFont="1" applyBorder="1"/>
    <xf numFmtId="3" fontId="20" fillId="0" borderId="15" xfId="0" applyNumberFormat="1" applyFont="1" applyBorder="1"/>
    <xf numFmtId="0" fontId="20" fillId="0" borderId="21" xfId="0" applyFont="1" applyBorder="1" applyAlignment="1">
      <alignment horizontal="center"/>
    </xf>
    <xf numFmtId="0" fontId="20" fillId="0" borderId="10" xfId="0" applyFont="1" applyBorder="1" applyAlignment="1">
      <alignment horizontal="center" shrinkToFit="1"/>
    </xf>
    <xf numFmtId="3" fontId="20" fillId="0" borderId="0" xfId="0" applyNumberFormat="1" applyFont="1" applyFill="1" applyBorder="1" applyAlignment="1">
      <alignment vertical="top" shrinkToFit="1"/>
    </xf>
    <xf numFmtId="0" fontId="20" fillId="0" borderId="0" xfId="0" applyFont="1" applyAlignment="1">
      <alignment horizontal="right"/>
    </xf>
    <xf numFmtId="0" fontId="20" fillId="0" borderId="16" xfId="0" applyFont="1" applyBorder="1" applyAlignment="1">
      <alignment horizontal="center" shrinkToFit="1"/>
    </xf>
    <xf numFmtId="176" fontId="20" fillId="0" borderId="20" xfId="0" applyNumberFormat="1" applyFont="1" applyBorder="1" applyAlignment="1">
      <alignment shrinkToFit="1"/>
    </xf>
    <xf numFmtId="176" fontId="20" fillId="24" borderId="20" xfId="0" applyNumberFormat="1" applyFont="1" applyFill="1" applyBorder="1" applyAlignment="1">
      <alignment shrinkToFit="1"/>
    </xf>
    <xf numFmtId="176" fontId="20" fillId="25" borderId="20" xfId="0" applyNumberFormat="1" applyFont="1" applyFill="1" applyBorder="1" applyAlignment="1">
      <alignment shrinkToFit="1"/>
    </xf>
    <xf numFmtId="176" fontId="20" fillId="0" borderId="15" xfId="0" applyNumberFormat="1" applyFont="1" applyBorder="1" applyAlignment="1">
      <alignment shrinkToFit="1"/>
    </xf>
    <xf numFmtId="176" fontId="20" fillId="0" borderId="0" xfId="0" applyNumberFormat="1" applyFont="1" applyBorder="1" applyAlignment="1">
      <alignment shrinkToFit="1"/>
    </xf>
    <xf numFmtId="0" fontId="21" fillId="0" borderId="0" xfId="0" applyFont="1" applyFill="1" applyAlignment="1">
      <alignment horizontal="left" vertical="center"/>
    </xf>
    <xf numFmtId="0" fontId="20" fillId="0" borderId="22" xfId="0" applyFont="1" applyFill="1" applyBorder="1" applyAlignment="1">
      <alignment horizontal="center"/>
    </xf>
    <xf numFmtId="0" fontId="22" fillId="0" borderId="13" xfId="0" applyFont="1" applyFill="1" applyBorder="1" applyAlignment="1">
      <alignment horizontal="center" vertical="top" textRotation="255"/>
    </xf>
    <xf numFmtId="0" fontId="22" fillId="0" borderId="14" xfId="0" applyFont="1" applyFill="1" applyBorder="1" applyAlignment="1">
      <alignment horizontal="center" vertical="top" textRotation="255"/>
    </xf>
    <xf numFmtId="0" fontId="22" fillId="0" borderId="15" xfId="0" applyFont="1" applyFill="1" applyBorder="1" applyAlignment="1">
      <alignment horizontal="center" vertical="top" textRotation="255"/>
    </xf>
    <xf numFmtId="0" fontId="20" fillId="0" borderId="13" xfId="0" applyFont="1" applyFill="1" applyBorder="1" applyAlignment="1">
      <alignment horizontal="center" vertical="center" textRotation="255" shrinkToFit="1"/>
    </xf>
    <xf numFmtId="0" fontId="20" fillId="0" borderId="15" xfId="0" applyFont="1" applyFill="1" applyBorder="1" applyAlignment="1">
      <alignment horizontal="center" vertical="center" textRotation="255" shrinkToFit="1"/>
    </xf>
    <xf numFmtId="0" fontId="20" fillId="0" borderId="23" xfId="0" applyFont="1" applyFill="1" applyBorder="1" applyAlignment="1">
      <alignment horizontal="center"/>
    </xf>
    <xf numFmtId="0" fontId="20" fillId="0" borderId="24" xfId="0" applyFont="1" applyFill="1" applyBorder="1" applyAlignment="1">
      <alignment horizontal="center"/>
    </xf>
    <xf numFmtId="0" fontId="20" fillId="0" borderId="25" xfId="0" applyFont="1" applyFill="1" applyBorder="1" applyAlignment="1">
      <alignment horizontal="center"/>
    </xf>
    <xf numFmtId="0" fontId="20" fillId="0" borderId="26" xfId="0" applyFont="1" applyFill="1" applyBorder="1" applyAlignment="1">
      <alignment horizontal="center"/>
    </xf>
    <xf numFmtId="0" fontId="20" fillId="0" borderId="13" xfId="0" applyFont="1" applyFill="1" applyBorder="1" applyAlignment="1">
      <alignment horizontal="center" vertical="center"/>
    </xf>
    <xf numFmtId="0" fontId="20" fillId="0" borderId="15" xfId="0" applyFont="1" applyFill="1" applyBorder="1" applyAlignment="1">
      <alignment horizontal="center" vertical="center"/>
    </xf>
    <xf numFmtId="0" fontId="20" fillId="27" borderId="12" xfId="0" applyFont="1" applyFill="1" applyBorder="1" applyAlignment="1">
      <alignment horizontal="center" shrinkToFit="1"/>
    </xf>
    <xf numFmtId="3" fontId="20" fillId="28" borderId="20" xfId="0" applyNumberFormat="1" applyFont="1" applyFill="1" applyBorder="1" applyProtection="1">
      <protection locked="0"/>
    </xf>
    <xf numFmtId="3" fontId="20" fillId="0" borderId="20" xfId="0" applyNumberFormat="1" applyFont="1" applyFill="1" applyBorder="1" applyProtection="1">
      <protection locked="0"/>
    </xf>
    <xf numFmtId="3" fontId="20" fillId="0" borderId="13" xfId="0" applyNumberFormat="1" applyFont="1" applyFill="1" applyBorder="1"/>
    <xf numFmtId="3" fontId="20" fillId="0" borderId="27" xfId="0" applyNumberFormat="1" applyFont="1" applyFill="1" applyBorder="1"/>
    <xf numFmtId="38" fontId="20" fillId="0" borderId="20" xfId="0" applyNumberFormat="1" applyFont="1" applyFill="1" applyBorder="1"/>
    <xf numFmtId="38" fontId="20" fillId="0" borderId="13" xfId="0" applyNumberFormat="1" applyFont="1" applyFill="1" applyBorder="1"/>
    <xf numFmtId="38" fontId="20" fillId="28" borderId="23" xfId="42" applyFont="1" applyFill="1" applyBorder="1" applyProtection="1">
      <protection locked="0"/>
    </xf>
    <xf numFmtId="38" fontId="20" fillId="0" borderId="24" xfId="42" applyFont="1" applyFill="1" applyBorder="1" applyProtection="1">
      <protection locked="0"/>
    </xf>
    <xf numFmtId="38" fontId="20" fillId="0" borderId="20" xfId="42" applyFont="1" applyFill="1" applyBorder="1" applyProtection="1"/>
    <xf numFmtId="3" fontId="20" fillId="28" borderId="23" xfId="0" applyNumberFormat="1" applyFont="1" applyFill="1" applyBorder="1" applyProtection="1">
      <protection locked="0"/>
    </xf>
    <xf numFmtId="38" fontId="20" fillId="0" borderId="15" xfId="42" applyFont="1" applyFill="1" applyBorder="1" applyProtection="1">
      <protection locked="0"/>
    </xf>
    <xf numFmtId="0" fontId="20" fillId="27" borderId="21" xfId="0" applyFont="1" applyFill="1" applyBorder="1" applyAlignment="1">
      <alignment horizontal="center" shrinkToFit="1"/>
    </xf>
    <xf numFmtId="0" fontId="20" fillId="27" borderId="18" xfId="0" applyFont="1" applyFill="1" applyBorder="1" applyAlignment="1">
      <alignment horizontal="center" shrinkToFit="1"/>
    </xf>
    <xf numFmtId="3" fontId="20" fillId="0" borderId="23" xfId="0" applyNumberFormat="1" applyFont="1" applyFill="1" applyBorder="1"/>
    <xf numFmtId="3" fontId="20" fillId="0" borderId="24" xfId="0" applyNumberFormat="1" applyFont="1" applyFill="1" applyBorder="1"/>
    <xf numFmtId="0" fontId="20" fillId="29" borderId="12" xfId="0" applyFont="1" applyFill="1" applyBorder="1" applyAlignment="1">
      <alignment horizontal="center" shrinkToFit="1"/>
    </xf>
    <xf numFmtId="38" fontId="20" fillId="28" borderId="24" xfId="42" applyFont="1" applyFill="1" applyBorder="1" applyProtection="1">
      <protection locked="0"/>
    </xf>
    <xf numFmtId="38" fontId="20" fillId="28" borderId="15" xfId="42" applyFont="1" applyFill="1" applyBorder="1" applyProtection="1">
      <protection locked="0"/>
    </xf>
    <xf numFmtId="0" fontId="20" fillId="29" borderId="21" xfId="0" applyFont="1" applyFill="1" applyBorder="1" applyAlignment="1">
      <alignment horizontal="center" shrinkToFit="1"/>
    </xf>
    <xf numFmtId="0" fontId="20" fillId="29" borderId="18" xfId="0" applyFont="1" applyFill="1" applyBorder="1" applyAlignment="1">
      <alignment horizontal="center" shrinkToFit="1"/>
    </xf>
    <xf numFmtId="3" fontId="20" fillId="0" borderId="0" xfId="0" applyNumberFormat="1" applyFont="1"/>
    <xf numFmtId="3" fontId="20" fillId="0" borderId="27" xfId="0" applyNumberFormat="1" applyFont="1" applyFill="1" applyBorder="1" applyProtection="1">
      <protection locked="0"/>
    </xf>
    <xf numFmtId="3" fontId="20" fillId="0" borderId="15" xfId="0" applyNumberFormat="1" applyFont="1" applyFill="1" applyBorder="1" applyProtection="1">
      <protection locked="0"/>
    </xf>
    <xf numFmtId="3" fontId="20" fillId="0" borderId="13" xfId="0" applyNumberFormat="1" applyFont="1" applyFill="1" applyBorder="1" applyProtection="1">
      <protection locked="0"/>
    </xf>
    <xf numFmtId="3" fontId="20" fillId="0" borderId="28" xfId="0" applyNumberFormat="1" applyFont="1" applyFill="1" applyBorder="1"/>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Jichigyousei\senkyo\&#22823;&#26441;\&#36984;&#25369;&#20154;&#21517;&#31807;&#38306;&#20418;\&#36984;&#25369;&#20154;&#21517;&#31807;&#38598;&#35336;\H22\&#23450;&#26178;&#30331;&#37682;\20100902\02&#12510;&#12463;&#12525;&#12503;&#12525;&#12464;&#12521;&#12512;\excelsum\09a.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C:\Users\01010682\AppData\Local\Temp\Temp1_&#36984;&#25369;&#20154;&#30331;&#37682;&#32773;&#25968;2021201&#65288;&#34886;&#21306;&#20998;&#21106;&#24066;&#65289;.zip\04%20&#22312;&#22806;&#36984;&#25369;&#20154;&#21517;&#31807;&#30331;&#37682;&#32773;&#25968;\09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s>
    <sheetDataSet>
      <sheetData sheetId="0"/>
      <sheetData sheetId="1">
        <row r="3">
          <cell r="J3">
            <v>185855</v>
          </cell>
          <cell r="K3">
            <v>199440</v>
          </cell>
          <cell r="O3">
            <v>185796</v>
          </cell>
          <cell r="P3">
            <v>199423</v>
          </cell>
          <cell r="Q3">
            <v>385219</v>
          </cell>
        </row>
        <row r="4">
          <cell r="J4">
            <v>99983</v>
          </cell>
          <cell r="K4">
            <v>107511</v>
          </cell>
          <cell r="O4">
            <v>100145</v>
          </cell>
          <cell r="P4">
            <v>107622</v>
          </cell>
          <cell r="Q4">
            <v>207767</v>
          </cell>
        </row>
        <row r="5">
          <cell r="J5">
            <v>101543</v>
          </cell>
          <cell r="K5">
            <v>111882</v>
          </cell>
          <cell r="O5">
            <v>101492</v>
          </cell>
          <cell r="P5">
            <v>111944</v>
          </cell>
          <cell r="Q5">
            <v>213436</v>
          </cell>
        </row>
        <row r="6">
          <cell r="J6">
            <v>84319</v>
          </cell>
          <cell r="K6">
            <v>87565</v>
          </cell>
          <cell r="O6">
            <v>84311</v>
          </cell>
          <cell r="P6">
            <v>87486</v>
          </cell>
          <cell r="Q6">
            <v>171797</v>
          </cell>
        </row>
        <row r="7">
          <cell r="J7">
            <v>99976</v>
          </cell>
          <cell r="K7">
            <v>107504</v>
          </cell>
          <cell r="O7">
            <v>100138</v>
          </cell>
          <cell r="P7">
            <v>107615</v>
          </cell>
          <cell r="Q7">
            <v>207753</v>
          </cell>
        </row>
        <row r="9">
          <cell r="J9">
            <v>2340</v>
          </cell>
          <cell r="K9">
            <v>2498</v>
          </cell>
          <cell r="O9">
            <v>2353</v>
          </cell>
          <cell r="P9">
            <v>2497</v>
          </cell>
          <cell r="Q9">
            <v>4850</v>
          </cell>
        </row>
        <row r="10">
          <cell r="J10">
            <v>137547</v>
          </cell>
          <cell r="K10">
            <v>142110</v>
          </cell>
          <cell r="O10">
            <v>137375</v>
          </cell>
          <cell r="P10">
            <v>142010</v>
          </cell>
          <cell r="Q10">
            <v>279385</v>
          </cell>
        </row>
        <row r="11">
          <cell r="J11">
            <v>178213</v>
          </cell>
          <cell r="K11">
            <v>181584</v>
          </cell>
          <cell r="O11">
            <v>178332</v>
          </cell>
          <cell r="P11">
            <v>181623</v>
          </cell>
          <cell r="Q11">
            <v>359955</v>
          </cell>
        </row>
        <row r="12">
          <cell r="J12">
            <v>94342</v>
          </cell>
          <cell r="K12">
            <v>96645</v>
          </cell>
          <cell r="O12">
            <v>94517</v>
          </cell>
          <cell r="P12">
            <v>96751</v>
          </cell>
          <cell r="Q12">
            <v>191268</v>
          </cell>
        </row>
        <row r="13">
          <cell r="J13">
            <v>50222</v>
          </cell>
          <cell r="K13">
            <v>50558</v>
          </cell>
          <cell r="O13">
            <v>50211</v>
          </cell>
          <cell r="P13">
            <v>50534</v>
          </cell>
          <cell r="Q13">
            <v>100745</v>
          </cell>
        </row>
        <row r="14">
          <cell r="J14">
            <v>44519</v>
          </cell>
          <cell r="K14">
            <v>46085</v>
          </cell>
          <cell r="O14">
            <v>44446</v>
          </cell>
          <cell r="P14">
            <v>46061</v>
          </cell>
          <cell r="Q14">
            <v>90507</v>
          </cell>
        </row>
        <row r="15">
          <cell r="J15">
            <v>41002</v>
          </cell>
          <cell r="K15">
            <v>41016</v>
          </cell>
          <cell r="O15">
            <v>40973</v>
          </cell>
          <cell r="P15">
            <v>40967</v>
          </cell>
          <cell r="Q15">
            <v>81940</v>
          </cell>
        </row>
        <row r="16">
          <cell r="J16">
            <v>37339</v>
          </cell>
          <cell r="K16">
            <v>39008</v>
          </cell>
          <cell r="O16">
            <v>37301</v>
          </cell>
          <cell r="P16">
            <v>38964</v>
          </cell>
          <cell r="Q16">
            <v>76265</v>
          </cell>
        </row>
        <row r="17">
          <cell r="J17">
            <v>36071</v>
          </cell>
          <cell r="K17">
            <v>37102</v>
          </cell>
          <cell r="O17">
            <v>35970</v>
          </cell>
          <cell r="P17">
            <v>37005</v>
          </cell>
          <cell r="Q17">
            <v>72975</v>
          </cell>
        </row>
        <row r="18">
          <cell r="J18">
            <v>14605</v>
          </cell>
          <cell r="K18">
            <v>15778</v>
          </cell>
          <cell r="O18">
            <v>14642</v>
          </cell>
          <cell r="P18">
            <v>15848</v>
          </cell>
          <cell r="Q18">
            <v>30490</v>
          </cell>
        </row>
        <row r="19">
          <cell r="J19">
            <v>84712</v>
          </cell>
          <cell r="K19">
            <v>87398</v>
          </cell>
          <cell r="O19">
            <v>84783</v>
          </cell>
          <cell r="P19">
            <v>87445</v>
          </cell>
          <cell r="Q19">
            <v>172228</v>
          </cell>
        </row>
        <row r="20">
          <cell r="J20">
            <v>15817</v>
          </cell>
          <cell r="K20">
            <v>19635</v>
          </cell>
          <cell r="O20">
            <v>15816</v>
          </cell>
          <cell r="P20">
            <v>19663</v>
          </cell>
          <cell r="Q20">
            <v>35479</v>
          </cell>
        </row>
        <row r="21">
          <cell r="J21">
            <v>44595</v>
          </cell>
          <cell r="K21">
            <v>46875</v>
          </cell>
          <cell r="O21">
            <v>44652</v>
          </cell>
          <cell r="P21">
            <v>46878</v>
          </cell>
          <cell r="Q21">
            <v>91530</v>
          </cell>
        </row>
        <row r="22">
          <cell r="J22">
            <v>53043</v>
          </cell>
          <cell r="K22">
            <v>55573</v>
          </cell>
          <cell r="O22">
            <v>53021</v>
          </cell>
          <cell r="P22">
            <v>55611</v>
          </cell>
          <cell r="Q22">
            <v>108632</v>
          </cell>
        </row>
        <row r="23">
          <cell r="J23">
            <v>29068</v>
          </cell>
          <cell r="K23">
            <v>33765</v>
          </cell>
          <cell r="O23">
            <v>29058</v>
          </cell>
          <cell r="P23">
            <v>33779</v>
          </cell>
          <cell r="Q23">
            <v>62837</v>
          </cell>
        </row>
        <row r="24">
          <cell r="J24">
            <v>40577</v>
          </cell>
          <cell r="K24">
            <v>42943</v>
          </cell>
          <cell r="O24">
            <v>40639</v>
          </cell>
          <cell r="P24">
            <v>42956</v>
          </cell>
          <cell r="Q24">
            <v>83595</v>
          </cell>
        </row>
        <row r="25">
          <cell r="J25">
            <v>101704</v>
          </cell>
          <cell r="K25">
            <v>104634</v>
          </cell>
          <cell r="O25">
            <v>101618</v>
          </cell>
          <cell r="P25">
            <v>104626</v>
          </cell>
          <cell r="Q25">
            <v>206244</v>
          </cell>
        </row>
        <row r="26">
          <cell r="J26">
            <v>94953</v>
          </cell>
          <cell r="K26">
            <v>97412</v>
          </cell>
          <cell r="O26">
            <v>94863</v>
          </cell>
          <cell r="P26">
            <v>97407</v>
          </cell>
          <cell r="Q26">
            <v>192270</v>
          </cell>
        </row>
        <row r="27">
          <cell r="J27">
            <v>6751</v>
          </cell>
          <cell r="K27">
            <v>7222</v>
          </cell>
          <cell r="O27">
            <v>6755</v>
          </cell>
          <cell r="P27">
            <v>7219</v>
          </cell>
          <cell r="Q27">
            <v>13974</v>
          </cell>
        </row>
        <row r="28">
          <cell r="J28">
            <v>68024</v>
          </cell>
          <cell r="K28">
            <v>68034</v>
          </cell>
          <cell r="O28">
            <v>68016</v>
          </cell>
          <cell r="P28">
            <v>68047</v>
          </cell>
          <cell r="Q28">
            <v>136063</v>
          </cell>
        </row>
        <row r="29">
          <cell r="J29">
            <v>56806</v>
          </cell>
          <cell r="K29">
            <v>59861</v>
          </cell>
          <cell r="O29">
            <v>56822</v>
          </cell>
          <cell r="P29">
            <v>59828</v>
          </cell>
          <cell r="Q29">
            <v>116650</v>
          </cell>
        </row>
        <row r="30">
          <cell r="J30">
            <v>47513</v>
          </cell>
          <cell r="K30">
            <v>50430</v>
          </cell>
          <cell r="O30">
            <v>47508</v>
          </cell>
          <cell r="P30">
            <v>50403</v>
          </cell>
          <cell r="Q30">
            <v>97911</v>
          </cell>
        </row>
        <row r="31">
          <cell r="J31">
            <v>9293</v>
          </cell>
          <cell r="K31">
            <v>9431</v>
          </cell>
          <cell r="O31">
            <v>9314</v>
          </cell>
          <cell r="P31">
            <v>9425</v>
          </cell>
          <cell r="Q31">
            <v>18739</v>
          </cell>
        </row>
        <row r="32">
          <cell r="J32">
            <v>46465</v>
          </cell>
          <cell r="K32">
            <v>47231</v>
          </cell>
          <cell r="O32">
            <v>46426</v>
          </cell>
          <cell r="P32">
            <v>47257</v>
          </cell>
          <cell r="Q32">
            <v>93683</v>
          </cell>
        </row>
        <row r="33">
          <cell r="J33">
            <v>56808</v>
          </cell>
          <cell r="K33">
            <v>60302</v>
          </cell>
          <cell r="O33">
            <v>56688</v>
          </cell>
          <cell r="P33">
            <v>60344</v>
          </cell>
          <cell r="Q33">
            <v>117032</v>
          </cell>
        </row>
        <row r="34">
          <cell r="J34">
            <v>35755</v>
          </cell>
          <cell r="K34">
            <v>34117</v>
          </cell>
          <cell r="O34">
            <v>35829</v>
          </cell>
          <cell r="P34">
            <v>34020</v>
          </cell>
          <cell r="Q34">
            <v>69849</v>
          </cell>
        </row>
        <row r="35">
          <cell r="J35">
            <v>33514</v>
          </cell>
          <cell r="K35">
            <v>33160</v>
          </cell>
          <cell r="O35">
            <v>33424</v>
          </cell>
          <cell r="P35">
            <v>33075</v>
          </cell>
          <cell r="Q35">
            <v>66499</v>
          </cell>
        </row>
        <row r="36">
          <cell r="J36">
            <v>10261</v>
          </cell>
          <cell r="K36">
            <v>11290</v>
          </cell>
          <cell r="O36">
            <v>10282</v>
          </cell>
          <cell r="P36">
            <v>11342</v>
          </cell>
          <cell r="Q36">
            <v>21624</v>
          </cell>
        </row>
        <row r="37">
          <cell r="J37">
            <v>22138</v>
          </cell>
          <cell r="K37">
            <v>21113</v>
          </cell>
          <cell r="O37">
            <v>22121</v>
          </cell>
          <cell r="P37">
            <v>21108</v>
          </cell>
          <cell r="Q37">
            <v>43229</v>
          </cell>
        </row>
        <row r="38">
          <cell r="J38">
            <v>24435</v>
          </cell>
          <cell r="K38">
            <v>23641</v>
          </cell>
          <cell r="O38">
            <v>24349</v>
          </cell>
          <cell r="P38">
            <v>23657</v>
          </cell>
          <cell r="Q38">
            <v>48006</v>
          </cell>
        </row>
        <row r="39">
          <cell r="J39">
            <v>14297</v>
          </cell>
          <cell r="K39">
            <v>15787</v>
          </cell>
          <cell r="O39">
            <v>14342</v>
          </cell>
          <cell r="P39">
            <v>15839</v>
          </cell>
          <cell r="Q39">
            <v>30181</v>
          </cell>
        </row>
        <row r="40">
          <cell r="J40">
            <v>14240</v>
          </cell>
          <cell r="K40">
            <v>13917</v>
          </cell>
          <cell r="O40">
            <v>14227</v>
          </cell>
          <cell r="P40">
            <v>13941</v>
          </cell>
          <cell r="Q40">
            <v>28168</v>
          </cell>
        </row>
        <row r="41">
          <cell r="J41">
            <v>4418</v>
          </cell>
          <cell r="K41">
            <v>4507</v>
          </cell>
          <cell r="O41">
            <v>4440</v>
          </cell>
          <cell r="P41">
            <v>4518</v>
          </cell>
          <cell r="Q41">
            <v>8958</v>
          </cell>
        </row>
        <row r="42">
          <cell r="J42">
            <v>9822</v>
          </cell>
          <cell r="K42">
            <v>9410</v>
          </cell>
          <cell r="O42">
            <v>9787</v>
          </cell>
          <cell r="P42">
            <v>9423</v>
          </cell>
          <cell r="Q42">
            <v>19210</v>
          </cell>
        </row>
        <row r="43">
          <cell r="J43">
            <v>18423</v>
          </cell>
          <cell r="K43">
            <v>18454</v>
          </cell>
          <cell r="O43">
            <v>18458</v>
          </cell>
          <cell r="P43">
            <v>18452</v>
          </cell>
          <cell r="Q43">
            <v>36910</v>
          </cell>
        </row>
        <row r="44">
          <cell r="J44">
            <v>19664</v>
          </cell>
          <cell r="K44">
            <v>21628</v>
          </cell>
          <cell r="O44">
            <v>19663</v>
          </cell>
          <cell r="P44">
            <v>21620</v>
          </cell>
          <cell r="Q44">
            <v>41283</v>
          </cell>
        </row>
        <row r="45">
          <cell r="J45">
            <v>5851</v>
          </cell>
          <cell r="K45">
            <v>6789</v>
          </cell>
          <cell r="O45">
            <v>5845</v>
          </cell>
          <cell r="P45">
            <v>6754</v>
          </cell>
          <cell r="Q45">
            <v>12599</v>
          </cell>
        </row>
        <row r="46">
          <cell r="J46">
            <v>13813</v>
          </cell>
          <cell r="K46">
            <v>14839</v>
          </cell>
          <cell r="O46">
            <v>13818</v>
          </cell>
          <cell r="P46">
            <v>14866</v>
          </cell>
          <cell r="Q46">
            <v>28684</v>
          </cell>
        </row>
        <row r="47">
          <cell r="J47">
            <v>19893</v>
          </cell>
          <cell r="K47">
            <v>20610</v>
          </cell>
          <cell r="O47">
            <v>19928</v>
          </cell>
          <cell r="P47">
            <v>20658</v>
          </cell>
          <cell r="Q47">
            <v>40586</v>
          </cell>
        </row>
        <row r="48">
          <cell r="J48">
            <v>5753</v>
          </cell>
          <cell r="K48">
            <v>6440</v>
          </cell>
          <cell r="O48">
            <v>5736</v>
          </cell>
          <cell r="P48">
            <v>6431</v>
          </cell>
          <cell r="Q48">
            <v>12167</v>
          </cell>
        </row>
        <row r="49">
          <cell r="J49">
            <v>3315</v>
          </cell>
          <cell r="K49">
            <v>3601</v>
          </cell>
          <cell r="O49">
            <v>3319</v>
          </cell>
          <cell r="P49">
            <v>3615</v>
          </cell>
          <cell r="Q49">
            <v>6934</v>
          </cell>
        </row>
        <row r="50">
          <cell r="J50">
            <v>3915</v>
          </cell>
          <cell r="K50">
            <v>4365</v>
          </cell>
          <cell r="O50">
            <v>3924</v>
          </cell>
          <cell r="P50">
            <v>4362</v>
          </cell>
          <cell r="Q50">
            <v>8286</v>
          </cell>
        </row>
        <row r="51">
          <cell r="J51">
            <v>3237</v>
          </cell>
          <cell r="K51">
            <v>3649</v>
          </cell>
          <cell r="O51">
            <v>3218</v>
          </cell>
          <cell r="P51">
            <v>3671</v>
          </cell>
          <cell r="Q51">
            <v>6889</v>
          </cell>
        </row>
        <row r="52">
          <cell r="J52">
            <v>4021</v>
          </cell>
          <cell r="K52">
            <v>4578</v>
          </cell>
          <cell r="O52">
            <v>4052</v>
          </cell>
          <cell r="P52">
            <v>4609</v>
          </cell>
          <cell r="Q52">
            <v>8661</v>
          </cell>
        </row>
        <row r="53">
          <cell r="J53">
            <v>15392</v>
          </cell>
          <cell r="K53">
            <v>16311</v>
          </cell>
          <cell r="O53">
            <v>15415</v>
          </cell>
          <cell r="P53">
            <v>16347</v>
          </cell>
          <cell r="Q53">
            <v>31762</v>
          </cell>
        </row>
        <row r="54">
          <cell r="J54">
            <v>12159</v>
          </cell>
          <cell r="K54">
            <v>12958</v>
          </cell>
          <cell r="O54">
            <v>12165</v>
          </cell>
          <cell r="P54">
            <v>12971</v>
          </cell>
          <cell r="Q54">
            <v>25136</v>
          </cell>
        </row>
        <row r="55">
          <cell r="J55">
            <v>15821</v>
          </cell>
          <cell r="K55">
            <v>15810</v>
          </cell>
          <cell r="O55">
            <v>15803</v>
          </cell>
          <cell r="P55">
            <v>15766</v>
          </cell>
          <cell r="Q55">
            <v>31569</v>
          </cell>
        </row>
        <row r="56">
          <cell r="J56">
            <v>8648</v>
          </cell>
          <cell r="K56">
            <v>8066</v>
          </cell>
          <cell r="O56">
            <v>8750</v>
          </cell>
          <cell r="P56">
            <v>8084</v>
          </cell>
          <cell r="Q56">
            <v>16834</v>
          </cell>
        </row>
        <row r="57">
          <cell r="J57">
            <v>11715</v>
          </cell>
          <cell r="K57">
            <v>11784</v>
          </cell>
          <cell r="O57">
            <v>11724</v>
          </cell>
          <cell r="P57">
            <v>11788</v>
          </cell>
          <cell r="Q57">
            <v>23512</v>
          </cell>
        </row>
        <row r="58">
          <cell r="J58">
            <v>3571</v>
          </cell>
          <cell r="K58">
            <v>3816</v>
          </cell>
          <cell r="O58">
            <v>3588</v>
          </cell>
          <cell r="P58">
            <v>3831</v>
          </cell>
          <cell r="Q58">
            <v>7419</v>
          </cell>
        </row>
        <row r="59">
          <cell r="J59">
            <v>8083</v>
          </cell>
          <cell r="K59">
            <v>8456</v>
          </cell>
          <cell r="O59">
            <v>8089</v>
          </cell>
          <cell r="P59">
            <v>8476</v>
          </cell>
          <cell r="Q59">
            <v>16565</v>
          </cell>
        </row>
      </sheetData>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s>
    <sheetDataSet>
      <sheetData sheetId="0"/>
      <sheetData sheetId="1">
        <row r="9">
          <cell r="J9">
            <v>2353</v>
          </cell>
          <cell r="K9">
            <v>2497</v>
          </cell>
        </row>
        <row r="10">
          <cell r="J10">
            <v>137375</v>
          </cell>
          <cell r="K10">
            <v>142010</v>
          </cell>
        </row>
        <row r="13">
          <cell r="J13">
            <v>50211</v>
          </cell>
          <cell r="K13">
            <v>50534</v>
          </cell>
        </row>
        <row r="14">
          <cell r="J14">
            <v>44446</v>
          </cell>
          <cell r="K14">
            <v>46061</v>
          </cell>
        </row>
        <row r="17">
          <cell r="J17">
            <v>35970</v>
          </cell>
          <cell r="K17">
            <v>37005</v>
          </cell>
        </row>
        <row r="18">
          <cell r="J18">
            <v>14642</v>
          </cell>
          <cell r="K18">
            <v>15848</v>
          </cell>
        </row>
      </sheetData>
      <sheetData sheetId="2"/>
      <sheetData sheetId="3"/>
      <sheetData sheetId="4"/>
      <sheetData sheetId="5"/>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G100"/>
  <sheetViews>
    <sheetView tabSelected="1" view="pageBreakPreview" zoomScale="110" zoomScaleSheetLayoutView="110" workbookViewId="0">
      <pane ySplit="4" topLeftCell="A32" activePane="bottomLeft" state="frozen"/>
      <selection pane="bottomLeft" activeCell="B109" sqref="B109"/>
    </sheetView>
  </sheetViews>
  <sheetFormatPr defaultRowHeight="12"/>
  <cols>
    <col min="1" max="1" width="3.75" style="1" customWidth="1"/>
    <col min="2" max="2" width="20.625" style="2" customWidth="1"/>
    <col min="3" max="5" width="10.625" style="1" customWidth="1"/>
    <col min="6" max="6" width="10.625" style="3" customWidth="1"/>
    <col min="7" max="7" width="10.6640625" style="1" customWidth="1"/>
    <col min="8" max="240" width="9" style="1" bestFit="1" customWidth="1"/>
    <col min="241" max="246" width="8.88671875" style="1" bestFit="1" customWidth="1"/>
    <col min="247" max="16375" width="9" style="1" bestFit="1" customWidth="1"/>
    <col min="16376" max="16384" width="9" style="1"/>
  </cols>
  <sheetData>
    <row r="1" spans="1:7" s="4" customFormat="1" ht="20.100000000000001" customHeight="1">
      <c r="A1" s="5" t="s">
        <v>1</v>
      </c>
      <c r="B1" s="5"/>
      <c r="C1" s="5"/>
      <c r="D1" s="5"/>
      <c r="E1" s="5"/>
      <c r="F1" s="5"/>
      <c r="G1" s="5"/>
    </row>
    <row r="2" spans="1:7">
      <c r="G2" s="44" t="s">
        <v>9</v>
      </c>
    </row>
    <row r="3" spans="1:7" s="2" customFormat="1" ht="13.5" customHeight="1">
      <c r="A3" s="6"/>
      <c r="B3" s="21"/>
      <c r="C3" s="12" t="s">
        <v>11</v>
      </c>
      <c r="D3" s="41"/>
      <c r="E3" s="23"/>
      <c r="F3" s="42" t="s">
        <v>3</v>
      </c>
      <c r="G3" s="45"/>
    </row>
    <row r="4" spans="1:7" s="2" customFormat="1">
      <c r="A4" s="7"/>
      <c r="B4" s="22"/>
      <c r="C4" s="29" t="s">
        <v>6</v>
      </c>
      <c r="D4" s="29" t="s">
        <v>8</v>
      </c>
      <c r="E4" s="29" t="s">
        <v>17</v>
      </c>
      <c r="F4" s="29" t="s">
        <v>7</v>
      </c>
      <c r="G4" s="29" t="s">
        <v>19</v>
      </c>
    </row>
    <row r="5" spans="1:7" ht="13.5" customHeight="1">
      <c r="A5" s="8"/>
      <c r="B5" s="23" t="s">
        <v>22</v>
      </c>
      <c r="C5" s="33">
        <v>99534</v>
      </c>
      <c r="D5" s="33">
        <v>109112</v>
      </c>
      <c r="E5" s="37">
        <v>208646</v>
      </c>
      <c r="F5" s="37">
        <v>208646</v>
      </c>
      <c r="G5" s="46">
        <f t="shared" ref="G5:G53" si="0">E5-F5</f>
        <v>0</v>
      </c>
    </row>
    <row r="6" spans="1:7" ht="13.5" customHeight="1">
      <c r="A6" s="8"/>
      <c r="B6" s="23" t="s">
        <v>24</v>
      </c>
      <c r="C6" s="33">
        <v>85054</v>
      </c>
      <c r="D6" s="33">
        <v>88691</v>
      </c>
      <c r="E6" s="37">
        <v>173745</v>
      </c>
      <c r="F6" s="37">
        <v>173745</v>
      </c>
      <c r="G6" s="46">
        <f t="shared" si="0"/>
        <v>0</v>
      </c>
    </row>
    <row r="7" spans="1:7" ht="13.5" customHeight="1">
      <c r="A7" s="8"/>
      <c r="B7" s="23" t="s">
        <v>25</v>
      </c>
      <c r="C7" s="33">
        <v>93776</v>
      </c>
      <c r="D7" s="33">
        <v>100127</v>
      </c>
      <c r="E7" s="37">
        <v>193903</v>
      </c>
      <c r="F7" s="37">
        <v>193903</v>
      </c>
      <c r="G7" s="46">
        <f t="shared" si="0"/>
        <v>0</v>
      </c>
    </row>
    <row r="8" spans="1:7" ht="13.5" customHeight="1">
      <c r="A8" s="9"/>
      <c r="B8" s="24" t="s">
        <v>27</v>
      </c>
      <c r="C8" s="34">
        <v>278364</v>
      </c>
      <c r="D8" s="34">
        <v>297930</v>
      </c>
      <c r="E8" s="36">
        <v>576294</v>
      </c>
      <c r="F8" s="36">
        <v>576294</v>
      </c>
      <c r="G8" s="47">
        <f t="shared" si="0"/>
        <v>0</v>
      </c>
    </row>
    <row r="9" spans="1:7" ht="13.5" customHeight="1">
      <c r="A9" s="8"/>
      <c r="B9" s="23" t="s">
        <v>30</v>
      </c>
      <c r="C9" s="33">
        <v>246563</v>
      </c>
      <c r="D9" s="33">
        <v>249821</v>
      </c>
      <c r="E9" s="37">
        <v>496384</v>
      </c>
      <c r="F9" s="37">
        <v>496384</v>
      </c>
      <c r="G9" s="46">
        <f t="shared" si="0"/>
        <v>0</v>
      </c>
    </row>
    <row r="10" spans="1:7" ht="13.5" customHeight="1">
      <c r="A10" s="8"/>
      <c r="B10" s="23" t="s">
        <v>32</v>
      </c>
      <c r="C10" s="33">
        <v>62889</v>
      </c>
      <c r="D10" s="33">
        <v>64793</v>
      </c>
      <c r="E10" s="37">
        <v>127682</v>
      </c>
      <c r="F10" s="37">
        <v>127682</v>
      </c>
      <c r="G10" s="46">
        <f t="shared" si="0"/>
        <v>0</v>
      </c>
    </row>
    <row r="11" spans="1:7" ht="13.5" customHeight="1">
      <c r="A11" s="8"/>
      <c r="B11" s="23" t="s">
        <v>36</v>
      </c>
      <c r="C11" s="33">
        <v>11087</v>
      </c>
      <c r="D11" s="33">
        <v>11636</v>
      </c>
      <c r="E11" s="37">
        <v>22723</v>
      </c>
      <c r="F11" s="37">
        <v>22723</v>
      </c>
      <c r="G11" s="46">
        <f t="shared" si="0"/>
        <v>0</v>
      </c>
    </row>
    <row r="12" spans="1:7" ht="13.5" customHeight="1">
      <c r="A12" s="9"/>
      <c r="B12" s="24" t="s">
        <v>37</v>
      </c>
      <c r="C12" s="34">
        <v>320539</v>
      </c>
      <c r="D12" s="34">
        <v>326250</v>
      </c>
      <c r="E12" s="36">
        <v>646789</v>
      </c>
      <c r="F12" s="36">
        <v>646789</v>
      </c>
      <c r="G12" s="47">
        <f t="shared" si="0"/>
        <v>0</v>
      </c>
    </row>
    <row r="13" spans="1:7" ht="13.5" customHeight="1">
      <c r="A13" s="8"/>
      <c r="B13" s="23" t="s">
        <v>13</v>
      </c>
      <c r="C13" s="33">
        <v>78893</v>
      </c>
      <c r="D13" s="33">
        <v>81523</v>
      </c>
      <c r="E13" s="37">
        <v>160416</v>
      </c>
      <c r="F13" s="37">
        <v>160416</v>
      </c>
      <c r="G13" s="46">
        <f t="shared" si="0"/>
        <v>0</v>
      </c>
    </row>
    <row r="14" spans="1:7" ht="13.5" customHeight="1">
      <c r="A14" s="8"/>
      <c r="B14" s="23" t="s">
        <v>40</v>
      </c>
      <c r="C14" s="33">
        <v>13818</v>
      </c>
      <c r="D14" s="33">
        <v>16763</v>
      </c>
      <c r="E14" s="37">
        <v>30581</v>
      </c>
      <c r="F14" s="37">
        <v>30581</v>
      </c>
      <c r="G14" s="46">
        <f t="shared" si="0"/>
        <v>0</v>
      </c>
    </row>
    <row r="15" spans="1:7" ht="13.5" customHeight="1">
      <c r="A15" s="8"/>
      <c r="B15" s="23" t="s">
        <v>42</v>
      </c>
      <c r="C15" s="33">
        <v>43504</v>
      </c>
      <c r="D15" s="33">
        <v>46276</v>
      </c>
      <c r="E15" s="37">
        <v>89780</v>
      </c>
      <c r="F15" s="37">
        <v>89780</v>
      </c>
      <c r="G15" s="46">
        <f t="shared" si="0"/>
        <v>0</v>
      </c>
    </row>
    <row r="16" spans="1:7" ht="13.5" customHeight="1">
      <c r="A16" s="8"/>
      <c r="B16" s="23" t="s">
        <v>44</v>
      </c>
      <c r="C16" s="33">
        <v>52983</v>
      </c>
      <c r="D16" s="33">
        <v>54515</v>
      </c>
      <c r="E16" s="37">
        <v>107498</v>
      </c>
      <c r="F16" s="37">
        <v>107498</v>
      </c>
      <c r="G16" s="46">
        <f t="shared" si="0"/>
        <v>0</v>
      </c>
    </row>
    <row r="17" spans="1:7" ht="13.5" customHeight="1">
      <c r="A17" s="8"/>
      <c r="B17" s="23" t="s">
        <v>39</v>
      </c>
      <c r="C17" s="33">
        <v>27418</v>
      </c>
      <c r="D17" s="33">
        <v>30875</v>
      </c>
      <c r="E17" s="37">
        <v>58293</v>
      </c>
      <c r="F17" s="37">
        <v>58293</v>
      </c>
      <c r="G17" s="46">
        <f t="shared" si="0"/>
        <v>0</v>
      </c>
    </row>
    <row r="18" spans="1:7" ht="13.5" customHeight="1">
      <c r="A18" s="8"/>
      <c r="B18" s="23" t="s">
        <v>46</v>
      </c>
      <c r="C18" s="33">
        <v>39081</v>
      </c>
      <c r="D18" s="33">
        <v>40891</v>
      </c>
      <c r="E18" s="37">
        <v>79972</v>
      </c>
      <c r="F18" s="37">
        <v>79972</v>
      </c>
      <c r="G18" s="46">
        <f t="shared" si="0"/>
        <v>0</v>
      </c>
    </row>
    <row r="19" spans="1:7" ht="13.5" customHeight="1">
      <c r="A19" s="8"/>
      <c r="B19" s="23" t="s">
        <v>47</v>
      </c>
      <c r="C19" s="33">
        <v>101850</v>
      </c>
      <c r="D19" s="33">
        <v>104425</v>
      </c>
      <c r="E19" s="37">
        <v>206275</v>
      </c>
      <c r="F19" s="37">
        <v>206275</v>
      </c>
      <c r="G19" s="46">
        <f t="shared" si="0"/>
        <v>0</v>
      </c>
    </row>
    <row r="20" spans="1:7" ht="13.5" customHeight="1">
      <c r="A20" s="8"/>
      <c r="B20" s="23" t="s">
        <v>49</v>
      </c>
      <c r="C20" s="33">
        <v>67182</v>
      </c>
      <c r="D20" s="33">
        <v>66500</v>
      </c>
      <c r="E20" s="37">
        <v>133682</v>
      </c>
      <c r="F20" s="37">
        <v>133682</v>
      </c>
      <c r="G20" s="46">
        <f t="shared" si="0"/>
        <v>0</v>
      </c>
    </row>
    <row r="21" spans="1:7" ht="13.5" customHeight="1">
      <c r="A21" s="8"/>
      <c r="B21" s="23" t="s">
        <v>2</v>
      </c>
      <c r="C21" s="33">
        <v>54994</v>
      </c>
      <c r="D21" s="33">
        <v>57405</v>
      </c>
      <c r="E21" s="37">
        <v>112399</v>
      </c>
      <c r="F21" s="37">
        <v>112399</v>
      </c>
      <c r="G21" s="46">
        <f t="shared" si="0"/>
        <v>0</v>
      </c>
    </row>
    <row r="22" spans="1:7" ht="13.5" customHeight="1">
      <c r="A22" s="8"/>
      <c r="B22" s="23" t="s">
        <v>48</v>
      </c>
      <c r="C22" s="33">
        <v>46678</v>
      </c>
      <c r="D22" s="33">
        <v>46252</v>
      </c>
      <c r="E22" s="37">
        <v>92930</v>
      </c>
      <c r="F22" s="37">
        <v>92930</v>
      </c>
      <c r="G22" s="46">
        <f t="shared" si="0"/>
        <v>0</v>
      </c>
    </row>
    <row r="23" spans="1:7" ht="13.5" customHeight="1">
      <c r="A23" s="8"/>
      <c r="B23" s="23" t="s">
        <v>15</v>
      </c>
      <c r="C23" s="33">
        <v>57385</v>
      </c>
      <c r="D23" s="33">
        <v>60968</v>
      </c>
      <c r="E23" s="37">
        <v>118353</v>
      </c>
      <c r="F23" s="37">
        <v>118353</v>
      </c>
      <c r="G23" s="46">
        <f t="shared" si="0"/>
        <v>0</v>
      </c>
    </row>
    <row r="24" spans="1:7" ht="13.5" customHeight="1">
      <c r="A24" s="8"/>
      <c r="B24" s="23" t="s">
        <v>52</v>
      </c>
      <c r="C24" s="33">
        <v>35518</v>
      </c>
      <c r="D24" s="33">
        <v>33772</v>
      </c>
      <c r="E24" s="37">
        <v>69290</v>
      </c>
      <c r="F24" s="37">
        <v>69290</v>
      </c>
      <c r="G24" s="46">
        <f t="shared" si="0"/>
        <v>0</v>
      </c>
    </row>
    <row r="25" spans="1:7" ht="13.5" customHeight="1">
      <c r="A25" s="8"/>
      <c r="B25" s="23" t="s">
        <v>5</v>
      </c>
      <c r="C25" s="33">
        <v>34772</v>
      </c>
      <c r="D25" s="33">
        <v>34191</v>
      </c>
      <c r="E25" s="37">
        <v>68963</v>
      </c>
      <c r="F25" s="37">
        <v>68963</v>
      </c>
      <c r="G25" s="46">
        <f t="shared" si="0"/>
        <v>0</v>
      </c>
    </row>
    <row r="26" spans="1:7" ht="13.5" customHeight="1">
      <c r="A26" s="8"/>
      <c r="B26" s="23" t="s">
        <v>53</v>
      </c>
      <c r="C26" s="33">
        <v>8366</v>
      </c>
      <c r="D26" s="33">
        <v>9023</v>
      </c>
      <c r="E26" s="37">
        <v>17389</v>
      </c>
      <c r="F26" s="37">
        <v>17389</v>
      </c>
      <c r="G26" s="46">
        <f t="shared" si="0"/>
        <v>0</v>
      </c>
    </row>
    <row r="27" spans="1:7" ht="13.5" customHeight="1">
      <c r="A27" s="8"/>
      <c r="B27" s="23" t="s">
        <v>54</v>
      </c>
      <c r="C27" s="33">
        <v>20630</v>
      </c>
      <c r="D27" s="33">
        <v>20427</v>
      </c>
      <c r="E27" s="37">
        <v>41057</v>
      </c>
      <c r="F27" s="37">
        <v>41057</v>
      </c>
      <c r="G27" s="46">
        <f t="shared" si="0"/>
        <v>0</v>
      </c>
    </row>
    <row r="28" spans="1:7" ht="13.5" customHeight="1">
      <c r="A28" s="8"/>
      <c r="B28" s="23" t="s">
        <v>55</v>
      </c>
      <c r="C28" s="33">
        <v>23822</v>
      </c>
      <c r="D28" s="33">
        <v>22724</v>
      </c>
      <c r="E28" s="37">
        <v>46546</v>
      </c>
      <c r="F28" s="37">
        <v>46546</v>
      </c>
      <c r="G28" s="46">
        <f t="shared" si="0"/>
        <v>0</v>
      </c>
    </row>
    <row r="29" spans="1:7" ht="13.5" customHeight="1">
      <c r="A29" s="8"/>
      <c r="B29" s="23" t="s">
        <v>18</v>
      </c>
      <c r="C29" s="33">
        <v>12097</v>
      </c>
      <c r="D29" s="33">
        <v>12995</v>
      </c>
      <c r="E29" s="37">
        <v>25092</v>
      </c>
      <c r="F29" s="37">
        <v>25092</v>
      </c>
      <c r="G29" s="46">
        <f t="shared" si="0"/>
        <v>0</v>
      </c>
    </row>
    <row r="30" spans="1:7" ht="13.5" customHeight="1">
      <c r="A30" s="8" t="s">
        <v>56</v>
      </c>
      <c r="B30" s="23" t="s">
        <v>57</v>
      </c>
      <c r="C30" s="33">
        <v>12804</v>
      </c>
      <c r="D30" s="33">
        <v>12306</v>
      </c>
      <c r="E30" s="37">
        <f>SUM(C30:D30)</f>
        <v>25110</v>
      </c>
      <c r="F30" s="37">
        <v>25130</v>
      </c>
      <c r="G30" s="46">
        <f t="shared" si="0"/>
        <v>-20</v>
      </c>
    </row>
    <row r="31" spans="1:7" ht="13.5" customHeight="1">
      <c r="A31" s="8"/>
      <c r="B31" s="23" t="s">
        <v>23</v>
      </c>
      <c r="C31" s="33">
        <v>18591</v>
      </c>
      <c r="D31" s="33">
        <v>18172</v>
      </c>
      <c r="E31" s="37">
        <v>36763</v>
      </c>
      <c r="F31" s="37">
        <v>36763</v>
      </c>
      <c r="G31" s="46">
        <f t="shared" si="0"/>
        <v>0</v>
      </c>
    </row>
    <row r="32" spans="1:7" ht="13.5" customHeight="1">
      <c r="A32" s="8"/>
      <c r="B32" s="23" t="s">
        <v>58</v>
      </c>
      <c r="C32" s="33">
        <v>19143</v>
      </c>
      <c r="D32" s="33">
        <v>20740</v>
      </c>
      <c r="E32" s="37">
        <v>39883</v>
      </c>
      <c r="F32" s="37">
        <v>39883</v>
      </c>
      <c r="G32" s="46">
        <f t="shared" si="0"/>
        <v>0</v>
      </c>
    </row>
    <row r="33" spans="1:7" ht="13.5" customHeight="1">
      <c r="A33" s="8"/>
      <c r="B33" s="23" t="s">
        <v>43</v>
      </c>
      <c r="C33" s="33">
        <v>17431</v>
      </c>
      <c r="D33" s="33">
        <v>17731</v>
      </c>
      <c r="E33" s="37">
        <v>35162</v>
      </c>
      <c r="F33" s="37">
        <v>35162</v>
      </c>
      <c r="G33" s="46">
        <f t="shared" si="0"/>
        <v>0</v>
      </c>
    </row>
    <row r="34" spans="1:7" ht="13.5" customHeight="1">
      <c r="A34" s="10" t="s">
        <v>0</v>
      </c>
      <c r="B34" s="25"/>
      <c r="C34" s="35">
        <f>SUM(C8,C12,C13:C33)</f>
        <v>1385863</v>
      </c>
      <c r="D34" s="35">
        <f>SUM(D8,D12,D13:D33)</f>
        <v>1432654</v>
      </c>
      <c r="E34" s="35">
        <f>SUM(E8,E12,E13:E33)</f>
        <v>2818517</v>
      </c>
      <c r="F34" s="35">
        <f>SUM(F8,F12,F13:F33)</f>
        <v>2818537</v>
      </c>
      <c r="G34" s="48">
        <f t="shared" si="0"/>
        <v>-20</v>
      </c>
    </row>
    <row r="35" spans="1:7" ht="13.5" customHeight="1">
      <c r="A35" s="8"/>
      <c r="B35" s="23" t="s">
        <v>60</v>
      </c>
      <c r="C35" s="33">
        <v>4892</v>
      </c>
      <c r="D35" s="33">
        <v>5195</v>
      </c>
      <c r="E35" s="37">
        <v>10087</v>
      </c>
      <c r="F35" s="37">
        <v>10087</v>
      </c>
      <c r="G35" s="46">
        <f t="shared" si="0"/>
        <v>0</v>
      </c>
    </row>
    <row r="36" spans="1:7" ht="13.5" customHeight="1">
      <c r="A36" s="8"/>
      <c r="B36" s="23" t="s">
        <v>61</v>
      </c>
      <c r="C36" s="33">
        <v>2780</v>
      </c>
      <c r="D36" s="33">
        <v>3000</v>
      </c>
      <c r="E36" s="37">
        <v>5780</v>
      </c>
      <c r="F36" s="37">
        <v>5780</v>
      </c>
      <c r="G36" s="46">
        <f t="shared" si="0"/>
        <v>0</v>
      </c>
    </row>
    <row r="37" spans="1:7" ht="13.5" customHeight="1">
      <c r="A37" s="8"/>
      <c r="B37" s="23" t="s">
        <v>20</v>
      </c>
      <c r="C37" s="33">
        <v>3233</v>
      </c>
      <c r="D37" s="33">
        <v>3471</v>
      </c>
      <c r="E37" s="37">
        <v>6704</v>
      </c>
      <c r="F37" s="37">
        <v>6704</v>
      </c>
      <c r="G37" s="46">
        <f t="shared" si="0"/>
        <v>0</v>
      </c>
    </row>
    <row r="38" spans="1:7" ht="13.5" customHeight="1">
      <c r="A38" s="8"/>
      <c r="B38" s="23" t="s">
        <v>31</v>
      </c>
      <c r="C38" s="33">
        <v>2482</v>
      </c>
      <c r="D38" s="33">
        <v>2792</v>
      </c>
      <c r="E38" s="37">
        <v>5274</v>
      </c>
      <c r="F38" s="37">
        <v>5274</v>
      </c>
      <c r="G38" s="46">
        <f t="shared" si="0"/>
        <v>0</v>
      </c>
    </row>
    <row r="39" spans="1:7" ht="13.5" customHeight="1">
      <c r="A39" s="8"/>
      <c r="B39" s="23" t="s">
        <v>62</v>
      </c>
      <c r="C39" s="33">
        <v>2948</v>
      </c>
      <c r="D39" s="33">
        <v>3275</v>
      </c>
      <c r="E39" s="37">
        <v>6223</v>
      </c>
      <c r="F39" s="37">
        <v>6223</v>
      </c>
      <c r="G39" s="46">
        <f t="shared" si="0"/>
        <v>0</v>
      </c>
    </row>
    <row r="40" spans="1:7" ht="13.5" customHeight="1">
      <c r="A40" s="11" t="s">
        <v>28</v>
      </c>
      <c r="B40" s="24"/>
      <c r="C40" s="36">
        <v>16335</v>
      </c>
      <c r="D40" s="36">
        <v>17733</v>
      </c>
      <c r="E40" s="36">
        <v>34068</v>
      </c>
      <c r="F40" s="36">
        <v>34068</v>
      </c>
      <c r="G40" s="47">
        <f t="shared" si="0"/>
        <v>0</v>
      </c>
    </row>
    <row r="41" spans="1:7" ht="13.5" customHeight="1">
      <c r="A41" s="8"/>
      <c r="B41" s="23" t="s">
        <v>63</v>
      </c>
      <c r="C41" s="33">
        <v>15239</v>
      </c>
      <c r="D41" s="33">
        <v>16093</v>
      </c>
      <c r="E41" s="37">
        <v>31332</v>
      </c>
      <c r="F41" s="37">
        <v>31332</v>
      </c>
      <c r="G41" s="46">
        <f t="shared" si="0"/>
        <v>0</v>
      </c>
    </row>
    <row r="42" spans="1:7" ht="13.5" customHeight="1">
      <c r="A42" s="11" t="s">
        <v>66</v>
      </c>
      <c r="B42" s="24"/>
      <c r="C42" s="36">
        <v>15239</v>
      </c>
      <c r="D42" s="36">
        <v>16093</v>
      </c>
      <c r="E42" s="36">
        <v>31332</v>
      </c>
      <c r="F42" s="36">
        <v>31332</v>
      </c>
      <c r="G42" s="47">
        <f t="shared" si="0"/>
        <v>0</v>
      </c>
    </row>
    <row r="43" spans="1:7" ht="13.5" customHeight="1">
      <c r="A43" s="8"/>
      <c r="B43" s="23" t="s">
        <v>10</v>
      </c>
      <c r="C43" s="33">
        <v>12529</v>
      </c>
      <c r="D43" s="33">
        <v>13465</v>
      </c>
      <c r="E43" s="37">
        <v>25994</v>
      </c>
      <c r="F43" s="37">
        <v>25994</v>
      </c>
      <c r="G43" s="46">
        <f t="shared" si="0"/>
        <v>0</v>
      </c>
    </row>
    <row r="44" spans="1:7" ht="13.5" customHeight="1">
      <c r="A44" s="8"/>
      <c r="B44" s="23" t="s">
        <v>14</v>
      </c>
      <c r="C44" s="33">
        <v>17235</v>
      </c>
      <c r="D44" s="33">
        <v>17973</v>
      </c>
      <c r="E44" s="37">
        <v>35208</v>
      </c>
      <c r="F44" s="37">
        <v>35208</v>
      </c>
      <c r="G44" s="46">
        <f t="shared" si="0"/>
        <v>0</v>
      </c>
    </row>
    <row r="45" spans="1:7" ht="13.5" customHeight="1">
      <c r="A45" s="8"/>
      <c r="B45" s="23" t="s">
        <v>65</v>
      </c>
      <c r="C45" s="33">
        <v>7458</v>
      </c>
      <c r="D45" s="33">
        <v>7108</v>
      </c>
      <c r="E45" s="37">
        <v>14566</v>
      </c>
      <c r="F45" s="37">
        <v>14566</v>
      </c>
      <c r="G45" s="46">
        <f t="shared" si="0"/>
        <v>0</v>
      </c>
    </row>
    <row r="46" spans="1:7" ht="13.5" customHeight="1">
      <c r="A46" s="11" t="s">
        <v>67</v>
      </c>
      <c r="B46" s="24"/>
      <c r="C46" s="36">
        <v>37222</v>
      </c>
      <c r="D46" s="36">
        <v>38546</v>
      </c>
      <c r="E46" s="36">
        <v>75768</v>
      </c>
      <c r="F46" s="36">
        <v>75768</v>
      </c>
      <c r="G46" s="47">
        <f t="shared" si="0"/>
        <v>0</v>
      </c>
    </row>
    <row r="47" spans="1:7" ht="13.5" customHeight="1">
      <c r="A47" s="8"/>
      <c r="B47" s="23" t="s">
        <v>51</v>
      </c>
      <c r="C47" s="33">
        <v>11559</v>
      </c>
      <c r="D47" s="33">
        <v>11382</v>
      </c>
      <c r="E47" s="37">
        <v>22941</v>
      </c>
      <c r="F47" s="37">
        <v>22941</v>
      </c>
      <c r="G47" s="46">
        <f t="shared" si="0"/>
        <v>0</v>
      </c>
    </row>
    <row r="48" spans="1:7" ht="13.5" customHeight="1">
      <c r="A48" s="8"/>
      <c r="B48" s="23" t="s">
        <v>68</v>
      </c>
      <c r="C48" s="33">
        <v>2629</v>
      </c>
      <c r="D48" s="33">
        <v>2724</v>
      </c>
      <c r="E48" s="37">
        <v>5353</v>
      </c>
      <c r="F48" s="37">
        <v>5353</v>
      </c>
      <c r="G48" s="46">
        <f t="shared" si="0"/>
        <v>0</v>
      </c>
    </row>
    <row r="49" spans="1:7" ht="13.5" customHeight="1">
      <c r="A49" s="11" t="s">
        <v>41</v>
      </c>
      <c r="B49" s="24"/>
      <c r="C49" s="36">
        <v>14188</v>
      </c>
      <c r="D49" s="36">
        <v>14106</v>
      </c>
      <c r="E49" s="36">
        <v>28294</v>
      </c>
      <c r="F49" s="36">
        <v>28294</v>
      </c>
      <c r="G49" s="47">
        <f t="shared" si="0"/>
        <v>0</v>
      </c>
    </row>
    <row r="50" spans="1:7" ht="13.5" customHeight="1">
      <c r="A50" s="8"/>
      <c r="B50" s="23" t="s">
        <v>69</v>
      </c>
      <c r="C50" s="33">
        <v>7143</v>
      </c>
      <c r="D50" s="33">
        <v>7361</v>
      </c>
      <c r="E50" s="37">
        <v>14504</v>
      </c>
      <c r="F50" s="37">
        <v>14504</v>
      </c>
      <c r="G50" s="46">
        <f t="shared" si="0"/>
        <v>0</v>
      </c>
    </row>
    <row r="51" spans="1:7" ht="13.5" customHeight="1">
      <c r="A51" s="11" t="s">
        <v>70</v>
      </c>
      <c r="B51" s="24"/>
      <c r="C51" s="36">
        <v>7143</v>
      </c>
      <c r="D51" s="36">
        <v>7361</v>
      </c>
      <c r="E51" s="36">
        <v>14504</v>
      </c>
      <c r="F51" s="36">
        <v>14504</v>
      </c>
      <c r="G51" s="47">
        <f t="shared" si="0"/>
        <v>0</v>
      </c>
    </row>
    <row r="52" spans="1:7" ht="13.5" customHeight="1">
      <c r="A52" s="10" t="s">
        <v>71</v>
      </c>
      <c r="B52" s="25"/>
      <c r="C52" s="35">
        <v>90127</v>
      </c>
      <c r="D52" s="35">
        <v>93839</v>
      </c>
      <c r="E52" s="35">
        <v>183966</v>
      </c>
      <c r="F52" s="35">
        <v>183966</v>
      </c>
      <c r="G52" s="48">
        <f t="shared" si="0"/>
        <v>0</v>
      </c>
    </row>
    <row r="53" spans="1:7" ht="13.5" customHeight="1">
      <c r="A53" s="12" t="s">
        <v>72</v>
      </c>
      <c r="B53" s="23"/>
      <c r="C53" s="37">
        <f>SUM(C34,C52)</f>
        <v>1475990</v>
      </c>
      <c r="D53" s="37">
        <f>SUM(D34,D52)</f>
        <v>1526493</v>
      </c>
      <c r="E53" s="37">
        <f>SUM(E34,E52)</f>
        <v>3002483</v>
      </c>
      <c r="F53" s="37">
        <f>SUM(F34,F52)</f>
        <v>3002503</v>
      </c>
      <c r="G53" s="46">
        <f t="shared" si="0"/>
        <v>-20</v>
      </c>
    </row>
    <row r="54" spans="1:7" s="1" customFormat="1" ht="13.5" customHeight="1">
      <c r="A54" s="1" t="s">
        <v>21</v>
      </c>
      <c r="B54" s="26" t="s">
        <v>59</v>
      </c>
      <c r="C54" s="26"/>
      <c r="D54" s="26"/>
      <c r="E54" s="26"/>
      <c r="F54" s="26"/>
      <c r="G54" s="26"/>
    </row>
    <row r="55" spans="1:7" s="1" customFormat="1" ht="12" customHeight="1">
      <c r="A55" s="2"/>
      <c r="B55" s="27" t="s">
        <v>33</v>
      </c>
      <c r="C55" s="27"/>
      <c r="D55" s="27"/>
      <c r="E55" s="27"/>
      <c r="F55" s="27"/>
      <c r="G55" s="27"/>
    </row>
    <row r="56" spans="1:7" ht="12" customHeight="1">
      <c r="A56" s="2"/>
      <c r="B56" s="28"/>
      <c r="C56" s="38"/>
      <c r="D56" s="38"/>
      <c r="E56" s="38"/>
      <c r="F56" s="38"/>
      <c r="G56" s="38"/>
    </row>
    <row r="57" spans="1:7" ht="13.5" customHeight="1">
      <c r="A57" s="13" t="s">
        <v>73</v>
      </c>
      <c r="B57" s="29" t="s">
        <v>75</v>
      </c>
      <c r="C57" s="39">
        <v>24701</v>
      </c>
      <c r="D57" s="39">
        <v>26756</v>
      </c>
      <c r="E57" s="39">
        <f t="shared" ref="E57:E93" si="1">SUM(C57:D57)</f>
        <v>51457</v>
      </c>
      <c r="F57" s="39">
        <v>51457</v>
      </c>
      <c r="G57" s="46">
        <f t="shared" ref="G57:G93" si="2">E57-F57</f>
        <v>0</v>
      </c>
    </row>
    <row r="58" spans="1:7" ht="13.5" customHeight="1">
      <c r="A58" s="14"/>
      <c r="B58" s="30" t="s">
        <v>76</v>
      </c>
      <c r="C58" s="39">
        <v>27418</v>
      </c>
      <c r="D58" s="39">
        <v>30875</v>
      </c>
      <c r="E58" s="39">
        <f t="shared" si="1"/>
        <v>58293</v>
      </c>
      <c r="F58" s="39">
        <v>58293</v>
      </c>
      <c r="G58" s="46">
        <f t="shared" si="2"/>
        <v>0</v>
      </c>
    </row>
    <row r="59" spans="1:7" ht="13.5" customHeight="1">
      <c r="A59" s="14"/>
      <c r="B59" s="30" t="s">
        <v>77</v>
      </c>
      <c r="C59" s="39">
        <v>13818</v>
      </c>
      <c r="D59" s="39">
        <v>16763</v>
      </c>
      <c r="E59" s="39">
        <f t="shared" si="1"/>
        <v>30581</v>
      </c>
      <c r="F59" s="39">
        <v>30581</v>
      </c>
      <c r="G59" s="46">
        <f t="shared" si="2"/>
        <v>0</v>
      </c>
    </row>
    <row r="60" spans="1:7" ht="13.5" customHeight="1">
      <c r="A60" s="14"/>
      <c r="B60" s="29" t="s">
        <v>78</v>
      </c>
      <c r="C60" s="39">
        <v>12097</v>
      </c>
      <c r="D60" s="39">
        <v>12995</v>
      </c>
      <c r="E60" s="39">
        <f t="shared" si="1"/>
        <v>25092</v>
      </c>
      <c r="F60" s="39">
        <v>25092</v>
      </c>
      <c r="G60" s="46">
        <f t="shared" si="2"/>
        <v>0</v>
      </c>
    </row>
    <row r="61" spans="1:7" ht="13.5" customHeight="1">
      <c r="A61" s="14"/>
      <c r="B61" s="29" t="s">
        <v>79</v>
      </c>
      <c r="C61" s="39">
        <v>19143</v>
      </c>
      <c r="D61" s="39">
        <v>20740</v>
      </c>
      <c r="E61" s="39">
        <f t="shared" si="1"/>
        <v>39883</v>
      </c>
      <c r="F61" s="39">
        <v>39883</v>
      </c>
      <c r="G61" s="46">
        <f t="shared" si="2"/>
        <v>0</v>
      </c>
    </row>
    <row r="62" spans="1:7" ht="13.5" customHeight="1">
      <c r="A62" s="14"/>
      <c r="B62" s="29" t="s">
        <v>80</v>
      </c>
      <c r="C62" s="39">
        <v>15239</v>
      </c>
      <c r="D62" s="39">
        <v>16093</v>
      </c>
      <c r="E62" s="39">
        <f t="shared" si="1"/>
        <v>31332</v>
      </c>
      <c r="F62" s="39">
        <v>31332</v>
      </c>
      <c r="G62" s="46">
        <f t="shared" si="2"/>
        <v>0</v>
      </c>
    </row>
    <row r="63" spans="1:7" ht="13.5" customHeight="1">
      <c r="A63" s="14"/>
      <c r="B63" s="30" t="s">
        <v>81</v>
      </c>
      <c r="C63" s="39">
        <v>43504</v>
      </c>
      <c r="D63" s="39">
        <v>46276</v>
      </c>
      <c r="E63" s="39">
        <f t="shared" si="1"/>
        <v>89780</v>
      </c>
      <c r="F63" s="39">
        <v>89780</v>
      </c>
      <c r="G63" s="46">
        <f t="shared" si="2"/>
        <v>0</v>
      </c>
    </row>
    <row r="64" spans="1:7" ht="13.5" customHeight="1">
      <c r="A64" s="14"/>
      <c r="B64" s="29" t="s">
        <v>83</v>
      </c>
      <c r="C64" s="39">
        <v>12529</v>
      </c>
      <c r="D64" s="39">
        <v>13465</v>
      </c>
      <c r="E64" s="39">
        <f t="shared" si="1"/>
        <v>25994</v>
      </c>
      <c r="F64" s="39">
        <v>25994</v>
      </c>
      <c r="G64" s="46">
        <f t="shared" si="2"/>
        <v>0</v>
      </c>
    </row>
    <row r="65" spans="1:7" ht="13.5" customHeight="1">
      <c r="A65" s="14"/>
      <c r="B65" s="29" t="s">
        <v>84</v>
      </c>
      <c r="C65" s="39">
        <v>17235</v>
      </c>
      <c r="D65" s="39">
        <v>17973</v>
      </c>
      <c r="E65" s="39">
        <f t="shared" si="1"/>
        <v>35208</v>
      </c>
      <c r="F65" s="39">
        <v>35208</v>
      </c>
      <c r="G65" s="46">
        <f t="shared" si="2"/>
        <v>0</v>
      </c>
    </row>
    <row r="66" spans="1:7" ht="13.5" customHeight="1">
      <c r="A66" s="14"/>
      <c r="B66" s="29" t="s">
        <v>85</v>
      </c>
      <c r="C66" s="39">
        <v>20630</v>
      </c>
      <c r="D66" s="39">
        <v>20427</v>
      </c>
      <c r="E66" s="39">
        <f t="shared" si="1"/>
        <v>41057</v>
      </c>
      <c r="F66" s="39">
        <v>41057</v>
      </c>
      <c r="G66" s="46">
        <f t="shared" si="2"/>
        <v>0</v>
      </c>
    </row>
    <row r="67" spans="1:7" ht="13.5" customHeight="1">
      <c r="A67" s="14"/>
      <c r="B67" s="29" t="s">
        <v>88</v>
      </c>
      <c r="C67" s="39">
        <v>42976</v>
      </c>
      <c r="D67" s="39">
        <v>40880</v>
      </c>
      <c r="E67" s="39">
        <f t="shared" si="1"/>
        <v>83856</v>
      </c>
      <c r="F67" s="39">
        <v>83856</v>
      </c>
      <c r="G67" s="46">
        <f t="shared" si="2"/>
        <v>0</v>
      </c>
    </row>
    <row r="68" spans="1:7" ht="13.5" customHeight="1">
      <c r="A68" s="14"/>
      <c r="B68" s="30" t="s">
        <v>89</v>
      </c>
      <c r="C68" s="39">
        <v>78893</v>
      </c>
      <c r="D68" s="39">
        <v>81523</v>
      </c>
      <c r="E68" s="39">
        <f t="shared" si="1"/>
        <v>160416</v>
      </c>
      <c r="F68" s="39">
        <v>160416</v>
      </c>
      <c r="G68" s="46">
        <f t="shared" si="2"/>
        <v>0</v>
      </c>
    </row>
    <row r="69" spans="1:7" ht="13.5" customHeight="1">
      <c r="A69" s="14"/>
      <c r="B69" s="30" t="s">
        <v>90</v>
      </c>
      <c r="C69" s="39">
        <v>101850</v>
      </c>
      <c r="D69" s="39">
        <v>104425</v>
      </c>
      <c r="E69" s="39">
        <f t="shared" si="1"/>
        <v>206275</v>
      </c>
      <c r="F69" s="39">
        <v>206275</v>
      </c>
      <c r="G69" s="46">
        <f t="shared" si="2"/>
        <v>0</v>
      </c>
    </row>
    <row r="70" spans="1:7" ht="13.5" customHeight="1">
      <c r="A70" s="14"/>
      <c r="B70" s="29" t="s">
        <v>92</v>
      </c>
      <c r="C70" s="39">
        <v>52983</v>
      </c>
      <c r="D70" s="39">
        <v>54515</v>
      </c>
      <c r="E70" s="39">
        <f t="shared" si="1"/>
        <v>107498</v>
      </c>
      <c r="F70" s="39">
        <v>107498</v>
      </c>
      <c r="G70" s="46">
        <f t="shared" si="2"/>
        <v>0</v>
      </c>
    </row>
    <row r="71" spans="1:7" ht="13.5" customHeight="1">
      <c r="A71" s="14"/>
      <c r="B71" s="29" t="s">
        <v>93</v>
      </c>
      <c r="C71" s="39">
        <v>99534</v>
      </c>
      <c r="D71" s="39">
        <v>109112</v>
      </c>
      <c r="E71" s="39">
        <f t="shared" si="1"/>
        <v>208646</v>
      </c>
      <c r="F71" s="39">
        <v>208646</v>
      </c>
      <c r="G71" s="46">
        <f t="shared" si="2"/>
        <v>0</v>
      </c>
    </row>
    <row r="72" spans="1:7" ht="13.5" customHeight="1">
      <c r="A72" s="14"/>
      <c r="B72" s="29" t="s">
        <v>94</v>
      </c>
      <c r="C72" s="39">
        <v>85054</v>
      </c>
      <c r="D72" s="39">
        <v>88691</v>
      </c>
      <c r="E72" s="39">
        <f t="shared" si="1"/>
        <v>173745</v>
      </c>
      <c r="F72" s="39">
        <v>173745</v>
      </c>
      <c r="G72" s="46">
        <f t="shared" si="2"/>
        <v>0</v>
      </c>
    </row>
    <row r="73" spans="1:7" ht="13.5" customHeight="1">
      <c r="A73" s="14"/>
      <c r="B73" s="29" t="s">
        <v>95</v>
      </c>
      <c r="C73" s="39">
        <v>93776</v>
      </c>
      <c r="D73" s="39">
        <v>100127</v>
      </c>
      <c r="E73" s="39">
        <f t="shared" si="1"/>
        <v>193903</v>
      </c>
      <c r="F73" s="39">
        <v>193903</v>
      </c>
      <c r="G73" s="46">
        <f t="shared" si="2"/>
        <v>0</v>
      </c>
    </row>
    <row r="74" spans="1:7" ht="13.5" customHeight="1">
      <c r="A74" s="14"/>
      <c r="B74" s="30" t="s">
        <v>12</v>
      </c>
      <c r="C74" s="39">
        <v>54994</v>
      </c>
      <c r="D74" s="39">
        <v>57405</v>
      </c>
      <c r="E74" s="39">
        <f t="shared" si="1"/>
        <v>112399</v>
      </c>
      <c r="F74" s="39">
        <v>112399</v>
      </c>
      <c r="G74" s="46">
        <f t="shared" si="2"/>
        <v>0</v>
      </c>
    </row>
    <row r="75" spans="1:7" ht="13.5" customHeight="1">
      <c r="A75" s="14"/>
      <c r="B75" s="31" t="s">
        <v>16</v>
      </c>
      <c r="C75" s="39">
        <v>57385</v>
      </c>
      <c r="D75" s="39">
        <v>60968</v>
      </c>
      <c r="E75" s="39">
        <f t="shared" si="1"/>
        <v>118353</v>
      </c>
      <c r="F75" s="39">
        <v>118353</v>
      </c>
      <c r="G75" s="46">
        <f t="shared" si="2"/>
        <v>0</v>
      </c>
    </row>
    <row r="76" spans="1:7" ht="13.5" customHeight="1">
      <c r="A76" s="14"/>
      <c r="B76" s="29" t="s">
        <v>96</v>
      </c>
      <c r="C76" s="39">
        <v>28990</v>
      </c>
      <c r="D76" s="39">
        <v>29113</v>
      </c>
      <c r="E76" s="39">
        <f t="shared" si="1"/>
        <v>58103</v>
      </c>
      <c r="F76" s="39">
        <v>58103</v>
      </c>
      <c r="G76" s="46">
        <f t="shared" si="2"/>
        <v>0</v>
      </c>
    </row>
    <row r="77" spans="1:7" ht="13.5" customHeight="1">
      <c r="A77" s="14"/>
      <c r="B77" s="30" t="s">
        <v>4</v>
      </c>
      <c r="C77" s="39">
        <v>41710</v>
      </c>
      <c r="D77" s="39">
        <v>43615</v>
      </c>
      <c r="E77" s="39">
        <f t="shared" si="1"/>
        <v>85325</v>
      </c>
      <c r="F77" s="39">
        <v>85325</v>
      </c>
      <c r="G77" s="46">
        <f t="shared" si="2"/>
        <v>0</v>
      </c>
    </row>
    <row r="78" spans="1:7" ht="13.5" customHeight="1">
      <c r="A78" s="14"/>
      <c r="B78" s="29" t="s">
        <v>98</v>
      </c>
      <c r="C78" s="33">
        <v>12804</v>
      </c>
      <c r="D78" s="33">
        <v>12306</v>
      </c>
      <c r="E78" s="39">
        <f t="shared" si="1"/>
        <v>25110</v>
      </c>
      <c r="F78" s="39">
        <v>25130</v>
      </c>
      <c r="G78" s="46">
        <f t="shared" si="2"/>
        <v>-20</v>
      </c>
    </row>
    <row r="79" spans="1:7" ht="13.5" customHeight="1">
      <c r="A79" s="14"/>
      <c r="B79" s="29" t="s">
        <v>99</v>
      </c>
      <c r="C79" s="39">
        <v>18591</v>
      </c>
      <c r="D79" s="39">
        <v>18172</v>
      </c>
      <c r="E79" s="39">
        <f t="shared" si="1"/>
        <v>36763</v>
      </c>
      <c r="F79" s="39">
        <v>36763</v>
      </c>
      <c r="G79" s="46">
        <f t="shared" si="2"/>
        <v>0</v>
      </c>
    </row>
    <row r="80" spans="1:7" ht="13.5" customHeight="1">
      <c r="A80" s="14"/>
      <c r="B80" s="30" t="s">
        <v>100</v>
      </c>
      <c r="C80" s="39">
        <v>46678</v>
      </c>
      <c r="D80" s="39">
        <v>46252</v>
      </c>
      <c r="E80" s="39">
        <f t="shared" si="1"/>
        <v>92930</v>
      </c>
      <c r="F80" s="39">
        <v>92930</v>
      </c>
      <c r="G80" s="46">
        <f t="shared" si="2"/>
        <v>0</v>
      </c>
    </row>
    <row r="81" spans="1:7" ht="13.5" customHeight="1">
      <c r="A81" s="14"/>
      <c r="B81" s="29" t="s">
        <v>101</v>
      </c>
      <c r="C81" s="39">
        <v>41915</v>
      </c>
      <c r="D81" s="39">
        <v>41552</v>
      </c>
      <c r="E81" s="39">
        <f t="shared" si="1"/>
        <v>83467</v>
      </c>
      <c r="F81" s="39">
        <v>83467</v>
      </c>
      <c r="G81" s="46">
        <f t="shared" si="2"/>
        <v>0</v>
      </c>
    </row>
    <row r="82" spans="1:7" ht="13.5" customHeight="1">
      <c r="A82" s="14"/>
      <c r="B82" s="30" t="s">
        <v>86</v>
      </c>
      <c r="C82" s="39">
        <v>67182</v>
      </c>
      <c r="D82" s="39">
        <v>66500</v>
      </c>
      <c r="E82" s="39">
        <f t="shared" si="1"/>
        <v>133682</v>
      </c>
      <c r="F82" s="39">
        <v>133682</v>
      </c>
      <c r="G82" s="46">
        <f t="shared" si="2"/>
        <v>0</v>
      </c>
    </row>
    <row r="83" spans="1:7" ht="13.5" customHeight="1">
      <c r="A83" s="14"/>
      <c r="B83" s="29" t="s">
        <v>102</v>
      </c>
      <c r="C83" s="39">
        <v>246563</v>
      </c>
      <c r="D83" s="39">
        <v>249821</v>
      </c>
      <c r="E83" s="39">
        <f t="shared" si="1"/>
        <v>496384</v>
      </c>
      <c r="F83" s="39">
        <v>496384</v>
      </c>
      <c r="G83" s="46">
        <f t="shared" si="2"/>
        <v>0</v>
      </c>
    </row>
    <row r="84" spans="1:7" ht="13.5" customHeight="1">
      <c r="A84" s="14"/>
      <c r="B84" s="29" t="s">
        <v>87</v>
      </c>
      <c r="C84" s="39">
        <v>73976</v>
      </c>
      <c r="D84" s="39">
        <v>76429</v>
      </c>
      <c r="E84" s="39">
        <f t="shared" si="1"/>
        <v>150405</v>
      </c>
      <c r="F84" s="39">
        <v>150405</v>
      </c>
      <c r="G84" s="46">
        <f t="shared" si="2"/>
        <v>0</v>
      </c>
    </row>
    <row r="85" spans="1:7" ht="13.5" customHeight="1">
      <c r="A85" s="15"/>
      <c r="B85" s="29" t="s">
        <v>104</v>
      </c>
      <c r="C85" s="39">
        <v>23822</v>
      </c>
      <c r="D85" s="39">
        <v>22724</v>
      </c>
      <c r="E85" s="39">
        <f t="shared" si="1"/>
        <v>46546</v>
      </c>
      <c r="F85" s="39">
        <v>46546</v>
      </c>
      <c r="G85" s="46">
        <f t="shared" si="2"/>
        <v>0</v>
      </c>
    </row>
    <row r="86" spans="1:7" ht="13.5" customHeight="1">
      <c r="A86" s="16" t="s">
        <v>105</v>
      </c>
      <c r="B86" s="32" t="s">
        <v>106</v>
      </c>
      <c r="C86" s="40">
        <v>184588</v>
      </c>
      <c r="D86" s="40">
        <v>197803</v>
      </c>
      <c r="E86" s="39">
        <f t="shared" si="1"/>
        <v>382391</v>
      </c>
      <c r="F86" s="39">
        <v>382391</v>
      </c>
      <c r="G86" s="49">
        <f t="shared" si="2"/>
        <v>0</v>
      </c>
    </row>
    <row r="87" spans="1:7" ht="13.5" customHeight="1">
      <c r="A87" s="17"/>
      <c r="B87" s="29" t="s">
        <v>107</v>
      </c>
      <c r="C87" s="39">
        <v>183079</v>
      </c>
      <c r="D87" s="39">
        <v>191101</v>
      </c>
      <c r="E87" s="39">
        <f t="shared" si="1"/>
        <v>374180</v>
      </c>
      <c r="F87" s="39">
        <v>374180</v>
      </c>
      <c r="G87" s="46">
        <f t="shared" si="2"/>
        <v>0</v>
      </c>
    </row>
    <row r="88" spans="1:7" ht="13.5" customHeight="1">
      <c r="A88" s="17"/>
      <c r="B88" s="29" t="s">
        <v>108</v>
      </c>
      <c r="C88" s="39">
        <v>187170</v>
      </c>
      <c r="D88" s="39">
        <v>184782</v>
      </c>
      <c r="E88" s="39">
        <f t="shared" si="1"/>
        <v>371952</v>
      </c>
      <c r="F88" s="39">
        <v>371972</v>
      </c>
      <c r="G88" s="46">
        <f t="shared" si="2"/>
        <v>-20</v>
      </c>
    </row>
    <row r="89" spans="1:7" ht="13.5" customHeight="1">
      <c r="A89" s="17"/>
      <c r="B89" s="29" t="s">
        <v>109</v>
      </c>
      <c r="C89" s="39">
        <v>152794</v>
      </c>
      <c r="D89" s="39">
        <v>161029</v>
      </c>
      <c r="E89" s="39">
        <f t="shared" si="1"/>
        <v>313823</v>
      </c>
      <c r="F89" s="39">
        <v>313823</v>
      </c>
      <c r="G89" s="46">
        <f t="shared" si="2"/>
        <v>0</v>
      </c>
    </row>
    <row r="90" spans="1:7" ht="13.5" customHeight="1">
      <c r="A90" s="17"/>
      <c r="B90" s="29" t="s">
        <v>111</v>
      </c>
      <c r="C90" s="39">
        <v>218164</v>
      </c>
      <c r="D90" s="39">
        <v>221714</v>
      </c>
      <c r="E90" s="39">
        <f t="shared" si="1"/>
        <v>439878</v>
      </c>
      <c r="F90" s="39">
        <v>439878</v>
      </c>
      <c r="G90" s="46">
        <f t="shared" si="2"/>
        <v>0</v>
      </c>
    </row>
    <row r="91" spans="1:7" ht="13.5" customHeight="1">
      <c r="A91" s="17"/>
      <c r="B91" s="29" t="s">
        <v>82</v>
      </c>
      <c r="C91" s="39">
        <v>205834</v>
      </c>
      <c r="D91" s="39">
        <v>221090</v>
      </c>
      <c r="E91" s="39">
        <f t="shared" si="1"/>
        <v>426924</v>
      </c>
      <c r="F91" s="39">
        <v>426924</v>
      </c>
      <c r="G91" s="46">
        <f t="shared" si="2"/>
        <v>0</v>
      </c>
    </row>
    <row r="92" spans="1:7" ht="13.5" customHeight="1">
      <c r="A92" s="17"/>
      <c r="B92" s="29" t="s">
        <v>113</v>
      </c>
      <c r="C92" s="39">
        <v>155405</v>
      </c>
      <c r="D92" s="39">
        <v>157953</v>
      </c>
      <c r="E92" s="39">
        <f t="shared" si="1"/>
        <v>313358</v>
      </c>
      <c r="F92" s="39">
        <v>313358</v>
      </c>
      <c r="G92" s="46">
        <f t="shared" si="2"/>
        <v>0</v>
      </c>
    </row>
    <row r="93" spans="1:7" ht="13.5" customHeight="1">
      <c r="A93" s="18"/>
      <c r="B93" s="29" t="s">
        <v>114</v>
      </c>
      <c r="C93" s="39">
        <v>188956</v>
      </c>
      <c r="D93" s="39">
        <v>191021</v>
      </c>
      <c r="E93" s="39">
        <f t="shared" si="1"/>
        <v>379977</v>
      </c>
      <c r="F93" s="39">
        <v>379977</v>
      </c>
      <c r="G93" s="46">
        <f t="shared" si="2"/>
        <v>0</v>
      </c>
    </row>
    <row r="94" spans="1:7" ht="13.5" customHeight="1">
      <c r="A94" s="19"/>
      <c r="B94" s="2"/>
      <c r="C94" s="38"/>
      <c r="D94" s="38"/>
      <c r="E94" s="38"/>
      <c r="F94" s="43"/>
      <c r="G94" s="50"/>
    </row>
    <row r="95" spans="1:7">
      <c r="A95" s="20"/>
      <c r="B95" s="27" t="s">
        <v>115</v>
      </c>
    </row>
    <row r="96" spans="1:7">
      <c r="A96" s="20"/>
      <c r="B96" s="20" t="s">
        <v>117</v>
      </c>
    </row>
    <row r="100" spans="6:6">
      <c r="F100" s="1"/>
    </row>
  </sheetData>
  <mergeCells count="15">
    <mergeCell ref="A1:G1"/>
    <mergeCell ref="C3:E3"/>
    <mergeCell ref="F3:G3"/>
    <mergeCell ref="A34:B34"/>
    <mergeCell ref="A40:B40"/>
    <mergeCell ref="A42:B42"/>
    <mergeCell ref="A46:B46"/>
    <mergeCell ref="A49:B49"/>
    <mergeCell ref="A51:B51"/>
    <mergeCell ref="A52:B52"/>
    <mergeCell ref="A53:B53"/>
    <mergeCell ref="B54:G54"/>
    <mergeCell ref="B55:G55"/>
    <mergeCell ref="A57:A85"/>
    <mergeCell ref="A86:A93"/>
  </mergeCells>
  <phoneticPr fontId="19"/>
  <printOptions horizontalCentered="1"/>
  <pageMargins left="0.6692913385826772" right="0.47244094488188981" top="0.59055118110236227" bottom="0.59055118110236227" header="0.51181102362204722" footer="0.51181102362204722"/>
  <pageSetup paperSize="9" fitToWidth="1" fitToHeight="0" orientation="portrait" usePrinterDefaults="1" r:id="rId1"/>
  <headerFooter alignWithMargins="0"/>
  <rowBreaks count="1" manualBreakCount="1">
    <brk id="56" max="255"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50"/>
  </sheetPr>
  <dimension ref="A1:K125"/>
  <sheetViews>
    <sheetView workbookViewId="0">
      <pane ySplit="4" topLeftCell="A57" activePane="bottomLeft" state="frozen"/>
      <selection pane="bottomLeft" activeCell="C105" sqref="C105:D125"/>
    </sheetView>
  </sheetViews>
  <sheetFormatPr defaultRowHeight="12"/>
  <cols>
    <col min="1" max="1" width="2.75" style="1" customWidth="1"/>
    <col min="2" max="2" width="21" style="2" bestFit="1" customWidth="1"/>
    <col min="3" max="5" width="9.125" style="1" customWidth="1"/>
    <col min="6" max="8" width="7.625" style="1" customWidth="1"/>
    <col min="9" max="11" width="9.125" style="1" customWidth="1"/>
    <col min="12" max="12" width="9.375" style="1" bestFit="1" customWidth="1"/>
    <col min="13" max="16384" width="9" style="1" bestFit="1" customWidth="1"/>
  </cols>
  <sheetData>
    <row r="1" spans="1:11" s="4" customFormat="1" ht="20.100000000000001" customHeight="1">
      <c r="A1" s="51" t="s">
        <v>119</v>
      </c>
      <c r="B1" s="51"/>
      <c r="F1" s="51"/>
      <c r="G1" s="51"/>
      <c r="H1" s="51"/>
      <c r="I1" s="51"/>
      <c r="J1" s="51"/>
      <c r="K1" s="51"/>
    </row>
    <row r="2" spans="1:11" ht="11.9">
      <c r="E2" s="44"/>
      <c r="H2" s="44"/>
      <c r="K2" s="44" t="s">
        <v>120</v>
      </c>
    </row>
    <row r="3" spans="1:11" s="2" customFormat="1" ht="13.5" customHeight="1">
      <c r="A3" s="6"/>
      <c r="B3" s="21"/>
      <c r="C3" s="64" t="s">
        <v>103</v>
      </c>
      <c r="D3" s="76"/>
      <c r="E3" s="77"/>
      <c r="F3" s="80" t="s">
        <v>121</v>
      </c>
      <c r="G3" s="83"/>
      <c r="H3" s="84"/>
      <c r="I3" s="12" t="s">
        <v>122</v>
      </c>
      <c r="J3" s="41"/>
      <c r="K3" s="23"/>
    </row>
    <row r="4" spans="1:11" s="2" customFormat="1" ht="11.9">
      <c r="A4" s="7"/>
      <c r="B4" s="22"/>
      <c r="C4" s="29" t="s">
        <v>124</v>
      </c>
      <c r="D4" s="29" t="s">
        <v>126</v>
      </c>
      <c r="E4" s="29" t="s">
        <v>127</v>
      </c>
      <c r="F4" s="29" t="s">
        <v>124</v>
      </c>
      <c r="G4" s="29" t="s">
        <v>126</v>
      </c>
      <c r="H4" s="29" t="s">
        <v>128</v>
      </c>
      <c r="I4" s="29" t="s">
        <v>124</v>
      </c>
      <c r="J4" s="29" t="s">
        <v>126</v>
      </c>
      <c r="K4" s="29" t="s">
        <v>129</v>
      </c>
    </row>
    <row r="5" spans="1:11" ht="11.9">
      <c r="A5" s="8"/>
      <c r="B5" s="23" t="s">
        <v>130</v>
      </c>
      <c r="C5" s="65"/>
      <c r="D5" s="65"/>
      <c r="E5" s="39">
        <f t="shared" ref="E5:E55" si="0">C5+D5</f>
        <v>0</v>
      </c>
      <c r="F5" s="65">
        <v>49</v>
      </c>
      <c r="G5" s="65">
        <v>84</v>
      </c>
      <c r="H5" s="39">
        <f t="shared" ref="H5:H55" si="1">F5+G5</f>
        <v>133</v>
      </c>
      <c r="I5" s="66">
        <f t="shared" ref="I5:K55" si="2">C5-F5</f>
        <v>-49</v>
      </c>
      <c r="J5" s="66">
        <f t="shared" si="2"/>
        <v>-84</v>
      </c>
      <c r="K5" s="39">
        <f t="shared" si="2"/>
        <v>-133</v>
      </c>
    </row>
    <row r="6" spans="1:11" ht="11.9">
      <c r="A6" s="8"/>
      <c r="B6" s="23" t="s">
        <v>112</v>
      </c>
      <c r="C6" s="65"/>
      <c r="D6" s="65"/>
      <c r="E6" s="39">
        <f t="shared" si="0"/>
        <v>0</v>
      </c>
      <c r="F6" s="65">
        <v>62</v>
      </c>
      <c r="G6" s="65">
        <v>76</v>
      </c>
      <c r="H6" s="39">
        <f t="shared" si="1"/>
        <v>138</v>
      </c>
      <c r="I6" s="66">
        <f t="shared" si="2"/>
        <v>-62</v>
      </c>
      <c r="J6" s="66">
        <f t="shared" si="2"/>
        <v>-76</v>
      </c>
      <c r="K6" s="39">
        <f t="shared" si="2"/>
        <v>-138</v>
      </c>
    </row>
    <row r="7" spans="1:11" ht="11.9">
      <c r="A7" s="8"/>
      <c r="B7" s="23" t="s">
        <v>131</v>
      </c>
      <c r="C7" s="65"/>
      <c r="D7" s="65"/>
      <c r="E7" s="39">
        <f t="shared" si="0"/>
        <v>0</v>
      </c>
      <c r="F7" s="65">
        <v>59</v>
      </c>
      <c r="G7" s="65">
        <v>102</v>
      </c>
      <c r="H7" s="39">
        <f t="shared" si="1"/>
        <v>161</v>
      </c>
      <c r="I7" s="66">
        <f t="shared" si="2"/>
        <v>-59</v>
      </c>
      <c r="J7" s="66">
        <f t="shared" si="2"/>
        <v>-102</v>
      </c>
      <c r="K7" s="39">
        <f t="shared" si="2"/>
        <v>-161</v>
      </c>
    </row>
    <row r="8" spans="1:11" ht="13.5" customHeight="1">
      <c r="A8" s="8"/>
      <c r="B8" s="23" t="s">
        <v>45</v>
      </c>
      <c r="C8" s="66">
        <f>SUM(C5:C7)</f>
        <v>0</v>
      </c>
      <c r="D8" s="66">
        <f>SUM(D5:D7)</f>
        <v>0</v>
      </c>
      <c r="E8" s="39">
        <f t="shared" si="0"/>
        <v>0</v>
      </c>
      <c r="F8" s="66">
        <f>SUM(F5:F7)</f>
        <v>170</v>
      </c>
      <c r="G8" s="66">
        <f>SUM(G5:G7)</f>
        <v>262</v>
      </c>
      <c r="H8" s="39">
        <f t="shared" si="1"/>
        <v>432</v>
      </c>
      <c r="I8" s="66">
        <f t="shared" si="2"/>
        <v>-170</v>
      </c>
      <c r="J8" s="66">
        <f t="shared" si="2"/>
        <v>-262</v>
      </c>
      <c r="K8" s="39">
        <f t="shared" si="2"/>
        <v>-432</v>
      </c>
    </row>
    <row r="9" spans="1:11" ht="11.9">
      <c r="A9" s="8"/>
      <c r="B9" s="23" t="s">
        <v>132</v>
      </c>
      <c r="C9" s="65"/>
      <c r="D9" s="65"/>
      <c r="E9" s="39">
        <f t="shared" si="0"/>
        <v>0</v>
      </c>
      <c r="F9" s="65">
        <v>120</v>
      </c>
      <c r="G9" s="65">
        <v>115</v>
      </c>
      <c r="H9" s="39">
        <f t="shared" si="1"/>
        <v>235</v>
      </c>
      <c r="I9" s="66">
        <f t="shared" si="2"/>
        <v>-120</v>
      </c>
      <c r="J9" s="66">
        <f t="shared" si="2"/>
        <v>-115</v>
      </c>
      <c r="K9" s="39">
        <f t="shared" si="2"/>
        <v>-235</v>
      </c>
    </row>
    <row r="10" spans="1:11" ht="11.9">
      <c r="A10" s="8"/>
      <c r="B10" s="23" t="s">
        <v>133</v>
      </c>
      <c r="C10" s="65"/>
      <c r="D10" s="65"/>
      <c r="E10" s="39">
        <f t="shared" si="0"/>
        <v>0</v>
      </c>
      <c r="F10" s="65">
        <v>47</v>
      </c>
      <c r="G10" s="65">
        <v>34</v>
      </c>
      <c r="H10" s="39">
        <f t="shared" si="1"/>
        <v>81</v>
      </c>
      <c r="I10" s="66">
        <f t="shared" si="2"/>
        <v>-47</v>
      </c>
      <c r="J10" s="66">
        <f t="shared" si="2"/>
        <v>-34</v>
      </c>
      <c r="K10" s="39">
        <f t="shared" si="2"/>
        <v>-81</v>
      </c>
    </row>
    <row r="11" spans="1:11" ht="11.9">
      <c r="A11" s="8"/>
      <c r="B11" s="23" t="s">
        <v>134</v>
      </c>
      <c r="C11" s="65"/>
      <c r="D11" s="65"/>
      <c r="E11" s="39">
        <f t="shared" si="0"/>
        <v>0</v>
      </c>
      <c r="F11" s="65">
        <v>40</v>
      </c>
      <c r="G11" s="65">
        <v>39</v>
      </c>
      <c r="H11" s="39">
        <f t="shared" si="1"/>
        <v>79</v>
      </c>
      <c r="I11" s="66">
        <f t="shared" si="2"/>
        <v>-40</v>
      </c>
      <c r="J11" s="66">
        <f t="shared" si="2"/>
        <v>-39</v>
      </c>
      <c r="K11" s="39">
        <f t="shared" si="2"/>
        <v>-79</v>
      </c>
    </row>
    <row r="12" spans="1:11" ht="11.9">
      <c r="A12" s="8"/>
      <c r="B12" s="23" t="s">
        <v>135</v>
      </c>
      <c r="C12" s="65"/>
      <c r="D12" s="65"/>
      <c r="E12" s="39">
        <f t="shared" si="0"/>
        <v>0</v>
      </c>
      <c r="F12" s="65">
        <v>22</v>
      </c>
      <c r="G12" s="65">
        <v>31</v>
      </c>
      <c r="H12" s="39">
        <f t="shared" si="1"/>
        <v>53</v>
      </c>
      <c r="I12" s="66">
        <f t="shared" si="2"/>
        <v>-22</v>
      </c>
      <c r="J12" s="66">
        <f t="shared" si="2"/>
        <v>-31</v>
      </c>
      <c r="K12" s="39">
        <f t="shared" si="2"/>
        <v>-53</v>
      </c>
    </row>
    <row r="13" spans="1:11" ht="11.9">
      <c r="A13" s="8"/>
      <c r="B13" s="23" t="s">
        <v>136</v>
      </c>
      <c r="C13" s="65"/>
      <c r="D13" s="65"/>
      <c r="E13" s="39">
        <f t="shared" si="0"/>
        <v>0</v>
      </c>
      <c r="F13" s="65">
        <v>29</v>
      </c>
      <c r="G13" s="65">
        <v>30</v>
      </c>
      <c r="H13" s="39">
        <f t="shared" si="1"/>
        <v>59</v>
      </c>
      <c r="I13" s="66">
        <f t="shared" si="2"/>
        <v>-29</v>
      </c>
      <c r="J13" s="66">
        <f t="shared" si="2"/>
        <v>-30</v>
      </c>
      <c r="K13" s="39">
        <f t="shared" si="2"/>
        <v>-59</v>
      </c>
    </row>
    <row r="14" spans="1:11" ht="11.9">
      <c r="A14" s="8"/>
      <c r="B14" s="23" t="s">
        <v>137</v>
      </c>
      <c r="C14" s="65"/>
      <c r="D14" s="65"/>
      <c r="E14" s="39">
        <f t="shared" si="0"/>
        <v>0</v>
      </c>
      <c r="F14" s="65">
        <v>17</v>
      </c>
      <c r="G14" s="65">
        <v>21</v>
      </c>
      <c r="H14" s="39">
        <f t="shared" si="1"/>
        <v>38</v>
      </c>
      <c r="I14" s="66">
        <f t="shared" si="2"/>
        <v>-17</v>
      </c>
      <c r="J14" s="66">
        <f t="shared" si="2"/>
        <v>-21</v>
      </c>
      <c r="K14" s="39">
        <f t="shared" si="2"/>
        <v>-38</v>
      </c>
    </row>
    <row r="15" spans="1:11" ht="11.9">
      <c r="A15" s="8"/>
      <c r="B15" s="23" t="s">
        <v>36</v>
      </c>
      <c r="C15" s="65"/>
      <c r="D15" s="65"/>
      <c r="E15" s="39">
        <f t="shared" si="0"/>
        <v>0</v>
      </c>
      <c r="F15" s="65">
        <v>10</v>
      </c>
      <c r="G15" s="65">
        <v>11</v>
      </c>
      <c r="H15" s="39">
        <f t="shared" si="1"/>
        <v>21</v>
      </c>
      <c r="I15" s="66">
        <f t="shared" si="2"/>
        <v>-10</v>
      </c>
      <c r="J15" s="66">
        <f t="shared" si="2"/>
        <v>-11</v>
      </c>
      <c r="K15" s="39">
        <f t="shared" si="2"/>
        <v>-21</v>
      </c>
    </row>
    <row r="16" spans="1:11" ht="13.5" customHeight="1">
      <c r="A16" s="8"/>
      <c r="B16" s="23" t="s">
        <v>125</v>
      </c>
      <c r="C16" s="66">
        <f>SUM(C9:C15)</f>
        <v>0</v>
      </c>
      <c r="D16" s="66">
        <f>SUM(D9:D15)</f>
        <v>0</v>
      </c>
      <c r="E16" s="39">
        <f t="shared" si="0"/>
        <v>0</v>
      </c>
      <c r="F16" s="66">
        <f>SUM(F9:F15)</f>
        <v>285</v>
      </c>
      <c r="G16" s="66">
        <f>SUM(G9:G15)</f>
        <v>281</v>
      </c>
      <c r="H16" s="39">
        <f t="shared" si="1"/>
        <v>566</v>
      </c>
      <c r="I16" s="66">
        <f t="shared" si="2"/>
        <v>-285</v>
      </c>
      <c r="J16" s="66">
        <f t="shared" si="2"/>
        <v>-281</v>
      </c>
      <c r="K16" s="39">
        <f t="shared" si="2"/>
        <v>-566</v>
      </c>
    </row>
    <row r="17" spans="1:11" ht="11.9">
      <c r="A17" s="8"/>
      <c r="B17" s="23" t="s">
        <v>13</v>
      </c>
      <c r="C17" s="65"/>
      <c r="D17" s="65"/>
      <c r="E17" s="39">
        <f t="shared" si="0"/>
        <v>0</v>
      </c>
      <c r="F17" s="65">
        <v>48</v>
      </c>
      <c r="G17" s="65">
        <v>74</v>
      </c>
      <c r="H17" s="39">
        <f t="shared" si="1"/>
        <v>122</v>
      </c>
      <c r="I17" s="66">
        <f t="shared" si="2"/>
        <v>-48</v>
      </c>
      <c r="J17" s="66">
        <f t="shared" si="2"/>
        <v>-74</v>
      </c>
      <c r="K17" s="39">
        <f t="shared" si="2"/>
        <v>-122</v>
      </c>
    </row>
    <row r="18" spans="1:11" ht="11.9">
      <c r="A18" s="8"/>
      <c r="B18" s="23" t="s">
        <v>40</v>
      </c>
      <c r="C18" s="65"/>
      <c r="D18" s="65"/>
      <c r="E18" s="39">
        <f t="shared" si="0"/>
        <v>0</v>
      </c>
      <c r="F18" s="65">
        <v>16</v>
      </c>
      <c r="G18" s="65">
        <v>22</v>
      </c>
      <c r="H18" s="39">
        <f t="shared" si="1"/>
        <v>38</v>
      </c>
      <c r="I18" s="66">
        <f t="shared" si="2"/>
        <v>-16</v>
      </c>
      <c r="J18" s="66">
        <f t="shared" si="2"/>
        <v>-22</v>
      </c>
      <c r="K18" s="39">
        <f t="shared" si="2"/>
        <v>-38</v>
      </c>
    </row>
    <row r="19" spans="1:11" ht="11.9">
      <c r="A19" s="8"/>
      <c r="B19" s="23" t="s">
        <v>42</v>
      </c>
      <c r="C19" s="65"/>
      <c r="D19" s="65"/>
      <c r="E19" s="39">
        <f t="shared" si="0"/>
        <v>0</v>
      </c>
      <c r="F19" s="65">
        <v>38</v>
      </c>
      <c r="G19" s="65">
        <v>42</v>
      </c>
      <c r="H19" s="39">
        <f t="shared" si="1"/>
        <v>80</v>
      </c>
      <c r="I19" s="66">
        <f t="shared" si="2"/>
        <v>-38</v>
      </c>
      <c r="J19" s="66">
        <f t="shared" si="2"/>
        <v>-42</v>
      </c>
      <c r="K19" s="39">
        <f t="shared" si="2"/>
        <v>-80</v>
      </c>
    </row>
    <row r="20" spans="1:11" ht="11.9">
      <c r="A20" s="8"/>
      <c r="B20" s="23" t="s">
        <v>44</v>
      </c>
      <c r="C20" s="65"/>
      <c r="D20" s="65"/>
      <c r="E20" s="39">
        <f t="shared" si="0"/>
        <v>0</v>
      </c>
      <c r="F20" s="65">
        <v>35</v>
      </c>
      <c r="G20" s="65">
        <v>41</v>
      </c>
      <c r="H20" s="39">
        <f t="shared" si="1"/>
        <v>76</v>
      </c>
      <c r="I20" s="66">
        <f t="shared" si="2"/>
        <v>-35</v>
      </c>
      <c r="J20" s="66">
        <f t="shared" si="2"/>
        <v>-41</v>
      </c>
      <c r="K20" s="39">
        <f t="shared" si="2"/>
        <v>-76</v>
      </c>
    </row>
    <row r="21" spans="1:11" ht="11.9">
      <c r="A21" s="8"/>
      <c r="B21" s="23" t="s">
        <v>39</v>
      </c>
      <c r="C21" s="65"/>
      <c r="D21" s="65"/>
      <c r="E21" s="39">
        <f t="shared" si="0"/>
        <v>0</v>
      </c>
      <c r="F21" s="65">
        <v>21</v>
      </c>
      <c r="G21" s="65">
        <v>29</v>
      </c>
      <c r="H21" s="39">
        <f t="shared" si="1"/>
        <v>50</v>
      </c>
      <c r="I21" s="66">
        <f t="shared" si="2"/>
        <v>-21</v>
      </c>
      <c r="J21" s="66">
        <f t="shared" si="2"/>
        <v>-29</v>
      </c>
      <c r="K21" s="39">
        <f t="shared" si="2"/>
        <v>-50</v>
      </c>
    </row>
    <row r="22" spans="1:11" ht="11.9">
      <c r="A22" s="8"/>
      <c r="B22" s="23" t="s">
        <v>46</v>
      </c>
      <c r="C22" s="65"/>
      <c r="D22" s="65"/>
      <c r="E22" s="39">
        <f t="shared" si="0"/>
        <v>0</v>
      </c>
      <c r="F22" s="65">
        <v>10</v>
      </c>
      <c r="G22" s="65">
        <v>22</v>
      </c>
      <c r="H22" s="39">
        <f t="shared" si="1"/>
        <v>32</v>
      </c>
      <c r="I22" s="66">
        <f t="shared" si="2"/>
        <v>-10</v>
      </c>
      <c r="J22" s="66">
        <f t="shared" si="2"/>
        <v>-22</v>
      </c>
      <c r="K22" s="39">
        <f t="shared" si="2"/>
        <v>-32</v>
      </c>
    </row>
    <row r="23" spans="1:11" ht="11.9">
      <c r="A23" s="8"/>
      <c r="B23" s="23" t="s">
        <v>47</v>
      </c>
      <c r="C23" s="65"/>
      <c r="D23" s="65"/>
      <c r="E23" s="39">
        <f t="shared" si="0"/>
        <v>0</v>
      </c>
      <c r="F23" s="65">
        <v>47</v>
      </c>
      <c r="G23" s="65">
        <v>73</v>
      </c>
      <c r="H23" s="39">
        <f t="shared" si="1"/>
        <v>120</v>
      </c>
      <c r="I23" s="66">
        <f t="shared" si="2"/>
        <v>-47</v>
      </c>
      <c r="J23" s="66">
        <f t="shared" si="2"/>
        <v>-73</v>
      </c>
      <c r="K23" s="39">
        <f t="shared" si="2"/>
        <v>-120</v>
      </c>
    </row>
    <row r="24" spans="1:11" ht="11.9">
      <c r="A24" s="8"/>
      <c r="B24" s="23" t="s">
        <v>49</v>
      </c>
      <c r="C24" s="65"/>
      <c r="D24" s="65"/>
      <c r="E24" s="39">
        <f t="shared" si="0"/>
        <v>0</v>
      </c>
      <c r="F24" s="65">
        <v>65</v>
      </c>
      <c r="G24" s="65">
        <v>45</v>
      </c>
      <c r="H24" s="39">
        <f t="shared" si="1"/>
        <v>110</v>
      </c>
      <c r="I24" s="66">
        <f t="shared" si="2"/>
        <v>-65</v>
      </c>
      <c r="J24" s="66">
        <f t="shared" si="2"/>
        <v>-45</v>
      </c>
      <c r="K24" s="39">
        <f t="shared" si="2"/>
        <v>-110</v>
      </c>
    </row>
    <row r="25" spans="1:11" ht="11.9">
      <c r="A25" s="8"/>
      <c r="B25" s="23" t="s">
        <v>2</v>
      </c>
      <c r="C25" s="65"/>
      <c r="D25" s="65"/>
      <c r="E25" s="39">
        <f t="shared" si="0"/>
        <v>0</v>
      </c>
      <c r="F25" s="65">
        <v>22</v>
      </c>
      <c r="G25" s="65">
        <v>29</v>
      </c>
      <c r="H25" s="39">
        <f t="shared" si="1"/>
        <v>51</v>
      </c>
      <c r="I25" s="66">
        <f t="shared" si="2"/>
        <v>-22</v>
      </c>
      <c r="J25" s="66">
        <f t="shared" si="2"/>
        <v>-29</v>
      </c>
      <c r="K25" s="39">
        <f t="shared" si="2"/>
        <v>-51</v>
      </c>
    </row>
    <row r="26" spans="1:11" ht="11.9">
      <c r="A26" s="8"/>
      <c r="B26" s="23" t="s">
        <v>48</v>
      </c>
      <c r="C26" s="65"/>
      <c r="D26" s="65"/>
      <c r="E26" s="39">
        <f t="shared" si="0"/>
        <v>0</v>
      </c>
      <c r="F26" s="65">
        <v>47</v>
      </c>
      <c r="G26" s="65">
        <v>36</v>
      </c>
      <c r="H26" s="39">
        <f t="shared" si="1"/>
        <v>83</v>
      </c>
      <c r="I26" s="66">
        <f t="shared" si="2"/>
        <v>-47</v>
      </c>
      <c r="J26" s="66">
        <f t="shared" si="2"/>
        <v>-36</v>
      </c>
      <c r="K26" s="39">
        <f t="shared" si="2"/>
        <v>-83</v>
      </c>
    </row>
    <row r="27" spans="1:11" ht="11.9">
      <c r="A27" s="8"/>
      <c r="B27" s="23" t="s">
        <v>15</v>
      </c>
      <c r="C27" s="65"/>
      <c r="D27" s="65"/>
      <c r="E27" s="39">
        <f t="shared" si="0"/>
        <v>0</v>
      </c>
      <c r="F27" s="65">
        <v>29</v>
      </c>
      <c r="G27" s="65">
        <v>39</v>
      </c>
      <c r="H27" s="39">
        <f t="shared" si="1"/>
        <v>68</v>
      </c>
      <c r="I27" s="66">
        <f t="shared" si="2"/>
        <v>-29</v>
      </c>
      <c r="J27" s="66">
        <f t="shared" si="2"/>
        <v>-39</v>
      </c>
      <c r="K27" s="39">
        <f t="shared" si="2"/>
        <v>-68</v>
      </c>
    </row>
    <row r="28" spans="1:11" ht="11.9">
      <c r="A28" s="8"/>
      <c r="B28" s="23" t="s">
        <v>52</v>
      </c>
      <c r="C28" s="65"/>
      <c r="D28" s="65"/>
      <c r="E28" s="39">
        <f t="shared" si="0"/>
        <v>0</v>
      </c>
      <c r="F28" s="65">
        <v>28</v>
      </c>
      <c r="G28" s="65">
        <v>32</v>
      </c>
      <c r="H28" s="39">
        <f t="shared" si="1"/>
        <v>60</v>
      </c>
      <c r="I28" s="66">
        <f t="shared" si="2"/>
        <v>-28</v>
      </c>
      <c r="J28" s="66">
        <f t="shared" si="2"/>
        <v>-32</v>
      </c>
      <c r="K28" s="39">
        <f t="shared" si="2"/>
        <v>-60</v>
      </c>
    </row>
    <row r="29" spans="1:11" ht="11.9">
      <c r="A29" s="8"/>
      <c r="B29" s="23" t="s">
        <v>5</v>
      </c>
      <c r="C29" s="65"/>
      <c r="D29" s="65"/>
      <c r="E29" s="39">
        <f t="shared" si="0"/>
        <v>0</v>
      </c>
      <c r="F29" s="65">
        <v>24</v>
      </c>
      <c r="G29" s="65">
        <v>25</v>
      </c>
      <c r="H29" s="39">
        <f t="shared" si="1"/>
        <v>49</v>
      </c>
      <c r="I29" s="66">
        <f t="shared" si="2"/>
        <v>-24</v>
      </c>
      <c r="J29" s="66">
        <f t="shared" si="2"/>
        <v>-25</v>
      </c>
      <c r="K29" s="39">
        <f t="shared" si="2"/>
        <v>-49</v>
      </c>
    </row>
    <row r="30" spans="1:11" ht="11.9">
      <c r="A30" s="8"/>
      <c r="B30" s="23" t="s">
        <v>53</v>
      </c>
      <c r="C30" s="65"/>
      <c r="D30" s="65"/>
      <c r="E30" s="39">
        <f t="shared" si="0"/>
        <v>0</v>
      </c>
      <c r="F30" s="65">
        <v>10</v>
      </c>
      <c r="G30" s="65">
        <v>4</v>
      </c>
      <c r="H30" s="39">
        <f t="shared" si="1"/>
        <v>14</v>
      </c>
      <c r="I30" s="66">
        <f t="shared" si="2"/>
        <v>-10</v>
      </c>
      <c r="J30" s="66">
        <f t="shared" si="2"/>
        <v>-4</v>
      </c>
      <c r="K30" s="39">
        <f t="shared" si="2"/>
        <v>-14</v>
      </c>
    </row>
    <row r="31" spans="1:11" ht="11.9">
      <c r="A31" s="8"/>
      <c r="B31" s="23" t="s">
        <v>54</v>
      </c>
      <c r="C31" s="65"/>
      <c r="D31" s="65"/>
      <c r="E31" s="39">
        <f t="shared" si="0"/>
        <v>0</v>
      </c>
      <c r="F31" s="65">
        <v>20</v>
      </c>
      <c r="G31" s="65">
        <v>16</v>
      </c>
      <c r="H31" s="39">
        <f t="shared" si="1"/>
        <v>36</v>
      </c>
      <c r="I31" s="66">
        <f t="shared" si="2"/>
        <v>-20</v>
      </c>
      <c r="J31" s="66">
        <f t="shared" si="2"/>
        <v>-16</v>
      </c>
      <c r="K31" s="39">
        <f t="shared" si="2"/>
        <v>-36</v>
      </c>
    </row>
    <row r="32" spans="1:11" ht="11.9">
      <c r="A32" s="8"/>
      <c r="B32" s="23" t="s">
        <v>55</v>
      </c>
      <c r="C32" s="65"/>
      <c r="D32" s="65"/>
      <c r="E32" s="39">
        <f t="shared" si="0"/>
        <v>0</v>
      </c>
      <c r="F32" s="65">
        <v>20</v>
      </c>
      <c r="G32" s="65">
        <v>16</v>
      </c>
      <c r="H32" s="39">
        <f t="shared" si="1"/>
        <v>36</v>
      </c>
      <c r="I32" s="66">
        <f t="shared" si="2"/>
        <v>-20</v>
      </c>
      <c r="J32" s="66">
        <f t="shared" si="2"/>
        <v>-16</v>
      </c>
      <c r="K32" s="39">
        <f t="shared" si="2"/>
        <v>-36</v>
      </c>
    </row>
    <row r="33" spans="1:11" ht="11.9">
      <c r="A33" s="8"/>
      <c r="B33" s="23" t="s">
        <v>18</v>
      </c>
      <c r="C33" s="65"/>
      <c r="D33" s="65"/>
      <c r="E33" s="39">
        <f t="shared" si="0"/>
        <v>0</v>
      </c>
      <c r="F33" s="65">
        <v>7</v>
      </c>
      <c r="G33" s="65">
        <v>11</v>
      </c>
      <c r="H33" s="39">
        <f t="shared" si="1"/>
        <v>18</v>
      </c>
      <c r="I33" s="66">
        <f t="shared" si="2"/>
        <v>-7</v>
      </c>
      <c r="J33" s="66">
        <f t="shared" si="2"/>
        <v>-11</v>
      </c>
      <c r="K33" s="39">
        <f t="shared" si="2"/>
        <v>-18</v>
      </c>
    </row>
    <row r="34" spans="1:11" ht="11.9">
      <c r="A34" s="8"/>
      <c r="B34" s="23" t="s">
        <v>57</v>
      </c>
      <c r="C34" s="65"/>
      <c r="D34" s="65"/>
      <c r="E34" s="39">
        <f t="shared" si="0"/>
        <v>0</v>
      </c>
      <c r="F34" s="65">
        <v>5</v>
      </c>
      <c r="G34" s="65">
        <v>12</v>
      </c>
      <c r="H34" s="39">
        <f t="shared" si="1"/>
        <v>17</v>
      </c>
      <c r="I34" s="66">
        <f t="shared" si="2"/>
        <v>-5</v>
      </c>
      <c r="J34" s="66">
        <f t="shared" si="2"/>
        <v>-12</v>
      </c>
      <c r="K34" s="39">
        <f t="shared" si="2"/>
        <v>-17</v>
      </c>
    </row>
    <row r="35" spans="1:11" ht="11.9">
      <c r="A35" s="8"/>
      <c r="B35" s="23" t="s">
        <v>99</v>
      </c>
      <c r="C35" s="65"/>
      <c r="D35" s="65"/>
      <c r="E35" s="39">
        <f t="shared" si="0"/>
        <v>0</v>
      </c>
      <c r="F35" s="65">
        <v>17</v>
      </c>
      <c r="G35" s="65">
        <v>21</v>
      </c>
      <c r="H35" s="39">
        <f t="shared" si="1"/>
        <v>38</v>
      </c>
      <c r="I35" s="66">
        <f t="shared" si="2"/>
        <v>-17</v>
      </c>
      <c r="J35" s="66">
        <f t="shared" si="2"/>
        <v>-21</v>
      </c>
      <c r="K35" s="39">
        <f t="shared" si="2"/>
        <v>-38</v>
      </c>
    </row>
    <row r="36" spans="1:11" ht="11.9">
      <c r="A36" s="8"/>
      <c r="B36" s="23" t="s">
        <v>79</v>
      </c>
      <c r="C36" s="65"/>
      <c r="D36" s="65"/>
      <c r="E36" s="39">
        <f t="shared" si="0"/>
        <v>0</v>
      </c>
      <c r="F36" s="65">
        <v>17</v>
      </c>
      <c r="G36" s="65">
        <v>19</v>
      </c>
      <c r="H36" s="39">
        <f t="shared" si="1"/>
        <v>36</v>
      </c>
      <c r="I36" s="66">
        <f t="shared" si="2"/>
        <v>-17</v>
      </c>
      <c r="J36" s="66">
        <f t="shared" si="2"/>
        <v>-19</v>
      </c>
      <c r="K36" s="39">
        <f t="shared" si="2"/>
        <v>-36</v>
      </c>
    </row>
    <row r="37" spans="1:11" ht="11.9">
      <c r="A37" s="8"/>
      <c r="B37" s="23" t="s">
        <v>138</v>
      </c>
      <c r="C37" s="65"/>
      <c r="D37" s="65"/>
      <c r="E37" s="39">
        <f t="shared" si="0"/>
        <v>0</v>
      </c>
      <c r="F37" s="65">
        <v>12</v>
      </c>
      <c r="G37" s="65">
        <v>17</v>
      </c>
      <c r="H37" s="39">
        <f t="shared" si="1"/>
        <v>29</v>
      </c>
      <c r="I37" s="66">
        <f t="shared" si="2"/>
        <v>-12</v>
      </c>
      <c r="J37" s="66">
        <f t="shared" si="2"/>
        <v>-17</v>
      </c>
      <c r="K37" s="39">
        <f t="shared" si="2"/>
        <v>-29</v>
      </c>
    </row>
    <row r="38" spans="1:11" ht="13.5" customHeight="1">
      <c r="A38" s="12" t="s">
        <v>110</v>
      </c>
      <c r="B38" s="23"/>
      <c r="C38" s="39">
        <f>SUM(C8,C16:C37)</f>
        <v>0</v>
      </c>
      <c r="D38" s="39">
        <f>SUM(D8,D16:D37)</f>
        <v>0</v>
      </c>
      <c r="E38" s="39">
        <f t="shared" si="0"/>
        <v>0</v>
      </c>
      <c r="F38" s="39">
        <f>SUM(F8,F16:F37)</f>
        <v>993</v>
      </c>
      <c r="G38" s="39">
        <f>SUM(G8,G16:G37)</f>
        <v>1168</v>
      </c>
      <c r="H38" s="39">
        <f t="shared" si="1"/>
        <v>2161</v>
      </c>
      <c r="I38" s="66">
        <f t="shared" si="2"/>
        <v>-993</v>
      </c>
      <c r="J38" s="66">
        <f t="shared" si="2"/>
        <v>-1168</v>
      </c>
      <c r="K38" s="39">
        <f t="shared" si="2"/>
        <v>-2161</v>
      </c>
    </row>
    <row r="39" spans="1:11" ht="11.9">
      <c r="A39" s="8"/>
      <c r="B39" s="23" t="s">
        <v>60</v>
      </c>
      <c r="C39" s="65"/>
      <c r="D39" s="65"/>
      <c r="E39" s="39">
        <f t="shared" si="0"/>
        <v>0</v>
      </c>
      <c r="F39" s="65">
        <v>4</v>
      </c>
      <c r="G39" s="65">
        <v>2</v>
      </c>
      <c r="H39" s="39">
        <f t="shared" si="1"/>
        <v>6</v>
      </c>
      <c r="I39" s="66">
        <f t="shared" si="2"/>
        <v>-4</v>
      </c>
      <c r="J39" s="66">
        <f t="shared" si="2"/>
        <v>-2</v>
      </c>
      <c r="K39" s="39">
        <f t="shared" si="2"/>
        <v>-6</v>
      </c>
    </row>
    <row r="40" spans="1:11" ht="11.9">
      <c r="A40" s="8"/>
      <c r="B40" s="23" t="s">
        <v>61</v>
      </c>
      <c r="C40" s="65"/>
      <c r="D40" s="65"/>
      <c r="E40" s="39">
        <f t="shared" si="0"/>
        <v>0</v>
      </c>
      <c r="F40" s="65">
        <v>2</v>
      </c>
      <c r="G40" s="65">
        <v>3</v>
      </c>
      <c r="H40" s="39">
        <f t="shared" si="1"/>
        <v>5</v>
      </c>
      <c r="I40" s="66">
        <f t="shared" si="2"/>
        <v>-2</v>
      </c>
      <c r="J40" s="66">
        <f t="shared" si="2"/>
        <v>-3</v>
      </c>
      <c r="K40" s="39">
        <f t="shared" si="2"/>
        <v>-5</v>
      </c>
    </row>
    <row r="41" spans="1:11" ht="11.9">
      <c r="A41" s="8"/>
      <c r="B41" s="23" t="s">
        <v>20</v>
      </c>
      <c r="C41" s="65"/>
      <c r="D41" s="65"/>
      <c r="E41" s="39">
        <f t="shared" si="0"/>
        <v>0</v>
      </c>
      <c r="F41" s="65">
        <v>4</v>
      </c>
      <c r="G41" s="65">
        <v>5</v>
      </c>
      <c r="H41" s="39">
        <f t="shared" si="1"/>
        <v>9</v>
      </c>
      <c r="I41" s="66">
        <f t="shared" si="2"/>
        <v>-4</v>
      </c>
      <c r="J41" s="66">
        <f t="shared" si="2"/>
        <v>-5</v>
      </c>
      <c r="K41" s="39">
        <f t="shared" si="2"/>
        <v>-9</v>
      </c>
    </row>
    <row r="42" spans="1:11" ht="11.9">
      <c r="A42" s="8"/>
      <c r="B42" s="23" t="s">
        <v>31</v>
      </c>
      <c r="C42" s="65"/>
      <c r="D42" s="65"/>
      <c r="E42" s="39">
        <f t="shared" si="0"/>
        <v>0</v>
      </c>
      <c r="F42" s="65">
        <v>2</v>
      </c>
      <c r="G42" s="65">
        <v>5</v>
      </c>
      <c r="H42" s="39">
        <f t="shared" si="1"/>
        <v>7</v>
      </c>
      <c r="I42" s="66">
        <f t="shared" si="2"/>
        <v>-2</v>
      </c>
      <c r="J42" s="66">
        <f t="shared" si="2"/>
        <v>-5</v>
      </c>
      <c r="K42" s="39">
        <f t="shared" si="2"/>
        <v>-7</v>
      </c>
    </row>
    <row r="43" spans="1:11" ht="11.9">
      <c r="A43" s="8"/>
      <c r="B43" s="23" t="s">
        <v>62</v>
      </c>
      <c r="C43" s="65"/>
      <c r="D43" s="65"/>
      <c r="E43" s="39">
        <f t="shared" si="0"/>
        <v>0</v>
      </c>
      <c r="F43" s="65">
        <v>2</v>
      </c>
      <c r="G43" s="65">
        <v>5</v>
      </c>
      <c r="H43" s="39">
        <f t="shared" si="1"/>
        <v>7</v>
      </c>
      <c r="I43" s="66">
        <f t="shared" si="2"/>
        <v>-2</v>
      </c>
      <c r="J43" s="66">
        <f t="shared" si="2"/>
        <v>-5</v>
      </c>
      <c r="K43" s="39">
        <f t="shared" si="2"/>
        <v>-7</v>
      </c>
    </row>
    <row r="44" spans="1:11" ht="11.9">
      <c r="A44" s="12" t="s">
        <v>139</v>
      </c>
      <c r="B44" s="23"/>
      <c r="C44" s="39">
        <f>SUM(C39:C43)</f>
        <v>0</v>
      </c>
      <c r="D44" s="39">
        <f>SUM(D39:D43)</f>
        <v>0</v>
      </c>
      <c r="E44" s="39">
        <f t="shared" si="0"/>
        <v>0</v>
      </c>
      <c r="F44" s="39">
        <f>SUM(F39:F43)</f>
        <v>14</v>
      </c>
      <c r="G44" s="39">
        <f>SUM(G39:G43)</f>
        <v>20</v>
      </c>
      <c r="H44" s="39">
        <f t="shared" si="1"/>
        <v>34</v>
      </c>
      <c r="I44" s="66">
        <f t="shared" si="2"/>
        <v>-14</v>
      </c>
      <c r="J44" s="66">
        <f t="shared" si="2"/>
        <v>-20</v>
      </c>
      <c r="K44" s="39">
        <f t="shared" si="2"/>
        <v>-34</v>
      </c>
    </row>
    <row r="45" spans="1:11" ht="11.9">
      <c r="A45" s="8"/>
      <c r="B45" s="23" t="s">
        <v>63</v>
      </c>
      <c r="C45" s="65"/>
      <c r="D45" s="65"/>
      <c r="E45" s="39">
        <f t="shared" si="0"/>
        <v>0</v>
      </c>
      <c r="F45" s="65">
        <v>8</v>
      </c>
      <c r="G45" s="65">
        <v>16</v>
      </c>
      <c r="H45" s="39">
        <f t="shared" si="1"/>
        <v>24</v>
      </c>
      <c r="I45" s="66">
        <f t="shared" si="2"/>
        <v>-8</v>
      </c>
      <c r="J45" s="66">
        <f t="shared" si="2"/>
        <v>-16</v>
      </c>
      <c r="K45" s="39">
        <f t="shared" si="2"/>
        <v>-24</v>
      </c>
    </row>
    <row r="46" spans="1:11" ht="11.9">
      <c r="A46" s="12" t="s">
        <v>64</v>
      </c>
      <c r="B46" s="23"/>
      <c r="C46" s="39">
        <f>C45</f>
        <v>0</v>
      </c>
      <c r="D46" s="39">
        <f>D45</f>
        <v>0</v>
      </c>
      <c r="E46" s="39">
        <f t="shared" si="0"/>
        <v>0</v>
      </c>
      <c r="F46" s="39">
        <f>F45</f>
        <v>8</v>
      </c>
      <c r="G46" s="39">
        <f>G45</f>
        <v>16</v>
      </c>
      <c r="H46" s="39">
        <f t="shared" si="1"/>
        <v>24</v>
      </c>
      <c r="I46" s="66">
        <f t="shared" si="2"/>
        <v>-8</v>
      </c>
      <c r="J46" s="66">
        <f t="shared" si="2"/>
        <v>-16</v>
      </c>
      <c r="K46" s="39">
        <f t="shared" si="2"/>
        <v>-24</v>
      </c>
    </row>
    <row r="47" spans="1:11" ht="11.9">
      <c r="A47" s="8"/>
      <c r="B47" s="23" t="s">
        <v>10</v>
      </c>
      <c r="C47" s="65"/>
      <c r="D47" s="65"/>
      <c r="E47" s="39">
        <f t="shared" si="0"/>
        <v>0</v>
      </c>
      <c r="F47" s="65">
        <v>5</v>
      </c>
      <c r="G47" s="65">
        <v>8</v>
      </c>
      <c r="H47" s="39">
        <f t="shared" si="1"/>
        <v>13</v>
      </c>
      <c r="I47" s="66">
        <f t="shared" si="2"/>
        <v>-5</v>
      </c>
      <c r="J47" s="66">
        <f t="shared" si="2"/>
        <v>-8</v>
      </c>
      <c r="K47" s="39">
        <f t="shared" si="2"/>
        <v>-13</v>
      </c>
    </row>
    <row r="48" spans="1:11" ht="11.9">
      <c r="A48" s="8"/>
      <c r="B48" s="23" t="s">
        <v>14</v>
      </c>
      <c r="C48" s="65"/>
      <c r="D48" s="65"/>
      <c r="E48" s="39">
        <f t="shared" si="0"/>
        <v>0</v>
      </c>
      <c r="F48" s="65">
        <v>24</v>
      </c>
      <c r="G48" s="65">
        <v>9</v>
      </c>
      <c r="H48" s="39">
        <f t="shared" si="1"/>
        <v>33</v>
      </c>
      <c r="I48" s="66">
        <f t="shared" si="2"/>
        <v>-24</v>
      </c>
      <c r="J48" s="66">
        <f t="shared" si="2"/>
        <v>-9</v>
      </c>
      <c r="K48" s="39">
        <f t="shared" si="2"/>
        <v>-33</v>
      </c>
    </row>
    <row r="49" spans="1:11" ht="11.9">
      <c r="A49" s="8"/>
      <c r="B49" s="23" t="s">
        <v>65</v>
      </c>
      <c r="C49" s="65"/>
      <c r="D49" s="65"/>
      <c r="E49" s="39">
        <f t="shared" si="0"/>
        <v>0</v>
      </c>
      <c r="F49" s="65">
        <v>4</v>
      </c>
      <c r="G49" s="65">
        <v>9</v>
      </c>
      <c r="H49" s="39">
        <f t="shared" si="1"/>
        <v>13</v>
      </c>
      <c r="I49" s="66">
        <f t="shared" si="2"/>
        <v>-4</v>
      </c>
      <c r="J49" s="66">
        <f t="shared" si="2"/>
        <v>-9</v>
      </c>
      <c r="K49" s="39">
        <f t="shared" si="2"/>
        <v>-13</v>
      </c>
    </row>
    <row r="50" spans="1:11" ht="11.9">
      <c r="A50" s="12" t="s">
        <v>118</v>
      </c>
      <c r="B50" s="23"/>
      <c r="C50" s="39">
        <f>SUM(C47:C49)</f>
        <v>0</v>
      </c>
      <c r="D50" s="39">
        <f>SUM(D47:D49)</f>
        <v>0</v>
      </c>
      <c r="E50" s="39">
        <f t="shared" si="0"/>
        <v>0</v>
      </c>
      <c r="F50" s="39">
        <f>SUM(F47:F49)</f>
        <v>33</v>
      </c>
      <c r="G50" s="39">
        <f>SUM(G47:G49)</f>
        <v>26</v>
      </c>
      <c r="H50" s="39">
        <f t="shared" si="1"/>
        <v>59</v>
      </c>
      <c r="I50" s="66">
        <f t="shared" si="2"/>
        <v>-33</v>
      </c>
      <c r="J50" s="66">
        <f t="shared" si="2"/>
        <v>-26</v>
      </c>
      <c r="K50" s="39">
        <f t="shared" si="2"/>
        <v>-59</v>
      </c>
    </row>
    <row r="51" spans="1:11" ht="11.9">
      <c r="A51" s="8"/>
      <c r="B51" s="23" t="s">
        <v>51</v>
      </c>
      <c r="C51" s="65"/>
      <c r="D51" s="65"/>
      <c r="E51" s="39">
        <f t="shared" si="0"/>
        <v>0</v>
      </c>
      <c r="F51" s="65">
        <v>4</v>
      </c>
      <c r="G51" s="65">
        <v>8</v>
      </c>
      <c r="H51" s="39">
        <f t="shared" si="1"/>
        <v>12</v>
      </c>
      <c r="I51" s="66">
        <f t="shared" si="2"/>
        <v>-4</v>
      </c>
      <c r="J51" s="66">
        <f t="shared" si="2"/>
        <v>-8</v>
      </c>
      <c r="K51" s="39">
        <f t="shared" si="2"/>
        <v>-12</v>
      </c>
    </row>
    <row r="52" spans="1:11" ht="11.9">
      <c r="A52" s="8"/>
      <c r="B52" s="23" t="s">
        <v>140</v>
      </c>
      <c r="C52" s="65"/>
      <c r="D52" s="65"/>
      <c r="E52" s="39">
        <f t="shared" si="0"/>
        <v>0</v>
      </c>
      <c r="F52" s="65">
        <v>3</v>
      </c>
      <c r="G52" s="65">
        <v>6</v>
      </c>
      <c r="H52" s="39">
        <f t="shared" si="1"/>
        <v>9</v>
      </c>
      <c r="I52" s="66">
        <f t="shared" si="2"/>
        <v>-3</v>
      </c>
      <c r="J52" s="66">
        <f t="shared" si="2"/>
        <v>-6</v>
      </c>
      <c r="K52" s="39">
        <f t="shared" si="2"/>
        <v>-9</v>
      </c>
    </row>
    <row r="53" spans="1:11" ht="11.9">
      <c r="A53" s="12" t="s">
        <v>141</v>
      </c>
      <c r="B53" s="23"/>
      <c r="C53" s="39">
        <f>SUM(C51:C52)</f>
        <v>0</v>
      </c>
      <c r="D53" s="39">
        <f>SUM(D51:D52)</f>
        <v>0</v>
      </c>
      <c r="E53" s="39">
        <f t="shared" si="0"/>
        <v>0</v>
      </c>
      <c r="F53" s="39">
        <f>SUM(F51:F52)</f>
        <v>7</v>
      </c>
      <c r="G53" s="39">
        <f>SUM(G51:G52)</f>
        <v>14</v>
      </c>
      <c r="H53" s="39">
        <f t="shared" si="1"/>
        <v>21</v>
      </c>
      <c r="I53" s="66">
        <f t="shared" si="2"/>
        <v>-7</v>
      </c>
      <c r="J53" s="66">
        <f t="shared" si="2"/>
        <v>-14</v>
      </c>
      <c r="K53" s="39">
        <f t="shared" si="2"/>
        <v>-21</v>
      </c>
    </row>
    <row r="54" spans="1:11" ht="11.9">
      <c r="A54" s="8"/>
      <c r="B54" s="23" t="s">
        <v>69</v>
      </c>
      <c r="C54" s="65"/>
      <c r="D54" s="65"/>
      <c r="E54" s="39">
        <f t="shared" si="0"/>
        <v>0</v>
      </c>
      <c r="F54" s="65">
        <v>7</v>
      </c>
      <c r="G54" s="65">
        <v>3</v>
      </c>
      <c r="H54" s="39">
        <f t="shared" si="1"/>
        <v>10</v>
      </c>
      <c r="I54" s="66">
        <f t="shared" si="2"/>
        <v>-7</v>
      </c>
      <c r="J54" s="66">
        <f t="shared" si="2"/>
        <v>-3</v>
      </c>
      <c r="K54" s="39">
        <f t="shared" si="2"/>
        <v>-10</v>
      </c>
    </row>
    <row r="55" spans="1:11" ht="12" customHeight="1">
      <c r="A55" s="12" t="s">
        <v>91</v>
      </c>
      <c r="B55" s="23"/>
      <c r="C55" s="39">
        <f>C54</f>
        <v>0</v>
      </c>
      <c r="D55" s="39">
        <f>D54</f>
        <v>0</v>
      </c>
      <c r="E55" s="39">
        <f t="shared" si="0"/>
        <v>0</v>
      </c>
      <c r="F55" s="39">
        <f>F54</f>
        <v>7</v>
      </c>
      <c r="G55" s="39">
        <f>G54</f>
        <v>3</v>
      </c>
      <c r="H55" s="39">
        <f t="shared" si="1"/>
        <v>10</v>
      </c>
      <c r="I55" s="66">
        <f t="shared" si="2"/>
        <v>-7</v>
      </c>
      <c r="J55" s="66">
        <f t="shared" si="2"/>
        <v>-3</v>
      </c>
      <c r="K55" s="39">
        <f t="shared" si="2"/>
        <v>-10</v>
      </c>
    </row>
    <row r="56" spans="1:11" ht="13.5" customHeight="1">
      <c r="A56" s="6" t="s">
        <v>35</v>
      </c>
      <c r="B56" s="21"/>
      <c r="C56" s="67">
        <f t="shared" ref="C56:H56" si="3">C44+C46+C50+C53+C55</f>
        <v>0</v>
      </c>
      <c r="D56" s="67">
        <f t="shared" si="3"/>
        <v>0</v>
      </c>
      <c r="E56" s="67">
        <f t="shared" si="3"/>
        <v>0</v>
      </c>
      <c r="F56" s="67">
        <f t="shared" si="3"/>
        <v>69</v>
      </c>
      <c r="G56" s="67">
        <f t="shared" si="3"/>
        <v>79</v>
      </c>
      <c r="H56" s="67">
        <f t="shared" si="3"/>
        <v>148</v>
      </c>
      <c r="I56" s="67">
        <f>I44-I46-I50-I53-I55</f>
        <v>41</v>
      </c>
      <c r="J56" s="67">
        <f>J44-J46-J50-J53-J55</f>
        <v>39</v>
      </c>
      <c r="K56" s="67">
        <f>K44-K46-K50-K53-K55</f>
        <v>80</v>
      </c>
    </row>
    <row r="57" spans="1:11" ht="15" customHeight="1">
      <c r="A57" s="52" t="s">
        <v>142</v>
      </c>
      <c r="B57" s="60"/>
      <c r="C57" s="68">
        <f>C38+C56</f>
        <v>0</v>
      </c>
      <c r="D57" s="68">
        <f>D38+D56</f>
        <v>0</v>
      </c>
      <c r="E57" s="68">
        <f>C57+D57</f>
        <v>0</v>
      </c>
      <c r="F57" s="68">
        <f>F38+F56</f>
        <v>1062</v>
      </c>
      <c r="G57" s="68">
        <f>G38+G56</f>
        <v>1247</v>
      </c>
      <c r="H57" s="68">
        <f>F57+G57</f>
        <v>2309</v>
      </c>
      <c r="I57" s="86">
        <f>C57-F57</f>
        <v>-1062</v>
      </c>
      <c r="J57" s="86">
        <f>D57-G57</f>
        <v>-1247</v>
      </c>
      <c r="K57" s="89">
        <f>E57-H57</f>
        <v>-2309</v>
      </c>
    </row>
    <row r="58" spans="1:11" ht="12" hidden="1" customHeight="1">
      <c r="A58" s="14" t="s">
        <v>73</v>
      </c>
      <c r="B58" s="32" t="s">
        <v>75</v>
      </c>
      <c r="C58" s="40"/>
      <c r="D58" s="40"/>
      <c r="E58" s="40"/>
      <c r="F58" s="40"/>
      <c r="G58" s="40"/>
      <c r="H58" s="40"/>
      <c r="I58" s="87"/>
      <c r="J58" s="87"/>
      <c r="K58" s="40"/>
    </row>
    <row r="59" spans="1:11" ht="12" hidden="1" customHeight="1">
      <c r="A59" s="14"/>
      <c r="B59" s="30" t="s">
        <v>76</v>
      </c>
      <c r="C59" s="40"/>
      <c r="D59" s="40"/>
      <c r="E59" s="39"/>
      <c r="F59" s="39"/>
      <c r="G59" s="39"/>
      <c r="H59" s="39"/>
      <c r="I59" s="66"/>
      <c r="J59" s="66"/>
      <c r="K59" s="39"/>
    </row>
    <row r="60" spans="1:11" ht="12" hidden="1" customHeight="1">
      <c r="A60" s="14"/>
      <c r="B60" s="30" t="s">
        <v>77</v>
      </c>
      <c r="C60" s="40"/>
      <c r="D60" s="40"/>
      <c r="E60" s="39"/>
      <c r="F60" s="39"/>
      <c r="G60" s="39"/>
      <c r="H60" s="39"/>
      <c r="I60" s="66"/>
      <c r="J60" s="66"/>
      <c r="K60" s="39"/>
    </row>
    <row r="61" spans="1:11" ht="12" hidden="1" customHeight="1">
      <c r="A61" s="14"/>
      <c r="B61" s="29" t="s">
        <v>78</v>
      </c>
      <c r="C61" s="40"/>
      <c r="D61" s="40"/>
      <c r="E61" s="39"/>
      <c r="F61" s="39"/>
      <c r="G61" s="39"/>
      <c r="H61" s="39"/>
      <c r="I61" s="66"/>
      <c r="J61" s="66"/>
      <c r="K61" s="39"/>
    </row>
    <row r="62" spans="1:11" ht="12" hidden="1" customHeight="1">
      <c r="A62" s="14"/>
      <c r="B62" s="29" t="s">
        <v>79</v>
      </c>
      <c r="C62" s="40"/>
      <c r="D62" s="40"/>
      <c r="E62" s="39"/>
      <c r="F62" s="39"/>
      <c r="G62" s="39"/>
      <c r="H62" s="39"/>
      <c r="I62" s="66"/>
      <c r="J62" s="66"/>
      <c r="K62" s="39"/>
    </row>
    <row r="63" spans="1:11" ht="12" hidden="1" customHeight="1">
      <c r="A63" s="14"/>
      <c r="B63" s="29" t="s">
        <v>144</v>
      </c>
      <c r="C63" s="40"/>
      <c r="D63" s="40"/>
      <c r="E63" s="39"/>
      <c r="F63" s="39"/>
      <c r="G63" s="39"/>
      <c r="H63" s="39"/>
      <c r="I63" s="66"/>
      <c r="J63" s="66"/>
      <c r="K63" s="39"/>
    </row>
    <row r="64" spans="1:11" ht="12" hidden="1" customHeight="1">
      <c r="A64" s="14"/>
      <c r="B64" s="30" t="s">
        <v>81</v>
      </c>
      <c r="C64" s="40"/>
      <c r="D64" s="40"/>
      <c r="E64" s="39"/>
      <c r="F64" s="39"/>
      <c r="G64" s="39"/>
      <c r="H64" s="39"/>
      <c r="I64" s="66"/>
      <c r="J64" s="66"/>
      <c r="K64" s="39"/>
    </row>
    <row r="65" spans="1:11" ht="12" hidden="1" customHeight="1">
      <c r="A65" s="14"/>
      <c r="B65" s="29" t="s">
        <v>145</v>
      </c>
      <c r="C65" s="40"/>
      <c r="D65" s="40"/>
      <c r="E65" s="39"/>
      <c r="F65" s="39"/>
      <c r="G65" s="39"/>
      <c r="H65" s="39"/>
      <c r="I65" s="66"/>
      <c r="J65" s="66"/>
      <c r="K65" s="39"/>
    </row>
    <row r="66" spans="1:11" ht="12" hidden="1" customHeight="1">
      <c r="A66" s="14"/>
      <c r="B66" s="29" t="s">
        <v>85</v>
      </c>
      <c r="C66" s="40"/>
      <c r="D66" s="40"/>
      <c r="E66" s="39"/>
      <c r="F66" s="39"/>
      <c r="G66" s="39"/>
      <c r="H66" s="39"/>
      <c r="I66" s="66"/>
      <c r="J66" s="66"/>
      <c r="K66" s="39"/>
    </row>
    <row r="67" spans="1:11" ht="12" hidden="1" customHeight="1">
      <c r="A67" s="14"/>
      <c r="B67" s="29" t="s">
        <v>146</v>
      </c>
      <c r="C67" s="40"/>
      <c r="D67" s="40"/>
      <c r="E67" s="39"/>
      <c r="F67" s="39"/>
      <c r="G67" s="39"/>
      <c r="H67" s="39"/>
      <c r="I67" s="66"/>
      <c r="J67" s="66"/>
      <c r="K67" s="39"/>
    </row>
    <row r="68" spans="1:11" ht="12" hidden="1" customHeight="1">
      <c r="A68" s="14"/>
      <c r="B68" s="30" t="s">
        <v>89</v>
      </c>
      <c r="C68" s="40"/>
      <c r="D68" s="40"/>
      <c r="E68" s="39"/>
      <c r="F68" s="39"/>
      <c r="G68" s="39"/>
      <c r="H68" s="39"/>
      <c r="I68" s="66"/>
      <c r="J68" s="66"/>
      <c r="K68" s="39"/>
    </row>
    <row r="69" spans="1:11" ht="12" hidden="1" customHeight="1">
      <c r="A69" s="14"/>
      <c r="B69" s="30" t="s">
        <v>90</v>
      </c>
      <c r="C69" s="40"/>
      <c r="D69" s="40"/>
      <c r="E69" s="39"/>
      <c r="F69" s="39"/>
      <c r="G69" s="39"/>
      <c r="H69" s="39"/>
      <c r="I69" s="66"/>
      <c r="J69" s="66"/>
      <c r="K69" s="39"/>
    </row>
    <row r="70" spans="1:11" ht="12" hidden="1" customHeight="1">
      <c r="A70" s="14"/>
      <c r="B70" s="29" t="s">
        <v>147</v>
      </c>
      <c r="C70" s="40"/>
      <c r="D70" s="40"/>
      <c r="E70" s="39"/>
      <c r="F70" s="39"/>
      <c r="G70" s="39"/>
      <c r="H70" s="39"/>
      <c r="I70" s="66"/>
      <c r="J70" s="66"/>
      <c r="K70" s="39"/>
    </row>
    <row r="71" spans="1:11" ht="12" hidden="1" customHeight="1">
      <c r="A71" s="14"/>
      <c r="B71" s="29" t="s">
        <v>93</v>
      </c>
      <c r="C71" s="40"/>
      <c r="D71" s="40"/>
      <c r="E71" s="39"/>
      <c r="F71" s="39"/>
      <c r="G71" s="39"/>
      <c r="H71" s="39"/>
      <c r="I71" s="66"/>
      <c r="J71" s="66"/>
      <c r="K71" s="39"/>
    </row>
    <row r="72" spans="1:11" ht="12" hidden="1" customHeight="1">
      <c r="A72" s="14"/>
      <c r="B72" s="29" t="s">
        <v>94</v>
      </c>
      <c r="C72" s="40"/>
      <c r="D72" s="40"/>
      <c r="E72" s="39"/>
      <c r="F72" s="39"/>
      <c r="G72" s="39"/>
      <c r="H72" s="39"/>
      <c r="I72" s="66"/>
      <c r="J72" s="66"/>
      <c r="K72" s="39"/>
    </row>
    <row r="73" spans="1:11" ht="12" hidden="1" customHeight="1">
      <c r="A73" s="14"/>
      <c r="B73" s="29" t="s">
        <v>34</v>
      </c>
      <c r="C73" s="40"/>
      <c r="D73" s="40"/>
      <c r="E73" s="39"/>
      <c r="F73" s="39"/>
      <c r="G73" s="39"/>
      <c r="H73" s="39"/>
      <c r="I73" s="66"/>
      <c r="J73" s="66"/>
      <c r="K73" s="39"/>
    </row>
    <row r="74" spans="1:11" ht="12" hidden="1" customHeight="1">
      <c r="A74" s="14"/>
      <c r="B74" s="30" t="s">
        <v>12</v>
      </c>
      <c r="C74" s="40"/>
      <c r="D74" s="40"/>
      <c r="E74" s="39"/>
      <c r="F74" s="39"/>
      <c r="G74" s="39"/>
      <c r="H74" s="39"/>
      <c r="I74" s="66"/>
      <c r="J74" s="66"/>
      <c r="K74" s="39"/>
    </row>
    <row r="75" spans="1:11" ht="12" hidden="1" customHeight="1">
      <c r="A75" s="14"/>
      <c r="B75" s="29" t="s">
        <v>148</v>
      </c>
      <c r="C75" s="40"/>
      <c r="D75" s="40"/>
      <c r="E75" s="39"/>
      <c r="F75" s="39"/>
      <c r="G75" s="39"/>
      <c r="H75" s="39"/>
      <c r="I75" s="66"/>
      <c r="J75" s="66"/>
      <c r="K75" s="39"/>
    </row>
    <row r="76" spans="1:11" ht="12" hidden="1" customHeight="1">
      <c r="A76" s="14"/>
      <c r="B76" s="29" t="s">
        <v>149</v>
      </c>
      <c r="C76" s="40"/>
      <c r="D76" s="40"/>
      <c r="E76" s="39"/>
      <c r="F76" s="39"/>
      <c r="G76" s="39"/>
      <c r="H76" s="39"/>
      <c r="I76" s="66"/>
      <c r="J76" s="66"/>
      <c r="K76" s="39"/>
    </row>
    <row r="77" spans="1:11" ht="12" hidden="1" customHeight="1">
      <c r="A77" s="14"/>
      <c r="B77" s="30" t="s">
        <v>123</v>
      </c>
      <c r="C77" s="40"/>
      <c r="D77" s="40"/>
      <c r="E77" s="39"/>
      <c r="F77" s="39"/>
      <c r="G77" s="39"/>
      <c r="H77" s="39"/>
      <c r="I77" s="66"/>
      <c r="J77" s="66"/>
      <c r="K77" s="39"/>
    </row>
    <row r="78" spans="1:11" ht="12" hidden="1" customHeight="1">
      <c r="A78" s="14"/>
      <c r="B78" s="29" t="s">
        <v>98</v>
      </c>
      <c r="C78" s="40"/>
      <c r="D78" s="40"/>
      <c r="E78" s="39"/>
      <c r="F78" s="39"/>
      <c r="G78" s="39"/>
      <c r="H78" s="39"/>
      <c r="I78" s="66"/>
      <c r="J78" s="66"/>
      <c r="K78" s="39"/>
    </row>
    <row r="79" spans="1:11" ht="12" hidden="1" customHeight="1">
      <c r="A79" s="14"/>
      <c r="B79" s="29" t="s">
        <v>99</v>
      </c>
      <c r="C79" s="40"/>
      <c r="D79" s="40"/>
      <c r="E79" s="39"/>
      <c r="F79" s="39"/>
      <c r="G79" s="39"/>
      <c r="H79" s="39"/>
      <c r="I79" s="66"/>
      <c r="J79" s="66"/>
      <c r="K79" s="39"/>
    </row>
    <row r="80" spans="1:11" ht="12" hidden="1" customHeight="1">
      <c r="A80" s="14"/>
      <c r="B80" s="30" t="s">
        <v>100</v>
      </c>
      <c r="C80" s="40"/>
      <c r="D80" s="40"/>
      <c r="E80" s="39"/>
      <c r="F80" s="39"/>
      <c r="G80" s="39"/>
      <c r="H80" s="39"/>
      <c r="I80" s="66"/>
      <c r="J80" s="66"/>
      <c r="K80" s="39"/>
    </row>
    <row r="81" spans="1:11" ht="12" hidden="1" customHeight="1">
      <c r="A81" s="14"/>
      <c r="B81" s="29" t="s">
        <v>150</v>
      </c>
      <c r="C81" s="40"/>
      <c r="D81" s="40"/>
      <c r="E81" s="39"/>
      <c r="F81" s="39"/>
      <c r="G81" s="39"/>
      <c r="H81" s="39"/>
      <c r="I81" s="66"/>
      <c r="J81" s="66"/>
      <c r="K81" s="39"/>
    </row>
    <row r="82" spans="1:11" ht="12" hidden="1" customHeight="1">
      <c r="A82" s="14"/>
      <c r="B82" s="30" t="s">
        <v>86</v>
      </c>
      <c r="C82" s="40"/>
      <c r="D82" s="40"/>
      <c r="E82" s="39"/>
      <c r="F82" s="39"/>
      <c r="G82" s="39"/>
      <c r="H82" s="39"/>
      <c r="I82" s="66"/>
      <c r="J82" s="66"/>
      <c r="K82" s="39"/>
    </row>
    <row r="83" spans="1:11" ht="12" hidden="1" customHeight="1">
      <c r="A83" s="14"/>
      <c r="B83" s="29" t="s">
        <v>50</v>
      </c>
      <c r="C83" s="40"/>
      <c r="D83" s="40"/>
      <c r="E83" s="39"/>
      <c r="F83" s="39"/>
      <c r="G83" s="39"/>
      <c r="H83" s="39"/>
      <c r="I83" s="66"/>
      <c r="J83" s="66"/>
      <c r="K83" s="39"/>
    </row>
    <row r="84" spans="1:11" ht="12" hidden="1" customHeight="1">
      <c r="A84" s="14"/>
      <c r="B84" s="29" t="s">
        <v>151</v>
      </c>
      <c r="C84" s="40"/>
      <c r="D84" s="40"/>
      <c r="E84" s="39"/>
      <c r="F84" s="39"/>
      <c r="G84" s="39"/>
      <c r="H84" s="39"/>
      <c r="I84" s="66"/>
      <c r="J84" s="66"/>
      <c r="K84" s="39"/>
    </row>
    <row r="85" spans="1:11" ht="12" hidden="1" customHeight="1">
      <c r="A85" s="14"/>
      <c r="B85" s="29" t="s">
        <v>152</v>
      </c>
      <c r="C85" s="40"/>
      <c r="D85" s="40"/>
      <c r="E85" s="39"/>
      <c r="F85" s="39"/>
      <c r="G85" s="39"/>
      <c r="H85" s="39"/>
      <c r="I85" s="66"/>
      <c r="J85" s="66"/>
      <c r="K85" s="39"/>
    </row>
    <row r="86" spans="1:11" ht="12" hidden="1" customHeight="1">
      <c r="A86" s="14"/>
      <c r="B86" s="29" t="s">
        <v>153</v>
      </c>
      <c r="C86" s="40"/>
      <c r="D86" s="40"/>
      <c r="E86" s="39"/>
      <c r="F86" s="39"/>
      <c r="G86" s="39"/>
      <c r="H86" s="39"/>
      <c r="I86" s="66"/>
      <c r="J86" s="66"/>
      <c r="K86" s="39"/>
    </row>
    <row r="87" spans="1:11" ht="12" hidden="1" customHeight="1">
      <c r="A87" s="14"/>
      <c r="B87" s="29" t="s">
        <v>154</v>
      </c>
      <c r="C87" s="40"/>
      <c r="D87" s="40"/>
      <c r="E87" s="39"/>
      <c r="F87" s="39"/>
      <c r="G87" s="39"/>
      <c r="H87" s="39"/>
      <c r="I87" s="66"/>
      <c r="J87" s="66"/>
      <c r="K87" s="39"/>
    </row>
    <row r="88" spans="1:11" ht="12" hidden="1" customHeight="1">
      <c r="A88" s="14"/>
      <c r="B88" s="29" t="s">
        <v>155</v>
      </c>
      <c r="C88" s="40"/>
      <c r="D88" s="40"/>
      <c r="E88" s="39"/>
      <c r="F88" s="39"/>
      <c r="G88" s="39"/>
      <c r="H88" s="39"/>
      <c r="I88" s="66"/>
      <c r="J88" s="66"/>
      <c r="K88" s="39"/>
    </row>
    <row r="89" spans="1:11" ht="12" hidden="1" customHeight="1">
      <c r="A89" s="14"/>
      <c r="B89" s="29" t="s">
        <v>116</v>
      </c>
      <c r="C89" s="40"/>
      <c r="D89" s="40"/>
      <c r="E89" s="39"/>
      <c r="F89" s="39"/>
      <c r="G89" s="39"/>
      <c r="H89" s="39"/>
      <c r="I89" s="66"/>
      <c r="J89" s="66"/>
      <c r="K89" s="39"/>
    </row>
    <row r="90" spans="1:11" ht="12" hidden="1" customHeight="1">
      <c r="A90" s="15"/>
      <c r="B90" s="29" t="s">
        <v>156</v>
      </c>
      <c r="C90" s="40"/>
      <c r="D90" s="40"/>
      <c r="E90" s="39"/>
      <c r="F90" s="39"/>
      <c r="G90" s="39"/>
      <c r="H90" s="39"/>
      <c r="I90" s="66"/>
      <c r="J90" s="66"/>
      <c r="K90" s="39"/>
    </row>
    <row r="91" spans="1:11" ht="11.9">
      <c r="A91" s="53" t="s">
        <v>105</v>
      </c>
      <c r="B91" s="32" t="s">
        <v>106</v>
      </c>
      <c r="C91" s="39">
        <f>C106+C6</f>
        <v>0</v>
      </c>
      <c r="D91" s="39">
        <f>D106+D6</f>
        <v>0</v>
      </c>
      <c r="E91" s="39">
        <f t="shared" ref="E91:E98" si="4">C91+D91</f>
        <v>0</v>
      </c>
      <c r="F91" s="39">
        <f>F106+F6</f>
        <v>111</v>
      </c>
      <c r="G91" s="39">
        <f>G106+G6</f>
        <v>160</v>
      </c>
      <c r="H91" s="39">
        <f t="shared" ref="H91:H98" si="5">F91+G91</f>
        <v>271</v>
      </c>
      <c r="I91" s="66">
        <f t="shared" ref="I91:K98" si="6">C91-F91</f>
        <v>-111</v>
      </c>
      <c r="J91" s="66">
        <f t="shared" si="6"/>
        <v>-160</v>
      </c>
      <c r="K91" s="39">
        <f t="shared" si="6"/>
        <v>-271</v>
      </c>
    </row>
    <row r="92" spans="1:11" ht="11.9">
      <c r="A92" s="54"/>
      <c r="B92" s="29" t="s">
        <v>107</v>
      </c>
      <c r="C92" s="39">
        <f>C22+C25+C27+C120+C37+C53</f>
        <v>0</v>
      </c>
      <c r="D92" s="39">
        <f>D22+D25+D27+D120+D37+D53</f>
        <v>0</v>
      </c>
      <c r="E92" s="39">
        <f t="shared" si="4"/>
        <v>0</v>
      </c>
      <c r="F92" s="39">
        <f>F22+F25+F27+F120+F37+F53</f>
        <v>81</v>
      </c>
      <c r="G92" s="39">
        <f>G22+G25+G27+G120+G37+G53</f>
        <v>124</v>
      </c>
      <c r="H92" s="39">
        <f t="shared" si="5"/>
        <v>205</v>
      </c>
      <c r="I92" s="66">
        <f t="shared" si="6"/>
        <v>-81</v>
      </c>
      <c r="J92" s="66">
        <f t="shared" si="6"/>
        <v>-124</v>
      </c>
      <c r="K92" s="39">
        <f t="shared" si="6"/>
        <v>-205</v>
      </c>
    </row>
    <row r="93" spans="1:11" ht="11.9">
      <c r="A93" s="54"/>
      <c r="B93" s="29" t="s">
        <v>108</v>
      </c>
      <c r="C93" s="69">
        <f>C114+C24+C26+C29+C121+C35+C55</f>
        <v>0</v>
      </c>
      <c r="D93" s="69">
        <f>D114+D24+D26+D29+D121+D35+D55</f>
        <v>0</v>
      </c>
      <c r="E93" s="39">
        <f t="shared" si="4"/>
        <v>0</v>
      </c>
      <c r="F93" s="69">
        <f>F114+F24+F26+F29+F121+F35+F55</f>
        <v>164</v>
      </c>
      <c r="G93" s="69">
        <f>G114+G24+G26+G29+G121+G35+G55</f>
        <v>140</v>
      </c>
      <c r="H93" s="39">
        <f t="shared" si="5"/>
        <v>304</v>
      </c>
      <c r="I93" s="66">
        <f t="shared" si="6"/>
        <v>-164</v>
      </c>
      <c r="J93" s="66">
        <f t="shared" si="6"/>
        <v>-140</v>
      </c>
      <c r="K93" s="39">
        <f t="shared" si="6"/>
        <v>-304</v>
      </c>
    </row>
    <row r="94" spans="1:11" ht="11.9">
      <c r="A94" s="54"/>
      <c r="B94" s="29" t="s">
        <v>109</v>
      </c>
      <c r="C94" s="39">
        <f>C105+C7+C20+C117</f>
        <v>0</v>
      </c>
      <c r="D94" s="39">
        <f>D105+D7+D20+D117</f>
        <v>0</v>
      </c>
      <c r="E94" s="39">
        <f t="shared" si="4"/>
        <v>0</v>
      </c>
      <c r="F94" s="39">
        <f>F105+F7+F20+F117</f>
        <v>97</v>
      </c>
      <c r="G94" s="39">
        <f>G105+G7+G20+G117</f>
        <v>150</v>
      </c>
      <c r="H94" s="39">
        <f t="shared" si="5"/>
        <v>247</v>
      </c>
      <c r="I94" s="66">
        <f t="shared" si="6"/>
        <v>-97</v>
      </c>
      <c r="J94" s="66">
        <f t="shared" si="6"/>
        <v>-150</v>
      </c>
      <c r="K94" s="39">
        <f t="shared" si="6"/>
        <v>-247</v>
      </c>
    </row>
    <row r="95" spans="1:11" ht="11.9">
      <c r="A95" s="54"/>
      <c r="B95" s="29" t="s">
        <v>111</v>
      </c>
      <c r="C95" s="39">
        <f>C19+C118+C28+C31+C123+C46+C49</f>
        <v>0</v>
      </c>
      <c r="D95" s="39">
        <f>D19+D118+D28+D31+D123+D46+D49</f>
        <v>0</v>
      </c>
      <c r="E95" s="39">
        <f t="shared" si="4"/>
        <v>0</v>
      </c>
      <c r="F95" s="39">
        <f>F19+F118+F28+F31+F123+F46+F49</f>
        <v>145</v>
      </c>
      <c r="G95" s="39">
        <f>G19+G118+G28+G31+G123+G46+G49</f>
        <v>185</v>
      </c>
      <c r="H95" s="39">
        <f t="shared" si="5"/>
        <v>330</v>
      </c>
      <c r="I95" s="66">
        <f t="shared" si="6"/>
        <v>-145</v>
      </c>
      <c r="J95" s="66">
        <f t="shared" si="6"/>
        <v>-185</v>
      </c>
      <c r="K95" s="39">
        <f t="shared" si="6"/>
        <v>-330</v>
      </c>
    </row>
    <row r="96" spans="1:11" ht="11.9">
      <c r="A96" s="54"/>
      <c r="B96" s="29" t="s">
        <v>82</v>
      </c>
      <c r="C96" s="39">
        <f>C17+C18+C21+C30+C33+C124+C44+C47+C48</f>
        <v>0</v>
      </c>
      <c r="D96" s="39">
        <f>D17+D18+D21+D30+D33+D124+D44+D47+D48</f>
        <v>0</v>
      </c>
      <c r="E96" s="39">
        <f t="shared" si="4"/>
        <v>0</v>
      </c>
      <c r="F96" s="39">
        <f>F17+F18+F21+F30+F33+F124+F44+F47+F48</f>
        <v>159</v>
      </c>
      <c r="G96" s="39">
        <f>G17+G18+G21+G30+G33+G124+G44+G47+G48</f>
        <v>192</v>
      </c>
      <c r="H96" s="39">
        <f t="shared" si="5"/>
        <v>351</v>
      </c>
      <c r="I96" s="66">
        <f t="shared" si="6"/>
        <v>-159</v>
      </c>
      <c r="J96" s="66">
        <f t="shared" si="6"/>
        <v>-192</v>
      </c>
      <c r="K96" s="39">
        <f t="shared" si="6"/>
        <v>-351</v>
      </c>
    </row>
    <row r="97" spans="1:11" ht="11.9">
      <c r="A97" s="54"/>
      <c r="B97" s="29" t="s">
        <v>113</v>
      </c>
      <c r="C97" s="69">
        <f>C108+C11+C111+C13+C14+C115+C32</f>
        <v>0</v>
      </c>
      <c r="D97" s="69">
        <f>D108+D11+D111+D13+D14+D115+D32</f>
        <v>0</v>
      </c>
      <c r="E97" s="39">
        <f t="shared" si="4"/>
        <v>0</v>
      </c>
      <c r="F97" s="69">
        <f>F108+F11+F111+F13+F14+F115+F32</f>
        <v>121</v>
      </c>
      <c r="G97" s="69">
        <f>G108+G11+G111+G13+G14+G115+G32</f>
        <v>121</v>
      </c>
      <c r="H97" s="39">
        <f t="shared" si="5"/>
        <v>242</v>
      </c>
      <c r="I97" s="66">
        <f t="shared" si="6"/>
        <v>-121</v>
      </c>
      <c r="J97" s="66">
        <f t="shared" si="6"/>
        <v>-121</v>
      </c>
      <c r="K97" s="39">
        <f t="shared" si="6"/>
        <v>-242</v>
      </c>
    </row>
    <row r="98" spans="1:11" ht="12.65">
      <c r="A98" s="55"/>
      <c r="B98" s="29" t="s">
        <v>114</v>
      </c>
      <c r="C98" s="70">
        <f>C109+C10+C112</f>
        <v>0</v>
      </c>
      <c r="D98" s="70">
        <f>D109+D10+D112</f>
        <v>0</v>
      </c>
      <c r="E98" s="67">
        <f t="shared" si="4"/>
        <v>0</v>
      </c>
      <c r="F98" s="70">
        <f>F109+F10+F112</f>
        <v>184</v>
      </c>
      <c r="G98" s="70">
        <f>G109+G10+G112</f>
        <v>175</v>
      </c>
      <c r="H98" s="67">
        <f t="shared" si="5"/>
        <v>359</v>
      </c>
      <c r="I98" s="88">
        <f t="shared" si="6"/>
        <v>-184</v>
      </c>
      <c r="J98" s="88">
        <f t="shared" si="6"/>
        <v>-175</v>
      </c>
      <c r="K98" s="67">
        <f t="shared" si="6"/>
        <v>-359</v>
      </c>
    </row>
    <row r="99" spans="1:11" ht="15" customHeight="1">
      <c r="A99" s="52" t="s">
        <v>142</v>
      </c>
      <c r="B99" s="61"/>
      <c r="C99" s="68">
        <f t="shared" ref="C99:K99" si="7">SUM(C91:C98)</f>
        <v>0</v>
      </c>
      <c r="D99" s="68">
        <f t="shared" si="7"/>
        <v>0</v>
      </c>
      <c r="E99" s="68">
        <f t="shared" si="7"/>
        <v>0</v>
      </c>
      <c r="F99" s="68">
        <f t="shared" si="7"/>
        <v>1062</v>
      </c>
      <c r="G99" s="68">
        <f t="shared" si="7"/>
        <v>1247</v>
      </c>
      <c r="H99" s="68">
        <f t="shared" si="7"/>
        <v>2309</v>
      </c>
      <c r="I99" s="68">
        <f t="shared" si="7"/>
        <v>-1062</v>
      </c>
      <c r="J99" s="68">
        <f t="shared" si="7"/>
        <v>-1247</v>
      </c>
      <c r="K99" s="89">
        <f t="shared" si="7"/>
        <v>-2309</v>
      </c>
    </row>
    <row r="100" spans="1:11" ht="11.9"/>
    <row r="101" spans="1:11" ht="11.9">
      <c r="A101" s="20" t="s">
        <v>157</v>
      </c>
      <c r="B101" s="20"/>
      <c r="F101" s="3"/>
      <c r="H101" s="85"/>
    </row>
    <row r="102" spans="1:11" ht="11.9">
      <c r="A102" s="4" t="s">
        <v>143</v>
      </c>
      <c r="B102" s="3"/>
      <c r="F102" s="3"/>
      <c r="H102" s="85"/>
    </row>
    <row r="103" spans="1:11" ht="12" customHeight="1">
      <c r="A103" s="56" t="s">
        <v>29</v>
      </c>
      <c r="B103" s="62" t="s">
        <v>158</v>
      </c>
      <c r="C103" s="64" t="str">
        <f>$C$3</f>
        <v>在外登録者総数（R3.12.1）</v>
      </c>
      <c r="D103" s="76"/>
      <c r="E103" s="77"/>
      <c r="F103" s="80" t="str">
        <f>$F$3</f>
        <v>在外登録者総数（R2.12.1）</v>
      </c>
      <c r="G103" s="83"/>
      <c r="H103" s="84"/>
      <c r="I103" s="12" t="s">
        <v>122</v>
      </c>
      <c r="J103" s="41"/>
      <c r="K103" s="23"/>
    </row>
    <row r="104" spans="1:11" ht="11.9">
      <c r="A104" s="57"/>
      <c r="B104" s="63"/>
      <c r="C104" s="29" t="s">
        <v>124</v>
      </c>
      <c r="D104" s="29" t="s">
        <v>126</v>
      </c>
      <c r="E104" s="29" t="s">
        <v>127</v>
      </c>
      <c r="F104" s="29" t="s">
        <v>124</v>
      </c>
      <c r="G104" s="29" t="s">
        <v>126</v>
      </c>
      <c r="H104" s="29" t="s">
        <v>128</v>
      </c>
      <c r="I104" s="29" t="s">
        <v>124</v>
      </c>
      <c r="J104" s="29" t="s">
        <v>126</v>
      </c>
      <c r="K104" s="29" t="s">
        <v>129</v>
      </c>
    </row>
    <row r="105" spans="1:11" ht="11.9">
      <c r="A105" s="58">
        <v>4</v>
      </c>
      <c r="B105" s="58" t="s">
        <v>159</v>
      </c>
      <c r="C105" s="71"/>
      <c r="D105" s="71"/>
      <c r="E105" s="78">
        <f>C105+D105</f>
        <v>0</v>
      </c>
      <c r="F105" s="71">
        <v>0</v>
      </c>
      <c r="G105" s="71">
        <v>0</v>
      </c>
      <c r="H105" s="78">
        <f>F105+G105</f>
        <v>0</v>
      </c>
      <c r="I105" s="66">
        <f t="shared" ref="I105:K125" si="8">C105-F105</f>
        <v>0</v>
      </c>
      <c r="J105" s="66">
        <f t="shared" si="8"/>
        <v>0</v>
      </c>
      <c r="K105" s="39">
        <f t="shared" si="8"/>
        <v>0</v>
      </c>
    </row>
    <row r="106" spans="1:11" ht="11.9">
      <c r="A106" s="59">
        <v>1</v>
      </c>
      <c r="B106" s="59" t="s">
        <v>160</v>
      </c>
      <c r="C106" s="72">
        <f>C5-C105</f>
        <v>0</v>
      </c>
      <c r="D106" s="72">
        <f>D5-D105</f>
        <v>0</v>
      </c>
      <c r="E106" s="79">
        <f>C106+D106</f>
        <v>0</v>
      </c>
      <c r="F106" s="81">
        <v>49</v>
      </c>
      <c r="G106" s="81">
        <v>84</v>
      </c>
      <c r="H106" s="79">
        <f>F106+G106</f>
        <v>133</v>
      </c>
      <c r="I106" s="66">
        <f t="shared" si="8"/>
        <v>-49</v>
      </c>
      <c r="J106" s="66">
        <f t="shared" si="8"/>
        <v>-84</v>
      </c>
      <c r="K106" s="39">
        <f t="shared" si="8"/>
        <v>-133</v>
      </c>
    </row>
    <row r="107" spans="1:11" ht="11.9">
      <c r="A107" s="29"/>
      <c r="B107" s="29" t="s">
        <v>161</v>
      </c>
      <c r="C107" s="73">
        <f>SUM(C105:C106)</f>
        <v>0</v>
      </c>
      <c r="D107" s="73">
        <f>SUM(D105:D106)</f>
        <v>0</v>
      </c>
      <c r="E107" s="73">
        <f>E105+E106</f>
        <v>0</v>
      </c>
      <c r="F107" s="73">
        <f>F105+F106</f>
        <v>49</v>
      </c>
      <c r="G107" s="73">
        <f>G105+G106</f>
        <v>84</v>
      </c>
      <c r="H107" s="73">
        <f>H105+H106</f>
        <v>133</v>
      </c>
      <c r="I107" s="66">
        <f t="shared" si="8"/>
        <v>-49</v>
      </c>
      <c r="J107" s="66">
        <f t="shared" si="8"/>
        <v>-84</v>
      </c>
      <c r="K107" s="39">
        <f t="shared" si="8"/>
        <v>-133</v>
      </c>
    </row>
    <row r="108" spans="1:11" ht="11.9">
      <c r="A108" s="58">
        <v>7</v>
      </c>
      <c r="B108" s="58" t="s">
        <v>26</v>
      </c>
      <c r="C108" s="71"/>
      <c r="D108" s="71"/>
      <c r="E108" s="78">
        <f>C108+D108</f>
        <v>0</v>
      </c>
      <c r="F108" s="71">
        <v>1</v>
      </c>
      <c r="G108" s="71">
        <v>1</v>
      </c>
      <c r="H108" s="78">
        <f>F108+G108</f>
        <v>2</v>
      </c>
      <c r="I108" s="66">
        <f t="shared" si="8"/>
        <v>-1</v>
      </c>
      <c r="J108" s="66">
        <f t="shared" si="8"/>
        <v>-1</v>
      </c>
      <c r="K108" s="39">
        <f t="shared" si="8"/>
        <v>-2</v>
      </c>
    </row>
    <row r="109" spans="1:11" ht="11.9">
      <c r="A109" s="59">
        <v>8</v>
      </c>
      <c r="B109" s="59" t="s">
        <v>162</v>
      </c>
      <c r="C109" s="72">
        <f>C9-C108</f>
        <v>0</v>
      </c>
      <c r="D109" s="72">
        <f>D9-D108</f>
        <v>0</v>
      </c>
      <c r="E109" s="79">
        <f>C109+D109</f>
        <v>0</v>
      </c>
      <c r="F109" s="81">
        <v>119</v>
      </c>
      <c r="G109" s="81">
        <v>114</v>
      </c>
      <c r="H109" s="79">
        <f>F109+G109</f>
        <v>233</v>
      </c>
      <c r="I109" s="66">
        <f t="shared" si="8"/>
        <v>-119</v>
      </c>
      <c r="J109" s="66">
        <f t="shared" si="8"/>
        <v>-114</v>
      </c>
      <c r="K109" s="39">
        <f t="shared" si="8"/>
        <v>-233</v>
      </c>
    </row>
    <row r="110" spans="1:11" ht="11.9">
      <c r="A110" s="29"/>
      <c r="B110" s="29" t="s">
        <v>163</v>
      </c>
      <c r="C110" s="73">
        <f>SUM(C108:C109)</f>
        <v>0</v>
      </c>
      <c r="D110" s="73">
        <f>SUM(D108:D109)</f>
        <v>0</v>
      </c>
      <c r="E110" s="73">
        <f>E108+E109</f>
        <v>0</v>
      </c>
      <c r="F110" s="73">
        <f>F108+F109</f>
        <v>120</v>
      </c>
      <c r="G110" s="73">
        <f>G108+G109</f>
        <v>115</v>
      </c>
      <c r="H110" s="73">
        <f>H108+H109</f>
        <v>235</v>
      </c>
      <c r="I110" s="66">
        <f t="shared" si="8"/>
        <v>-120</v>
      </c>
      <c r="J110" s="66">
        <f t="shared" si="8"/>
        <v>-115</v>
      </c>
      <c r="K110" s="39">
        <f t="shared" si="8"/>
        <v>-235</v>
      </c>
    </row>
    <row r="111" spans="1:11" ht="11.9">
      <c r="A111" s="58">
        <v>7</v>
      </c>
      <c r="B111" s="58" t="s">
        <v>97</v>
      </c>
      <c r="C111" s="71"/>
      <c r="D111" s="71"/>
      <c r="E111" s="78">
        <f>C111+D111</f>
        <v>0</v>
      </c>
      <c r="F111" s="71">
        <v>4</v>
      </c>
      <c r="G111" s="71">
        <v>4</v>
      </c>
      <c r="H111" s="78">
        <f>F111+G111</f>
        <v>8</v>
      </c>
      <c r="I111" s="66">
        <f t="shared" si="8"/>
        <v>-4</v>
      </c>
      <c r="J111" s="66">
        <f t="shared" si="8"/>
        <v>-4</v>
      </c>
      <c r="K111" s="39">
        <f t="shared" si="8"/>
        <v>-8</v>
      </c>
    </row>
    <row r="112" spans="1:11" ht="11.9">
      <c r="A112" s="59">
        <v>8</v>
      </c>
      <c r="B112" s="59" t="s">
        <v>165</v>
      </c>
      <c r="C112" s="72">
        <f>C12-C111</f>
        <v>0</v>
      </c>
      <c r="D112" s="72">
        <f>D12-D111</f>
        <v>0</v>
      </c>
      <c r="E112" s="79">
        <f>C112+D112</f>
        <v>0</v>
      </c>
      <c r="F112" s="81">
        <v>18</v>
      </c>
      <c r="G112" s="81">
        <v>27</v>
      </c>
      <c r="H112" s="79">
        <f>F112+G112</f>
        <v>45</v>
      </c>
      <c r="I112" s="66">
        <f t="shared" si="8"/>
        <v>-18</v>
      </c>
      <c r="J112" s="66">
        <f t="shared" si="8"/>
        <v>-27</v>
      </c>
      <c r="K112" s="39">
        <f t="shared" si="8"/>
        <v>-45</v>
      </c>
    </row>
    <row r="113" spans="1:11" ht="11.9">
      <c r="A113" s="29"/>
      <c r="B113" s="29" t="s">
        <v>166</v>
      </c>
      <c r="C113" s="73">
        <f>SUM(C111:C112)</f>
        <v>0</v>
      </c>
      <c r="D113" s="73">
        <f>SUM(D111:D112)</f>
        <v>0</v>
      </c>
      <c r="E113" s="73">
        <f>E111+E112</f>
        <v>0</v>
      </c>
      <c r="F113" s="73">
        <f>F111+F112</f>
        <v>22</v>
      </c>
      <c r="G113" s="73">
        <f>G111+G112</f>
        <v>31</v>
      </c>
      <c r="H113" s="73">
        <f>H111+H112</f>
        <v>53</v>
      </c>
      <c r="I113" s="66">
        <f t="shared" si="8"/>
        <v>-22</v>
      </c>
      <c r="J113" s="66">
        <f t="shared" si="8"/>
        <v>-31</v>
      </c>
      <c r="K113" s="39">
        <f t="shared" si="8"/>
        <v>-53</v>
      </c>
    </row>
    <row r="114" spans="1:11" ht="11.9">
      <c r="A114" s="58">
        <v>3</v>
      </c>
      <c r="B114" s="58" t="s">
        <v>167</v>
      </c>
      <c r="C114" s="71"/>
      <c r="D114" s="71"/>
      <c r="E114" s="78">
        <f>C114+D114</f>
        <v>0</v>
      </c>
      <c r="F114" s="71">
        <v>0</v>
      </c>
      <c r="G114" s="71">
        <v>1</v>
      </c>
      <c r="H114" s="78">
        <f>F114+G114</f>
        <v>1</v>
      </c>
      <c r="I114" s="66">
        <f t="shared" si="8"/>
        <v>0</v>
      </c>
      <c r="J114" s="66">
        <f t="shared" si="8"/>
        <v>-1</v>
      </c>
      <c r="K114" s="39">
        <f t="shared" si="8"/>
        <v>-1</v>
      </c>
    </row>
    <row r="115" spans="1:11" ht="11.9">
      <c r="A115" s="59">
        <v>7</v>
      </c>
      <c r="B115" s="59" t="s">
        <v>168</v>
      </c>
      <c r="C115" s="72">
        <f>C15-C114</f>
        <v>0</v>
      </c>
      <c r="D115" s="72">
        <f>D15-D114</f>
        <v>0</v>
      </c>
      <c r="E115" s="79">
        <f>C115+D115</f>
        <v>0</v>
      </c>
      <c r="F115" s="81">
        <v>10</v>
      </c>
      <c r="G115" s="81">
        <v>10</v>
      </c>
      <c r="H115" s="79">
        <f>F115+G115</f>
        <v>20</v>
      </c>
      <c r="I115" s="66">
        <f t="shared" si="8"/>
        <v>-10</v>
      </c>
      <c r="J115" s="66">
        <f t="shared" si="8"/>
        <v>-10</v>
      </c>
      <c r="K115" s="39">
        <f t="shared" si="8"/>
        <v>-20</v>
      </c>
    </row>
    <row r="116" spans="1:11" ht="11.9">
      <c r="A116" s="29"/>
      <c r="B116" s="29" t="s">
        <v>169</v>
      </c>
      <c r="C116" s="73">
        <f>SUM(C114:C115)</f>
        <v>0</v>
      </c>
      <c r="D116" s="73">
        <f>SUM(D114:D115)</f>
        <v>0</v>
      </c>
      <c r="E116" s="73">
        <f>E114+E115</f>
        <v>0</v>
      </c>
      <c r="F116" s="73">
        <f>F114+F115</f>
        <v>10</v>
      </c>
      <c r="G116" s="73">
        <f>G114+G115</f>
        <v>11</v>
      </c>
      <c r="H116" s="73">
        <f>H114+H115</f>
        <v>21</v>
      </c>
      <c r="I116" s="66">
        <f t="shared" si="8"/>
        <v>-10</v>
      </c>
      <c r="J116" s="66">
        <f t="shared" si="8"/>
        <v>-11</v>
      </c>
      <c r="K116" s="39">
        <f t="shared" si="8"/>
        <v>-21</v>
      </c>
    </row>
    <row r="117" spans="1:11" ht="11.9">
      <c r="A117" s="58">
        <v>4</v>
      </c>
      <c r="B117" s="58" t="s">
        <v>170</v>
      </c>
      <c r="C117" s="74"/>
      <c r="D117" s="74"/>
      <c r="E117" s="78">
        <f>C117+D117</f>
        <v>0</v>
      </c>
      <c r="F117" s="74">
        <v>3</v>
      </c>
      <c r="G117" s="74">
        <v>7</v>
      </c>
      <c r="H117" s="78">
        <f>F117+G117</f>
        <v>10</v>
      </c>
      <c r="I117" s="66">
        <f t="shared" si="8"/>
        <v>-3</v>
      </c>
      <c r="J117" s="66">
        <f t="shared" si="8"/>
        <v>-7</v>
      </c>
      <c r="K117" s="39">
        <f t="shared" si="8"/>
        <v>-10</v>
      </c>
    </row>
    <row r="118" spans="1:11" ht="11.9">
      <c r="A118" s="59">
        <v>5</v>
      </c>
      <c r="B118" s="59" t="s">
        <v>74</v>
      </c>
      <c r="C118" s="75">
        <f>C23-C117</f>
        <v>0</v>
      </c>
      <c r="D118" s="75">
        <f>D23-D117</f>
        <v>0</v>
      </c>
      <c r="E118" s="40">
        <f>C118+D118</f>
        <v>0</v>
      </c>
      <c r="F118" s="82">
        <v>44</v>
      </c>
      <c r="G118" s="82">
        <v>66</v>
      </c>
      <c r="H118" s="40">
        <f>F118+G118</f>
        <v>110</v>
      </c>
      <c r="I118" s="66">
        <f t="shared" si="8"/>
        <v>-44</v>
      </c>
      <c r="J118" s="66">
        <f t="shared" si="8"/>
        <v>-66</v>
      </c>
      <c r="K118" s="39">
        <f t="shared" si="8"/>
        <v>-110</v>
      </c>
    </row>
    <row r="119" spans="1:11" ht="11.9">
      <c r="A119" s="29"/>
      <c r="B119" s="29" t="s">
        <v>171</v>
      </c>
      <c r="C119" s="73">
        <f>SUM(C117:C118)</f>
        <v>0</v>
      </c>
      <c r="D119" s="73">
        <f>SUM(D117:D118)</f>
        <v>0</v>
      </c>
      <c r="E119" s="73">
        <f>E117+E118</f>
        <v>0</v>
      </c>
      <c r="F119" s="73">
        <f>F117+F118</f>
        <v>47</v>
      </c>
      <c r="G119" s="73">
        <f>G117+G118</f>
        <v>73</v>
      </c>
      <c r="H119" s="73">
        <f>H117+H118</f>
        <v>120</v>
      </c>
      <c r="I119" s="66">
        <f t="shared" si="8"/>
        <v>-47</v>
      </c>
      <c r="J119" s="66">
        <f t="shared" si="8"/>
        <v>-73</v>
      </c>
      <c r="K119" s="39">
        <f t="shared" si="8"/>
        <v>-120</v>
      </c>
    </row>
    <row r="120" spans="1:11" ht="11.9">
      <c r="A120" s="58">
        <v>2</v>
      </c>
      <c r="B120" s="58" t="s">
        <v>164</v>
      </c>
      <c r="C120" s="71"/>
      <c r="D120" s="71"/>
      <c r="E120" s="78">
        <f>C120+D120</f>
        <v>0</v>
      </c>
      <c r="F120" s="71">
        <v>1</v>
      </c>
      <c r="G120" s="71">
        <v>3</v>
      </c>
      <c r="H120" s="78">
        <f>F120+G120</f>
        <v>4</v>
      </c>
      <c r="I120" s="66">
        <f t="shared" si="8"/>
        <v>-1</v>
      </c>
      <c r="J120" s="66">
        <f t="shared" si="8"/>
        <v>-3</v>
      </c>
      <c r="K120" s="39">
        <f t="shared" si="8"/>
        <v>-4</v>
      </c>
    </row>
    <row r="121" spans="1:11" ht="11.9">
      <c r="A121" s="59">
        <v>3</v>
      </c>
      <c r="B121" s="59" t="s">
        <v>172</v>
      </c>
      <c r="C121" s="72">
        <f>C34-C120</f>
        <v>0</v>
      </c>
      <c r="D121" s="72">
        <f>D34-D120</f>
        <v>0</v>
      </c>
      <c r="E121" s="79">
        <f>C121+D121</f>
        <v>0</v>
      </c>
      <c r="F121" s="81">
        <v>4</v>
      </c>
      <c r="G121" s="81">
        <v>9</v>
      </c>
      <c r="H121" s="79">
        <f>F121+G121</f>
        <v>13</v>
      </c>
      <c r="I121" s="66">
        <f t="shared" si="8"/>
        <v>-4</v>
      </c>
      <c r="J121" s="66">
        <f t="shared" si="8"/>
        <v>-9</v>
      </c>
      <c r="K121" s="39">
        <f t="shared" si="8"/>
        <v>-13</v>
      </c>
    </row>
    <row r="122" spans="1:11" ht="11.9">
      <c r="A122" s="29"/>
      <c r="B122" s="29" t="s">
        <v>38</v>
      </c>
      <c r="C122" s="73">
        <f>SUM(C120:C121)</f>
        <v>0</v>
      </c>
      <c r="D122" s="73">
        <f>SUM(D120:D121)</f>
        <v>0</v>
      </c>
      <c r="E122" s="73">
        <f>E120+E121</f>
        <v>0</v>
      </c>
      <c r="F122" s="73">
        <f>F120+F121</f>
        <v>5</v>
      </c>
      <c r="G122" s="73">
        <f>G120+G121</f>
        <v>12</v>
      </c>
      <c r="H122" s="73">
        <f>H120+H121</f>
        <v>17</v>
      </c>
      <c r="I122" s="66">
        <f t="shared" si="8"/>
        <v>-5</v>
      </c>
      <c r="J122" s="66">
        <f t="shared" si="8"/>
        <v>-12</v>
      </c>
      <c r="K122" s="39">
        <f t="shared" si="8"/>
        <v>-17</v>
      </c>
    </row>
    <row r="123" spans="1:11" ht="11.9">
      <c r="A123" s="58">
        <v>5</v>
      </c>
      <c r="B123" s="58" t="s">
        <v>173</v>
      </c>
      <c r="C123" s="71"/>
      <c r="D123" s="71"/>
      <c r="E123" s="78">
        <f>C123+D123</f>
        <v>0</v>
      </c>
      <c r="F123" s="71">
        <v>3</v>
      </c>
      <c r="G123" s="71">
        <v>4</v>
      </c>
      <c r="H123" s="78">
        <f>F123+G123</f>
        <v>7</v>
      </c>
      <c r="I123" s="66">
        <f t="shared" si="8"/>
        <v>-3</v>
      </c>
      <c r="J123" s="66">
        <f t="shared" si="8"/>
        <v>-4</v>
      </c>
      <c r="K123" s="39">
        <f t="shared" si="8"/>
        <v>-7</v>
      </c>
    </row>
    <row r="124" spans="1:11" ht="11.9">
      <c r="A124" s="59">
        <v>6</v>
      </c>
      <c r="B124" s="59" t="s">
        <v>174</v>
      </c>
      <c r="C124" s="72">
        <f>C36-C123</f>
        <v>0</v>
      </c>
      <c r="D124" s="72">
        <f>D36-D123</f>
        <v>0</v>
      </c>
      <c r="E124" s="79">
        <f>C124+D124</f>
        <v>0</v>
      </c>
      <c r="F124" s="81">
        <v>14</v>
      </c>
      <c r="G124" s="81">
        <v>15</v>
      </c>
      <c r="H124" s="79">
        <f>F124+G124</f>
        <v>29</v>
      </c>
      <c r="I124" s="66">
        <f t="shared" si="8"/>
        <v>-14</v>
      </c>
      <c r="J124" s="66">
        <f t="shared" si="8"/>
        <v>-15</v>
      </c>
      <c r="K124" s="39">
        <f t="shared" si="8"/>
        <v>-29</v>
      </c>
    </row>
    <row r="125" spans="1:11" ht="11.9">
      <c r="A125" s="29"/>
      <c r="B125" s="29" t="s">
        <v>175</v>
      </c>
      <c r="C125" s="73">
        <f t="shared" ref="C125:H125" si="9">C123+C124</f>
        <v>0</v>
      </c>
      <c r="D125" s="73">
        <f t="shared" si="9"/>
        <v>0</v>
      </c>
      <c r="E125" s="73">
        <f t="shared" si="9"/>
        <v>0</v>
      </c>
      <c r="F125" s="73">
        <f t="shared" si="9"/>
        <v>17</v>
      </c>
      <c r="G125" s="73">
        <f t="shared" si="9"/>
        <v>19</v>
      </c>
      <c r="H125" s="73">
        <f t="shared" si="9"/>
        <v>36</v>
      </c>
      <c r="I125" s="66">
        <f t="shared" si="8"/>
        <v>-17</v>
      </c>
      <c r="J125" s="66">
        <f t="shared" si="8"/>
        <v>-19</v>
      </c>
      <c r="K125" s="39">
        <f t="shared" si="8"/>
        <v>-36</v>
      </c>
    </row>
  </sheetData>
  <mergeCells count="18">
    <mergeCell ref="C3:E3"/>
    <mergeCell ref="F3:H3"/>
    <mergeCell ref="I3:K3"/>
    <mergeCell ref="A38:B38"/>
    <mergeCell ref="A44:B44"/>
    <mergeCell ref="A46:B46"/>
    <mergeCell ref="A50:B50"/>
    <mergeCell ref="A53:B53"/>
    <mergeCell ref="A55:B55"/>
    <mergeCell ref="A56:B56"/>
    <mergeCell ref="A101:B101"/>
    <mergeCell ref="C103:E103"/>
    <mergeCell ref="F103:H103"/>
    <mergeCell ref="I103:K103"/>
    <mergeCell ref="A103:A104"/>
    <mergeCell ref="B103:B104"/>
    <mergeCell ref="A58:A90"/>
    <mergeCell ref="A91:A98"/>
  </mergeCells>
  <phoneticPr fontId="19"/>
  <printOptions horizontalCentered="1"/>
  <pageMargins left="0.19685039370078741" right="0.19685039370078741" top="0.59055118110236227" bottom="0.39370078740157483" header="0.51181102362204722" footer="0.51181102362204722"/>
  <pageSetup paperSize="9" scale="97" fitToWidth="1" fitToHeight="1" orientation="portrait" usePrinterDefaults="1" r:id="rId1"/>
  <headerFooter alignWithMargins="0"/>
  <rowBreaks count="1" manualBreakCount="1">
    <brk id="100" max="10"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国内</vt:lpstr>
      <vt:lpstr>在外031202</vt:lpstr>
    </vt:vector>
  </TitlesOfParts>
  <Company>静岡県</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大場　研</cp:lastModifiedBy>
  <cp:lastPrinted>2019-09-03T04:04:49Z</cp:lastPrinted>
  <dcterms:created xsi:type="dcterms:W3CDTF">2010-09-02T02:38:50Z</dcterms:created>
  <dcterms:modified xsi:type="dcterms:W3CDTF">2024-04-11T07:15:38Z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2024-04-11T07:15:38Z</vt:filetime>
  </property>
</Properties>
</file>