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4000" windowHeight="5325"/>
  </bookViews>
  <sheets>
    <sheet name="国内" sheetId="15" r:id="rId1"/>
    <sheet name="在外031202" sheetId="1" state="hidden" r:id="rId2"/>
  </sheets>
  <externalReferences>
    <externalReference r:id="rId3"/>
    <externalReference r:id="rId4"/>
  </externalReferences>
  <definedNames>
    <definedName name="熱海市男">#REF!</definedName>
    <definedName name="熱海市男" localSheetId="0">#REF!</definedName>
    <definedName name="掛川市_Sheet1_今回男">[1]Sheet2!$J$32</definedName>
    <definedName name="伊豆の国市_伊豆の国市5区_今回女">[1]Sheet2!$K$45</definedName>
    <definedName name="沼津市_旧沼津市_今回計">#REF!</definedName>
    <definedName name="島田市_Sheet1_前回計">[1]Sheet2!$Q$24</definedName>
    <definedName name="伊東市_Sheet1_今回男">[1]Sheet2!$J$23</definedName>
    <definedName name="伊豆の国市_Sheet1_前回男">[1]Sheet2!$O$44</definedName>
    <definedName name="磐田市_旧磐田郡_今回女">#REF!</definedName>
    <definedName name="浜松市_浜松市浜北区_前回女">[1]Sheet2!$P$17</definedName>
    <definedName name="焼津市_旧焼津市_前回計">[1]Sheet2!$Q$30</definedName>
    <definedName name="伊豆の国市_伊豆の国市6区_今回女">[1]Sheet2!$K$46</definedName>
    <definedName name="伊東市_Sheet1_今回女">[1]Sheet2!$K$23</definedName>
    <definedName name="伊豆の国市_Sheet1_前回女">[1]Sheet2!$P$44</definedName>
    <definedName name="御前崎市_御前崎市3区_今回女">[1]Sheet2!$K$42</definedName>
    <definedName name="伊東市_Sheet1_前回計">[1]Sheet2!$Q$23</definedName>
    <definedName name="伊豆の国市_Sheet1_今回男">[1]Sheet2!$J$44</definedName>
    <definedName name="静岡市_静岡市1区_今回男">[1]Sheet2!$J$3</definedName>
    <definedName name="伊豆の国市_Sheet1_今回女">[1]Sheet2!$K$44</definedName>
    <definedName name="磐田市_旧磐田市_今回計">#REF!</definedName>
    <definedName name="吉田町_Sheet1_前回女">[1]Sheet2!$P$57</definedName>
    <definedName name="伊豆市_Sheet1_前回計">[1]Sheet2!$Q$39</definedName>
    <definedName name="島田市_旧金谷町_前回女">#REF!</definedName>
    <definedName name="伊東市_Sheet1_前回男">[1]Sheet2!$O$23</definedName>
    <definedName name="伊東市_Sheet1_前回女">[1]Sheet2!$P$23</definedName>
    <definedName name="磐田市_旧磐田郡_前回男">#REF!</definedName>
    <definedName name="伊豆の国市_伊豆の国市6区_前回男">[1]Sheet2!$O$46</definedName>
    <definedName name="島田市_旧島田市_前回男">#REF!</definedName>
    <definedName name="伊豆の国市_Sheet1_前回計">[1]Sheet2!$Q$44</definedName>
    <definedName name="伊豆の国市_伊豆の国市5区_今回男">[1]Sheet2!$J$45</definedName>
    <definedName name="掛川市_Sheet1_今回女">[1]Sheet2!$K$32</definedName>
    <definedName name="浜松市_浜松市東区_今回女">[1]Sheet2!$K$13</definedName>
    <definedName name="浜松市_浜松市7区_前回女">[1]Sheet2!$P$10</definedName>
    <definedName name="伊豆の国市_伊豆の国市5区_前回計">[1]Sheet2!$Q$45</definedName>
    <definedName name="掛川市_旧小笠郡_今回男">#REF!</definedName>
    <definedName name="焼津市_旧焼津市_前回女">[1]Sheet2!$P$30</definedName>
    <definedName name="蒲原町_Sheet1_今回男">#REF!</definedName>
    <definedName name="伊豆の国市_伊豆の国市5区_前回女">[1]Sheet2!$P$45</definedName>
    <definedName name="袋井市_旧袋井市_前回計">#REF!</definedName>
    <definedName name="掛川市_旧掛川市_前回計">#REF!</definedName>
    <definedName name="伊豆の国市_伊豆の国市5区_前回男">[1]Sheet2!$O$45</definedName>
    <definedName name="岡部町_Sheet1_前回女">#REF!</definedName>
    <definedName name="磐田市_旧磐田市_前回計">#REF!</definedName>
    <definedName name="小山町_Sheet1_今回男">[1]Sheet2!$J$56</definedName>
    <definedName name="下田市_Sheet1_前回計">[1]Sheet2!$Q$36</definedName>
    <definedName name="浜松市_浜松市浜北区_前回男">[1]Sheet2!$O$17</definedName>
    <definedName name="磐田市_旧磐田郡_今回男">#REF!</definedName>
    <definedName name="伊豆の国市_伊豆の国市6区_今回男">[1]Sheet2!$J$46</definedName>
    <definedName name="掛川市_旧小笠郡_今回計">#REF!</definedName>
    <definedName name="蒲原町_Sheet1_今回計">#REF!</definedName>
    <definedName name="磐田市_旧磐田郡_前回計">#REF!</definedName>
    <definedName name="熱海市_Sheet1_今回男">[1]Sheet2!$J$20</definedName>
    <definedName name="伊豆の国市_伊豆の国市6区_前回計">[1]Sheet2!$Q$46</definedName>
    <definedName name="磐田市_旧磐田郡_前回女">#REF!</definedName>
    <definedName name="伊豆の国市_伊豆の国市6区_前回女">[1]Sheet2!$P$46</definedName>
    <definedName name="浜松市_浜松市天竜区7区_今回女">[2]Sheet2!$K$18</definedName>
    <definedName name="伊豆市_Sheet1_今回女">[1]Sheet2!$K$39</definedName>
    <definedName name="浜松市_浜松市中区_前回女">[1]Sheet2!$P$12</definedName>
    <definedName name="袋井市_旧袋井市_前回男">#REF!</definedName>
    <definedName name="掛川市_旧掛川市_前回男">#REF!</definedName>
    <definedName name="浜松市_浜松市天竜区7区_今回男">[2]Sheet2!$J$18</definedName>
    <definedName name="相良町_Sheet1_前回女">#REF!</definedName>
    <definedName name="伊豆市_Sheet1_今回男">[1]Sheet2!$J$39</definedName>
    <definedName name="袋井市_旧袋井市_前回女">#REF!</definedName>
    <definedName name="掛川市_旧掛川市_前回女">#REF!</definedName>
    <definedName name="下田市_Sheet1_今回女">[1]Sheet2!$K$36</definedName>
    <definedName name="磐田市_旧磐田市_今回女">#REF!</definedName>
    <definedName name="伊豆市_Sheet1_前回女">[1]Sheet2!$P$39</definedName>
    <definedName name="下田市_Sheet1_今回男">[1]Sheet2!$J$36</definedName>
    <definedName name="伊豆市_Sheet1_前回男">[1]Sheet2!$O$39</definedName>
    <definedName name="磐田市_旧磐田市_今回男">#REF!</definedName>
    <definedName name="富士市_旧富士川町_前回女">[1]Sheet2!$P$27</definedName>
    <definedName name="岡部町_Sheet1_今回計">#REF!</definedName>
    <definedName name="岡部町_Sheet1_今回女">#REF!</definedName>
    <definedName name="富士川町_Sheet1_前回計">#REF!</definedName>
    <definedName name="岡部町_Sheet1_今回男">#REF!</definedName>
    <definedName name="浜松市_浜松市南区8区_今回女">[2]Sheet2!$K$14</definedName>
    <definedName name="岡部町_Sheet1_前回計">#REF!</definedName>
    <definedName name="御殿場市_Sheet1_前回男">[1]Sheet2!$O$34</definedName>
    <definedName name="川根町_Sheet1_前回女">#REF!</definedName>
    <definedName name="浜松市_浜松市8区_今回女">[1]Sheet2!$K$11</definedName>
    <definedName name="掛川市_Sheet1_前回女">[1]Sheet2!$P$32</definedName>
    <definedName name="松崎町_Sheet1_今回女">[1]Sheet2!$K$51</definedName>
    <definedName name="浜松市_浜松市中区_前回計">[1]Sheet2!$Q$12</definedName>
    <definedName name="岡部町_Sheet1_前回男">#REF!</definedName>
    <definedName name="下田市_Sheet1_前回女">[1]Sheet2!$P$36</definedName>
    <definedName name="清水町_Sheet1_前回男">[1]Sheet2!$O$54</definedName>
    <definedName name="磐田市_旧磐田市_前回女">#REF!</definedName>
    <definedName name="下田市_Sheet1_前回男">[1]Sheet2!$O$36</definedName>
    <definedName name="磐田市_旧磐田市_前回男">#REF!</definedName>
    <definedName name="河津町_Sheet1_今回女">[1]Sheet2!$K$49</definedName>
    <definedName name="本川根町_Sheet1_前回女">#REF!</definedName>
    <definedName name="河津町_Sheet1_今回男">[1]Sheet2!$J$49</definedName>
    <definedName name="本川根町_Sheet1_前回男">#REF!</definedName>
    <definedName name="菊川市_Sheet1_今回女">[1]Sheet2!$K$43</definedName>
    <definedName name="河津町_Sheet1_前回計">[1]Sheet2!$Q$49</definedName>
    <definedName name="河津町_Sheet1_前回女">[1]Sheet2!$P$49</definedName>
    <definedName name="河津町_Sheet1_前回男">[1]Sheet2!$O$49</definedName>
    <definedName name="掛川市_Sheet1_前回計">[1]Sheet2!$Q$32</definedName>
    <definedName name="川根町_Sheet1_前回男">#REF!</definedName>
    <definedName name="函南町_Sheet1_今回女">[1]Sheet2!$K$53</definedName>
    <definedName name="浜松市_浜松市8区_今回男">[1]Sheet2!$J$11</definedName>
    <definedName name="掛川市_Sheet1_前回男">[1]Sheet2!$O$32</definedName>
    <definedName name="松崎町_Sheet1_今回男">[1]Sheet2!$J$51</definedName>
    <definedName name="清水町_Sheet1_前回計">[1]Sheet2!$Q$54</definedName>
    <definedName name="掛川市_旧掛川市_今回計">#REF!</definedName>
    <definedName name="袋井市_旧袋井市_今回計">#REF!</definedName>
    <definedName name="掛川市_旧掛川市_今回女">#REF!</definedName>
    <definedName name="小山町_Sheet1_前回計">[1]Sheet2!$Q$56</definedName>
    <definedName name="袋井市_旧袋井市_今回女">#REF!</definedName>
    <definedName name="浜松市_浜松市中区7区_今回男">[2]Sheet2!$J$9</definedName>
    <definedName name="富士市_旧富士市_今回男">[1]Sheet2!$J$26</definedName>
    <definedName name="掛川市_旧掛川市_今回男">#REF!</definedName>
    <definedName name="袋井市_旧袋井市_今回男">#REF!</definedName>
    <definedName name="蒲原町_Sheet1_今回女">#REF!</definedName>
    <definedName name="静岡市_静岡市清水区_前回男">[1]Sheet2!$O$7</definedName>
    <definedName name="東伊豆町_Sheet1_前回計">[1]Sheet2!$Q$48</definedName>
    <definedName name="掛川市_旧小笠郡_今回女">#REF!</definedName>
    <definedName name="蒲原町_Sheet1_前回計">#REF!</definedName>
    <definedName name="掛川市_旧小笠郡_前回計">#REF!</definedName>
    <definedName name="蒲原町_Sheet1_前回女">#REF!</definedName>
    <definedName name="静岡市_静岡市清水区_今回女">[1]Sheet2!$K$7</definedName>
    <definedName name="掛川市_旧小笠郡_前回女">#REF!</definedName>
    <definedName name="沼津市_Sheet1_今回男">[1]Sheet2!$J$19</definedName>
    <definedName name="蒲原町_Sheet1_前回男">#REF!</definedName>
    <definedName name="沼津市_旧沼津市_今回女">#REF!</definedName>
    <definedName name="静岡市_静岡市清水区_今回男">[1]Sheet2!$J$7</definedName>
    <definedName name="島田市_Sheet1_前回女">[1]Sheet2!$P$24</definedName>
    <definedName name="掛川市_旧小笠郡_前回男">#REF!</definedName>
    <definedName name="磐田市_Sheet1_前回計">[1]Sheet2!$Q$28</definedName>
    <definedName name="菊川市_Sheet1_今回男">[1]Sheet2!$J$43</definedName>
    <definedName name="菊川市_Sheet1_前回計">[1]Sheet2!$Q$43</definedName>
    <definedName name="菊川市_Sheet1_前回女">[1]Sheet2!$P$43</definedName>
    <definedName name="菊川市_Sheet1_前回男">[1]Sheet2!$O$43</definedName>
    <definedName name="吉田町_Sheet1_今回女">[1]Sheet2!$K$57</definedName>
    <definedName name="吉田町_Sheet1_今回男">[1]Sheet2!$J$57</definedName>
    <definedName name="吉田町_Sheet1_前回計">[1]Sheet2!$Q$57</definedName>
    <definedName name="吉田町_Sheet1_前回男">[1]Sheet2!$O$57</definedName>
    <definedName name="静岡市_静岡市1区_今回女">[1]Sheet2!$K$3</definedName>
    <definedName name="湖西市_Sheet1_今回女">[1]Sheet2!$K$38</definedName>
    <definedName name="御前崎市_旧浜岡町_前回男">#REF!</definedName>
    <definedName name="浜松市_浜松市東区_前回計">[1]Sheet2!$Q$13</definedName>
    <definedName name="湖西市_Sheet1_今回男">[1]Sheet2!$J$38</definedName>
    <definedName name="湖西市_Sheet1_前回計">[1]Sheet2!$Q$38</definedName>
    <definedName name="袋井市_旧浅羽町_今回男">#REF!</definedName>
    <definedName name="湖西市_Sheet1_前回女">[1]Sheet2!$P$38</definedName>
    <definedName name="榛原町_Sheet1_今回男">#REF!</definedName>
    <definedName name="浜松市_浜松市北区_今回男">[1]Sheet2!$J$16</definedName>
    <definedName name="湖西市_Sheet1_前回男">[1]Sheet2!$O$38</definedName>
    <definedName name="御前崎市_Sheet1_今回女">[1]Sheet2!$K$40</definedName>
    <definedName name="沼津市_旧戸田村_前回男">#REF!</definedName>
    <definedName name="御前崎市_Sheet1_今回男">[1]Sheet2!$J$40</definedName>
    <definedName name="島田市_旧島田市_今回女">#REF!</definedName>
    <definedName name="御前崎市_Sheet1_前回計">[1]Sheet2!$Q$40</definedName>
    <definedName name="本川根町_Sheet1_今回女">#REF!</definedName>
    <definedName name="御前崎市_Sheet1_前回女">[1]Sheet2!$P$40</definedName>
    <definedName name="御前崎市_Sheet1_前回男">[1]Sheet2!$O$40</definedName>
    <definedName name="御前崎市_旧御前崎町_今回計">#REF!</definedName>
    <definedName name="御前崎市_御前崎市3区_前回女">[1]Sheet2!$P$42</definedName>
    <definedName name="御前崎市_旧御前崎町_今回女">#REF!</definedName>
    <definedName name="御前崎市_旧御前崎町_今回男">#REF!</definedName>
    <definedName name="御前崎市_旧御前崎町_前回計">#REF!</definedName>
    <definedName name="御前崎市_旧御前崎町_前回女">#REF!</definedName>
    <definedName name="御前崎市_旧御前崎町_前回男">#REF!</definedName>
    <definedName name="御前崎市_旧浜岡町_今回計">#REF!</definedName>
    <definedName name="御前崎市_旧浜岡町_今回女">#REF!</definedName>
    <definedName name="御前崎市_旧浜岡町_今回男">#REF!</definedName>
    <definedName name="御前崎市_旧浜岡町_前回計">#REF!</definedName>
    <definedName name="富士市_Sheet1_今回男">[1]Sheet2!$J$25</definedName>
    <definedName name="御前崎市_旧浜岡町_前回女">#REF!</definedName>
    <definedName name="御前崎市_御前崎市2区_今回女">[1]Sheet2!$K$41</definedName>
    <definedName name="川根本町_Sheet1_今回女">[1]Sheet2!$K$58</definedName>
    <definedName name="御前崎市_御前崎市2区_今回男">[1]Sheet2!$J$41</definedName>
    <definedName name="川根本町_Sheet1_今回男">[1]Sheet2!$J$58</definedName>
    <definedName name="御前崎市_御前崎市2区_前回計">[1]Sheet2!$Q$41</definedName>
    <definedName name="川根本町_Sheet1_前回計">[1]Sheet2!$Q$58</definedName>
    <definedName name="御前崎市_御前崎市2区_前回女">[1]Sheet2!$P$41</definedName>
    <definedName name="焼津市_旧大井川町_前回男">[1]Sheet2!$O$31</definedName>
    <definedName name="川根本町_Sheet1_前回女">[1]Sheet2!$P$58</definedName>
    <definedName name="御前崎市_御前崎市2区_前回男">[1]Sheet2!$O$41</definedName>
    <definedName name="川根本町_Sheet1_前回男">[1]Sheet2!$O$58</definedName>
    <definedName name="御前崎市_御前崎市3区_今回男">[1]Sheet2!$J$42</definedName>
    <definedName name="御前崎市_御前崎市3区_前回計">[1]Sheet2!$Q$42</definedName>
    <definedName name="御前崎市_御前崎市3区_前回男">[1]Sheet2!$O$42</definedName>
    <definedName name="御殿場市_Sheet1_今回女">[1]Sheet2!$K$34</definedName>
    <definedName name="浜松市_浜松市天竜区_前回男">[1]Sheet2!$O$18</definedName>
    <definedName name="御殿場市_Sheet1_今回男">[1]Sheet2!$J$34</definedName>
    <definedName name="御殿場市_Sheet1_前回計">[1]Sheet2!$Q$34</definedName>
    <definedName name="御殿場市_Sheet1_前回女">[1]Sheet2!$P$34</definedName>
    <definedName name="三島市_Sheet1_今回女">[1]Sheet2!$K$21</definedName>
    <definedName name="三島市_Sheet1_今回男">[1]Sheet2!$J$21</definedName>
    <definedName name="磐田市_旧磐田郡_今回計">#REF!</definedName>
    <definedName name="浜松市_浜松市浜北区_前回計">[1]Sheet2!$Q$17</definedName>
    <definedName name="三島市_Sheet1_前回計">[1]Sheet2!$Q$21</definedName>
    <definedName name="三島市_Sheet1_前回女">[1]Sheet2!$P$21</definedName>
    <definedName name="三島市_Sheet1_前回男">[1]Sheet2!$O$21</definedName>
    <definedName name="小山町_Sheet1_今回女">[1]Sheet2!$K$56</definedName>
    <definedName name="由比町_Sheet1_前回計">#REF!</definedName>
    <definedName name="小山町_Sheet1_前回女">[1]Sheet2!$P$56</definedName>
    <definedName name="小山町_Sheet1_前回男">[1]Sheet2!$O$56</definedName>
    <definedName name="松崎町_Sheet1_前回計">[1]Sheet2!$Q$51</definedName>
    <definedName name="松崎町_Sheet1_前回女">[1]Sheet2!$P$51</definedName>
    <definedName name="松崎町_Sheet1_前回男">[1]Sheet2!$O$51</definedName>
    <definedName name="浜松市_浜松市8区_前回計">[1]Sheet2!$Q$11</definedName>
    <definedName name="沼津市_Sheet1_今回女">[1]Sheet2!$K$19</definedName>
    <definedName name="沼津市_Sheet1_前回計">[1]Sheet2!$Q$19</definedName>
    <definedName name="沼津市_Sheet1_前回女">[1]Sheet2!$P$19</definedName>
    <definedName name="沼津市_Sheet1_前回男">[1]Sheet2!$O$19</definedName>
    <definedName name="袋井市_旧浅羽町_今回女">#REF!</definedName>
    <definedName name="沼津市_旧戸田村_今回計">#REF!</definedName>
    <definedName name="沼津市_旧戸田村_今回女">#REF!</definedName>
    <definedName name="沼津市_旧戸田村_今回男">#REF!</definedName>
    <definedName name="沼津市_旧戸田村_前回計">#REF!</definedName>
    <definedName name="沼津市_旧戸田村_前回女">#REF!</definedName>
    <definedName name="沼津市_旧沼津市_今回男">#REF!</definedName>
    <definedName name="島田市_Sheet1_前回男">[1]Sheet2!$O$24</definedName>
    <definedName name="浜松市_浜松市7区_今回女">[1]Sheet2!$K$10</definedName>
    <definedName name="沼津市_旧沼津市_前回計">#REF!</definedName>
    <definedName name="沼津市_旧沼津市_前回女">#REF!</definedName>
    <definedName name="榛原町_Sheet1_今回計">#REF!</definedName>
    <definedName name="沼津市_旧沼津市_前回男">#REF!</definedName>
    <definedName name="袋井市_Sheet1_前回計">[1]Sheet2!$Q$35</definedName>
    <definedName name="浜松市_浜松市天竜区3区_今回女">[2]Sheet2!$K$17</definedName>
    <definedName name="焼津市_Sheet1_今回女">[1]Sheet2!$K$29</definedName>
    <definedName name="静岡市_静岡市駿河区_前回女">[1]Sheet2!$P$6</definedName>
    <definedName name="焼津市_Sheet1_今回男">[1]Sheet2!$J$29</definedName>
    <definedName name="静岡市_静岡市駿河区_前回男">[1]Sheet2!$O$6</definedName>
    <definedName name="中川根町_Sheet1_今回女">#REF!</definedName>
    <definedName name="焼津市_Sheet1_前回計">[1]Sheet2!$Q$29</definedName>
    <definedName name="焼津市_Sheet1_前回女">[1]Sheet2!$P$29</definedName>
    <definedName name="大井川町_Sheet1_今回計">#REF!</definedName>
    <definedName name="富士宮市_Sheet1_前回男">[1]Sheet2!$O$22</definedName>
    <definedName name="焼津市_Sheet1_前回男">[1]Sheet2!$O$29</definedName>
    <definedName name="焼津市_旧焼津市_今回女">[1]Sheet2!$K$30</definedName>
    <definedName name="焼津市_旧焼津市_今回男">[1]Sheet2!$J$30</definedName>
    <definedName name="焼津市_旧焼津市_前回男">[1]Sheet2!$O$30</definedName>
    <definedName name="焼津市_旧大井川町_今回女">[1]Sheet2!$K$31</definedName>
    <definedName name="浜松市_浜松市南区_今回男">[1]Sheet2!$J$15</definedName>
    <definedName name="焼津市_旧大井川町_今回男">[1]Sheet2!$J$31</definedName>
    <definedName name="焼津市_旧大井川町_前回計">[1]Sheet2!$Q$31</definedName>
    <definedName name="焼津市_旧大井川町_前回女">[1]Sheet2!$P$31</definedName>
    <definedName name="森町_Sheet1_今回女">[1]Sheet2!$K$59</definedName>
    <definedName name="裾野市_Sheet1_今回女">[1]Sheet2!$K$37</definedName>
    <definedName name="中川根町_Sheet1_今回計">#REF!</definedName>
    <definedName name="森町_Sheet1_今回男">[1]Sheet2!$J$59</definedName>
    <definedName name="裾野市_Sheet1_今回男">[1]Sheet2!$J$37</definedName>
    <definedName name="森町_Sheet1_前回計">[1]Sheet2!$Q$59</definedName>
    <definedName name="裾野市_Sheet1_前回計">[1]Sheet2!$Q$37</definedName>
    <definedName name="森町_Sheet1_前回女">[1]Sheet2!$P$59</definedName>
    <definedName name="裾野市_Sheet1_前回女">[1]Sheet2!$P$37</definedName>
    <definedName name="森町_Sheet1_前回男">[1]Sheet2!$O$59</definedName>
    <definedName name="裾野市_Sheet1_前回男">[1]Sheet2!$O$37</definedName>
    <definedName name="榛原町_Sheet1_今回女">#REF!</definedName>
    <definedName name="浜松市_浜松市北区_今回女">[1]Sheet2!$K$16</definedName>
    <definedName name="榛原町_Sheet1_前回計">#REF!</definedName>
    <definedName name="浜松市_浜松市北区_前回計">[1]Sheet2!$Q$16</definedName>
    <definedName name="榛原町_Sheet1_前回女">#REF!</definedName>
    <definedName name="浜松市_浜松市北区_前回女">[1]Sheet2!$P$16</definedName>
    <definedName name="榛原町_Sheet1_前回男">#REF!</definedName>
    <definedName name="静岡市_静岡市4区_前回計">[1]Sheet2!$Q$4</definedName>
    <definedName name="浜松市_浜松市北区_前回男">[1]Sheet2!$O$16</definedName>
    <definedName name="清水町_Sheet1_今回女">[1]Sheet2!$K$54</definedName>
    <definedName name="清水町_Sheet1_今回男">[1]Sheet2!$J$54</definedName>
    <definedName name="清水町_Sheet1_前回女">[1]Sheet2!$P$54</definedName>
    <definedName name="浜松市_浜松市中区8区_今回男">[2]Sheet2!$J$10</definedName>
    <definedName name="西伊豆町_Sheet1_今回女">[1]Sheet2!$K$52</definedName>
    <definedName name="西伊豆町_Sheet1_今回男">[1]Sheet2!$J$52</definedName>
    <definedName name="相良町_Sheet1_今回計">#REF!</definedName>
    <definedName name="西伊豆町_Sheet1_前回計">[1]Sheet2!$Q$52</definedName>
    <definedName name="富士市_旧富士川町_今回男">[1]Sheet2!$J$27</definedName>
    <definedName name="西伊豆町_Sheet1_前回女">[1]Sheet2!$P$52</definedName>
    <definedName name="西伊豆町_Sheet1_前回男">[1]Sheet2!$O$52</definedName>
    <definedName name="静岡市_静岡市1区_前回計">[1]Sheet2!$Q$3</definedName>
    <definedName name="牧之原市_Sheet1_前回女">[1]Sheet2!$P$47</definedName>
    <definedName name="静岡市_静岡市1区_前回女">[1]Sheet2!$P$3</definedName>
    <definedName name="静岡市_静岡市1区_前回男">[1]Sheet2!$O$3</definedName>
    <definedName name="静岡市_静岡市4区_今回女">[1]Sheet2!$K$4</definedName>
    <definedName name="静岡市_静岡市4区_今回男">[1]Sheet2!$J$4</definedName>
    <definedName name="静岡市_静岡市4区_前回女">[1]Sheet2!$P$4</definedName>
    <definedName name="静岡市_静岡市4区_前回男">[1]Sheet2!$O$4</definedName>
    <definedName name="浜松市_浜松市東区_前回女">[1]Sheet2!$P$13</definedName>
    <definedName name="静岡市_静岡市葵区_今回女">[1]Sheet2!$K$5</definedName>
    <definedName name="静岡市_静岡市葵区_今回男">[1]Sheet2!$J$5</definedName>
    <definedName name="静岡市_静岡市葵区_前回計">[1]Sheet2!$Q$5</definedName>
    <definedName name="静岡市_静岡市葵区_前回女">[1]Sheet2!$P$5</definedName>
    <definedName name="静岡市_静岡市葵区_前回男">[1]Sheet2!$O$5</definedName>
    <definedName name="静岡市_静岡市駿河区_今回女">[1]Sheet2!$K$6</definedName>
    <definedName name="静岡市_静岡市駿河区_今回男">[1]Sheet2!$J$6</definedName>
    <definedName name="浜松市_浜松市南区_前回計">[1]Sheet2!$Q$15</definedName>
    <definedName name="静岡市_静岡市駿河区_前回計">[1]Sheet2!$Q$6</definedName>
    <definedName name="静岡市_静岡市清水区_前回計">[1]Sheet2!$Q$7</definedName>
    <definedName name="静岡市_静岡市清水区_前回女">[1]Sheet2!$P$7</definedName>
    <definedName name="川根町_Sheet1_今回計">#REF!</definedName>
    <definedName name="浜松市_浜松市西区_前回計">[1]Sheet2!$Q$14</definedName>
    <definedName name="川根町_Sheet1_今回女">#REF!</definedName>
    <definedName name="浜松市_浜松市西区_前回女">[1]Sheet2!$P$14</definedName>
    <definedName name="川根町_Sheet1_今回男">#REF!</definedName>
    <definedName name="浜松市_浜松市西区_前回男">[1]Sheet2!$O$14</definedName>
    <definedName name="川根町_Sheet1_前回計">#REF!</definedName>
    <definedName name="相良町_Sheet1_今回女">#REF!</definedName>
    <definedName name="相良町_Sheet1_今回男">#REF!</definedName>
    <definedName name="相良町_Sheet1_前回計">#REF!</definedName>
    <definedName name="東伊豆町_Sheet1_前回男">[1]Sheet2!$O$48</definedName>
    <definedName name="相良町_Sheet1_前回男">#REF!</definedName>
    <definedName name="袋井市_Sheet1_今回女">[1]Sheet2!$K$35</definedName>
    <definedName name="袋井市_Sheet1_今回男">[1]Sheet2!$J$35</definedName>
    <definedName name="袋井市_Sheet1_前回女">[1]Sheet2!$P$35</definedName>
    <definedName name="袋井市_Sheet1_前回男">[1]Sheet2!$O$35</definedName>
    <definedName name="島田市_旧島田市_前回計">#REF!</definedName>
    <definedName name="袋井市_旧浅羽町_今回計">#REF!</definedName>
    <definedName name="袋井市_旧浅羽町_前回計">#REF!</definedName>
    <definedName name="袋井市_旧浅羽町_前回女">#REF!</definedName>
    <definedName name="函南町_Sheet1_前回男">[1]Sheet2!$O$53</definedName>
    <definedName name="袋井市_旧浅羽町_前回男">#REF!</definedName>
    <definedName name="大井川町_Sheet1_今回女">#REF!</definedName>
    <definedName name="大井川町_Sheet1_今回男">#REF!</definedName>
    <definedName name="大井川町_Sheet1_前回計">#REF!</definedName>
    <definedName name="大井川町_Sheet1_前回女">#REF!</definedName>
    <definedName name="富士市_Sheet1_前回計">[1]Sheet2!$Q$25</definedName>
    <definedName name="大井川町_Sheet1_前回男">#REF!</definedName>
    <definedName name="中川根町_Sheet1_今回男">#REF!</definedName>
    <definedName name="中川根町_Sheet1_前回計">#REF!</definedName>
    <definedName name="中川根町_Sheet1_前回女">#REF!</definedName>
    <definedName name="浜松市_浜松市中区_今回女">[1]Sheet2!$K$12</definedName>
    <definedName name="中川根町_Sheet1_前回男">#REF!</definedName>
    <definedName name="浜松市_浜松市中区_今回男">[1]Sheet2!$J$12</definedName>
    <definedName name="長泉町_Sheet1_今回女">[1]Sheet2!$K$55</definedName>
    <definedName name="由比町_Sheet1_今回計">#REF!</definedName>
    <definedName name="長泉町_Sheet1_今回男">[1]Sheet2!$J$55</definedName>
    <definedName name="長泉町_Sheet1_前回計">[1]Sheet2!$Q$55</definedName>
    <definedName name="長泉町_Sheet1_前回女">[1]Sheet2!$P$55</definedName>
    <definedName name="浜松市_浜松市7区_前回計">[1]Sheet2!$Q$10</definedName>
    <definedName name="長泉町_Sheet1_前回男">[1]Sheet2!$O$55</definedName>
    <definedName name="島田市_Sheet1_今回女">[1]Sheet2!$K$24</definedName>
    <definedName name="島田市_Sheet1_今回男">[1]Sheet2!$J$24</definedName>
    <definedName name="島田市_旧金谷町_今回計">#REF!</definedName>
    <definedName name="富士市_旧富士市_前回男">[1]Sheet2!$O$26</definedName>
    <definedName name="島田市_旧金谷町_今回女">#REF!</definedName>
    <definedName name="島田市_旧金谷町_今回男">#REF!</definedName>
    <definedName name="島田市_旧金谷町_前回計">#REF!</definedName>
    <definedName name="島田市_旧金谷町_前回男">#REF!</definedName>
    <definedName name="島田市_旧島田市_今回計">#REF!</definedName>
    <definedName name="島田市_旧島田市_今回男">#REF!</definedName>
    <definedName name="島田市_旧島田市_前回女">#REF!</definedName>
    <definedName name="牧之原市_Sheet1_前回男">[1]Sheet2!$O$47</definedName>
    <definedName name="東伊豆町_Sheet1_今回女">[1]Sheet2!$K$48</definedName>
    <definedName name="浜松市_浜松市南区_前回男">[1]Sheet2!$O$15</definedName>
    <definedName name="東伊豆町_Sheet1_今回男">[1]Sheet2!$J$48</definedName>
    <definedName name="東伊豆町_Sheet1_前回女">[1]Sheet2!$P$48</definedName>
    <definedName name="浜松市_浜松市3区_前回計">[1]Sheet2!$Q$9</definedName>
    <definedName name="藤枝市_Sheet1_今回女">[1]Sheet2!$K$33</definedName>
    <definedName name="藤枝市_Sheet1_今回男">[1]Sheet2!$J$33</definedName>
    <definedName name="磐田市_Sheet1_今回女">[1]Sheet2!$K$28</definedName>
    <definedName name="藤枝市_Sheet1_前回計">[1]Sheet2!$Q$33</definedName>
    <definedName name="浜松市_浜松市8区_前回男">[1]Sheet2!$O$11</definedName>
    <definedName name="藤枝市_Sheet1_前回女">[1]Sheet2!$P$33</definedName>
    <definedName name="磐田市_Sheet1_前回男">[1]Sheet2!$O$28</definedName>
    <definedName name="藤枝市_Sheet1_前回男">[1]Sheet2!$O$33</definedName>
    <definedName name="南伊豆町_Sheet1_今回女">[1]Sheet2!$K$50</definedName>
    <definedName name="南伊豆町_Sheet1_今回男">[1]Sheet2!$J$50</definedName>
    <definedName name="南伊豆町_Sheet1_前回計">[1]Sheet2!$Q$50</definedName>
    <definedName name="南伊豆町_Sheet1_前回女">[1]Sheet2!$P$50</definedName>
    <definedName name="南伊豆町_Sheet1_前回男">[1]Sheet2!$O$50</definedName>
    <definedName name="熱海市_Sheet1_今回女">[1]Sheet2!$K$20</definedName>
    <definedName name="熱海市_Sheet1_前回計">[1]Sheet2!$Q$20</definedName>
    <definedName name="熱海市_Sheet1_前回女">[1]Sheet2!$P$20</definedName>
    <definedName name="浜松市_浜松市天竜区_今回男">[1]Sheet2!$J$18</definedName>
    <definedName name="熱海市_Sheet1_前回男">[1]Sheet2!$O$20</definedName>
    <definedName name="函南町_Sheet1_今回男">[1]Sheet2!$J$53</definedName>
    <definedName name="函南町_Sheet1_前回計">[1]Sheet2!$Q$53</definedName>
    <definedName name="函南町_Sheet1_前回女">[1]Sheet2!$P$53</definedName>
    <definedName name="富士川町_Sheet1_前回男">#REF!</definedName>
    <definedName name="磐田市_Sheet1_今回男">[1]Sheet2!$J$28</definedName>
    <definedName name="磐田市_Sheet1_前回女">[1]Sheet2!$P$28</definedName>
    <definedName name="浜松市_浜松市3区_今回女">[1]Sheet2!$K$9</definedName>
    <definedName name="浜松市_浜松市3区_今回男">[1]Sheet2!$J$9</definedName>
    <definedName name="浜松市_浜松市3区_前回女">[1]Sheet2!$P$9</definedName>
    <definedName name="浜松市_浜松市3区_前回男">[1]Sheet2!$O$9</definedName>
    <definedName name="浜松市_浜松市7区_今回男">[1]Sheet2!$J$10</definedName>
    <definedName name="浜松市_浜松市7区_前回男">[1]Sheet2!$O$10</definedName>
    <definedName name="浜松市_浜松市東区_今回男">[1]Sheet2!$J$13</definedName>
    <definedName name="浜松市_浜松市8区_前回女">[1]Sheet2!$P$11</definedName>
    <definedName name="浜松市_浜松市西区_今回女">[1]Sheet2!$K$14</definedName>
    <definedName name="浜松市_浜松市西区_今回男">[1]Sheet2!$J$14</definedName>
    <definedName name="浜松市_浜松市中区_前回男">[1]Sheet2!$O$12</definedName>
    <definedName name="浜松市_浜松市中区7区_今回女">[2]Sheet2!$K$9</definedName>
    <definedName name="富士市_旧富士市_今回女">[1]Sheet2!$K$26</definedName>
    <definedName name="浜松市_浜松市中区8区_今回女">[2]Sheet2!$K$10</definedName>
    <definedName name="浜松市_浜松市天竜区_今回女">[1]Sheet2!$K$18</definedName>
    <definedName name="浜松市_浜松市天竜区_前回計">[1]Sheet2!$Q$18</definedName>
    <definedName name="浜松市_浜松市天竜区_前回女">[1]Sheet2!$P$18</definedName>
    <definedName name="浜松市_浜松市天竜区3区_今回男">[2]Sheet2!$J$17</definedName>
    <definedName name="浜松市_浜松市東区_前回男">[1]Sheet2!$O$13</definedName>
    <definedName name="浜松市_浜松市南区_今回女">[1]Sheet2!$K$15</definedName>
    <definedName name="浜松市_浜松市南区_前回女">[1]Sheet2!$P$15</definedName>
    <definedName name="浜松市_浜松市南区7区_今回女">[2]Sheet2!$K$13</definedName>
    <definedName name="本川根町_Sheet1_今回男">#REF!</definedName>
    <definedName name="浜松市_浜松市南区7区_今回男">[2]Sheet2!$J$13</definedName>
    <definedName name="浜松市_浜松市南区8区_今回男">[2]Sheet2!$J$14</definedName>
    <definedName name="浜松市_浜松市浜北区_今回女">[1]Sheet2!$K$17</definedName>
    <definedName name="浜松市_浜松市浜北区_今回男">[1]Sheet2!$J$17</definedName>
    <definedName name="富士宮市_Sheet1_今回女">[1]Sheet2!$K$22</definedName>
    <definedName name="富士市_Sheet1_前回女">[1]Sheet2!$P$25</definedName>
    <definedName name="富士宮市_Sheet1_今回男">[1]Sheet2!$J$22</definedName>
    <definedName name="富士市_Sheet1_前回男">[1]Sheet2!$O$25</definedName>
    <definedName name="富士宮市_Sheet1_前回計">[1]Sheet2!$Q$22</definedName>
    <definedName name="富士宮市_Sheet1_前回女">[1]Sheet2!$P$22</definedName>
    <definedName name="富士市_Sheet1_今回女">[1]Sheet2!$K$25</definedName>
    <definedName name="富士市_旧富士市_前回計">[1]Sheet2!$Q$26</definedName>
    <definedName name="富士市_旧富士市_前回女">[1]Sheet2!$P$26</definedName>
    <definedName name="富士市_旧富士川町_今回女">[1]Sheet2!$K$27</definedName>
    <definedName name="富士市_旧富士川町_前回計">[1]Sheet2!$Q$27</definedName>
    <definedName name="富士市_旧富士川町_前回男">[1]Sheet2!$O$27</definedName>
    <definedName name="富士川町_Sheet1_今回計">#REF!</definedName>
    <definedName name="富士川町_Sheet1_今回女">#REF!</definedName>
    <definedName name="富士川町_Sheet1_今回男">#REF!</definedName>
    <definedName name="富士川町_Sheet1_前回女">#REF!</definedName>
    <definedName name="牧之原市_Sheet1_今回女">[1]Sheet2!$K$47</definedName>
    <definedName name="牧之原市_Sheet1_今回男">[1]Sheet2!$J$47</definedName>
    <definedName name="牧之原市_Sheet1_前回計">[1]Sheet2!$Q$47</definedName>
    <definedName name="本川根町_Sheet1_今回計">#REF!</definedName>
    <definedName name="本川根町_Sheet1_前回計">#REF!</definedName>
    <definedName name="由比町_Sheet1_今回女">#REF!</definedName>
    <definedName name="由比町_Sheet1_今回男">#REF!</definedName>
    <definedName name="由比町_Sheet1_前回女">#REF!</definedName>
    <definedName name="由比町_Sheet1_前回男">#REF!</definedName>
    <definedName name="_xlnm.Print_Area" localSheetId="1">在外031202!$A$1:$K$125</definedName>
    <definedName name="_xlnm.Print_Area" localSheetId="0">国内!$A$1:$G$99</definedName>
    <definedName name="_xlnm.Print_Titles" localSheetId="0">国内!$1:$4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<sst xmlns="http://schemas.openxmlformats.org/spreadsheetml/2006/main" xmlns:r="http://schemas.openxmlformats.org/officeDocument/2006/relationships" count="178" uniqueCount="178">
  <si>
    <t>総数    B</t>
  </si>
  <si>
    <t>袋　井　市</t>
  </si>
  <si>
    <t>男</t>
    <rPh sb="0" eb="1">
      <t>オトコ</t>
    </rPh>
    <phoneticPr fontId="23"/>
  </si>
  <si>
    <t>焼　津　市</t>
  </si>
  <si>
    <t>島田市･川根本町</t>
  </si>
  <si>
    <t>前回登録者総数（R6.3.1）</t>
    <rPh sb="0" eb="2">
      <t>ゼンカイ</t>
    </rPh>
    <rPh sb="2" eb="5">
      <t>トウロクシャ</t>
    </rPh>
    <rPh sb="5" eb="7">
      <t>ソウスウ</t>
    </rPh>
    <phoneticPr fontId="23"/>
  </si>
  <si>
    <t>市　　計</t>
  </si>
  <si>
    <t>清　水　町</t>
  </si>
  <si>
    <t>静岡県選挙管理委員会　　　　　（単位：人）</t>
  </si>
  <si>
    <t>女</t>
    <rPh sb="0" eb="1">
      <t>オンナ</t>
    </rPh>
    <phoneticPr fontId="23"/>
  </si>
  <si>
    <t>長　泉　町</t>
  </si>
  <si>
    <t>焼  津  市</t>
    <rPh sb="0" eb="1">
      <t>ヤキ</t>
    </rPh>
    <rPh sb="3" eb="4">
      <t>ツ</t>
    </rPh>
    <rPh sb="6" eb="7">
      <t>シ</t>
    </rPh>
    <phoneticPr fontId="19"/>
  </si>
  <si>
    <t>沼　津　市</t>
  </si>
  <si>
    <t>藤  枝  市</t>
  </si>
  <si>
    <t>計　　A</t>
    <rPh sb="0" eb="1">
      <t>ケイ</t>
    </rPh>
    <phoneticPr fontId="23"/>
  </si>
  <si>
    <t>伊　豆　市</t>
  </si>
  <si>
    <t>藤　枝　市</t>
  </si>
  <si>
    <t>増減　　A-B</t>
  </si>
  <si>
    <t xml:space="preserve"> </t>
  </si>
  <si>
    <t>南 伊 豆 町</t>
  </si>
  <si>
    <t>菊　川　市</t>
  </si>
  <si>
    <t>葵      区</t>
  </si>
  <si>
    <t>駿  河  区</t>
  </si>
  <si>
    <t>清  水  区</t>
  </si>
  <si>
    <t>賀 茂 郡 計</t>
  </si>
  <si>
    <t>浜松市中区第1開票区</t>
    <rPh sb="0" eb="3">
      <t>ハママツシ</t>
    </rPh>
    <rPh sb="3" eb="5">
      <t>ナカク</t>
    </rPh>
    <rPh sb="5" eb="6">
      <t>ダイ</t>
    </rPh>
    <rPh sb="7" eb="9">
      <t>カイヒョウ</t>
    </rPh>
    <rPh sb="9" eb="10">
      <t>ク</t>
    </rPh>
    <phoneticPr fontId="19"/>
  </si>
  <si>
    <t>静　岡　市  計</t>
  </si>
  <si>
    <t>選挙区</t>
    <rPh sb="0" eb="3">
      <t>センキョク</t>
    </rPh>
    <phoneticPr fontId="19"/>
  </si>
  <si>
    <t>中　央　区</t>
    <rPh sb="0" eb="1">
      <t>ナカ</t>
    </rPh>
    <rPh sb="4" eb="5">
      <t>ク</t>
    </rPh>
    <phoneticPr fontId="19"/>
  </si>
  <si>
    <t>浜　名　区</t>
    <rPh sb="0" eb="1">
      <t>ハマ</t>
    </rPh>
    <rPh sb="2" eb="3">
      <t>ナ</t>
    </rPh>
    <rPh sb="4" eb="5">
      <t>ク</t>
    </rPh>
    <phoneticPr fontId="19"/>
  </si>
  <si>
    <t>　その他の市区町の今回登録者総数は、前回定時登録時（R6.3.1）から変更なし。</t>
    <rPh sb="18" eb="20">
      <t>ゼンカイ</t>
    </rPh>
    <rPh sb="20" eb="22">
      <t>テイジ</t>
    </rPh>
    <rPh sb="22" eb="24">
      <t>トウロク</t>
    </rPh>
    <rPh sb="24" eb="25">
      <t>ジ</t>
    </rPh>
    <phoneticPr fontId="19"/>
  </si>
  <si>
    <t>松　崎　町</t>
  </si>
  <si>
    <t>静岡市清水区･庵原郡</t>
    <rPh sb="0" eb="3">
      <t>シズオカシ</t>
    </rPh>
    <rPh sb="3" eb="5">
      <t>シミズ</t>
    </rPh>
    <rPh sb="5" eb="6">
      <t>ク</t>
    </rPh>
    <rPh sb="7" eb="10">
      <t>イハラグン</t>
    </rPh>
    <phoneticPr fontId="19"/>
  </si>
  <si>
    <t>町    計</t>
    <rPh sb="0" eb="1">
      <t>マチ</t>
    </rPh>
    <rPh sb="5" eb="6">
      <t>ケイ</t>
    </rPh>
    <phoneticPr fontId="19"/>
  </si>
  <si>
    <t>天　竜　区</t>
    <rPh sb="0" eb="1">
      <t>テン</t>
    </rPh>
    <rPh sb="2" eb="3">
      <t>リュウ</t>
    </rPh>
    <rPh sb="4" eb="5">
      <t>ク</t>
    </rPh>
    <phoneticPr fontId="19"/>
  </si>
  <si>
    <t>御前崎市計</t>
    <rPh sb="0" eb="4">
      <t>オマエザキシ</t>
    </rPh>
    <rPh sb="4" eb="5">
      <t>ケイ</t>
    </rPh>
    <phoneticPr fontId="19"/>
  </si>
  <si>
    <t>伊　東　市</t>
  </si>
  <si>
    <t>浜　松　市　計</t>
  </si>
  <si>
    <t>榛 原 郡 計</t>
  </si>
  <si>
    <t>熱　海　市</t>
  </si>
  <si>
    <t>牧 之 原 市</t>
  </si>
  <si>
    <t>三　島　市</t>
  </si>
  <si>
    <t>富 士 宮 市</t>
  </si>
  <si>
    <t>静　岡　市  計</t>
    <rPh sb="7" eb="8">
      <t>ケイ</t>
    </rPh>
    <phoneticPr fontId="19"/>
  </si>
  <si>
    <t>島　田　市</t>
  </si>
  <si>
    <t>掛　川　市</t>
  </si>
  <si>
    <t>富　士　市</t>
  </si>
  <si>
    <t>浜松市中区</t>
    <rPh sb="0" eb="3">
      <t>ハママツシ</t>
    </rPh>
    <rPh sb="3" eb="5">
      <t>ナカク</t>
    </rPh>
    <phoneticPr fontId="19"/>
  </si>
  <si>
    <t>吉　田　町</t>
  </si>
  <si>
    <t>磐　田　市</t>
  </si>
  <si>
    <t>御 殿 場 市</t>
  </si>
  <si>
    <t>下　田　市</t>
  </si>
  <si>
    <t>裾　野　市</t>
  </si>
  <si>
    <t>湖　西　市</t>
  </si>
  <si>
    <t>○</t>
  </si>
  <si>
    <t>御 前 崎 市</t>
  </si>
  <si>
    <t>伊豆の国市</t>
  </si>
  <si>
    <t>東 伊 豆 町</t>
  </si>
  <si>
    <t>河　津　町</t>
  </si>
  <si>
    <t>西 伊 豆 町</t>
  </si>
  <si>
    <t>田 方 郡 計</t>
    <rPh sb="6" eb="7">
      <t>ケイ</t>
    </rPh>
    <phoneticPr fontId="19"/>
  </si>
  <si>
    <t>小　山　町</t>
  </si>
  <si>
    <t>函　南　町</t>
  </si>
  <si>
    <t>田 方 郡 計</t>
  </si>
  <si>
    <t>駿 東 郡 計</t>
  </si>
  <si>
    <t>川 根 本 町</t>
  </si>
  <si>
    <t>森　　　町</t>
  </si>
  <si>
    <t>周 智 郡 計</t>
  </si>
  <si>
    <t>町    計</t>
  </si>
  <si>
    <t>県　　計</t>
  </si>
  <si>
    <t>県議会議員選挙区別</t>
    <rPh sb="0" eb="3">
      <t>ケンギカイ</t>
    </rPh>
    <rPh sb="3" eb="5">
      <t>ギイン</t>
    </rPh>
    <rPh sb="5" eb="7">
      <t>センキョ</t>
    </rPh>
    <rPh sb="7" eb="9">
      <t>クベツ</t>
    </rPh>
    <phoneticPr fontId="19"/>
  </si>
  <si>
    <t>下田市・賀茂郡</t>
  </si>
  <si>
    <t>富士市第2開票区</t>
  </si>
  <si>
    <t>伊  東  市</t>
    <rPh sb="0" eb="1">
      <t>イ</t>
    </rPh>
    <rPh sb="3" eb="4">
      <t>ヒガシ</t>
    </rPh>
    <rPh sb="6" eb="7">
      <t>シ</t>
    </rPh>
    <phoneticPr fontId="19"/>
  </si>
  <si>
    <t>熱  海  市</t>
    <rPh sb="0" eb="1">
      <t>ネツ</t>
    </rPh>
    <rPh sb="3" eb="4">
      <t>ウミ</t>
    </rPh>
    <rPh sb="6" eb="7">
      <t>シ</t>
    </rPh>
    <phoneticPr fontId="19"/>
  </si>
  <si>
    <t>伊　豆　市</t>
    <rPh sb="0" eb="1">
      <t>イ</t>
    </rPh>
    <rPh sb="2" eb="3">
      <t>マメ</t>
    </rPh>
    <rPh sb="4" eb="5">
      <t>シ</t>
    </rPh>
    <phoneticPr fontId="19"/>
  </si>
  <si>
    <t>伊豆の国市</t>
    <rPh sb="0" eb="2">
      <t>イズ</t>
    </rPh>
    <rPh sb="3" eb="4">
      <t>クニ</t>
    </rPh>
    <rPh sb="4" eb="5">
      <t>シ</t>
    </rPh>
    <phoneticPr fontId="19"/>
  </si>
  <si>
    <t>函　南　町</t>
    <rPh sb="0" eb="1">
      <t>ハコ</t>
    </rPh>
    <rPh sb="2" eb="3">
      <t>ミナミ</t>
    </rPh>
    <rPh sb="4" eb="5">
      <t>マチ</t>
    </rPh>
    <phoneticPr fontId="19"/>
  </si>
  <si>
    <t>６区</t>
    <rPh sb="1" eb="2">
      <t>ク</t>
    </rPh>
    <phoneticPr fontId="19"/>
  </si>
  <si>
    <t>三  島  市</t>
    <rPh sb="0" eb="1">
      <t>サン</t>
    </rPh>
    <rPh sb="3" eb="4">
      <t>シマ</t>
    </rPh>
    <rPh sb="6" eb="7">
      <t>シ</t>
    </rPh>
    <phoneticPr fontId="19"/>
  </si>
  <si>
    <t>清　水　町</t>
    <rPh sb="0" eb="1">
      <t>キヨシ</t>
    </rPh>
    <rPh sb="2" eb="3">
      <t>ミズ</t>
    </rPh>
    <rPh sb="4" eb="5">
      <t>マチ</t>
    </rPh>
    <phoneticPr fontId="19"/>
  </si>
  <si>
    <t>長　泉　町</t>
    <rPh sb="0" eb="1">
      <t>チョウ</t>
    </rPh>
    <rPh sb="2" eb="3">
      <t>イズミ</t>
    </rPh>
    <rPh sb="4" eb="5">
      <t>マチ</t>
    </rPh>
    <phoneticPr fontId="19"/>
  </si>
  <si>
    <t>浜松市浜名区・天竜区</t>
    <rPh sb="0" eb="3">
      <t>ハママツシ</t>
    </rPh>
    <rPh sb="3" eb="5">
      <t>ハマナ</t>
    </rPh>
    <rPh sb="5" eb="6">
      <t>ク</t>
    </rPh>
    <rPh sb="7" eb="9">
      <t>テンリュウ</t>
    </rPh>
    <rPh sb="9" eb="10">
      <t>ク</t>
    </rPh>
    <phoneticPr fontId="19"/>
  </si>
  <si>
    <t>磐  田  市</t>
    <rPh sb="0" eb="1">
      <t>イワオ</t>
    </rPh>
    <rPh sb="3" eb="4">
      <t>タ</t>
    </rPh>
    <rPh sb="6" eb="7">
      <t>シ</t>
    </rPh>
    <phoneticPr fontId="19"/>
  </si>
  <si>
    <t>裾  野  市</t>
    <rPh sb="0" eb="1">
      <t>スソ</t>
    </rPh>
    <rPh sb="3" eb="4">
      <t>ノ</t>
    </rPh>
    <rPh sb="6" eb="7">
      <t>シ</t>
    </rPh>
    <phoneticPr fontId="19"/>
  </si>
  <si>
    <t>御殿場市･小山町</t>
    <rPh sb="5" eb="8">
      <t>オヤマチョウ</t>
    </rPh>
    <phoneticPr fontId="19"/>
  </si>
  <si>
    <t>沼  津  市</t>
    <rPh sb="0" eb="1">
      <t>ヌマ</t>
    </rPh>
    <rPh sb="3" eb="4">
      <t>ツ</t>
    </rPh>
    <rPh sb="6" eb="7">
      <t>シ</t>
    </rPh>
    <phoneticPr fontId="19"/>
  </si>
  <si>
    <t>富  士  市</t>
    <rPh sb="0" eb="1">
      <t>トミ</t>
    </rPh>
    <rPh sb="3" eb="4">
      <t>シ</t>
    </rPh>
    <rPh sb="6" eb="7">
      <t>シ</t>
    </rPh>
    <phoneticPr fontId="19"/>
  </si>
  <si>
    <t>富士宮市</t>
  </si>
  <si>
    <t>周 智 郡 計</t>
    <rPh sb="6" eb="7">
      <t>ケイ</t>
    </rPh>
    <phoneticPr fontId="19"/>
  </si>
  <si>
    <t>静岡市　葵区</t>
    <rPh sb="0" eb="3">
      <t>シズオカシ</t>
    </rPh>
    <rPh sb="4" eb="5">
      <t>アオイ</t>
    </rPh>
    <rPh sb="5" eb="6">
      <t>ク</t>
    </rPh>
    <phoneticPr fontId="19"/>
  </si>
  <si>
    <t>静岡市駿河区</t>
    <rPh sb="0" eb="2">
      <t>シズオカ</t>
    </rPh>
    <rPh sb="2" eb="3">
      <t>シ</t>
    </rPh>
    <rPh sb="3" eb="5">
      <t>スルガ</t>
    </rPh>
    <rPh sb="5" eb="6">
      <t>ク</t>
    </rPh>
    <phoneticPr fontId="19"/>
  </si>
  <si>
    <t>静岡市清水区</t>
    <rPh sb="0" eb="3">
      <t>シズオカシ</t>
    </rPh>
    <rPh sb="3" eb="5">
      <t>シミズ</t>
    </rPh>
    <rPh sb="5" eb="6">
      <t>ク</t>
    </rPh>
    <phoneticPr fontId="19"/>
  </si>
  <si>
    <t>浜松市南区第1開票区</t>
    <rPh sb="0" eb="3">
      <t>ハママツシ</t>
    </rPh>
    <rPh sb="3" eb="5">
      <t>ミナミク</t>
    </rPh>
    <rPh sb="5" eb="6">
      <t>ダイ</t>
    </rPh>
    <rPh sb="7" eb="9">
      <t>カイヒョウ</t>
    </rPh>
    <rPh sb="9" eb="10">
      <t>ク</t>
    </rPh>
    <phoneticPr fontId="19"/>
  </si>
  <si>
    <t>牧之原市･吉田町</t>
  </si>
  <si>
    <t>御 前 崎 市</t>
    <rPh sb="0" eb="1">
      <t>オ</t>
    </rPh>
    <rPh sb="2" eb="3">
      <t>マエ</t>
    </rPh>
    <rPh sb="4" eb="5">
      <t>ザキ</t>
    </rPh>
    <rPh sb="6" eb="7">
      <t>シ</t>
    </rPh>
    <phoneticPr fontId="19"/>
  </si>
  <si>
    <t>菊　川　市</t>
    <rPh sb="0" eb="1">
      <t>キク</t>
    </rPh>
    <rPh sb="2" eb="3">
      <t>カワ</t>
    </rPh>
    <rPh sb="4" eb="5">
      <t>シ</t>
    </rPh>
    <phoneticPr fontId="19"/>
  </si>
  <si>
    <t>掛  川  市</t>
    <rPh sb="0" eb="1">
      <t>カカリ</t>
    </rPh>
    <rPh sb="3" eb="4">
      <t>カワ</t>
    </rPh>
    <rPh sb="6" eb="7">
      <t>シ</t>
    </rPh>
    <phoneticPr fontId="19"/>
  </si>
  <si>
    <t>袋井市・森町</t>
  </si>
  <si>
    <t>在外登録者総数（R3.12.1）</t>
    <rPh sb="0" eb="2">
      <t>ザイガイ</t>
    </rPh>
    <rPh sb="2" eb="5">
      <t>トウロクシャ</t>
    </rPh>
    <rPh sb="5" eb="7">
      <t>ソウスウ</t>
    </rPh>
    <phoneticPr fontId="19"/>
  </si>
  <si>
    <t>浜松市中央区</t>
    <rPh sb="0" eb="3">
      <t>ハママツシ</t>
    </rPh>
    <rPh sb="3" eb="5">
      <t>チュウオウ</t>
    </rPh>
    <rPh sb="5" eb="6">
      <t>ク</t>
    </rPh>
    <phoneticPr fontId="19"/>
  </si>
  <si>
    <t>湖西市</t>
    <rPh sb="0" eb="1">
      <t>ミズウミ</t>
    </rPh>
    <rPh sb="1" eb="2">
      <t>ニシ</t>
    </rPh>
    <rPh sb="2" eb="3">
      <t>シ</t>
    </rPh>
    <phoneticPr fontId="19"/>
  </si>
  <si>
    <t>衆議院議員選挙区別</t>
    <rPh sb="0" eb="1">
      <t>シュウ</t>
    </rPh>
    <rPh sb="1" eb="3">
      <t>ギイン</t>
    </rPh>
    <rPh sb="3" eb="5">
      <t>ギイン</t>
    </rPh>
    <rPh sb="5" eb="8">
      <t>センキョク</t>
    </rPh>
    <rPh sb="8" eb="9">
      <t>ベツ</t>
    </rPh>
    <phoneticPr fontId="19"/>
  </si>
  <si>
    <t>１区</t>
    <rPh sb="1" eb="2">
      <t>ク</t>
    </rPh>
    <phoneticPr fontId="19"/>
  </si>
  <si>
    <t>２区</t>
    <rPh sb="1" eb="2">
      <t>ク</t>
    </rPh>
    <phoneticPr fontId="19"/>
  </si>
  <si>
    <t>３区</t>
    <rPh sb="1" eb="2">
      <t>ク</t>
    </rPh>
    <phoneticPr fontId="19"/>
  </si>
  <si>
    <t>市　　計</t>
    <rPh sb="0" eb="1">
      <t>シ</t>
    </rPh>
    <rPh sb="3" eb="4">
      <t>ケイ</t>
    </rPh>
    <phoneticPr fontId="19"/>
  </si>
  <si>
    <t>４区</t>
    <rPh sb="1" eb="2">
      <t>ク</t>
    </rPh>
    <phoneticPr fontId="19"/>
  </si>
  <si>
    <t>駿  河  区</t>
    <rPh sb="0" eb="1">
      <t>シュン</t>
    </rPh>
    <rPh sb="3" eb="4">
      <t>カワ</t>
    </rPh>
    <rPh sb="6" eb="7">
      <t>ク</t>
    </rPh>
    <phoneticPr fontId="19"/>
  </si>
  <si>
    <t>５区</t>
    <rPh sb="1" eb="2">
      <t>ク</t>
    </rPh>
    <phoneticPr fontId="19"/>
  </si>
  <si>
    <t>７区</t>
    <rPh sb="1" eb="2">
      <t>ク</t>
    </rPh>
    <phoneticPr fontId="19"/>
  </si>
  <si>
    <t>８区</t>
    <rPh sb="1" eb="2">
      <t>ク</t>
    </rPh>
    <phoneticPr fontId="19"/>
  </si>
  <si>
    <t>浜松市天竜区</t>
    <rPh sb="0" eb="3">
      <t>ハママツシ</t>
    </rPh>
    <rPh sb="3" eb="5">
      <t>テンリュウ</t>
    </rPh>
    <rPh sb="5" eb="6">
      <t>ク</t>
    </rPh>
    <phoneticPr fontId="19"/>
  </si>
  <si>
    <t>※県議会議員選挙区別の各欄は、市郡名ではなく選挙区名を表しています。</t>
    <rPh sb="1" eb="4">
      <t>ケンギカイ</t>
    </rPh>
    <rPh sb="4" eb="6">
      <t>ギイン</t>
    </rPh>
    <rPh sb="6" eb="9">
      <t>センキョク</t>
    </rPh>
    <rPh sb="9" eb="10">
      <t>ベツ</t>
    </rPh>
    <rPh sb="11" eb="12">
      <t>カク</t>
    </rPh>
    <rPh sb="12" eb="13">
      <t>ラン</t>
    </rPh>
    <rPh sb="15" eb="16">
      <t>シ</t>
    </rPh>
    <rPh sb="16" eb="17">
      <t>グン</t>
    </rPh>
    <rPh sb="17" eb="18">
      <t>メイ</t>
    </rPh>
    <rPh sb="22" eb="25">
      <t>センキョク</t>
    </rPh>
    <rPh sb="25" eb="26">
      <t>メイ</t>
    </rPh>
    <rPh sb="27" eb="28">
      <t>アラワ</t>
    </rPh>
    <phoneticPr fontId="19"/>
  </si>
  <si>
    <t>駿 東 郡 計</t>
    <rPh sb="6" eb="7">
      <t>ケイ</t>
    </rPh>
    <phoneticPr fontId="19"/>
  </si>
  <si>
    <t>※衆議院議員選挙区別の人数は、改定後の区割りで集計しています。</t>
    <rPh sb="11" eb="13">
      <t>ニンズ</t>
    </rPh>
    <rPh sb="23" eb="25">
      <t>シュウケイ</t>
    </rPh>
    <phoneticPr fontId="19"/>
  </si>
  <si>
    <t>令和３年12月１日選挙人名簿登録者総数一覧表</t>
    <rPh sb="0" eb="2">
      <t>レイワ</t>
    </rPh>
    <rPh sb="3" eb="4">
      <t>ネン</t>
    </rPh>
    <rPh sb="6" eb="7">
      <t>ガツ</t>
    </rPh>
    <rPh sb="8" eb="9">
      <t>カ</t>
    </rPh>
    <rPh sb="9" eb="11">
      <t>センキョ</t>
    </rPh>
    <rPh sb="11" eb="12">
      <t>ニン</t>
    </rPh>
    <rPh sb="12" eb="14">
      <t>メイボ</t>
    </rPh>
    <rPh sb="14" eb="17">
      <t>トウロクシャ</t>
    </rPh>
    <rPh sb="17" eb="19">
      <t>ソウスウ</t>
    </rPh>
    <rPh sb="19" eb="21">
      <t>イチラン</t>
    </rPh>
    <rPh sb="21" eb="22">
      <t>ヒョウ</t>
    </rPh>
    <phoneticPr fontId="19"/>
  </si>
  <si>
    <t>（単位：人）</t>
    <rPh sb="1" eb="3">
      <t>タンイ</t>
    </rPh>
    <rPh sb="4" eb="5">
      <t>ヒト</t>
    </rPh>
    <phoneticPr fontId="19"/>
  </si>
  <si>
    <t>在外登録者総数（R2.12.1）</t>
    <rPh sb="0" eb="2">
      <t>ザイガイ</t>
    </rPh>
    <rPh sb="2" eb="5">
      <t>トウロクシャ</t>
    </rPh>
    <rPh sb="5" eb="7">
      <t>ソウスウ</t>
    </rPh>
    <phoneticPr fontId="19"/>
  </si>
  <si>
    <t>島田市･榛原郡北部</t>
    <rPh sb="0" eb="1">
      <t>シマ</t>
    </rPh>
    <rPh sb="1" eb="2">
      <t>タ</t>
    </rPh>
    <rPh sb="2" eb="3">
      <t>シ</t>
    </rPh>
    <rPh sb="7" eb="8">
      <t>キタ</t>
    </rPh>
    <phoneticPr fontId="19"/>
  </si>
  <si>
    <t>前回定時登録とのGAP　A-B</t>
    <rPh sb="0" eb="2">
      <t>ゼンカイ</t>
    </rPh>
    <rPh sb="2" eb="4">
      <t>テイジ</t>
    </rPh>
    <rPh sb="4" eb="6">
      <t>トウロク</t>
    </rPh>
    <phoneticPr fontId="19"/>
  </si>
  <si>
    <t>浜　松　市　計</t>
    <rPh sb="6" eb="7">
      <t>ケイ</t>
    </rPh>
    <phoneticPr fontId="19"/>
  </si>
  <si>
    <t>男</t>
    <rPh sb="0" eb="1">
      <t>オトコ</t>
    </rPh>
    <phoneticPr fontId="19"/>
  </si>
  <si>
    <t>女</t>
    <rPh sb="0" eb="1">
      <t>オンナ</t>
    </rPh>
    <phoneticPr fontId="19"/>
  </si>
  <si>
    <t>計　　A</t>
    <rPh sb="0" eb="1">
      <t>ケイ</t>
    </rPh>
    <phoneticPr fontId="19"/>
  </si>
  <si>
    <t>計　　B</t>
    <rPh sb="0" eb="1">
      <t>ケイ</t>
    </rPh>
    <phoneticPr fontId="19"/>
  </si>
  <si>
    <t>計</t>
    <rPh sb="0" eb="1">
      <t>ケイ</t>
    </rPh>
    <phoneticPr fontId="19"/>
  </si>
  <si>
    <t>葵      区</t>
    <rPh sb="0" eb="1">
      <t>アオイ</t>
    </rPh>
    <rPh sb="7" eb="8">
      <t>ク</t>
    </rPh>
    <phoneticPr fontId="19"/>
  </si>
  <si>
    <t>清  水  区</t>
    <rPh sb="0" eb="1">
      <t>キヨシ</t>
    </rPh>
    <rPh sb="3" eb="4">
      <t>ミズ</t>
    </rPh>
    <rPh sb="6" eb="7">
      <t>ク</t>
    </rPh>
    <phoneticPr fontId="19"/>
  </si>
  <si>
    <t>中      区</t>
    <rPh sb="0" eb="1">
      <t>ナカ</t>
    </rPh>
    <rPh sb="7" eb="8">
      <t>ク</t>
    </rPh>
    <phoneticPr fontId="19"/>
  </si>
  <si>
    <t>東      区</t>
    <rPh sb="0" eb="1">
      <t>ヒガシ</t>
    </rPh>
    <rPh sb="7" eb="8">
      <t>ク</t>
    </rPh>
    <phoneticPr fontId="19"/>
  </si>
  <si>
    <t>西      区</t>
    <rPh sb="0" eb="1">
      <t>ニシ</t>
    </rPh>
    <rPh sb="7" eb="8">
      <t>ク</t>
    </rPh>
    <phoneticPr fontId="19"/>
  </si>
  <si>
    <t>南      区</t>
    <rPh sb="0" eb="1">
      <t>ミナミ</t>
    </rPh>
    <rPh sb="7" eb="8">
      <t>ク</t>
    </rPh>
    <phoneticPr fontId="19"/>
  </si>
  <si>
    <t>北      区</t>
    <rPh sb="0" eb="1">
      <t>キタ</t>
    </rPh>
    <rPh sb="7" eb="8">
      <t>ク</t>
    </rPh>
    <phoneticPr fontId="19"/>
  </si>
  <si>
    <t>浜　北　区</t>
    <rPh sb="0" eb="1">
      <t>ハマ</t>
    </rPh>
    <rPh sb="2" eb="3">
      <t>キタ</t>
    </rPh>
    <rPh sb="4" eb="5">
      <t>ク</t>
    </rPh>
    <phoneticPr fontId="19"/>
  </si>
  <si>
    <t>牧 之 原 市</t>
    <rPh sb="0" eb="1">
      <t>マキ</t>
    </rPh>
    <rPh sb="2" eb="3">
      <t>ノ</t>
    </rPh>
    <rPh sb="4" eb="5">
      <t>ハラ</t>
    </rPh>
    <rPh sb="6" eb="7">
      <t>シ</t>
    </rPh>
    <phoneticPr fontId="19"/>
  </si>
  <si>
    <t>賀 茂 郡 計</t>
    <rPh sb="6" eb="7">
      <t>ケイ</t>
    </rPh>
    <phoneticPr fontId="19"/>
  </si>
  <si>
    <t>川 根 本 町</t>
    <rPh sb="4" eb="5">
      <t>ホン</t>
    </rPh>
    <phoneticPr fontId="19"/>
  </si>
  <si>
    <t>　□の印のある市区町が前回選挙時登録を実施。</t>
    <rPh sb="3" eb="4">
      <t>イン</t>
    </rPh>
    <rPh sb="7" eb="8">
      <t>シ</t>
    </rPh>
    <rPh sb="8" eb="9">
      <t>ク</t>
    </rPh>
    <rPh sb="9" eb="10">
      <t>チョウ</t>
    </rPh>
    <rPh sb="11" eb="13">
      <t>ゼンカイ</t>
    </rPh>
    <rPh sb="13" eb="15">
      <t>センキョ</t>
    </rPh>
    <rPh sb="15" eb="16">
      <t>ジ</t>
    </rPh>
    <rPh sb="16" eb="18">
      <t>トウロク</t>
    </rPh>
    <rPh sb="19" eb="21">
      <t>ジッシ</t>
    </rPh>
    <phoneticPr fontId="19"/>
  </si>
  <si>
    <t>榛 原 郡 計</t>
    <rPh sb="6" eb="7">
      <t>ケイ</t>
    </rPh>
    <phoneticPr fontId="19"/>
  </si>
  <si>
    <t>衆議院議員小選挙区において複数の開票区を有する市区における開票区ごとの選挙人名簿登録者数</t>
    <rPh sb="0" eb="3">
      <t>シュウギイン</t>
    </rPh>
    <rPh sb="3" eb="5">
      <t>ギイン</t>
    </rPh>
    <rPh sb="5" eb="6">
      <t>ショウ</t>
    </rPh>
    <rPh sb="6" eb="9">
      <t>センキョク</t>
    </rPh>
    <rPh sb="13" eb="15">
      <t>フクスウ</t>
    </rPh>
    <rPh sb="16" eb="18">
      <t>カイヒョウ</t>
    </rPh>
    <rPh sb="18" eb="19">
      <t>ク</t>
    </rPh>
    <rPh sb="20" eb="21">
      <t>ユウ</t>
    </rPh>
    <rPh sb="23" eb="24">
      <t>シ</t>
    </rPh>
    <rPh sb="24" eb="25">
      <t>ク</t>
    </rPh>
    <rPh sb="29" eb="31">
      <t>カイヒョウ</t>
    </rPh>
    <rPh sb="31" eb="32">
      <t>ク</t>
    </rPh>
    <rPh sb="35" eb="37">
      <t>センキョ</t>
    </rPh>
    <rPh sb="37" eb="38">
      <t>ニン</t>
    </rPh>
    <rPh sb="38" eb="40">
      <t>メイボ</t>
    </rPh>
    <rPh sb="40" eb="43">
      <t>トウロクシャ</t>
    </rPh>
    <rPh sb="43" eb="44">
      <t>スウ</t>
    </rPh>
    <phoneticPr fontId="19"/>
  </si>
  <si>
    <t>県　　計</t>
    <rPh sb="0" eb="4">
      <t>ケンケイ</t>
    </rPh>
    <phoneticPr fontId="19"/>
  </si>
  <si>
    <t>田  方  郡</t>
    <rPh sb="0" eb="1">
      <t>タ</t>
    </rPh>
    <rPh sb="3" eb="4">
      <t>カタ</t>
    </rPh>
    <rPh sb="6" eb="7">
      <t>グン</t>
    </rPh>
    <phoneticPr fontId="19"/>
  </si>
  <si>
    <t>駿東郡南部</t>
    <rPh sb="0" eb="1">
      <t>シュン</t>
    </rPh>
    <rPh sb="1" eb="2">
      <t>ヒガシ</t>
    </rPh>
    <rPh sb="2" eb="3">
      <t>グン</t>
    </rPh>
    <rPh sb="3" eb="5">
      <t>ナンブ</t>
    </rPh>
    <phoneticPr fontId="19"/>
  </si>
  <si>
    <t>御殿場市･駿東郡北部</t>
  </si>
  <si>
    <t>富士宮市・富士郡</t>
  </si>
  <si>
    <t>藤枝市・志太郡</t>
  </si>
  <si>
    <t>牧之原市･榛原郡南部</t>
    <rPh sb="0" eb="1">
      <t>マキ</t>
    </rPh>
    <rPh sb="1" eb="2">
      <t>ノ</t>
    </rPh>
    <rPh sb="2" eb="3">
      <t>ハラ</t>
    </rPh>
    <rPh sb="3" eb="4">
      <t>シ</t>
    </rPh>
    <phoneticPr fontId="19"/>
  </si>
  <si>
    <t>袋井市・周智郡</t>
  </si>
  <si>
    <t>浜松市東区</t>
    <rPh sb="0" eb="3">
      <t>ハママツシ</t>
    </rPh>
    <rPh sb="3" eb="4">
      <t>ヒガシ</t>
    </rPh>
    <rPh sb="4" eb="5">
      <t>ク</t>
    </rPh>
    <phoneticPr fontId="19"/>
  </si>
  <si>
    <t>浜松市西区</t>
    <rPh sb="0" eb="3">
      <t>ハママツシ</t>
    </rPh>
    <rPh sb="3" eb="4">
      <t>ニシ</t>
    </rPh>
    <rPh sb="4" eb="5">
      <t>ク</t>
    </rPh>
    <phoneticPr fontId="19"/>
  </si>
  <si>
    <t>浜松市南区</t>
    <rPh sb="0" eb="3">
      <t>ハママツシ</t>
    </rPh>
    <rPh sb="3" eb="4">
      <t>ミナミ</t>
    </rPh>
    <rPh sb="4" eb="5">
      <t>ク</t>
    </rPh>
    <phoneticPr fontId="19"/>
  </si>
  <si>
    <t>浜松市北区</t>
    <rPh sb="0" eb="3">
      <t>ハママツシ</t>
    </rPh>
    <rPh sb="3" eb="4">
      <t>キタ</t>
    </rPh>
    <rPh sb="4" eb="5">
      <t>ク</t>
    </rPh>
    <phoneticPr fontId="19"/>
  </si>
  <si>
    <t>浜松市浜北区</t>
    <rPh sb="0" eb="3">
      <t>ハママツシ</t>
    </rPh>
    <rPh sb="3" eb="4">
      <t>ハマ</t>
    </rPh>
    <rPh sb="4" eb="5">
      <t>キタ</t>
    </rPh>
    <rPh sb="5" eb="6">
      <t>ク</t>
    </rPh>
    <phoneticPr fontId="19"/>
  </si>
  <si>
    <t>湖西市･浜名郡</t>
    <rPh sb="0" eb="1">
      <t>ミズウミ</t>
    </rPh>
    <rPh sb="1" eb="2">
      <t>ニシ</t>
    </rPh>
    <rPh sb="2" eb="3">
      <t>シ</t>
    </rPh>
    <phoneticPr fontId="19"/>
  </si>
  <si>
    <t>（参考）</t>
    <rPh sb="1" eb="3">
      <t>サンコウ</t>
    </rPh>
    <phoneticPr fontId="19"/>
  </si>
  <si>
    <t>開票区名</t>
    <rPh sb="0" eb="2">
      <t>カイヒョウ</t>
    </rPh>
    <rPh sb="2" eb="3">
      <t>ク</t>
    </rPh>
    <rPh sb="3" eb="4">
      <t>メイ</t>
    </rPh>
    <phoneticPr fontId="19"/>
  </si>
  <si>
    <t>静岡市葵区第1開票区</t>
    <rPh sb="0" eb="3">
      <t>シズオカシ</t>
    </rPh>
    <rPh sb="3" eb="4">
      <t>アオイ</t>
    </rPh>
    <rPh sb="4" eb="5">
      <t>ク</t>
    </rPh>
    <rPh sb="5" eb="6">
      <t>ダイ</t>
    </rPh>
    <rPh sb="7" eb="9">
      <t>カイヒョウ</t>
    </rPh>
    <rPh sb="9" eb="10">
      <t>ク</t>
    </rPh>
    <phoneticPr fontId="19"/>
  </si>
  <si>
    <t>静岡市葵区第2開票区</t>
    <rPh sb="0" eb="3">
      <t>シズオカシ</t>
    </rPh>
    <rPh sb="3" eb="4">
      <t>アオイ</t>
    </rPh>
    <rPh sb="4" eb="5">
      <t>ク</t>
    </rPh>
    <rPh sb="5" eb="6">
      <t>ダイ</t>
    </rPh>
    <rPh sb="7" eb="9">
      <t>カイヒョウ</t>
    </rPh>
    <rPh sb="9" eb="10">
      <t>ク</t>
    </rPh>
    <phoneticPr fontId="19"/>
  </si>
  <si>
    <t>静岡市葵区計</t>
    <rPh sb="0" eb="3">
      <t>シズオカシ</t>
    </rPh>
    <rPh sb="3" eb="4">
      <t>アオイ</t>
    </rPh>
    <rPh sb="4" eb="5">
      <t>ク</t>
    </rPh>
    <rPh sb="5" eb="6">
      <t>ケイ</t>
    </rPh>
    <phoneticPr fontId="19"/>
  </si>
  <si>
    <t>浜松市中区第2開票区</t>
    <rPh sb="0" eb="3">
      <t>ハママツシ</t>
    </rPh>
    <rPh sb="3" eb="5">
      <t>ナカク</t>
    </rPh>
    <rPh sb="5" eb="6">
      <t>ダイ</t>
    </rPh>
    <rPh sb="7" eb="9">
      <t>カイヒョウ</t>
    </rPh>
    <rPh sb="9" eb="10">
      <t>ク</t>
    </rPh>
    <phoneticPr fontId="19"/>
  </si>
  <si>
    <t>御前崎市第1開票区</t>
    <rPh sb="0" eb="3">
      <t>オマエザキ</t>
    </rPh>
    <rPh sb="3" eb="4">
      <t>シ</t>
    </rPh>
    <rPh sb="4" eb="5">
      <t>ダイ</t>
    </rPh>
    <rPh sb="6" eb="8">
      <t>カイヒョウ</t>
    </rPh>
    <rPh sb="8" eb="9">
      <t>ク</t>
    </rPh>
    <phoneticPr fontId="19"/>
  </si>
  <si>
    <t>浜松市中区計</t>
    <rPh sb="0" eb="3">
      <t>ハママツシ</t>
    </rPh>
    <rPh sb="3" eb="5">
      <t>ナカク</t>
    </rPh>
    <rPh sb="5" eb="6">
      <t>ケイ</t>
    </rPh>
    <phoneticPr fontId="19"/>
  </si>
  <si>
    <t>浜松市南区第2開票区</t>
    <rPh sb="0" eb="3">
      <t>ハママツシ</t>
    </rPh>
    <rPh sb="3" eb="5">
      <t>ミナミク</t>
    </rPh>
    <rPh sb="5" eb="6">
      <t>ダイ</t>
    </rPh>
    <rPh sb="7" eb="9">
      <t>カイヒョウ</t>
    </rPh>
    <rPh sb="9" eb="10">
      <t>ク</t>
    </rPh>
    <phoneticPr fontId="19"/>
  </si>
  <si>
    <t>浜松市南区計</t>
    <rPh sb="0" eb="3">
      <t>ハママツシ</t>
    </rPh>
    <rPh sb="3" eb="5">
      <t>ミナミク</t>
    </rPh>
    <rPh sb="5" eb="6">
      <t>ケイ</t>
    </rPh>
    <phoneticPr fontId="19"/>
  </si>
  <si>
    <t>浜松市天竜区第1開票区</t>
    <rPh sb="0" eb="3">
      <t>ハママツシ</t>
    </rPh>
    <rPh sb="3" eb="5">
      <t>テンリュウ</t>
    </rPh>
    <rPh sb="5" eb="6">
      <t>ク</t>
    </rPh>
    <rPh sb="6" eb="7">
      <t>ダイ</t>
    </rPh>
    <rPh sb="8" eb="10">
      <t>カイヒョウ</t>
    </rPh>
    <rPh sb="10" eb="11">
      <t>ク</t>
    </rPh>
    <phoneticPr fontId="19"/>
  </si>
  <si>
    <t>浜松市天竜区第2開票区</t>
    <rPh sb="0" eb="3">
      <t>ハママツシ</t>
    </rPh>
    <rPh sb="3" eb="5">
      <t>テンリュウ</t>
    </rPh>
    <rPh sb="5" eb="6">
      <t>ク</t>
    </rPh>
    <rPh sb="6" eb="7">
      <t>ダイ</t>
    </rPh>
    <rPh sb="8" eb="10">
      <t>カイヒョウ</t>
    </rPh>
    <rPh sb="10" eb="11">
      <t>ク</t>
    </rPh>
    <phoneticPr fontId="19"/>
  </si>
  <si>
    <t>浜松市天竜区計</t>
    <rPh sb="0" eb="3">
      <t>ハママツシ</t>
    </rPh>
    <rPh sb="3" eb="5">
      <t>テンリュウ</t>
    </rPh>
    <rPh sb="5" eb="6">
      <t>ク</t>
    </rPh>
    <rPh sb="6" eb="7">
      <t>ケイ</t>
    </rPh>
    <phoneticPr fontId="19"/>
  </si>
  <si>
    <t>富士市第1開票区</t>
    <rPh sb="0" eb="2">
      <t>フジ</t>
    </rPh>
    <rPh sb="2" eb="3">
      <t>シ</t>
    </rPh>
    <rPh sb="3" eb="4">
      <t>ダイ</t>
    </rPh>
    <rPh sb="5" eb="7">
      <t>カイヒョウ</t>
    </rPh>
    <rPh sb="7" eb="8">
      <t>ク</t>
    </rPh>
    <phoneticPr fontId="19"/>
  </si>
  <si>
    <t>富士市計</t>
    <rPh sb="0" eb="2">
      <t>フジ</t>
    </rPh>
    <rPh sb="2" eb="3">
      <t>シ</t>
    </rPh>
    <rPh sb="3" eb="4">
      <t>ケイ</t>
    </rPh>
    <phoneticPr fontId="19"/>
  </si>
  <si>
    <t>御前崎市第2開票区</t>
    <rPh sb="0" eb="3">
      <t>オマエザキ</t>
    </rPh>
    <rPh sb="3" eb="4">
      <t>シ</t>
    </rPh>
    <rPh sb="4" eb="5">
      <t>ダイ</t>
    </rPh>
    <rPh sb="6" eb="8">
      <t>カイヒョウ</t>
    </rPh>
    <rPh sb="8" eb="9">
      <t>ク</t>
    </rPh>
    <phoneticPr fontId="19"/>
  </si>
  <si>
    <t>伊豆の国市第1開票区</t>
    <rPh sb="0" eb="2">
      <t>イズ</t>
    </rPh>
    <rPh sb="3" eb="4">
      <t>クニ</t>
    </rPh>
    <rPh sb="4" eb="5">
      <t>シ</t>
    </rPh>
    <rPh sb="5" eb="6">
      <t>ダイ</t>
    </rPh>
    <rPh sb="7" eb="9">
      <t>カイヒョウ</t>
    </rPh>
    <rPh sb="9" eb="10">
      <t>ク</t>
    </rPh>
    <phoneticPr fontId="19"/>
  </si>
  <si>
    <t>伊豆の国市第2開票区</t>
    <rPh sb="0" eb="2">
      <t>イズ</t>
    </rPh>
    <rPh sb="3" eb="4">
      <t>クニ</t>
    </rPh>
    <rPh sb="4" eb="5">
      <t>シ</t>
    </rPh>
    <rPh sb="5" eb="6">
      <t>ダイ</t>
    </rPh>
    <rPh sb="7" eb="9">
      <t>カイヒョウ</t>
    </rPh>
    <rPh sb="9" eb="10">
      <t>ク</t>
    </rPh>
    <phoneticPr fontId="19"/>
  </si>
  <si>
    <t>伊豆の国市計</t>
    <rPh sb="0" eb="2">
      <t>イズ</t>
    </rPh>
    <rPh sb="3" eb="4">
      <t>クニ</t>
    </rPh>
    <rPh sb="4" eb="5">
      <t>シ</t>
    </rPh>
    <rPh sb="5" eb="6">
      <t>ケイ</t>
    </rPh>
    <phoneticPr fontId="19"/>
  </si>
  <si>
    <t>令和6年4月13日選挙人名簿登録者総数一覧表</t>
  </si>
  <si>
    <t>□</t>
  </si>
  <si>
    <t>※○の印のある伊豆市が令和6年4月13日付で選挙時登録を実施。</t>
    <rPh sb="3" eb="4">
      <t>イン</t>
    </rPh>
    <rPh sb="7" eb="10">
      <t>イズシ</t>
    </rPh>
    <rPh sb="11" eb="13">
      <t>レイワ</t>
    </rPh>
    <rPh sb="14" eb="15">
      <t>ネン</t>
    </rPh>
    <rPh sb="16" eb="17">
      <t>ガツ</t>
    </rPh>
    <rPh sb="19" eb="20">
      <t>ニチ</t>
    </rPh>
    <rPh sb="20" eb="21">
      <t>ヅケ</t>
    </rPh>
    <phoneticPr fontId="19"/>
  </si>
  <si>
    <t>今回登録者総数（R6.4.13）</t>
    <rPh sb="0" eb="2">
      <t>コンカイ</t>
    </rPh>
    <rPh sb="2" eb="5">
      <t>トウロクシャ</t>
    </rPh>
    <rPh sb="5" eb="7">
      <t>ソウスウ</t>
    </rPh>
    <phoneticPr fontId="23"/>
  </si>
</sst>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quot;△ &quot;#,##0"/>
    <numFmt numFmtId="177" formatCode="#,##0.0"/>
    <numFmt numFmtId="178" formatCode="0_ "/>
  </numFmts>
  <fonts count="24">
    <font>
      <sz val="11"/>
      <color auto="1"/>
      <name val="ＭＳ Ｐゴシック"/>
      <family val="3"/>
    </font>
    <font>
      <sz val="11"/>
      <color indexed="8"/>
      <name val="ＭＳ Ｐゴシック"/>
    </font>
    <font>
      <sz val="11"/>
      <color indexed="9"/>
      <name val="ＭＳ Ｐゴシック"/>
    </font>
    <font>
      <sz val="11"/>
      <color indexed="60"/>
      <name val="ＭＳ Ｐゴシック"/>
    </font>
    <font>
      <b/>
      <sz val="18"/>
      <color indexed="56"/>
      <name val="ＭＳ Ｐゴシック"/>
    </font>
    <font>
      <b/>
      <sz val="11"/>
      <color indexed="9"/>
      <name val="ＭＳ Ｐゴシック"/>
    </font>
    <font>
      <sz val="11"/>
      <color auto="1"/>
      <name val="ＭＳ Ｐゴシック"/>
      <family val="3"/>
    </font>
    <font>
      <sz val="11"/>
      <color indexed="52"/>
      <name val="ＭＳ Ｐゴシック"/>
    </font>
    <font>
      <sz val="11"/>
      <color indexed="62"/>
      <name val="ＭＳ Ｐゴシック"/>
    </font>
    <font>
      <b/>
      <sz val="11"/>
      <color indexed="63"/>
      <name val="ＭＳ Ｐゴシック"/>
    </font>
    <font>
      <sz val="11"/>
      <color indexed="20"/>
      <name val="ＭＳ Ｐゴシック"/>
    </font>
    <font>
      <sz val="11"/>
      <color indexed="17"/>
      <name val="ＭＳ Ｐゴシック"/>
    </font>
    <font>
      <b/>
      <sz val="15"/>
      <color indexed="56"/>
      <name val="ＭＳ Ｐゴシック"/>
    </font>
    <font>
      <b/>
      <sz val="13"/>
      <color indexed="56"/>
      <name val="ＭＳ Ｐゴシック"/>
    </font>
    <font>
      <b/>
      <sz val="11"/>
      <color indexed="56"/>
      <name val="ＭＳ Ｐゴシック"/>
    </font>
    <font>
      <b/>
      <sz val="11"/>
      <color indexed="52"/>
      <name val="ＭＳ Ｐゴシック"/>
    </font>
    <font>
      <i/>
      <sz val="11"/>
      <color indexed="23"/>
      <name val="ＭＳ Ｐゴシック"/>
    </font>
    <font>
      <sz val="11"/>
      <color indexed="10"/>
      <name val="ＭＳ Ｐゴシック"/>
    </font>
    <font>
      <b/>
      <sz val="11"/>
      <color indexed="8"/>
      <name val="ＭＳ Ｐゴシック"/>
    </font>
    <font>
      <sz val="6"/>
      <color auto="1"/>
      <name val="ＭＳ Ｐゴシック"/>
      <family val="3"/>
    </font>
    <font>
      <sz val="10"/>
      <color auto="1"/>
      <name val="ＭＳ ゴシック"/>
      <family val="3"/>
    </font>
    <font>
      <sz val="12"/>
      <color auto="1"/>
      <name val="ＭＳ ゴシック"/>
      <family val="3"/>
    </font>
    <font>
      <sz val="8"/>
      <color auto="1"/>
      <name val="ＭＳ ゴシック"/>
      <family val="3"/>
    </font>
    <font>
      <sz val="11"/>
      <color indexed="8"/>
      <name val="ＭＳ Ｐゴシック"/>
    </font>
  </fonts>
  <fills count="30">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indexed="41"/>
        <bgColor indexed="64"/>
      </patternFill>
    </fill>
    <fill>
      <patternFill patternType="solid">
        <fgColor indexed="13"/>
        <bgColor indexed="64"/>
      </patternFill>
    </fill>
    <fill>
      <patternFill patternType="solid">
        <fgColor indexed="9"/>
        <bgColor indexed="64"/>
      </patternFill>
    </fill>
    <fill>
      <patternFill patternType="solid">
        <fgColor indexed="50"/>
        <bgColor indexed="64"/>
      </patternFill>
    </fill>
    <fill>
      <patternFill patternType="solid">
        <fgColor indexed="43"/>
        <bgColor indexed="64"/>
      </patternFill>
    </fill>
    <fill>
      <patternFill patternType="solid">
        <fgColor indexed="52"/>
        <bgColor indexed="64"/>
      </patternFill>
    </fill>
  </fills>
  <borders count="2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38" fontId="6" fillId="0" borderId="0" applyFont="0" applyFill="0" applyBorder="0" applyAlignment="0" applyProtection="0"/>
  </cellStyleXfs>
  <cellXfs count="96">
    <xf numFmtId="0" fontId="0" fillId="0" borderId="0" xfId="0"/>
    <xf numFmtId="0" fontId="20" fillId="0" borderId="0" xfId="0" applyFont="1"/>
    <xf numFmtId="0" fontId="20" fillId="0" borderId="0" xfId="0" applyFont="1" applyAlignment="1">
      <alignment horizontal="center"/>
    </xf>
    <xf numFmtId="0" fontId="20" fillId="0" borderId="0" xfId="0" applyFont="1" applyAlignment="1"/>
    <xf numFmtId="0" fontId="20" fillId="0" borderId="0" xfId="0" applyFont="1" applyAlignment="1">
      <alignment vertical="center"/>
    </xf>
    <xf numFmtId="0" fontId="21" fillId="0" borderId="0" xfId="0" applyFont="1" applyAlignment="1">
      <alignment horizontal="left" vertical="center" shrinkToFit="1"/>
    </xf>
    <xf numFmtId="0" fontId="20" fillId="0" borderId="10" xfId="0" applyFont="1" applyBorder="1" applyAlignment="1">
      <alignment horizontal="center"/>
    </xf>
    <xf numFmtId="0" fontId="20" fillId="0" borderId="11" xfId="0" applyFont="1" applyBorder="1" applyAlignment="1">
      <alignment horizontal="center"/>
    </xf>
    <xf numFmtId="0" fontId="20" fillId="0" borderId="12" xfId="0" applyFont="1" applyFill="1" applyBorder="1"/>
    <xf numFmtId="0" fontId="20" fillId="24" borderId="12" xfId="0" applyFont="1" applyFill="1" applyBorder="1"/>
    <xf numFmtId="0" fontId="20" fillId="25" borderId="12" xfId="0" applyFont="1" applyFill="1" applyBorder="1" applyAlignment="1">
      <alignment horizontal="center"/>
    </xf>
    <xf numFmtId="0" fontId="20" fillId="24" borderId="12" xfId="0" applyFont="1" applyFill="1" applyBorder="1" applyAlignment="1">
      <alignment horizontal="center"/>
    </xf>
    <xf numFmtId="0" fontId="20" fillId="0" borderId="12" xfId="0" applyFont="1" applyFill="1" applyBorder="1" applyAlignment="1">
      <alignment horizontal="center"/>
    </xf>
    <xf numFmtId="0" fontId="20" fillId="0" borderId="13" xfId="0" applyFont="1" applyBorder="1" applyAlignment="1">
      <alignment horizontal="center" vertical="center" textRotation="255"/>
    </xf>
    <xf numFmtId="0" fontId="20" fillId="0" borderId="14" xfId="0" applyFont="1" applyBorder="1" applyAlignment="1">
      <alignment horizontal="center" vertical="center" textRotation="255"/>
    </xf>
    <xf numFmtId="0" fontId="20" fillId="0" borderId="15" xfId="0" applyFont="1" applyBorder="1" applyAlignment="1">
      <alignment horizontal="center" vertical="center" textRotation="255"/>
    </xf>
    <xf numFmtId="0" fontId="22" fillId="0" borderId="13" xfId="0" applyFont="1" applyBorder="1" applyAlignment="1">
      <alignment horizontal="center" vertical="center" textRotation="255"/>
    </xf>
    <xf numFmtId="0" fontId="22" fillId="0" borderId="14" xfId="0" applyFont="1" applyBorder="1" applyAlignment="1">
      <alignment horizontal="center" vertical="center" textRotation="255"/>
    </xf>
    <xf numFmtId="0" fontId="22" fillId="0" borderId="15" xfId="0" applyFont="1" applyBorder="1" applyAlignment="1">
      <alignment horizontal="center" vertical="center" textRotation="255"/>
    </xf>
    <xf numFmtId="0" fontId="22" fillId="0" borderId="0" xfId="0" applyFont="1" applyFill="1" applyBorder="1" applyAlignment="1">
      <alignment horizontal="center" vertical="center" textRotation="255"/>
    </xf>
    <xf numFmtId="0" fontId="20" fillId="0" borderId="0" xfId="0" applyFont="1" applyAlignment="1">
      <alignment horizontal="left"/>
    </xf>
    <xf numFmtId="0" fontId="20" fillId="0" borderId="16" xfId="0" applyFont="1" applyBorder="1" applyAlignment="1">
      <alignment horizontal="center"/>
    </xf>
    <xf numFmtId="0" fontId="20" fillId="0" borderId="17" xfId="0" applyFont="1" applyBorder="1" applyAlignment="1">
      <alignment horizontal="center"/>
    </xf>
    <xf numFmtId="0" fontId="20" fillId="0" borderId="18" xfId="0" applyFont="1" applyFill="1" applyBorder="1" applyAlignment="1">
      <alignment horizontal="center"/>
    </xf>
    <xf numFmtId="0" fontId="20" fillId="24" borderId="18" xfId="0" applyFont="1" applyFill="1" applyBorder="1" applyAlignment="1">
      <alignment horizontal="center"/>
    </xf>
    <xf numFmtId="0" fontId="20" fillId="25" borderId="18" xfId="0" applyFont="1" applyFill="1" applyBorder="1" applyAlignment="1">
      <alignment horizontal="center"/>
    </xf>
    <xf numFmtId="0" fontId="20" fillId="0" borderId="19" xfId="0" applyFont="1" applyBorder="1" applyAlignment="1">
      <alignment horizontal="left"/>
    </xf>
    <xf numFmtId="0" fontId="20" fillId="0" borderId="0" xfId="0" applyFont="1" applyBorder="1" applyAlignment="1">
      <alignment horizontal="left"/>
    </xf>
    <xf numFmtId="0" fontId="20" fillId="0" borderId="0" xfId="0" applyFont="1" applyFill="1" applyBorder="1" applyAlignment="1"/>
    <xf numFmtId="0" fontId="20" fillId="0" borderId="20" xfId="0" applyFont="1" applyBorder="1" applyAlignment="1">
      <alignment horizontal="center"/>
    </xf>
    <xf numFmtId="0" fontId="20" fillId="0" borderId="20" xfId="0" applyFont="1" applyBorder="1" applyAlignment="1">
      <alignment horizontal="center" shrinkToFit="1"/>
    </xf>
    <xf numFmtId="0" fontId="20" fillId="26" borderId="20" xfId="0" applyFont="1" applyFill="1" applyBorder="1" applyAlignment="1">
      <alignment horizontal="center"/>
    </xf>
    <xf numFmtId="0" fontId="20" fillId="0" borderId="15" xfId="0" applyFont="1" applyBorder="1" applyAlignment="1">
      <alignment horizontal="center"/>
    </xf>
    <xf numFmtId="3" fontId="20" fillId="0" borderId="20" xfId="0" applyNumberFormat="1" applyFont="1" applyFill="1" applyBorder="1" applyAlignment="1" applyProtection="1">
      <alignment shrinkToFit="1"/>
      <protection locked="0"/>
    </xf>
    <xf numFmtId="3" fontId="20" fillId="24" borderId="20" xfId="0" applyNumberFormat="1" applyFont="1" applyFill="1" applyBorder="1" applyAlignment="1" applyProtection="1">
      <alignment shrinkToFit="1"/>
      <protection locked="0"/>
    </xf>
    <xf numFmtId="3" fontId="20" fillId="25" borderId="20" xfId="0" applyNumberFormat="1" applyFont="1" applyFill="1" applyBorder="1" applyAlignment="1">
      <alignment shrinkToFit="1"/>
    </xf>
    <xf numFmtId="3" fontId="20" fillId="24" borderId="20" xfId="0" applyNumberFormat="1" applyFont="1" applyFill="1" applyBorder="1" applyAlignment="1">
      <alignment shrinkToFit="1"/>
    </xf>
    <xf numFmtId="3" fontId="20" fillId="0" borderId="20" xfId="0" applyNumberFormat="1" applyFont="1" applyFill="1" applyBorder="1" applyAlignment="1">
      <alignment shrinkToFit="1"/>
    </xf>
    <xf numFmtId="3" fontId="20" fillId="0" borderId="0" xfId="0" applyNumberFormat="1" applyFont="1" applyFill="1" applyBorder="1" applyAlignment="1">
      <alignment shrinkToFit="1"/>
    </xf>
    <xf numFmtId="3" fontId="20" fillId="0" borderId="20" xfId="0" applyNumberFormat="1" applyFont="1" applyBorder="1"/>
    <xf numFmtId="3" fontId="20" fillId="0" borderId="15" xfId="0" applyNumberFormat="1" applyFont="1" applyBorder="1"/>
    <xf numFmtId="3" fontId="20" fillId="0" borderId="0" xfId="0" applyNumberFormat="1" applyFont="1"/>
    <xf numFmtId="0" fontId="20" fillId="0" borderId="21" xfId="0" applyFont="1" applyBorder="1" applyAlignment="1">
      <alignment horizontal="center"/>
    </xf>
    <xf numFmtId="0" fontId="20" fillId="0" borderId="10" xfId="0" applyFont="1" applyBorder="1" applyAlignment="1">
      <alignment horizontal="center" shrinkToFit="1"/>
    </xf>
    <xf numFmtId="3" fontId="20" fillId="0" borderId="0" xfId="0" applyNumberFormat="1" applyFont="1" applyFill="1" applyBorder="1" applyAlignment="1">
      <alignment vertical="top" shrinkToFit="1"/>
    </xf>
    <xf numFmtId="0" fontId="20" fillId="0" borderId="0" xfId="0" applyFont="1" applyAlignment="1">
      <alignment horizontal="right"/>
    </xf>
    <xf numFmtId="0" fontId="20" fillId="0" borderId="16" xfId="0" applyFont="1" applyBorder="1" applyAlignment="1">
      <alignment horizontal="center" shrinkToFit="1"/>
    </xf>
    <xf numFmtId="176" fontId="20" fillId="0" borderId="20" xfId="0" applyNumberFormat="1" applyFont="1" applyBorder="1" applyAlignment="1">
      <alignment shrinkToFit="1"/>
    </xf>
    <xf numFmtId="176" fontId="20" fillId="24" borderId="20" xfId="0" applyNumberFormat="1" applyFont="1" applyFill="1" applyBorder="1" applyAlignment="1">
      <alignment shrinkToFit="1"/>
    </xf>
    <xf numFmtId="176" fontId="20" fillId="25" borderId="20" xfId="0" applyNumberFormat="1" applyFont="1" applyFill="1" applyBorder="1" applyAlignment="1">
      <alignment shrinkToFit="1"/>
    </xf>
    <xf numFmtId="176" fontId="20" fillId="0" borderId="15" xfId="0" applyNumberFormat="1" applyFont="1" applyBorder="1" applyAlignment="1">
      <alignment shrinkToFit="1"/>
    </xf>
    <xf numFmtId="176" fontId="20" fillId="0" borderId="0" xfId="0" applyNumberFormat="1" applyFont="1" applyBorder="1" applyAlignment="1">
      <alignment shrinkToFit="1"/>
    </xf>
    <xf numFmtId="0" fontId="20" fillId="0" borderId="0" xfId="0" applyFont="1" applyAlignment="1">
      <alignment horizontal="center" shrinkToFit="1"/>
    </xf>
    <xf numFmtId="176" fontId="20" fillId="0" borderId="0" xfId="0" applyNumberFormat="1" applyFont="1" applyAlignment="1">
      <alignment shrinkToFit="1"/>
    </xf>
    <xf numFmtId="3" fontId="20" fillId="0" borderId="0" xfId="0" applyNumberFormat="1" applyFont="1" applyBorder="1" applyAlignment="1" applyProtection="1">
      <protection locked="0"/>
    </xf>
    <xf numFmtId="38" fontId="20" fillId="0" borderId="0" xfId="42" applyFont="1"/>
    <xf numFmtId="177" fontId="20" fillId="0" borderId="0" xfId="0" applyNumberFormat="1" applyFont="1"/>
    <xf numFmtId="178" fontId="20" fillId="0" borderId="0" xfId="0" applyNumberFormat="1" applyFont="1"/>
    <xf numFmtId="0" fontId="21" fillId="0" borderId="0" xfId="0" applyFont="1" applyFill="1" applyAlignment="1">
      <alignment horizontal="left" vertical="center"/>
    </xf>
    <xf numFmtId="0" fontId="20" fillId="0" borderId="22" xfId="0" applyFont="1" applyFill="1" applyBorder="1" applyAlignment="1">
      <alignment horizontal="center"/>
    </xf>
    <xf numFmtId="0" fontId="22" fillId="0" borderId="13" xfId="0" applyFont="1" applyFill="1" applyBorder="1" applyAlignment="1">
      <alignment horizontal="center" vertical="top" textRotation="255"/>
    </xf>
    <xf numFmtId="0" fontId="22" fillId="0" borderId="14" xfId="0" applyFont="1" applyFill="1" applyBorder="1" applyAlignment="1">
      <alignment horizontal="center" vertical="top" textRotation="255"/>
    </xf>
    <xf numFmtId="0" fontId="22" fillId="0" borderId="15" xfId="0" applyFont="1" applyFill="1" applyBorder="1" applyAlignment="1">
      <alignment horizontal="center" vertical="top" textRotation="255"/>
    </xf>
    <xf numFmtId="0" fontId="20" fillId="0" borderId="13" xfId="0" applyFont="1" applyFill="1" applyBorder="1" applyAlignment="1">
      <alignment horizontal="center" vertical="center" textRotation="255" shrinkToFit="1"/>
    </xf>
    <xf numFmtId="0" fontId="20" fillId="0" borderId="15" xfId="0" applyFont="1" applyFill="1" applyBorder="1" applyAlignment="1">
      <alignment horizontal="center" vertical="center" textRotation="255" shrinkToFit="1"/>
    </xf>
    <xf numFmtId="0" fontId="20" fillId="0" borderId="23" xfId="0" applyFont="1" applyFill="1" applyBorder="1" applyAlignment="1">
      <alignment horizontal="center"/>
    </xf>
    <xf numFmtId="0" fontId="20" fillId="0" borderId="24" xfId="0" applyFont="1" applyFill="1" applyBorder="1" applyAlignment="1">
      <alignment horizontal="center"/>
    </xf>
    <xf numFmtId="0" fontId="20" fillId="0" borderId="25" xfId="0" applyFont="1" applyFill="1" applyBorder="1" applyAlignment="1">
      <alignment horizontal="center"/>
    </xf>
    <xf numFmtId="0" fontId="20" fillId="0" borderId="26" xfId="0" applyFont="1" applyFill="1" applyBorder="1" applyAlignment="1">
      <alignment horizontal="center"/>
    </xf>
    <xf numFmtId="0" fontId="20" fillId="0" borderId="13" xfId="0" applyFont="1" applyFill="1" applyBorder="1" applyAlignment="1">
      <alignment horizontal="center" vertical="center"/>
    </xf>
    <xf numFmtId="0" fontId="20" fillId="0" borderId="15" xfId="0" applyFont="1" applyFill="1" applyBorder="1" applyAlignment="1">
      <alignment horizontal="center" vertical="center"/>
    </xf>
    <xf numFmtId="0" fontId="20" fillId="27" borderId="12" xfId="0" applyFont="1" applyFill="1" applyBorder="1" applyAlignment="1">
      <alignment horizontal="center" shrinkToFit="1"/>
    </xf>
    <xf numFmtId="3" fontId="20" fillId="28" borderId="20" xfId="0" applyNumberFormat="1" applyFont="1" applyFill="1" applyBorder="1" applyProtection="1">
      <protection locked="0"/>
    </xf>
    <xf numFmtId="3" fontId="20" fillId="0" borderId="20" xfId="0" applyNumberFormat="1" applyFont="1" applyFill="1" applyBorder="1" applyProtection="1">
      <protection locked="0"/>
    </xf>
    <xf numFmtId="3" fontId="20" fillId="0" borderId="13" xfId="0" applyNumberFormat="1" applyFont="1" applyFill="1" applyBorder="1"/>
    <xf numFmtId="3" fontId="20" fillId="0" borderId="27" xfId="0" applyNumberFormat="1" applyFont="1" applyFill="1" applyBorder="1"/>
    <xf numFmtId="38" fontId="20" fillId="0" borderId="20" xfId="0" applyNumberFormat="1" applyFont="1" applyFill="1" applyBorder="1"/>
    <xf numFmtId="38" fontId="20" fillId="0" borderId="13" xfId="0" applyNumberFormat="1" applyFont="1" applyFill="1" applyBorder="1"/>
    <xf numFmtId="38" fontId="20" fillId="28" borderId="23" xfId="42" applyFont="1" applyFill="1" applyBorder="1" applyProtection="1">
      <protection locked="0"/>
    </xf>
    <xf numFmtId="38" fontId="20" fillId="0" borderId="24" xfId="42" applyFont="1" applyFill="1" applyBorder="1" applyProtection="1">
      <protection locked="0"/>
    </xf>
    <xf numFmtId="38" fontId="20" fillId="0" borderId="20" xfId="42" applyFont="1" applyFill="1" applyBorder="1" applyProtection="1"/>
    <xf numFmtId="3" fontId="20" fillId="28" borderId="23" xfId="0" applyNumberFormat="1" applyFont="1" applyFill="1" applyBorder="1" applyProtection="1">
      <protection locked="0"/>
    </xf>
    <xf numFmtId="38" fontId="20" fillId="0" borderId="15" xfId="42" applyFont="1" applyFill="1" applyBorder="1" applyProtection="1">
      <protection locked="0"/>
    </xf>
    <xf numFmtId="0" fontId="20" fillId="27" borderId="21" xfId="0" applyFont="1" applyFill="1" applyBorder="1" applyAlignment="1">
      <alignment horizontal="center" shrinkToFit="1"/>
    </xf>
    <xf numFmtId="0" fontId="20" fillId="27" borderId="18" xfId="0" applyFont="1" applyFill="1" applyBorder="1" applyAlignment="1">
      <alignment horizontal="center" shrinkToFit="1"/>
    </xf>
    <xf numFmtId="3" fontId="20" fillId="0" borderId="23" xfId="0" applyNumberFormat="1" applyFont="1" applyFill="1" applyBorder="1"/>
    <xf numFmtId="3" fontId="20" fillId="0" borderId="24" xfId="0" applyNumberFormat="1" applyFont="1" applyFill="1" applyBorder="1"/>
    <xf numFmtId="0" fontId="20" fillId="29" borderId="12" xfId="0" applyFont="1" applyFill="1" applyBorder="1" applyAlignment="1">
      <alignment horizontal="center" shrinkToFit="1"/>
    </xf>
    <xf numFmtId="38" fontId="20" fillId="28" borderId="24" xfId="42" applyFont="1" applyFill="1" applyBorder="1" applyProtection="1">
      <protection locked="0"/>
    </xf>
    <xf numFmtId="38" fontId="20" fillId="28" borderId="15" xfId="42" applyFont="1" applyFill="1" applyBorder="1" applyProtection="1">
      <protection locked="0"/>
    </xf>
    <xf numFmtId="0" fontId="20" fillId="29" borderId="21" xfId="0" applyFont="1" applyFill="1" applyBorder="1" applyAlignment="1">
      <alignment horizontal="center" shrinkToFit="1"/>
    </xf>
    <xf numFmtId="0" fontId="20" fillId="29" borderId="18" xfId="0" applyFont="1" applyFill="1" applyBorder="1" applyAlignment="1">
      <alignment horizontal="center" shrinkToFit="1"/>
    </xf>
    <xf numFmtId="3" fontId="20" fillId="0" borderId="27" xfId="0" applyNumberFormat="1" applyFont="1" applyFill="1" applyBorder="1" applyProtection="1">
      <protection locked="0"/>
    </xf>
    <xf numFmtId="3" fontId="20" fillId="0" borderId="15" xfId="0" applyNumberFormat="1" applyFont="1" applyFill="1" applyBorder="1" applyProtection="1">
      <protection locked="0"/>
    </xf>
    <xf numFmtId="3" fontId="20" fillId="0" borderId="13" xfId="0" applyNumberFormat="1" applyFont="1" applyFill="1" applyBorder="1" applyProtection="1">
      <protection locked="0"/>
    </xf>
    <xf numFmtId="3" fontId="20" fillId="0" borderId="28" xfId="0" applyNumberFormat="1" applyFont="1" applyFill="1" applyBorder="1"/>
  </cellXfs>
  <cellStyles count="43">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良い" xfId="33"/>
    <cellStyle name="見出し 1" xfId="34"/>
    <cellStyle name="見出し 2" xfId="35"/>
    <cellStyle name="見出し 3" xfId="36"/>
    <cellStyle name="見出し 4" xfId="37"/>
    <cellStyle name="計算" xfId="38"/>
    <cellStyle name="説明文" xfId="39"/>
    <cellStyle name="警告文" xfId="40"/>
    <cellStyle name="集計" xfId="41"/>
    <cellStyle name="桁区切り" xfId="42" builtin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externalLink" Target="externalLinks/externalLink2.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Jichigyousei\senkyo\&#22823;&#26441;\&#36984;&#25369;&#20154;&#21517;&#31807;&#38306;&#20418;\&#36984;&#25369;&#20154;&#21517;&#31807;&#38598;&#35336;\H22\&#23450;&#26178;&#30331;&#37682;\20100902\02&#12510;&#12463;&#12525;&#12503;&#12525;&#12464;&#12521;&#12512;\excelsum\09a.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C:\Users\01010682\AppData\Local\Temp\Temp1_&#36984;&#25369;&#20154;&#30331;&#37682;&#32773;&#25968;2021201&#65288;&#34886;&#21306;&#20998;&#21106;&#24066;&#65289;.zip\04%20&#22312;&#22806;&#36984;&#25369;&#20154;&#21517;&#31807;&#30331;&#37682;&#32773;&#25968;\09a.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 val="Sheet4"/>
      <sheetName val="Sheet5"/>
      <sheetName val="Sheet6"/>
    </sheetNames>
    <sheetDataSet>
      <sheetData sheetId="0"/>
      <sheetData sheetId="1">
        <row r="3">
          <cell r="J3">
            <v>185855</v>
          </cell>
          <cell r="K3">
            <v>199440</v>
          </cell>
          <cell r="O3">
            <v>185796</v>
          </cell>
          <cell r="P3">
            <v>199423</v>
          </cell>
          <cell r="Q3">
            <v>385219</v>
          </cell>
        </row>
        <row r="4">
          <cell r="J4">
            <v>99983</v>
          </cell>
          <cell r="K4">
            <v>107511</v>
          </cell>
          <cell r="O4">
            <v>100145</v>
          </cell>
          <cell r="P4">
            <v>107622</v>
          </cell>
          <cell r="Q4">
            <v>207767</v>
          </cell>
        </row>
        <row r="5">
          <cell r="J5">
            <v>101543</v>
          </cell>
          <cell r="K5">
            <v>111882</v>
          </cell>
          <cell r="O5">
            <v>101492</v>
          </cell>
          <cell r="P5">
            <v>111944</v>
          </cell>
          <cell r="Q5">
            <v>213436</v>
          </cell>
        </row>
        <row r="6">
          <cell r="J6">
            <v>84319</v>
          </cell>
          <cell r="K6">
            <v>87565</v>
          </cell>
          <cell r="O6">
            <v>84311</v>
          </cell>
          <cell r="P6">
            <v>87486</v>
          </cell>
          <cell r="Q6">
            <v>171797</v>
          </cell>
        </row>
        <row r="7">
          <cell r="J7">
            <v>99976</v>
          </cell>
          <cell r="K7">
            <v>107504</v>
          </cell>
          <cell r="O7">
            <v>100138</v>
          </cell>
          <cell r="P7">
            <v>107615</v>
          </cell>
          <cell r="Q7">
            <v>207753</v>
          </cell>
        </row>
        <row r="9">
          <cell r="J9">
            <v>2340</v>
          </cell>
          <cell r="K9">
            <v>2498</v>
          </cell>
          <cell r="O9">
            <v>2353</v>
          </cell>
          <cell r="P9">
            <v>2497</v>
          </cell>
          <cell r="Q9">
            <v>4850</v>
          </cell>
        </row>
        <row r="10">
          <cell r="J10">
            <v>137547</v>
          </cell>
          <cell r="K10">
            <v>142110</v>
          </cell>
          <cell r="O10">
            <v>137375</v>
          </cell>
          <cell r="P10">
            <v>142010</v>
          </cell>
          <cell r="Q10">
            <v>279385</v>
          </cell>
        </row>
        <row r="11">
          <cell r="J11">
            <v>178213</v>
          </cell>
          <cell r="K11">
            <v>181584</v>
          </cell>
          <cell r="O11">
            <v>178332</v>
          </cell>
          <cell r="P11">
            <v>181623</v>
          </cell>
          <cell r="Q11">
            <v>359955</v>
          </cell>
        </row>
        <row r="12">
          <cell r="J12">
            <v>94342</v>
          </cell>
          <cell r="K12">
            <v>96645</v>
          </cell>
          <cell r="O12">
            <v>94517</v>
          </cell>
          <cell r="P12">
            <v>96751</v>
          </cell>
          <cell r="Q12">
            <v>191268</v>
          </cell>
        </row>
        <row r="13">
          <cell r="J13">
            <v>50222</v>
          </cell>
          <cell r="K13">
            <v>50558</v>
          </cell>
          <cell r="O13">
            <v>50211</v>
          </cell>
          <cell r="P13">
            <v>50534</v>
          </cell>
          <cell r="Q13">
            <v>100745</v>
          </cell>
        </row>
        <row r="14">
          <cell r="J14">
            <v>44519</v>
          </cell>
          <cell r="K14">
            <v>46085</v>
          </cell>
          <cell r="O14">
            <v>44446</v>
          </cell>
          <cell r="P14">
            <v>46061</v>
          </cell>
          <cell r="Q14">
            <v>90507</v>
          </cell>
        </row>
        <row r="15">
          <cell r="J15">
            <v>41002</v>
          </cell>
          <cell r="K15">
            <v>41016</v>
          </cell>
          <cell r="O15">
            <v>40973</v>
          </cell>
          <cell r="P15">
            <v>40967</v>
          </cell>
          <cell r="Q15">
            <v>81940</v>
          </cell>
        </row>
        <row r="16">
          <cell r="J16">
            <v>37339</v>
          </cell>
          <cell r="K16">
            <v>39008</v>
          </cell>
          <cell r="O16">
            <v>37301</v>
          </cell>
          <cell r="P16">
            <v>38964</v>
          </cell>
          <cell r="Q16">
            <v>76265</v>
          </cell>
        </row>
        <row r="17">
          <cell r="J17">
            <v>36071</v>
          </cell>
          <cell r="K17">
            <v>37102</v>
          </cell>
          <cell r="O17">
            <v>35970</v>
          </cell>
          <cell r="P17">
            <v>37005</v>
          </cell>
          <cell r="Q17">
            <v>72975</v>
          </cell>
        </row>
        <row r="18">
          <cell r="J18">
            <v>14605</v>
          </cell>
          <cell r="K18">
            <v>15778</v>
          </cell>
          <cell r="O18">
            <v>14642</v>
          </cell>
          <cell r="P18">
            <v>15848</v>
          </cell>
          <cell r="Q18">
            <v>30490</v>
          </cell>
        </row>
        <row r="19">
          <cell r="J19">
            <v>84712</v>
          </cell>
          <cell r="K19">
            <v>87398</v>
          </cell>
          <cell r="O19">
            <v>84783</v>
          </cell>
          <cell r="P19">
            <v>87445</v>
          </cell>
          <cell r="Q19">
            <v>172228</v>
          </cell>
        </row>
        <row r="20">
          <cell r="J20">
            <v>15817</v>
          </cell>
          <cell r="K20">
            <v>19635</v>
          </cell>
          <cell r="O20">
            <v>15816</v>
          </cell>
          <cell r="P20">
            <v>19663</v>
          </cell>
          <cell r="Q20">
            <v>35479</v>
          </cell>
        </row>
        <row r="21">
          <cell r="J21">
            <v>44595</v>
          </cell>
          <cell r="K21">
            <v>46875</v>
          </cell>
          <cell r="O21">
            <v>44652</v>
          </cell>
          <cell r="P21">
            <v>46878</v>
          </cell>
          <cell r="Q21">
            <v>91530</v>
          </cell>
        </row>
        <row r="22">
          <cell r="J22">
            <v>53043</v>
          </cell>
          <cell r="K22">
            <v>55573</v>
          </cell>
          <cell r="O22">
            <v>53021</v>
          </cell>
          <cell r="P22">
            <v>55611</v>
          </cell>
          <cell r="Q22">
            <v>108632</v>
          </cell>
        </row>
        <row r="23">
          <cell r="J23">
            <v>29068</v>
          </cell>
          <cell r="K23">
            <v>33765</v>
          </cell>
          <cell r="O23">
            <v>29058</v>
          </cell>
          <cell r="P23">
            <v>33779</v>
          </cell>
          <cell r="Q23">
            <v>62837</v>
          </cell>
        </row>
        <row r="24">
          <cell r="J24">
            <v>40577</v>
          </cell>
          <cell r="K24">
            <v>42943</v>
          </cell>
          <cell r="O24">
            <v>40639</v>
          </cell>
          <cell r="P24">
            <v>42956</v>
          </cell>
          <cell r="Q24">
            <v>83595</v>
          </cell>
        </row>
        <row r="25">
          <cell r="J25">
            <v>101704</v>
          </cell>
          <cell r="K25">
            <v>104634</v>
          </cell>
          <cell r="O25">
            <v>101618</v>
          </cell>
          <cell r="P25">
            <v>104626</v>
          </cell>
          <cell r="Q25">
            <v>206244</v>
          </cell>
        </row>
        <row r="26">
          <cell r="J26">
            <v>94953</v>
          </cell>
          <cell r="K26">
            <v>97412</v>
          </cell>
          <cell r="O26">
            <v>94863</v>
          </cell>
          <cell r="P26">
            <v>97407</v>
          </cell>
          <cell r="Q26">
            <v>192270</v>
          </cell>
        </row>
        <row r="27">
          <cell r="J27">
            <v>6751</v>
          </cell>
          <cell r="K27">
            <v>7222</v>
          </cell>
          <cell r="O27">
            <v>6755</v>
          </cell>
          <cell r="P27">
            <v>7219</v>
          </cell>
          <cell r="Q27">
            <v>13974</v>
          </cell>
        </row>
        <row r="28">
          <cell r="J28">
            <v>68024</v>
          </cell>
          <cell r="K28">
            <v>68034</v>
          </cell>
          <cell r="O28">
            <v>68016</v>
          </cell>
          <cell r="P28">
            <v>68047</v>
          </cell>
          <cell r="Q28">
            <v>136063</v>
          </cell>
        </row>
        <row r="29">
          <cell r="J29">
            <v>56806</v>
          </cell>
          <cell r="K29">
            <v>59861</v>
          </cell>
          <cell r="O29">
            <v>56822</v>
          </cell>
          <cell r="P29">
            <v>59828</v>
          </cell>
          <cell r="Q29">
            <v>116650</v>
          </cell>
        </row>
        <row r="30">
          <cell r="J30">
            <v>47513</v>
          </cell>
          <cell r="K30">
            <v>50430</v>
          </cell>
          <cell r="O30">
            <v>47508</v>
          </cell>
          <cell r="P30">
            <v>50403</v>
          </cell>
          <cell r="Q30">
            <v>97911</v>
          </cell>
        </row>
        <row r="31">
          <cell r="J31">
            <v>9293</v>
          </cell>
          <cell r="K31">
            <v>9431</v>
          </cell>
          <cell r="O31">
            <v>9314</v>
          </cell>
          <cell r="P31">
            <v>9425</v>
          </cell>
          <cell r="Q31">
            <v>18739</v>
          </cell>
        </row>
        <row r="32">
          <cell r="J32">
            <v>46465</v>
          </cell>
          <cell r="K32">
            <v>47231</v>
          </cell>
          <cell r="O32">
            <v>46426</v>
          </cell>
          <cell r="P32">
            <v>47257</v>
          </cell>
          <cell r="Q32">
            <v>93683</v>
          </cell>
        </row>
        <row r="33">
          <cell r="J33">
            <v>56808</v>
          </cell>
          <cell r="K33">
            <v>60302</v>
          </cell>
          <cell r="O33">
            <v>56688</v>
          </cell>
          <cell r="P33">
            <v>60344</v>
          </cell>
          <cell r="Q33">
            <v>117032</v>
          </cell>
        </row>
        <row r="34">
          <cell r="J34">
            <v>35755</v>
          </cell>
          <cell r="K34">
            <v>34117</v>
          </cell>
          <cell r="O34">
            <v>35829</v>
          </cell>
          <cell r="P34">
            <v>34020</v>
          </cell>
          <cell r="Q34">
            <v>69849</v>
          </cell>
        </row>
        <row r="35">
          <cell r="J35">
            <v>33514</v>
          </cell>
          <cell r="K35">
            <v>33160</v>
          </cell>
          <cell r="O35">
            <v>33424</v>
          </cell>
          <cell r="P35">
            <v>33075</v>
          </cell>
          <cell r="Q35">
            <v>66499</v>
          </cell>
        </row>
        <row r="36">
          <cell r="J36">
            <v>10261</v>
          </cell>
          <cell r="K36">
            <v>11290</v>
          </cell>
          <cell r="O36">
            <v>10282</v>
          </cell>
          <cell r="P36">
            <v>11342</v>
          </cell>
          <cell r="Q36">
            <v>21624</v>
          </cell>
        </row>
        <row r="37">
          <cell r="J37">
            <v>22138</v>
          </cell>
          <cell r="K37">
            <v>21113</v>
          </cell>
          <cell r="O37">
            <v>22121</v>
          </cell>
          <cell r="P37">
            <v>21108</v>
          </cell>
          <cell r="Q37">
            <v>43229</v>
          </cell>
        </row>
        <row r="38">
          <cell r="J38">
            <v>24435</v>
          </cell>
          <cell r="K38">
            <v>23641</v>
          </cell>
          <cell r="O38">
            <v>24349</v>
          </cell>
          <cell r="P38">
            <v>23657</v>
          </cell>
          <cell r="Q38">
            <v>48006</v>
          </cell>
        </row>
        <row r="39">
          <cell r="J39">
            <v>14297</v>
          </cell>
          <cell r="K39">
            <v>15787</v>
          </cell>
          <cell r="O39">
            <v>14342</v>
          </cell>
          <cell r="P39">
            <v>15839</v>
          </cell>
          <cell r="Q39">
            <v>30181</v>
          </cell>
        </row>
        <row r="40">
          <cell r="J40">
            <v>14240</v>
          </cell>
          <cell r="K40">
            <v>13917</v>
          </cell>
          <cell r="O40">
            <v>14227</v>
          </cell>
          <cell r="P40">
            <v>13941</v>
          </cell>
          <cell r="Q40">
            <v>28168</v>
          </cell>
        </row>
        <row r="41">
          <cell r="J41">
            <v>4418</v>
          </cell>
          <cell r="K41">
            <v>4507</v>
          </cell>
          <cell r="O41">
            <v>4440</v>
          </cell>
          <cell r="P41">
            <v>4518</v>
          </cell>
          <cell r="Q41">
            <v>8958</v>
          </cell>
        </row>
        <row r="42">
          <cell r="J42">
            <v>9822</v>
          </cell>
          <cell r="K42">
            <v>9410</v>
          </cell>
          <cell r="O42">
            <v>9787</v>
          </cell>
          <cell r="P42">
            <v>9423</v>
          </cell>
          <cell r="Q42">
            <v>19210</v>
          </cell>
        </row>
        <row r="43">
          <cell r="J43">
            <v>18423</v>
          </cell>
          <cell r="K43">
            <v>18454</v>
          </cell>
          <cell r="O43">
            <v>18458</v>
          </cell>
          <cell r="P43">
            <v>18452</v>
          </cell>
          <cell r="Q43">
            <v>36910</v>
          </cell>
        </row>
        <row r="44">
          <cell r="J44">
            <v>19664</v>
          </cell>
          <cell r="K44">
            <v>21628</v>
          </cell>
          <cell r="O44">
            <v>19663</v>
          </cell>
          <cell r="P44">
            <v>21620</v>
          </cell>
          <cell r="Q44">
            <v>41283</v>
          </cell>
        </row>
        <row r="45">
          <cell r="J45">
            <v>5851</v>
          </cell>
          <cell r="K45">
            <v>6789</v>
          </cell>
          <cell r="O45">
            <v>5845</v>
          </cell>
          <cell r="P45">
            <v>6754</v>
          </cell>
          <cell r="Q45">
            <v>12599</v>
          </cell>
        </row>
        <row r="46">
          <cell r="J46">
            <v>13813</v>
          </cell>
          <cell r="K46">
            <v>14839</v>
          </cell>
          <cell r="O46">
            <v>13818</v>
          </cell>
          <cell r="P46">
            <v>14866</v>
          </cell>
          <cell r="Q46">
            <v>28684</v>
          </cell>
        </row>
        <row r="47">
          <cell r="J47">
            <v>19893</v>
          </cell>
          <cell r="K47">
            <v>20610</v>
          </cell>
          <cell r="O47">
            <v>19928</v>
          </cell>
          <cell r="P47">
            <v>20658</v>
          </cell>
          <cell r="Q47">
            <v>40586</v>
          </cell>
        </row>
        <row r="48">
          <cell r="J48">
            <v>5753</v>
          </cell>
          <cell r="K48">
            <v>6440</v>
          </cell>
          <cell r="O48">
            <v>5736</v>
          </cell>
          <cell r="P48">
            <v>6431</v>
          </cell>
          <cell r="Q48">
            <v>12167</v>
          </cell>
        </row>
        <row r="49">
          <cell r="J49">
            <v>3315</v>
          </cell>
          <cell r="K49">
            <v>3601</v>
          </cell>
          <cell r="O49">
            <v>3319</v>
          </cell>
          <cell r="P49">
            <v>3615</v>
          </cell>
          <cell r="Q49">
            <v>6934</v>
          </cell>
        </row>
        <row r="50">
          <cell r="J50">
            <v>3915</v>
          </cell>
          <cell r="K50">
            <v>4365</v>
          </cell>
          <cell r="O50">
            <v>3924</v>
          </cell>
          <cell r="P50">
            <v>4362</v>
          </cell>
          <cell r="Q50">
            <v>8286</v>
          </cell>
        </row>
        <row r="51">
          <cell r="J51">
            <v>3237</v>
          </cell>
          <cell r="K51">
            <v>3649</v>
          </cell>
          <cell r="O51">
            <v>3218</v>
          </cell>
          <cell r="P51">
            <v>3671</v>
          </cell>
          <cell r="Q51">
            <v>6889</v>
          </cell>
        </row>
        <row r="52">
          <cell r="J52">
            <v>4021</v>
          </cell>
          <cell r="K52">
            <v>4578</v>
          </cell>
          <cell r="O52">
            <v>4052</v>
          </cell>
          <cell r="P52">
            <v>4609</v>
          </cell>
          <cell r="Q52">
            <v>8661</v>
          </cell>
        </row>
        <row r="53">
          <cell r="J53">
            <v>15392</v>
          </cell>
          <cell r="K53">
            <v>16311</v>
          </cell>
          <cell r="O53">
            <v>15415</v>
          </cell>
          <cell r="P53">
            <v>16347</v>
          </cell>
          <cell r="Q53">
            <v>31762</v>
          </cell>
        </row>
        <row r="54">
          <cell r="J54">
            <v>12159</v>
          </cell>
          <cell r="K54">
            <v>12958</v>
          </cell>
          <cell r="O54">
            <v>12165</v>
          </cell>
          <cell r="P54">
            <v>12971</v>
          </cell>
          <cell r="Q54">
            <v>25136</v>
          </cell>
        </row>
        <row r="55">
          <cell r="J55">
            <v>15821</v>
          </cell>
          <cell r="K55">
            <v>15810</v>
          </cell>
          <cell r="O55">
            <v>15803</v>
          </cell>
          <cell r="P55">
            <v>15766</v>
          </cell>
          <cell r="Q55">
            <v>31569</v>
          </cell>
        </row>
        <row r="56">
          <cell r="J56">
            <v>8648</v>
          </cell>
          <cell r="K56">
            <v>8066</v>
          </cell>
          <cell r="O56">
            <v>8750</v>
          </cell>
          <cell r="P56">
            <v>8084</v>
          </cell>
          <cell r="Q56">
            <v>16834</v>
          </cell>
        </row>
        <row r="57">
          <cell r="J57">
            <v>11715</v>
          </cell>
          <cell r="K57">
            <v>11784</v>
          </cell>
          <cell r="O57">
            <v>11724</v>
          </cell>
          <cell r="P57">
            <v>11788</v>
          </cell>
          <cell r="Q57">
            <v>23512</v>
          </cell>
        </row>
        <row r="58">
          <cell r="J58">
            <v>3571</v>
          </cell>
          <cell r="K58">
            <v>3816</v>
          </cell>
          <cell r="O58">
            <v>3588</v>
          </cell>
          <cell r="P58">
            <v>3831</v>
          </cell>
          <cell r="Q58">
            <v>7419</v>
          </cell>
        </row>
        <row r="59">
          <cell r="J59">
            <v>8083</v>
          </cell>
          <cell r="K59">
            <v>8456</v>
          </cell>
          <cell r="O59">
            <v>8089</v>
          </cell>
          <cell r="P59">
            <v>8476</v>
          </cell>
          <cell r="Q59">
            <v>16565</v>
          </cell>
        </row>
      </sheetData>
      <sheetData sheetId="2"/>
      <sheetData sheetId="3"/>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Sheet2"/>
      <sheetName val="Sheet3"/>
      <sheetName val="Sheet4"/>
      <sheetName val="Sheet5"/>
      <sheetName val="Sheet6"/>
    </sheetNames>
    <sheetDataSet>
      <sheetData sheetId="0"/>
      <sheetData sheetId="1">
        <row r="9">
          <cell r="J9">
            <v>2353</v>
          </cell>
          <cell r="K9">
            <v>2497</v>
          </cell>
        </row>
        <row r="10">
          <cell r="J10">
            <v>137375</v>
          </cell>
          <cell r="K10">
            <v>142010</v>
          </cell>
        </row>
        <row r="13">
          <cell r="J13">
            <v>50211</v>
          </cell>
          <cell r="K13">
            <v>50534</v>
          </cell>
        </row>
        <row r="14">
          <cell r="J14">
            <v>44446</v>
          </cell>
          <cell r="K14">
            <v>46061</v>
          </cell>
        </row>
        <row r="17">
          <cell r="J17">
            <v>35970</v>
          </cell>
          <cell r="K17">
            <v>37005</v>
          </cell>
        </row>
        <row r="18">
          <cell r="J18">
            <v>14642</v>
          </cell>
          <cell r="K18">
            <v>15848</v>
          </cell>
        </row>
      </sheetData>
      <sheetData sheetId="2"/>
      <sheetData sheetId="3"/>
      <sheetData sheetId="4"/>
      <sheetData sheetId="5"/>
    </sheetDataSet>
  </externalBook>
</externalLink>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P104"/>
  <sheetViews>
    <sheetView tabSelected="1" view="pageBreakPreview" zoomScale="110" zoomScaleSheetLayoutView="110" workbookViewId="0">
      <pane ySplit="4" topLeftCell="A83" activePane="bottomLeft" state="frozen"/>
      <selection pane="bottomLeft" activeCell="C4" sqref="C4"/>
    </sheetView>
  </sheetViews>
  <sheetFormatPr defaultRowHeight="12"/>
  <cols>
    <col min="1" max="1" width="3.75" style="1" customWidth="1"/>
    <col min="2" max="2" width="20.625" style="2" customWidth="1"/>
    <col min="3" max="5" width="10.625" style="1" customWidth="1"/>
    <col min="6" max="6" width="10.625" style="3" customWidth="1"/>
    <col min="7" max="7" width="10.6640625" style="1" customWidth="1"/>
    <col min="8" max="8" width="3.125" style="1" customWidth="1"/>
    <col min="9" max="9" width="9.25" style="1" customWidth="1"/>
    <col min="10" max="14" width="3.125" style="1" customWidth="1"/>
    <col min="15" max="15" width="10.375" style="1" bestFit="1" customWidth="1"/>
    <col min="16" max="249" width="9" style="1" bestFit="1" customWidth="1"/>
    <col min="250" max="255" width="8.88671875" style="1" bestFit="1" customWidth="1"/>
    <col min="256" max="16384" width="9" style="1" bestFit="1" customWidth="1"/>
  </cols>
  <sheetData>
    <row r="1" spans="1:14" s="4" customFormat="1" ht="20.100000000000001" customHeight="1">
      <c r="A1" s="5" t="s">
        <v>174</v>
      </c>
      <c r="B1" s="5"/>
      <c r="C1" s="5"/>
      <c r="D1" s="5"/>
      <c r="E1" s="5"/>
      <c r="F1" s="5"/>
      <c r="G1" s="5"/>
      <c r="H1" s="5"/>
    </row>
    <row r="2" spans="1:14">
      <c r="G2" s="45" t="s">
        <v>8</v>
      </c>
      <c r="H2" s="45"/>
    </row>
    <row r="3" spans="1:14" s="2" customFormat="1" ht="13.5" customHeight="1">
      <c r="A3" s="6"/>
      <c r="B3" s="21"/>
      <c r="C3" s="12" t="s">
        <v>177</v>
      </c>
      <c r="D3" s="42"/>
      <c r="E3" s="23"/>
      <c r="F3" s="43" t="s">
        <v>5</v>
      </c>
      <c r="G3" s="46"/>
      <c r="H3" s="52"/>
      <c r="I3" s="2"/>
      <c r="J3" s="2"/>
      <c r="K3" s="2"/>
      <c r="L3" s="2"/>
      <c r="M3" s="2"/>
      <c r="N3" s="2"/>
    </row>
    <row r="4" spans="1:14" s="2" customFormat="1">
      <c r="A4" s="7"/>
      <c r="B4" s="22"/>
      <c r="C4" s="29" t="s">
        <v>2</v>
      </c>
      <c r="D4" s="29" t="s">
        <v>9</v>
      </c>
      <c r="E4" s="29" t="s">
        <v>14</v>
      </c>
      <c r="F4" s="29" t="s">
        <v>0</v>
      </c>
      <c r="G4" s="29" t="s">
        <v>17</v>
      </c>
      <c r="H4" s="2"/>
      <c r="I4" s="2"/>
      <c r="J4" s="2"/>
      <c r="K4" s="2"/>
      <c r="L4" s="2"/>
      <c r="M4" s="2"/>
      <c r="N4" s="2"/>
    </row>
    <row r="5" spans="1:14" ht="13.5" customHeight="1">
      <c r="A5" s="8"/>
      <c r="B5" s="23" t="s">
        <v>21</v>
      </c>
      <c r="C5" s="33">
        <v>99534</v>
      </c>
      <c r="D5" s="33">
        <v>109112</v>
      </c>
      <c r="E5" s="37">
        <v>208646</v>
      </c>
      <c r="F5" s="37">
        <v>208646</v>
      </c>
      <c r="G5" s="47">
        <f t="shared" ref="G5:G53" si="0">E5-F5</f>
        <v>0</v>
      </c>
    </row>
    <row r="6" spans="1:14" ht="13.5" customHeight="1">
      <c r="A6" s="8"/>
      <c r="B6" s="23" t="s">
        <v>22</v>
      </c>
      <c r="C6" s="33">
        <v>85054</v>
      </c>
      <c r="D6" s="33">
        <v>88691</v>
      </c>
      <c r="E6" s="37">
        <v>173745</v>
      </c>
      <c r="F6" s="37">
        <v>173745</v>
      </c>
      <c r="G6" s="47">
        <f t="shared" si="0"/>
        <v>0</v>
      </c>
    </row>
    <row r="7" spans="1:14" ht="13.5" customHeight="1">
      <c r="A7" s="8"/>
      <c r="B7" s="23" t="s">
        <v>23</v>
      </c>
      <c r="C7" s="33">
        <v>93776</v>
      </c>
      <c r="D7" s="33">
        <v>100127</v>
      </c>
      <c r="E7" s="37">
        <v>193903</v>
      </c>
      <c r="F7" s="37">
        <v>193903</v>
      </c>
      <c r="G7" s="47">
        <f t="shared" si="0"/>
        <v>0</v>
      </c>
    </row>
    <row r="8" spans="1:14" ht="13.5" customHeight="1">
      <c r="A8" s="9"/>
      <c r="B8" s="24" t="s">
        <v>26</v>
      </c>
      <c r="C8" s="34">
        <v>278364</v>
      </c>
      <c r="D8" s="34">
        <v>297930</v>
      </c>
      <c r="E8" s="36">
        <v>576294</v>
      </c>
      <c r="F8" s="36">
        <v>576294</v>
      </c>
      <c r="G8" s="48">
        <f t="shared" si="0"/>
        <v>0</v>
      </c>
    </row>
    <row r="9" spans="1:14" ht="13.5" customHeight="1">
      <c r="A9" s="8"/>
      <c r="B9" s="23" t="s">
        <v>28</v>
      </c>
      <c r="C9" s="33">
        <v>246563</v>
      </c>
      <c r="D9" s="33">
        <v>249821</v>
      </c>
      <c r="E9" s="37">
        <v>496384</v>
      </c>
      <c r="F9" s="37">
        <v>496384</v>
      </c>
      <c r="G9" s="47">
        <f t="shared" si="0"/>
        <v>0</v>
      </c>
    </row>
    <row r="10" spans="1:14" ht="13.5" customHeight="1">
      <c r="A10" s="8"/>
      <c r="B10" s="23" t="s">
        <v>29</v>
      </c>
      <c r="C10" s="33">
        <v>62889</v>
      </c>
      <c r="D10" s="33">
        <v>64793</v>
      </c>
      <c r="E10" s="37">
        <v>127682</v>
      </c>
      <c r="F10" s="37">
        <v>127682</v>
      </c>
      <c r="G10" s="47">
        <f t="shared" si="0"/>
        <v>0</v>
      </c>
    </row>
    <row r="11" spans="1:14" ht="13.5" customHeight="1">
      <c r="A11" s="8"/>
      <c r="B11" s="23" t="s">
        <v>34</v>
      </c>
      <c r="C11" s="33">
        <v>11087</v>
      </c>
      <c r="D11" s="33">
        <v>11636</v>
      </c>
      <c r="E11" s="37">
        <v>22723</v>
      </c>
      <c r="F11" s="37">
        <v>22723</v>
      </c>
      <c r="G11" s="47">
        <f t="shared" si="0"/>
        <v>0</v>
      </c>
    </row>
    <row r="12" spans="1:14" ht="13.5" customHeight="1">
      <c r="A12" s="9"/>
      <c r="B12" s="24" t="s">
        <v>37</v>
      </c>
      <c r="C12" s="34">
        <v>320539</v>
      </c>
      <c r="D12" s="34">
        <v>326250</v>
      </c>
      <c r="E12" s="36">
        <v>646789</v>
      </c>
      <c r="F12" s="36">
        <v>646789</v>
      </c>
      <c r="G12" s="48">
        <f t="shared" si="0"/>
        <v>0</v>
      </c>
    </row>
    <row r="13" spans="1:14" ht="13.5" customHeight="1">
      <c r="A13" s="8"/>
      <c r="B13" s="23" t="s">
        <v>12</v>
      </c>
      <c r="C13" s="33">
        <v>78893</v>
      </c>
      <c r="D13" s="33">
        <v>81523</v>
      </c>
      <c r="E13" s="37">
        <v>160416</v>
      </c>
      <c r="F13" s="37">
        <v>160416</v>
      </c>
      <c r="G13" s="47">
        <f t="shared" si="0"/>
        <v>0</v>
      </c>
    </row>
    <row r="14" spans="1:14" ht="13.5" customHeight="1">
      <c r="A14" s="8"/>
      <c r="B14" s="23" t="s">
        <v>39</v>
      </c>
      <c r="C14" s="33">
        <v>13818</v>
      </c>
      <c r="D14" s="33">
        <v>16763</v>
      </c>
      <c r="E14" s="37">
        <v>30581</v>
      </c>
      <c r="F14" s="37">
        <v>30581</v>
      </c>
      <c r="G14" s="47">
        <f t="shared" si="0"/>
        <v>0</v>
      </c>
    </row>
    <row r="15" spans="1:14" ht="13.5" customHeight="1">
      <c r="A15" s="8"/>
      <c r="B15" s="23" t="s">
        <v>41</v>
      </c>
      <c r="C15" s="33">
        <v>43504</v>
      </c>
      <c r="D15" s="33">
        <v>46276</v>
      </c>
      <c r="E15" s="37">
        <v>89780</v>
      </c>
      <c r="F15" s="37">
        <v>89780</v>
      </c>
      <c r="G15" s="47">
        <f t="shared" si="0"/>
        <v>0</v>
      </c>
    </row>
    <row r="16" spans="1:14" ht="13.5" customHeight="1">
      <c r="A16" s="8"/>
      <c r="B16" s="23" t="s">
        <v>42</v>
      </c>
      <c r="C16" s="33">
        <v>52983</v>
      </c>
      <c r="D16" s="33">
        <v>54515</v>
      </c>
      <c r="E16" s="37">
        <v>107498</v>
      </c>
      <c r="F16" s="37">
        <v>107498</v>
      </c>
      <c r="G16" s="47">
        <f t="shared" si="0"/>
        <v>0</v>
      </c>
    </row>
    <row r="17" spans="1:7" ht="13.5" customHeight="1">
      <c r="A17" s="8"/>
      <c r="B17" s="23" t="s">
        <v>36</v>
      </c>
      <c r="C17" s="33">
        <v>27418</v>
      </c>
      <c r="D17" s="33">
        <v>30875</v>
      </c>
      <c r="E17" s="37">
        <v>58293</v>
      </c>
      <c r="F17" s="37">
        <v>58293</v>
      </c>
      <c r="G17" s="47">
        <f t="shared" si="0"/>
        <v>0</v>
      </c>
    </row>
    <row r="18" spans="1:7" ht="13.5" customHeight="1">
      <c r="A18" s="8"/>
      <c r="B18" s="23" t="s">
        <v>44</v>
      </c>
      <c r="C18" s="33">
        <v>39081</v>
      </c>
      <c r="D18" s="33">
        <v>40891</v>
      </c>
      <c r="E18" s="37">
        <v>79972</v>
      </c>
      <c r="F18" s="37">
        <v>79972</v>
      </c>
      <c r="G18" s="47">
        <f t="shared" si="0"/>
        <v>0</v>
      </c>
    </row>
    <row r="19" spans="1:7" ht="13.5" customHeight="1">
      <c r="A19" s="8"/>
      <c r="B19" s="23" t="s">
        <v>46</v>
      </c>
      <c r="C19" s="33">
        <v>101850</v>
      </c>
      <c r="D19" s="33">
        <v>104425</v>
      </c>
      <c r="E19" s="37">
        <v>206275</v>
      </c>
      <c r="F19" s="37">
        <v>206275</v>
      </c>
      <c r="G19" s="47">
        <f t="shared" si="0"/>
        <v>0</v>
      </c>
    </row>
    <row r="20" spans="1:7" ht="13.5" customHeight="1">
      <c r="A20" s="8"/>
      <c r="B20" s="23" t="s">
        <v>49</v>
      </c>
      <c r="C20" s="33">
        <v>67182</v>
      </c>
      <c r="D20" s="33">
        <v>66500</v>
      </c>
      <c r="E20" s="37">
        <v>133682</v>
      </c>
      <c r="F20" s="37">
        <v>133682</v>
      </c>
      <c r="G20" s="47">
        <f t="shared" si="0"/>
        <v>0</v>
      </c>
    </row>
    <row r="21" spans="1:7" ht="13.5" customHeight="1">
      <c r="A21" s="8"/>
      <c r="B21" s="23" t="s">
        <v>3</v>
      </c>
      <c r="C21" s="33">
        <v>54994</v>
      </c>
      <c r="D21" s="33">
        <v>57405</v>
      </c>
      <c r="E21" s="37">
        <v>112399</v>
      </c>
      <c r="F21" s="37">
        <v>112399</v>
      </c>
      <c r="G21" s="47">
        <f t="shared" si="0"/>
        <v>0</v>
      </c>
    </row>
    <row r="22" spans="1:7" ht="13.5" customHeight="1">
      <c r="A22" s="8"/>
      <c r="B22" s="23" t="s">
        <v>45</v>
      </c>
      <c r="C22" s="33">
        <v>46678</v>
      </c>
      <c r="D22" s="33">
        <v>46252</v>
      </c>
      <c r="E22" s="37">
        <v>92930</v>
      </c>
      <c r="F22" s="37">
        <v>92930</v>
      </c>
      <c r="G22" s="47">
        <f t="shared" si="0"/>
        <v>0</v>
      </c>
    </row>
    <row r="23" spans="1:7" ht="13.5" customHeight="1">
      <c r="A23" s="8"/>
      <c r="B23" s="23" t="s">
        <v>16</v>
      </c>
      <c r="C23" s="33">
        <v>57385</v>
      </c>
      <c r="D23" s="33">
        <v>60968</v>
      </c>
      <c r="E23" s="37">
        <v>118353</v>
      </c>
      <c r="F23" s="37">
        <v>118353</v>
      </c>
      <c r="G23" s="47">
        <f t="shared" si="0"/>
        <v>0</v>
      </c>
    </row>
    <row r="24" spans="1:7" ht="13.5" customHeight="1">
      <c r="A24" s="8"/>
      <c r="B24" s="23" t="s">
        <v>50</v>
      </c>
      <c r="C24" s="33">
        <v>35518</v>
      </c>
      <c r="D24" s="33">
        <v>33772</v>
      </c>
      <c r="E24" s="37">
        <v>69290</v>
      </c>
      <c r="F24" s="37">
        <v>69290</v>
      </c>
      <c r="G24" s="47">
        <f t="shared" si="0"/>
        <v>0</v>
      </c>
    </row>
    <row r="25" spans="1:7" ht="13.5" customHeight="1">
      <c r="A25" s="8"/>
      <c r="B25" s="23" t="s">
        <v>1</v>
      </c>
      <c r="C25" s="33">
        <v>34772</v>
      </c>
      <c r="D25" s="33">
        <v>34191</v>
      </c>
      <c r="E25" s="37">
        <v>68963</v>
      </c>
      <c r="F25" s="37">
        <v>68963</v>
      </c>
      <c r="G25" s="47">
        <f t="shared" si="0"/>
        <v>0</v>
      </c>
    </row>
    <row r="26" spans="1:7" ht="13.5" customHeight="1">
      <c r="A26" s="8"/>
      <c r="B26" s="23" t="s">
        <v>51</v>
      </c>
      <c r="C26" s="33">
        <v>8366</v>
      </c>
      <c r="D26" s="33">
        <v>9023</v>
      </c>
      <c r="E26" s="37">
        <v>17389</v>
      </c>
      <c r="F26" s="37">
        <v>17389</v>
      </c>
      <c r="G26" s="47">
        <f t="shared" si="0"/>
        <v>0</v>
      </c>
    </row>
    <row r="27" spans="1:7" ht="13.5" customHeight="1">
      <c r="A27" s="8"/>
      <c r="B27" s="23" t="s">
        <v>52</v>
      </c>
      <c r="C27" s="33">
        <v>20630</v>
      </c>
      <c r="D27" s="33">
        <v>20427</v>
      </c>
      <c r="E27" s="37">
        <v>41057</v>
      </c>
      <c r="F27" s="37">
        <v>41057</v>
      </c>
      <c r="G27" s="47">
        <f t="shared" si="0"/>
        <v>0</v>
      </c>
    </row>
    <row r="28" spans="1:7" ht="13.5" customHeight="1">
      <c r="A28" s="8"/>
      <c r="B28" s="23" t="s">
        <v>53</v>
      </c>
      <c r="C28" s="33">
        <v>23822</v>
      </c>
      <c r="D28" s="33">
        <v>22724</v>
      </c>
      <c r="E28" s="37">
        <v>46546</v>
      </c>
      <c r="F28" s="37">
        <v>46546</v>
      </c>
      <c r="G28" s="47">
        <f t="shared" si="0"/>
        <v>0</v>
      </c>
    </row>
    <row r="29" spans="1:7" ht="13.5" customHeight="1">
      <c r="A29" s="8" t="s">
        <v>54</v>
      </c>
      <c r="B29" s="23" t="s">
        <v>15</v>
      </c>
      <c r="C29" s="33">
        <v>12081</v>
      </c>
      <c r="D29" s="33">
        <v>12989</v>
      </c>
      <c r="E29" s="37">
        <v>25070</v>
      </c>
      <c r="F29" s="37">
        <v>25092</v>
      </c>
      <c r="G29" s="47">
        <f t="shared" si="0"/>
        <v>-22</v>
      </c>
    </row>
    <row r="30" spans="1:7" ht="13.5" customHeight="1">
      <c r="A30" s="8" t="s">
        <v>175</v>
      </c>
      <c r="B30" s="23" t="s">
        <v>55</v>
      </c>
      <c r="C30" s="33">
        <v>12804</v>
      </c>
      <c r="D30" s="33">
        <v>12306</v>
      </c>
      <c r="E30" s="37">
        <v>25110</v>
      </c>
      <c r="F30" s="37">
        <v>25130</v>
      </c>
      <c r="G30" s="47">
        <f t="shared" si="0"/>
        <v>-20</v>
      </c>
    </row>
    <row r="31" spans="1:7" ht="13.5" customHeight="1">
      <c r="A31" s="8"/>
      <c r="B31" s="23" t="s">
        <v>20</v>
      </c>
      <c r="C31" s="33">
        <v>18591</v>
      </c>
      <c r="D31" s="33">
        <v>18172</v>
      </c>
      <c r="E31" s="37">
        <v>36763</v>
      </c>
      <c r="F31" s="37">
        <v>36763</v>
      </c>
      <c r="G31" s="47">
        <f t="shared" si="0"/>
        <v>0</v>
      </c>
    </row>
    <row r="32" spans="1:7" ht="13.5" customHeight="1">
      <c r="A32" s="8"/>
      <c r="B32" s="23" t="s">
        <v>56</v>
      </c>
      <c r="C32" s="33">
        <v>19143</v>
      </c>
      <c r="D32" s="33">
        <v>20740</v>
      </c>
      <c r="E32" s="37">
        <v>39883</v>
      </c>
      <c r="F32" s="37">
        <v>39883</v>
      </c>
      <c r="G32" s="47">
        <f t="shared" si="0"/>
        <v>0</v>
      </c>
    </row>
    <row r="33" spans="1:7" ht="13.5" customHeight="1">
      <c r="A33" s="8"/>
      <c r="B33" s="23" t="s">
        <v>40</v>
      </c>
      <c r="C33" s="33">
        <v>17431</v>
      </c>
      <c r="D33" s="33">
        <v>17731</v>
      </c>
      <c r="E33" s="37">
        <v>35162</v>
      </c>
      <c r="F33" s="37">
        <v>35162</v>
      </c>
      <c r="G33" s="47">
        <f t="shared" si="0"/>
        <v>0</v>
      </c>
    </row>
    <row r="34" spans="1:7" ht="13.5" customHeight="1">
      <c r="A34" s="10" t="s">
        <v>6</v>
      </c>
      <c r="B34" s="25"/>
      <c r="C34" s="35">
        <v>1385847</v>
      </c>
      <c r="D34" s="35">
        <v>1432648</v>
      </c>
      <c r="E34" s="35">
        <v>2818495</v>
      </c>
      <c r="F34" s="35">
        <f>SUM(F8,F12,F13:F33)</f>
        <v>2818537</v>
      </c>
      <c r="G34" s="49">
        <f t="shared" si="0"/>
        <v>-42</v>
      </c>
    </row>
    <row r="35" spans="1:7" ht="13.5" customHeight="1">
      <c r="A35" s="8"/>
      <c r="B35" s="23" t="s">
        <v>57</v>
      </c>
      <c r="C35" s="33">
        <v>4892</v>
      </c>
      <c r="D35" s="33">
        <v>5195</v>
      </c>
      <c r="E35" s="37">
        <v>10087</v>
      </c>
      <c r="F35" s="37">
        <v>10087</v>
      </c>
      <c r="G35" s="47">
        <f t="shared" si="0"/>
        <v>0</v>
      </c>
    </row>
    <row r="36" spans="1:7" ht="13.5" customHeight="1">
      <c r="A36" s="8"/>
      <c r="B36" s="23" t="s">
        <v>58</v>
      </c>
      <c r="C36" s="33">
        <v>2780</v>
      </c>
      <c r="D36" s="33">
        <v>3000</v>
      </c>
      <c r="E36" s="37">
        <v>5780</v>
      </c>
      <c r="F36" s="37">
        <v>5780</v>
      </c>
      <c r="G36" s="47">
        <f t="shared" si="0"/>
        <v>0</v>
      </c>
    </row>
    <row r="37" spans="1:7" ht="13.5" customHeight="1">
      <c r="A37" s="8"/>
      <c r="B37" s="23" t="s">
        <v>19</v>
      </c>
      <c r="C37" s="33">
        <v>3233</v>
      </c>
      <c r="D37" s="33">
        <v>3471</v>
      </c>
      <c r="E37" s="37">
        <v>6704</v>
      </c>
      <c r="F37" s="37">
        <v>6704</v>
      </c>
      <c r="G37" s="47">
        <f t="shared" si="0"/>
        <v>0</v>
      </c>
    </row>
    <row r="38" spans="1:7" ht="13.5" customHeight="1">
      <c r="A38" s="8"/>
      <c r="B38" s="23" t="s">
        <v>31</v>
      </c>
      <c r="C38" s="33">
        <v>2482</v>
      </c>
      <c r="D38" s="33">
        <v>2792</v>
      </c>
      <c r="E38" s="37">
        <v>5274</v>
      </c>
      <c r="F38" s="37">
        <v>5274</v>
      </c>
      <c r="G38" s="47">
        <f t="shared" si="0"/>
        <v>0</v>
      </c>
    </row>
    <row r="39" spans="1:7" ht="13.5" customHeight="1">
      <c r="A39" s="8"/>
      <c r="B39" s="23" t="s">
        <v>59</v>
      </c>
      <c r="C39" s="33">
        <v>2948</v>
      </c>
      <c r="D39" s="33">
        <v>3275</v>
      </c>
      <c r="E39" s="37">
        <v>6223</v>
      </c>
      <c r="F39" s="37">
        <v>6223</v>
      </c>
      <c r="G39" s="47">
        <f t="shared" si="0"/>
        <v>0</v>
      </c>
    </row>
    <row r="40" spans="1:7" ht="13.5" customHeight="1">
      <c r="A40" s="11" t="s">
        <v>24</v>
      </c>
      <c r="B40" s="24"/>
      <c r="C40" s="36">
        <v>16335</v>
      </c>
      <c r="D40" s="36">
        <v>17733</v>
      </c>
      <c r="E40" s="36">
        <v>34068</v>
      </c>
      <c r="F40" s="36">
        <v>34068</v>
      </c>
      <c r="G40" s="48">
        <f t="shared" si="0"/>
        <v>0</v>
      </c>
    </row>
    <row r="41" spans="1:7" ht="13.5" customHeight="1">
      <c r="A41" s="8"/>
      <c r="B41" s="23" t="s">
        <v>62</v>
      </c>
      <c r="C41" s="33">
        <v>15239</v>
      </c>
      <c r="D41" s="33">
        <v>16093</v>
      </c>
      <c r="E41" s="37">
        <v>31332</v>
      </c>
      <c r="F41" s="37">
        <v>31332</v>
      </c>
      <c r="G41" s="47">
        <f t="shared" si="0"/>
        <v>0</v>
      </c>
    </row>
    <row r="42" spans="1:7" ht="13.5" customHeight="1">
      <c r="A42" s="11" t="s">
        <v>63</v>
      </c>
      <c r="B42" s="24"/>
      <c r="C42" s="36">
        <v>15239</v>
      </c>
      <c r="D42" s="36">
        <v>16093</v>
      </c>
      <c r="E42" s="36">
        <v>31332</v>
      </c>
      <c r="F42" s="36">
        <v>31332</v>
      </c>
      <c r="G42" s="48">
        <f t="shared" si="0"/>
        <v>0</v>
      </c>
    </row>
    <row r="43" spans="1:7" ht="13.5" customHeight="1">
      <c r="A43" s="8"/>
      <c r="B43" s="23" t="s">
        <v>7</v>
      </c>
      <c r="C43" s="33">
        <v>12529</v>
      </c>
      <c r="D43" s="33">
        <v>13465</v>
      </c>
      <c r="E43" s="37">
        <v>25994</v>
      </c>
      <c r="F43" s="37">
        <v>25994</v>
      </c>
      <c r="G43" s="47">
        <f t="shared" si="0"/>
        <v>0</v>
      </c>
    </row>
    <row r="44" spans="1:7" ht="13.5" customHeight="1">
      <c r="A44" s="8"/>
      <c r="B44" s="23" t="s">
        <v>10</v>
      </c>
      <c r="C44" s="33">
        <v>17235</v>
      </c>
      <c r="D44" s="33">
        <v>17973</v>
      </c>
      <c r="E44" s="37">
        <v>35208</v>
      </c>
      <c r="F44" s="37">
        <v>35208</v>
      </c>
      <c r="G44" s="47">
        <f t="shared" si="0"/>
        <v>0</v>
      </c>
    </row>
    <row r="45" spans="1:7" ht="13.5" customHeight="1">
      <c r="A45" s="8"/>
      <c r="B45" s="23" t="s">
        <v>61</v>
      </c>
      <c r="C45" s="33">
        <v>7458</v>
      </c>
      <c r="D45" s="33">
        <v>7108</v>
      </c>
      <c r="E45" s="37">
        <v>14566</v>
      </c>
      <c r="F45" s="37">
        <v>14566</v>
      </c>
      <c r="G45" s="47">
        <f t="shared" si="0"/>
        <v>0</v>
      </c>
    </row>
    <row r="46" spans="1:7" ht="13.5" customHeight="1">
      <c r="A46" s="11" t="s">
        <v>64</v>
      </c>
      <c r="B46" s="24"/>
      <c r="C46" s="36">
        <v>37222</v>
      </c>
      <c r="D46" s="36">
        <v>38546</v>
      </c>
      <c r="E46" s="36">
        <v>75768</v>
      </c>
      <c r="F46" s="36">
        <v>75768</v>
      </c>
      <c r="G46" s="48">
        <f t="shared" si="0"/>
        <v>0</v>
      </c>
    </row>
    <row r="47" spans="1:7" ht="13.5" customHeight="1">
      <c r="A47" s="8"/>
      <c r="B47" s="23" t="s">
        <v>48</v>
      </c>
      <c r="C47" s="33">
        <v>11559</v>
      </c>
      <c r="D47" s="33">
        <v>11382</v>
      </c>
      <c r="E47" s="37">
        <v>22941</v>
      </c>
      <c r="F47" s="37">
        <v>22941</v>
      </c>
      <c r="G47" s="47">
        <f t="shared" si="0"/>
        <v>0</v>
      </c>
    </row>
    <row r="48" spans="1:7" ht="13.5" customHeight="1">
      <c r="A48" s="8"/>
      <c r="B48" s="23" t="s">
        <v>65</v>
      </c>
      <c r="C48" s="33">
        <v>2629</v>
      </c>
      <c r="D48" s="33">
        <v>2724</v>
      </c>
      <c r="E48" s="37">
        <v>5353</v>
      </c>
      <c r="F48" s="37">
        <v>5353</v>
      </c>
      <c r="G48" s="47">
        <f t="shared" si="0"/>
        <v>0</v>
      </c>
    </row>
    <row r="49" spans="1:16" ht="13.5" customHeight="1">
      <c r="A49" s="11" t="s">
        <v>38</v>
      </c>
      <c r="B49" s="24"/>
      <c r="C49" s="36">
        <v>14188</v>
      </c>
      <c r="D49" s="36">
        <v>14106</v>
      </c>
      <c r="E49" s="36">
        <v>28294</v>
      </c>
      <c r="F49" s="36">
        <v>28294</v>
      </c>
      <c r="G49" s="48">
        <f t="shared" si="0"/>
        <v>0</v>
      </c>
    </row>
    <row r="50" spans="1:16" ht="13.5" customHeight="1">
      <c r="A50" s="8"/>
      <c r="B50" s="23" t="s">
        <v>66</v>
      </c>
      <c r="C50" s="33">
        <v>7143</v>
      </c>
      <c r="D50" s="33">
        <v>7361</v>
      </c>
      <c r="E50" s="37">
        <v>14504</v>
      </c>
      <c r="F50" s="37">
        <v>14504</v>
      </c>
      <c r="G50" s="47">
        <f t="shared" si="0"/>
        <v>0</v>
      </c>
    </row>
    <row r="51" spans="1:16" ht="13.5" customHeight="1">
      <c r="A51" s="11" t="s">
        <v>67</v>
      </c>
      <c r="B51" s="24"/>
      <c r="C51" s="36">
        <v>7143</v>
      </c>
      <c r="D51" s="36">
        <v>7361</v>
      </c>
      <c r="E51" s="36">
        <v>14504</v>
      </c>
      <c r="F51" s="36">
        <v>14504</v>
      </c>
      <c r="G51" s="48">
        <f t="shared" si="0"/>
        <v>0</v>
      </c>
    </row>
    <row r="52" spans="1:16" ht="13.5" customHeight="1">
      <c r="A52" s="10" t="s">
        <v>68</v>
      </c>
      <c r="B52" s="25"/>
      <c r="C52" s="35">
        <v>90127</v>
      </c>
      <c r="D52" s="35">
        <v>93839</v>
      </c>
      <c r="E52" s="35">
        <v>183966</v>
      </c>
      <c r="F52" s="35">
        <v>183966</v>
      </c>
      <c r="G52" s="49">
        <f t="shared" si="0"/>
        <v>0</v>
      </c>
    </row>
    <row r="53" spans="1:16" ht="13.5" customHeight="1">
      <c r="A53" s="12" t="s">
        <v>69</v>
      </c>
      <c r="B53" s="23"/>
      <c r="C53" s="37">
        <v>1475974</v>
      </c>
      <c r="D53" s="37">
        <v>1526487</v>
      </c>
      <c r="E53" s="37">
        <v>3002461</v>
      </c>
      <c r="F53" s="37">
        <f>SUM(F34,F52)</f>
        <v>3002503</v>
      </c>
      <c r="G53" s="47">
        <f t="shared" si="0"/>
        <v>-42</v>
      </c>
    </row>
    <row r="54" spans="1:16" s="1" customFormat="1" ht="13.5" customHeight="1">
      <c r="A54" s="1" t="s">
        <v>18</v>
      </c>
      <c r="B54" s="26" t="s">
        <v>176</v>
      </c>
      <c r="C54" s="26"/>
      <c r="D54" s="26"/>
      <c r="E54" s="26"/>
      <c r="F54" s="26"/>
      <c r="G54" s="26"/>
      <c r="O54" s="57"/>
      <c r="P54" s="57"/>
    </row>
    <row r="55" spans="1:16" s="1" customFormat="1" ht="13.5" customHeight="1">
      <c r="B55" s="27" t="s">
        <v>138</v>
      </c>
      <c r="C55" s="27"/>
      <c r="D55" s="27"/>
      <c r="E55" s="27"/>
      <c r="F55" s="27"/>
      <c r="G55" s="27"/>
    </row>
    <row r="56" spans="1:16" s="1" customFormat="1" ht="12" customHeight="1">
      <c r="A56" s="2"/>
      <c r="B56" s="27" t="s">
        <v>30</v>
      </c>
      <c r="C56" s="27"/>
      <c r="D56" s="27"/>
      <c r="E56" s="27"/>
      <c r="F56" s="27"/>
      <c r="G56" s="27"/>
    </row>
    <row r="57" spans="1:16" ht="12" customHeight="1">
      <c r="A57" s="2"/>
      <c r="B57" s="28"/>
      <c r="C57" s="38"/>
      <c r="D57" s="38"/>
      <c r="E57" s="38"/>
      <c r="F57" s="38"/>
      <c r="G57" s="38"/>
      <c r="I57" s="54"/>
    </row>
    <row r="58" spans="1:16" ht="13.5" customHeight="1">
      <c r="A58" s="13" t="s">
        <v>70</v>
      </c>
      <c r="B58" s="29" t="s">
        <v>71</v>
      </c>
      <c r="C58" s="39">
        <v>24701</v>
      </c>
      <c r="D58" s="39">
        <v>26756</v>
      </c>
      <c r="E58" s="39">
        <v>51457</v>
      </c>
      <c r="F58" s="39">
        <v>51457</v>
      </c>
      <c r="G58" s="47">
        <f t="shared" ref="G58:G94" si="1">E58-F58</f>
        <v>0</v>
      </c>
      <c r="I58" s="55"/>
    </row>
    <row r="59" spans="1:16" ht="13.5" customHeight="1">
      <c r="A59" s="14"/>
      <c r="B59" s="30" t="s">
        <v>73</v>
      </c>
      <c r="C59" s="39">
        <v>27418</v>
      </c>
      <c r="D59" s="39">
        <v>30875</v>
      </c>
      <c r="E59" s="39">
        <v>58293</v>
      </c>
      <c r="F59" s="39">
        <v>58293</v>
      </c>
      <c r="G59" s="47">
        <f t="shared" si="1"/>
        <v>0</v>
      </c>
      <c r="I59" s="55"/>
      <c r="K59" s="56"/>
    </row>
    <row r="60" spans="1:16" ht="13.5" customHeight="1">
      <c r="A60" s="14"/>
      <c r="B60" s="30" t="s">
        <v>74</v>
      </c>
      <c r="C60" s="39">
        <v>13818</v>
      </c>
      <c r="D60" s="39">
        <v>16763</v>
      </c>
      <c r="E60" s="39">
        <v>30581</v>
      </c>
      <c r="F60" s="39">
        <v>30581</v>
      </c>
      <c r="G60" s="47">
        <f t="shared" si="1"/>
        <v>0</v>
      </c>
      <c r="I60" s="55"/>
      <c r="J60" s="55"/>
      <c r="K60" s="56"/>
    </row>
    <row r="61" spans="1:16" ht="13.5" customHeight="1">
      <c r="A61" s="14"/>
      <c r="B61" s="29" t="s">
        <v>75</v>
      </c>
      <c r="C61" s="39">
        <v>12081</v>
      </c>
      <c r="D61" s="39">
        <v>12989</v>
      </c>
      <c r="E61" s="39">
        <v>25070</v>
      </c>
      <c r="F61" s="39">
        <v>25092</v>
      </c>
      <c r="G61" s="47">
        <f t="shared" si="1"/>
        <v>-22</v>
      </c>
      <c r="I61" s="55"/>
      <c r="J61" s="55"/>
      <c r="K61" s="56"/>
    </row>
    <row r="62" spans="1:16" ht="13.5" customHeight="1">
      <c r="A62" s="14"/>
      <c r="B62" s="29" t="s">
        <v>76</v>
      </c>
      <c r="C62" s="39">
        <v>19143</v>
      </c>
      <c r="D62" s="39">
        <v>20740</v>
      </c>
      <c r="E62" s="39">
        <v>39883</v>
      </c>
      <c r="F62" s="39">
        <v>39883</v>
      </c>
      <c r="G62" s="47">
        <f t="shared" si="1"/>
        <v>0</v>
      </c>
      <c r="I62" s="55"/>
      <c r="J62" s="55"/>
      <c r="K62" s="56"/>
    </row>
    <row r="63" spans="1:16" ht="13.5" customHeight="1">
      <c r="A63" s="14"/>
      <c r="B63" s="29" t="s">
        <v>77</v>
      </c>
      <c r="C63" s="39">
        <v>15239</v>
      </c>
      <c r="D63" s="39">
        <v>16093</v>
      </c>
      <c r="E63" s="39">
        <v>31332</v>
      </c>
      <c r="F63" s="39">
        <v>31332</v>
      </c>
      <c r="G63" s="47">
        <f t="shared" si="1"/>
        <v>0</v>
      </c>
      <c r="I63" s="55"/>
      <c r="J63" s="55"/>
      <c r="K63" s="56"/>
    </row>
    <row r="64" spans="1:16" ht="13.5" customHeight="1">
      <c r="A64" s="14"/>
      <c r="B64" s="30" t="s">
        <v>79</v>
      </c>
      <c r="C64" s="39">
        <v>43504</v>
      </c>
      <c r="D64" s="39">
        <v>46276</v>
      </c>
      <c r="E64" s="39">
        <v>89780</v>
      </c>
      <c r="F64" s="39">
        <v>89780</v>
      </c>
      <c r="G64" s="47">
        <f t="shared" si="1"/>
        <v>0</v>
      </c>
      <c r="I64" s="55"/>
      <c r="J64" s="55"/>
      <c r="K64" s="56"/>
    </row>
    <row r="65" spans="1:11" ht="13.5" customHeight="1">
      <c r="A65" s="14"/>
      <c r="B65" s="29" t="s">
        <v>80</v>
      </c>
      <c r="C65" s="39">
        <v>12529</v>
      </c>
      <c r="D65" s="39">
        <v>13465</v>
      </c>
      <c r="E65" s="39">
        <v>25994</v>
      </c>
      <c r="F65" s="39">
        <v>25994</v>
      </c>
      <c r="G65" s="47">
        <f t="shared" si="1"/>
        <v>0</v>
      </c>
      <c r="I65" s="55"/>
      <c r="J65" s="55"/>
      <c r="K65" s="56"/>
    </row>
    <row r="66" spans="1:11" ht="13.5" customHeight="1">
      <c r="A66" s="14"/>
      <c r="B66" s="29" t="s">
        <v>81</v>
      </c>
      <c r="C66" s="39">
        <v>17235</v>
      </c>
      <c r="D66" s="39">
        <v>17973</v>
      </c>
      <c r="E66" s="39">
        <v>35208</v>
      </c>
      <c r="F66" s="39">
        <v>35208</v>
      </c>
      <c r="G66" s="47">
        <f t="shared" si="1"/>
        <v>0</v>
      </c>
      <c r="I66" s="55"/>
      <c r="J66" s="55"/>
      <c r="K66" s="56"/>
    </row>
    <row r="67" spans="1:11" ht="13.5" customHeight="1">
      <c r="A67" s="14"/>
      <c r="B67" s="29" t="s">
        <v>84</v>
      </c>
      <c r="C67" s="39">
        <v>20630</v>
      </c>
      <c r="D67" s="39">
        <v>20427</v>
      </c>
      <c r="E67" s="39">
        <v>41057</v>
      </c>
      <c r="F67" s="39">
        <v>41057</v>
      </c>
      <c r="G67" s="47">
        <f t="shared" si="1"/>
        <v>0</v>
      </c>
      <c r="I67" s="55"/>
      <c r="J67" s="55"/>
      <c r="K67" s="56"/>
    </row>
    <row r="68" spans="1:11" ht="13.5" customHeight="1">
      <c r="A68" s="14"/>
      <c r="B68" s="29" t="s">
        <v>85</v>
      </c>
      <c r="C68" s="39">
        <v>42976</v>
      </c>
      <c r="D68" s="39">
        <v>40880</v>
      </c>
      <c r="E68" s="39">
        <v>83856</v>
      </c>
      <c r="F68" s="39">
        <v>83856</v>
      </c>
      <c r="G68" s="47">
        <f t="shared" si="1"/>
        <v>0</v>
      </c>
      <c r="I68" s="55"/>
    </row>
    <row r="69" spans="1:11" ht="13.5" customHeight="1">
      <c r="A69" s="14"/>
      <c r="B69" s="30" t="s">
        <v>86</v>
      </c>
      <c r="C69" s="39">
        <v>78893</v>
      </c>
      <c r="D69" s="39">
        <v>81523</v>
      </c>
      <c r="E69" s="39">
        <v>160416</v>
      </c>
      <c r="F69" s="39">
        <v>160416</v>
      </c>
      <c r="G69" s="47">
        <f t="shared" si="1"/>
        <v>0</v>
      </c>
      <c r="I69" s="55"/>
      <c r="J69" s="55"/>
      <c r="K69" s="56"/>
    </row>
    <row r="70" spans="1:11" ht="13.5" customHeight="1">
      <c r="A70" s="14"/>
      <c r="B70" s="30" t="s">
        <v>87</v>
      </c>
      <c r="C70" s="39">
        <v>101850</v>
      </c>
      <c r="D70" s="39">
        <v>104425</v>
      </c>
      <c r="E70" s="39">
        <v>206275</v>
      </c>
      <c r="F70" s="39">
        <v>206275</v>
      </c>
      <c r="G70" s="47">
        <f t="shared" si="1"/>
        <v>0</v>
      </c>
      <c r="I70" s="55"/>
      <c r="J70" s="55"/>
      <c r="K70" s="56"/>
    </row>
    <row r="71" spans="1:11" ht="13.5" customHeight="1">
      <c r="A71" s="14"/>
      <c r="B71" s="29" t="s">
        <v>88</v>
      </c>
      <c r="C71" s="39">
        <v>52983</v>
      </c>
      <c r="D71" s="39">
        <v>54515</v>
      </c>
      <c r="E71" s="39">
        <v>107498</v>
      </c>
      <c r="F71" s="39">
        <v>107498</v>
      </c>
      <c r="G71" s="47">
        <f t="shared" si="1"/>
        <v>0</v>
      </c>
      <c r="I71" s="55"/>
      <c r="J71" s="55"/>
      <c r="K71" s="56"/>
    </row>
    <row r="72" spans="1:11" ht="13.5" customHeight="1">
      <c r="A72" s="14"/>
      <c r="B72" s="29" t="s">
        <v>90</v>
      </c>
      <c r="C72" s="39">
        <v>99534</v>
      </c>
      <c r="D72" s="39">
        <v>109112</v>
      </c>
      <c r="E72" s="39">
        <v>208646</v>
      </c>
      <c r="F72" s="39">
        <v>208646</v>
      </c>
      <c r="G72" s="47">
        <f t="shared" si="1"/>
        <v>0</v>
      </c>
      <c r="I72" s="55"/>
      <c r="J72" s="55"/>
      <c r="K72" s="56"/>
    </row>
    <row r="73" spans="1:11" ht="13.5" customHeight="1">
      <c r="A73" s="14"/>
      <c r="B73" s="29" t="s">
        <v>91</v>
      </c>
      <c r="C73" s="39">
        <v>85054</v>
      </c>
      <c r="D73" s="39">
        <v>88691</v>
      </c>
      <c r="E73" s="39">
        <v>173745</v>
      </c>
      <c r="F73" s="39">
        <v>173745</v>
      </c>
      <c r="G73" s="47">
        <f t="shared" si="1"/>
        <v>0</v>
      </c>
      <c r="I73" s="55"/>
      <c r="J73" s="55"/>
      <c r="K73" s="56"/>
    </row>
    <row r="74" spans="1:11" ht="13.5" customHeight="1">
      <c r="A74" s="14"/>
      <c r="B74" s="29" t="s">
        <v>92</v>
      </c>
      <c r="C74" s="39">
        <v>93776</v>
      </c>
      <c r="D74" s="39">
        <v>100127</v>
      </c>
      <c r="E74" s="39">
        <v>193903</v>
      </c>
      <c r="F74" s="39">
        <v>193903</v>
      </c>
      <c r="G74" s="47">
        <f t="shared" si="1"/>
        <v>0</v>
      </c>
      <c r="I74" s="55"/>
      <c r="J74" s="55"/>
      <c r="K74" s="56"/>
    </row>
    <row r="75" spans="1:11" ht="13.5" customHeight="1">
      <c r="A75" s="14"/>
      <c r="B75" s="30" t="s">
        <v>11</v>
      </c>
      <c r="C75" s="39">
        <v>54994</v>
      </c>
      <c r="D75" s="39">
        <v>57405</v>
      </c>
      <c r="E75" s="39">
        <v>112399</v>
      </c>
      <c r="F75" s="39">
        <v>112399</v>
      </c>
      <c r="G75" s="47">
        <f t="shared" si="1"/>
        <v>0</v>
      </c>
      <c r="I75" s="55"/>
      <c r="J75" s="55"/>
      <c r="K75" s="56"/>
    </row>
    <row r="76" spans="1:11" ht="13.5" customHeight="1">
      <c r="A76" s="14"/>
      <c r="B76" s="31" t="s">
        <v>13</v>
      </c>
      <c r="C76" s="39">
        <v>57385</v>
      </c>
      <c r="D76" s="39">
        <v>60968</v>
      </c>
      <c r="E76" s="39">
        <v>118353</v>
      </c>
      <c r="F76" s="39">
        <v>118353</v>
      </c>
      <c r="G76" s="47">
        <f t="shared" si="1"/>
        <v>0</v>
      </c>
      <c r="I76" s="55"/>
      <c r="J76" s="55"/>
      <c r="K76" s="56"/>
    </row>
    <row r="77" spans="1:11" ht="13.5" customHeight="1">
      <c r="A77" s="14"/>
      <c r="B77" s="29" t="s">
        <v>94</v>
      </c>
      <c r="C77" s="39">
        <v>28990</v>
      </c>
      <c r="D77" s="39">
        <v>29113</v>
      </c>
      <c r="E77" s="39">
        <v>58103</v>
      </c>
      <c r="F77" s="39">
        <v>58103</v>
      </c>
      <c r="G77" s="47">
        <f t="shared" si="1"/>
        <v>0</v>
      </c>
      <c r="I77" s="55"/>
    </row>
    <row r="78" spans="1:11" ht="13.5" customHeight="1">
      <c r="A78" s="14"/>
      <c r="B78" s="30" t="s">
        <v>4</v>
      </c>
      <c r="C78" s="39">
        <v>41710</v>
      </c>
      <c r="D78" s="39">
        <v>43615</v>
      </c>
      <c r="E78" s="39">
        <v>85325</v>
      </c>
      <c r="F78" s="39">
        <v>85325</v>
      </c>
      <c r="G78" s="47">
        <f t="shared" si="1"/>
        <v>0</v>
      </c>
      <c r="I78" s="55"/>
    </row>
    <row r="79" spans="1:11" ht="13.5" customHeight="1">
      <c r="A79" s="14"/>
      <c r="B79" s="29" t="s">
        <v>95</v>
      </c>
      <c r="C79" s="33">
        <v>12804</v>
      </c>
      <c r="D79" s="33">
        <v>12306</v>
      </c>
      <c r="E79" s="39">
        <v>25110</v>
      </c>
      <c r="F79" s="39">
        <v>25130</v>
      </c>
      <c r="G79" s="47">
        <f t="shared" si="1"/>
        <v>-20</v>
      </c>
      <c r="I79" s="55"/>
      <c r="J79" s="55"/>
      <c r="K79" s="56"/>
    </row>
    <row r="80" spans="1:11" ht="13.5" customHeight="1">
      <c r="A80" s="14"/>
      <c r="B80" s="29" t="s">
        <v>96</v>
      </c>
      <c r="C80" s="39">
        <v>18591</v>
      </c>
      <c r="D80" s="39">
        <v>18172</v>
      </c>
      <c r="E80" s="39">
        <v>36763</v>
      </c>
      <c r="F80" s="39">
        <v>36763</v>
      </c>
      <c r="G80" s="47">
        <f t="shared" si="1"/>
        <v>0</v>
      </c>
      <c r="I80" s="55"/>
      <c r="J80" s="55"/>
      <c r="K80" s="56"/>
    </row>
    <row r="81" spans="1:11" ht="13.5" customHeight="1">
      <c r="A81" s="14"/>
      <c r="B81" s="30" t="s">
        <v>97</v>
      </c>
      <c r="C81" s="39">
        <v>46678</v>
      </c>
      <c r="D81" s="39">
        <v>46252</v>
      </c>
      <c r="E81" s="39">
        <v>92930</v>
      </c>
      <c r="F81" s="39">
        <v>92930</v>
      </c>
      <c r="G81" s="47">
        <f t="shared" si="1"/>
        <v>0</v>
      </c>
      <c r="I81" s="55"/>
      <c r="J81" s="55"/>
      <c r="K81" s="56"/>
    </row>
    <row r="82" spans="1:11" ht="13.5" customHeight="1">
      <c r="A82" s="14"/>
      <c r="B82" s="29" t="s">
        <v>98</v>
      </c>
      <c r="C82" s="39">
        <v>41915</v>
      </c>
      <c r="D82" s="39">
        <v>41552</v>
      </c>
      <c r="E82" s="39">
        <v>83467</v>
      </c>
      <c r="F82" s="39">
        <v>83467</v>
      </c>
      <c r="G82" s="47">
        <f t="shared" si="1"/>
        <v>0</v>
      </c>
      <c r="I82" s="55"/>
    </row>
    <row r="83" spans="1:11" ht="13.5" customHeight="1">
      <c r="A83" s="14"/>
      <c r="B83" s="30" t="s">
        <v>83</v>
      </c>
      <c r="C83" s="39">
        <v>67182</v>
      </c>
      <c r="D83" s="39">
        <v>66500</v>
      </c>
      <c r="E83" s="39">
        <v>133682</v>
      </c>
      <c r="F83" s="39">
        <v>133682</v>
      </c>
      <c r="G83" s="47">
        <f t="shared" si="1"/>
        <v>0</v>
      </c>
      <c r="I83" s="55"/>
      <c r="J83" s="55"/>
      <c r="K83" s="56"/>
    </row>
    <row r="84" spans="1:11" ht="13.5" customHeight="1">
      <c r="A84" s="14"/>
      <c r="B84" s="29" t="s">
        <v>100</v>
      </c>
      <c r="C84" s="39">
        <v>246563</v>
      </c>
      <c r="D84" s="39">
        <v>249821</v>
      </c>
      <c r="E84" s="39">
        <v>496384</v>
      </c>
      <c r="F84" s="39">
        <v>496384</v>
      </c>
      <c r="G84" s="47">
        <f t="shared" si="1"/>
        <v>0</v>
      </c>
      <c r="I84" s="55"/>
      <c r="J84" s="55"/>
      <c r="K84" s="56"/>
    </row>
    <row r="85" spans="1:11" ht="13.5" customHeight="1">
      <c r="A85" s="14"/>
      <c r="B85" s="29" t="s">
        <v>82</v>
      </c>
      <c r="C85" s="39">
        <v>73976</v>
      </c>
      <c r="D85" s="39">
        <v>76429</v>
      </c>
      <c r="E85" s="39">
        <v>150405</v>
      </c>
      <c r="F85" s="39">
        <v>150405</v>
      </c>
      <c r="G85" s="47">
        <f t="shared" si="1"/>
        <v>0</v>
      </c>
      <c r="I85" s="55"/>
      <c r="J85" s="55"/>
      <c r="K85" s="56"/>
    </row>
    <row r="86" spans="1:11" ht="13.5" customHeight="1">
      <c r="A86" s="15"/>
      <c r="B86" s="29" t="s">
        <v>101</v>
      </c>
      <c r="C86" s="39">
        <v>23822</v>
      </c>
      <c r="D86" s="39">
        <v>22724</v>
      </c>
      <c r="E86" s="39">
        <v>46546</v>
      </c>
      <c r="F86" s="39">
        <v>46546</v>
      </c>
      <c r="G86" s="47">
        <f t="shared" si="1"/>
        <v>0</v>
      </c>
      <c r="I86" s="55"/>
      <c r="J86" s="55"/>
      <c r="K86" s="56"/>
    </row>
    <row r="87" spans="1:11" ht="13.5" customHeight="1">
      <c r="A87" s="16" t="s">
        <v>102</v>
      </c>
      <c r="B87" s="32" t="s">
        <v>103</v>
      </c>
      <c r="C87" s="40">
        <v>184588</v>
      </c>
      <c r="D87" s="40">
        <v>197803</v>
      </c>
      <c r="E87" s="39">
        <v>382391</v>
      </c>
      <c r="F87" s="39">
        <v>382391</v>
      </c>
      <c r="G87" s="50">
        <f t="shared" si="1"/>
        <v>0</v>
      </c>
    </row>
    <row r="88" spans="1:11" ht="13.5" customHeight="1">
      <c r="A88" s="17"/>
      <c r="B88" s="29" t="s">
        <v>104</v>
      </c>
      <c r="C88" s="39">
        <v>183079</v>
      </c>
      <c r="D88" s="39">
        <v>191101</v>
      </c>
      <c r="E88" s="39">
        <v>374180</v>
      </c>
      <c r="F88" s="39">
        <v>374180</v>
      </c>
      <c r="G88" s="47">
        <f t="shared" si="1"/>
        <v>0</v>
      </c>
    </row>
    <row r="89" spans="1:11" ht="13.5" customHeight="1">
      <c r="A89" s="17"/>
      <c r="B89" s="29" t="s">
        <v>105</v>
      </c>
      <c r="C89" s="39">
        <v>187170</v>
      </c>
      <c r="D89" s="39">
        <v>184782</v>
      </c>
      <c r="E89" s="39">
        <v>371952</v>
      </c>
      <c r="F89" s="39">
        <v>371972</v>
      </c>
      <c r="G89" s="47">
        <f t="shared" si="1"/>
        <v>-20</v>
      </c>
    </row>
    <row r="90" spans="1:11" ht="13.5" customHeight="1">
      <c r="A90" s="17"/>
      <c r="B90" s="29" t="s">
        <v>107</v>
      </c>
      <c r="C90" s="39">
        <v>152794</v>
      </c>
      <c r="D90" s="39">
        <v>161029</v>
      </c>
      <c r="E90" s="39">
        <v>313823</v>
      </c>
      <c r="F90" s="39">
        <v>313823</v>
      </c>
      <c r="G90" s="47">
        <f t="shared" si="1"/>
        <v>0</v>
      </c>
    </row>
    <row r="91" spans="1:11" ht="13.5" customHeight="1">
      <c r="A91" s="17"/>
      <c r="B91" s="29" t="s">
        <v>109</v>
      </c>
      <c r="C91" s="39">
        <v>218164</v>
      </c>
      <c r="D91" s="39">
        <v>221714</v>
      </c>
      <c r="E91" s="39">
        <v>439878</v>
      </c>
      <c r="F91" s="39">
        <v>439878</v>
      </c>
      <c r="G91" s="47">
        <f t="shared" si="1"/>
        <v>0</v>
      </c>
    </row>
    <row r="92" spans="1:11" ht="13.5" customHeight="1">
      <c r="A92" s="17"/>
      <c r="B92" s="29" t="s">
        <v>78</v>
      </c>
      <c r="C92" s="39">
        <v>205818</v>
      </c>
      <c r="D92" s="39">
        <v>221084</v>
      </c>
      <c r="E92" s="39">
        <v>426902</v>
      </c>
      <c r="F92" s="39">
        <v>426924</v>
      </c>
      <c r="G92" s="47">
        <f t="shared" si="1"/>
        <v>-22</v>
      </c>
    </row>
    <row r="93" spans="1:11" ht="13.5" customHeight="1">
      <c r="A93" s="17"/>
      <c r="B93" s="29" t="s">
        <v>110</v>
      </c>
      <c r="C93" s="39">
        <v>155405</v>
      </c>
      <c r="D93" s="39">
        <v>157953</v>
      </c>
      <c r="E93" s="39">
        <v>313358</v>
      </c>
      <c r="F93" s="39">
        <v>313358</v>
      </c>
      <c r="G93" s="47">
        <f t="shared" si="1"/>
        <v>0</v>
      </c>
    </row>
    <row r="94" spans="1:11" ht="13.5" customHeight="1">
      <c r="A94" s="18"/>
      <c r="B94" s="29" t="s">
        <v>111</v>
      </c>
      <c r="C94" s="39">
        <v>188956</v>
      </c>
      <c r="D94" s="39">
        <v>191021</v>
      </c>
      <c r="E94" s="39">
        <v>379977</v>
      </c>
      <c r="F94" s="39">
        <v>379977</v>
      </c>
      <c r="G94" s="47">
        <f t="shared" si="1"/>
        <v>0</v>
      </c>
    </row>
    <row r="95" spans="1:11" ht="13.5" customHeight="1">
      <c r="A95" s="19"/>
      <c r="C95" s="38"/>
      <c r="D95" s="38"/>
      <c r="E95" s="38"/>
      <c r="F95" s="44"/>
      <c r="G95" s="51"/>
      <c r="H95" s="53"/>
    </row>
    <row r="96" spans="1:11">
      <c r="A96" s="20"/>
      <c r="B96" s="27" t="s">
        <v>113</v>
      </c>
    </row>
    <row r="97" spans="1:8">
      <c r="A97" s="20"/>
      <c r="B97" s="20" t="s">
        <v>115</v>
      </c>
    </row>
    <row r="100" spans="1:8">
      <c r="B100" s="20"/>
      <c r="C100" s="41"/>
      <c r="D100" s="41"/>
      <c r="E100" s="41"/>
      <c r="F100" s="41"/>
      <c r="G100" s="41"/>
      <c r="H100" s="41"/>
    </row>
    <row r="101" spans="1:8">
      <c r="B101" s="20"/>
      <c r="C101" s="41"/>
      <c r="D101" s="41"/>
      <c r="E101" s="41"/>
      <c r="F101" s="41"/>
      <c r="G101" s="41"/>
      <c r="H101" s="41"/>
    </row>
    <row r="102" spans="1:8">
      <c r="C102" s="41"/>
      <c r="D102" s="41"/>
      <c r="E102" s="41"/>
      <c r="F102" s="41"/>
      <c r="G102" s="41"/>
      <c r="H102" s="41"/>
    </row>
    <row r="104" spans="1:8">
      <c r="F104" s="1"/>
    </row>
  </sheetData>
  <mergeCells count="16">
    <mergeCell ref="A1:G1"/>
    <mergeCell ref="C3:E3"/>
    <mergeCell ref="F3:G3"/>
    <mergeCell ref="A34:B34"/>
    <mergeCell ref="A40:B40"/>
    <mergeCell ref="A42:B42"/>
    <mergeCell ref="A46:B46"/>
    <mergeCell ref="A49:B49"/>
    <mergeCell ref="A51:B51"/>
    <mergeCell ref="A52:B52"/>
    <mergeCell ref="A53:B53"/>
    <mergeCell ref="B54:G54"/>
    <mergeCell ref="B55:G55"/>
    <mergeCell ref="B56:G56"/>
    <mergeCell ref="A58:A86"/>
    <mergeCell ref="A87:A94"/>
  </mergeCells>
  <phoneticPr fontId="19"/>
  <printOptions horizontalCentered="1"/>
  <pageMargins left="0.6692913385826772" right="0.47244094488188981" top="0.59055118110236227" bottom="0.59055118110236227" header="0.51181102362204722" footer="0.51181102362204722"/>
  <pageSetup paperSize="9" fitToWidth="1" fitToHeight="0" orientation="portrait" usePrinterDefaults="1" r:id="rId1"/>
  <headerFooter alignWithMargins="0"/>
  <rowBreaks count="1" manualBreakCount="1">
    <brk id="57" max="255"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indexed="50"/>
  </sheetPr>
  <dimension ref="A1:K125"/>
  <sheetViews>
    <sheetView workbookViewId="0">
      <pane ySplit="4" topLeftCell="A57" activePane="bottomLeft" state="frozen"/>
      <selection pane="bottomLeft" activeCell="C105" sqref="C105:D125"/>
    </sheetView>
  </sheetViews>
  <sheetFormatPr defaultRowHeight="12"/>
  <cols>
    <col min="1" max="1" width="2.75" style="1" customWidth="1"/>
    <col min="2" max="2" width="21" style="2" bestFit="1" customWidth="1"/>
    <col min="3" max="5" width="9.125" style="1" customWidth="1"/>
    <col min="6" max="8" width="7.625" style="1" customWidth="1"/>
    <col min="9" max="11" width="9.125" style="1" customWidth="1"/>
    <col min="12" max="12" width="9.375" style="1" bestFit="1" customWidth="1"/>
    <col min="13" max="16384" width="9" style="1" bestFit="1" customWidth="1"/>
  </cols>
  <sheetData>
    <row r="1" spans="1:11" s="4" customFormat="1" ht="20.100000000000001" customHeight="1">
      <c r="A1" s="58" t="s">
        <v>116</v>
      </c>
      <c r="B1" s="58"/>
      <c r="F1" s="58"/>
      <c r="G1" s="58"/>
      <c r="H1" s="58"/>
      <c r="I1" s="58"/>
      <c r="J1" s="58"/>
      <c r="K1" s="58"/>
    </row>
    <row r="2" spans="1:11" ht="11.9">
      <c r="E2" s="45"/>
      <c r="H2" s="45"/>
      <c r="K2" s="45" t="s">
        <v>117</v>
      </c>
    </row>
    <row r="3" spans="1:11" s="2" customFormat="1" ht="13.5" customHeight="1">
      <c r="A3" s="6"/>
      <c r="B3" s="21"/>
      <c r="C3" s="71" t="s">
        <v>99</v>
      </c>
      <c r="D3" s="83"/>
      <c r="E3" s="84"/>
      <c r="F3" s="87" t="s">
        <v>118</v>
      </c>
      <c r="G3" s="90"/>
      <c r="H3" s="91"/>
      <c r="I3" s="12" t="s">
        <v>120</v>
      </c>
      <c r="J3" s="42"/>
      <c r="K3" s="23"/>
    </row>
    <row r="4" spans="1:11" s="2" customFormat="1" ht="11.9">
      <c r="A4" s="7"/>
      <c r="B4" s="22"/>
      <c r="C4" s="29" t="s">
        <v>122</v>
      </c>
      <c r="D4" s="29" t="s">
        <v>123</v>
      </c>
      <c r="E4" s="29" t="s">
        <v>124</v>
      </c>
      <c r="F4" s="29" t="s">
        <v>122</v>
      </c>
      <c r="G4" s="29" t="s">
        <v>123</v>
      </c>
      <c r="H4" s="29" t="s">
        <v>125</v>
      </c>
      <c r="I4" s="29" t="s">
        <v>122</v>
      </c>
      <c r="J4" s="29" t="s">
        <v>123</v>
      </c>
      <c r="K4" s="29" t="s">
        <v>126</v>
      </c>
    </row>
    <row r="5" spans="1:11" ht="11.9">
      <c r="A5" s="8"/>
      <c r="B5" s="23" t="s">
        <v>127</v>
      </c>
      <c r="C5" s="72"/>
      <c r="D5" s="72"/>
      <c r="E5" s="39">
        <f t="shared" ref="E5:E55" si="0">C5+D5</f>
        <v>0</v>
      </c>
      <c r="F5" s="72">
        <v>49</v>
      </c>
      <c r="G5" s="72">
        <v>84</v>
      </c>
      <c r="H5" s="39">
        <f t="shared" ref="H5:H55" si="1">F5+G5</f>
        <v>133</v>
      </c>
      <c r="I5" s="73">
        <f t="shared" ref="I5:K55" si="2">C5-F5</f>
        <v>-49</v>
      </c>
      <c r="J5" s="73">
        <f t="shared" si="2"/>
        <v>-84</v>
      </c>
      <c r="K5" s="39">
        <f t="shared" si="2"/>
        <v>-133</v>
      </c>
    </row>
    <row r="6" spans="1:11" ht="11.9">
      <c r="A6" s="8"/>
      <c r="B6" s="23" t="s">
        <v>108</v>
      </c>
      <c r="C6" s="72"/>
      <c r="D6" s="72"/>
      <c r="E6" s="39">
        <f t="shared" si="0"/>
        <v>0</v>
      </c>
      <c r="F6" s="72">
        <v>62</v>
      </c>
      <c r="G6" s="72">
        <v>76</v>
      </c>
      <c r="H6" s="39">
        <f t="shared" si="1"/>
        <v>138</v>
      </c>
      <c r="I6" s="73">
        <f t="shared" si="2"/>
        <v>-62</v>
      </c>
      <c r="J6" s="73">
        <f t="shared" si="2"/>
        <v>-76</v>
      </c>
      <c r="K6" s="39">
        <f t="shared" si="2"/>
        <v>-138</v>
      </c>
    </row>
    <row r="7" spans="1:11" ht="11.9">
      <c r="A7" s="8"/>
      <c r="B7" s="23" t="s">
        <v>128</v>
      </c>
      <c r="C7" s="72"/>
      <c r="D7" s="72"/>
      <c r="E7" s="39">
        <f t="shared" si="0"/>
        <v>0</v>
      </c>
      <c r="F7" s="72">
        <v>59</v>
      </c>
      <c r="G7" s="72">
        <v>102</v>
      </c>
      <c r="H7" s="39">
        <f t="shared" si="1"/>
        <v>161</v>
      </c>
      <c r="I7" s="73">
        <f t="shared" si="2"/>
        <v>-59</v>
      </c>
      <c r="J7" s="73">
        <f t="shared" si="2"/>
        <v>-102</v>
      </c>
      <c r="K7" s="39">
        <f t="shared" si="2"/>
        <v>-161</v>
      </c>
    </row>
    <row r="8" spans="1:11" ht="13.5" customHeight="1">
      <c r="A8" s="8"/>
      <c r="B8" s="23" t="s">
        <v>43</v>
      </c>
      <c r="C8" s="73">
        <f>SUM(C5:C7)</f>
        <v>0</v>
      </c>
      <c r="D8" s="73">
        <f>SUM(D5:D7)</f>
        <v>0</v>
      </c>
      <c r="E8" s="39">
        <f t="shared" si="0"/>
        <v>0</v>
      </c>
      <c r="F8" s="73">
        <f>SUM(F5:F7)</f>
        <v>170</v>
      </c>
      <c r="G8" s="73">
        <f>SUM(G5:G7)</f>
        <v>262</v>
      </c>
      <c r="H8" s="39">
        <f t="shared" si="1"/>
        <v>432</v>
      </c>
      <c r="I8" s="73">
        <f t="shared" si="2"/>
        <v>-170</v>
      </c>
      <c r="J8" s="73">
        <f t="shared" si="2"/>
        <v>-262</v>
      </c>
      <c r="K8" s="39">
        <f t="shared" si="2"/>
        <v>-432</v>
      </c>
    </row>
    <row r="9" spans="1:11" ht="11.9">
      <c r="A9" s="8"/>
      <c r="B9" s="23" t="s">
        <v>129</v>
      </c>
      <c r="C9" s="72"/>
      <c r="D9" s="72"/>
      <c r="E9" s="39">
        <f t="shared" si="0"/>
        <v>0</v>
      </c>
      <c r="F9" s="72">
        <v>120</v>
      </c>
      <c r="G9" s="72">
        <v>115</v>
      </c>
      <c r="H9" s="39">
        <f t="shared" si="1"/>
        <v>235</v>
      </c>
      <c r="I9" s="73">
        <f t="shared" si="2"/>
        <v>-120</v>
      </c>
      <c r="J9" s="73">
        <f t="shared" si="2"/>
        <v>-115</v>
      </c>
      <c r="K9" s="39">
        <f t="shared" si="2"/>
        <v>-235</v>
      </c>
    </row>
    <row r="10" spans="1:11" ht="11.9">
      <c r="A10" s="8"/>
      <c r="B10" s="23" t="s">
        <v>130</v>
      </c>
      <c r="C10" s="72"/>
      <c r="D10" s="72"/>
      <c r="E10" s="39">
        <f t="shared" si="0"/>
        <v>0</v>
      </c>
      <c r="F10" s="72">
        <v>47</v>
      </c>
      <c r="G10" s="72">
        <v>34</v>
      </c>
      <c r="H10" s="39">
        <f t="shared" si="1"/>
        <v>81</v>
      </c>
      <c r="I10" s="73">
        <f t="shared" si="2"/>
        <v>-47</v>
      </c>
      <c r="J10" s="73">
        <f t="shared" si="2"/>
        <v>-34</v>
      </c>
      <c r="K10" s="39">
        <f t="shared" si="2"/>
        <v>-81</v>
      </c>
    </row>
    <row r="11" spans="1:11" ht="11.9">
      <c r="A11" s="8"/>
      <c r="B11" s="23" t="s">
        <v>131</v>
      </c>
      <c r="C11" s="72"/>
      <c r="D11" s="72"/>
      <c r="E11" s="39">
        <f t="shared" si="0"/>
        <v>0</v>
      </c>
      <c r="F11" s="72">
        <v>40</v>
      </c>
      <c r="G11" s="72">
        <v>39</v>
      </c>
      <c r="H11" s="39">
        <f t="shared" si="1"/>
        <v>79</v>
      </c>
      <c r="I11" s="73">
        <f t="shared" si="2"/>
        <v>-40</v>
      </c>
      <c r="J11" s="73">
        <f t="shared" si="2"/>
        <v>-39</v>
      </c>
      <c r="K11" s="39">
        <f t="shared" si="2"/>
        <v>-79</v>
      </c>
    </row>
    <row r="12" spans="1:11" ht="11.9">
      <c r="A12" s="8"/>
      <c r="B12" s="23" t="s">
        <v>132</v>
      </c>
      <c r="C12" s="72"/>
      <c r="D12" s="72"/>
      <c r="E12" s="39">
        <f t="shared" si="0"/>
        <v>0</v>
      </c>
      <c r="F12" s="72">
        <v>22</v>
      </c>
      <c r="G12" s="72">
        <v>31</v>
      </c>
      <c r="H12" s="39">
        <f t="shared" si="1"/>
        <v>53</v>
      </c>
      <c r="I12" s="73">
        <f t="shared" si="2"/>
        <v>-22</v>
      </c>
      <c r="J12" s="73">
        <f t="shared" si="2"/>
        <v>-31</v>
      </c>
      <c r="K12" s="39">
        <f t="shared" si="2"/>
        <v>-53</v>
      </c>
    </row>
    <row r="13" spans="1:11" ht="11.9">
      <c r="A13" s="8"/>
      <c r="B13" s="23" t="s">
        <v>133</v>
      </c>
      <c r="C13" s="72"/>
      <c r="D13" s="72"/>
      <c r="E13" s="39">
        <f t="shared" si="0"/>
        <v>0</v>
      </c>
      <c r="F13" s="72">
        <v>29</v>
      </c>
      <c r="G13" s="72">
        <v>30</v>
      </c>
      <c r="H13" s="39">
        <f t="shared" si="1"/>
        <v>59</v>
      </c>
      <c r="I13" s="73">
        <f t="shared" si="2"/>
        <v>-29</v>
      </c>
      <c r="J13" s="73">
        <f t="shared" si="2"/>
        <v>-30</v>
      </c>
      <c r="K13" s="39">
        <f t="shared" si="2"/>
        <v>-59</v>
      </c>
    </row>
    <row r="14" spans="1:11" ht="11.9">
      <c r="A14" s="8"/>
      <c r="B14" s="23" t="s">
        <v>134</v>
      </c>
      <c r="C14" s="72"/>
      <c r="D14" s="72"/>
      <c r="E14" s="39">
        <f t="shared" si="0"/>
        <v>0</v>
      </c>
      <c r="F14" s="72">
        <v>17</v>
      </c>
      <c r="G14" s="72">
        <v>21</v>
      </c>
      <c r="H14" s="39">
        <f t="shared" si="1"/>
        <v>38</v>
      </c>
      <c r="I14" s="73">
        <f t="shared" si="2"/>
        <v>-17</v>
      </c>
      <c r="J14" s="73">
        <f t="shared" si="2"/>
        <v>-21</v>
      </c>
      <c r="K14" s="39">
        <f t="shared" si="2"/>
        <v>-38</v>
      </c>
    </row>
    <row r="15" spans="1:11" ht="11.9">
      <c r="A15" s="8"/>
      <c r="B15" s="23" t="s">
        <v>34</v>
      </c>
      <c r="C15" s="72"/>
      <c r="D15" s="72"/>
      <c r="E15" s="39">
        <f t="shared" si="0"/>
        <v>0</v>
      </c>
      <c r="F15" s="72">
        <v>10</v>
      </c>
      <c r="G15" s="72">
        <v>11</v>
      </c>
      <c r="H15" s="39">
        <f t="shared" si="1"/>
        <v>21</v>
      </c>
      <c r="I15" s="73">
        <f t="shared" si="2"/>
        <v>-10</v>
      </c>
      <c r="J15" s="73">
        <f t="shared" si="2"/>
        <v>-11</v>
      </c>
      <c r="K15" s="39">
        <f t="shared" si="2"/>
        <v>-21</v>
      </c>
    </row>
    <row r="16" spans="1:11" ht="13.5" customHeight="1">
      <c r="A16" s="8"/>
      <c r="B16" s="23" t="s">
        <v>121</v>
      </c>
      <c r="C16" s="73">
        <f>SUM(C9:C15)</f>
        <v>0</v>
      </c>
      <c r="D16" s="73">
        <f>SUM(D9:D15)</f>
        <v>0</v>
      </c>
      <c r="E16" s="39">
        <f t="shared" si="0"/>
        <v>0</v>
      </c>
      <c r="F16" s="73">
        <f>SUM(F9:F15)</f>
        <v>285</v>
      </c>
      <c r="G16" s="73">
        <f>SUM(G9:G15)</f>
        <v>281</v>
      </c>
      <c r="H16" s="39">
        <f t="shared" si="1"/>
        <v>566</v>
      </c>
      <c r="I16" s="73">
        <f t="shared" si="2"/>
        <v>-285</v>
      </c>
      <c r="J16" s="73">
        <f t="shared" si="2"/>
        <v>-281</v>
      </c>
      <c r="K16" s="39">
        <f t="shared" si="2"/>
        <v>-566</v>
      </c>
    </row>
    <row r="17" spans="1:11" ht="11.9">
      <c r="A17" s="8"/>
      <c r="B17" s="23" t="s">
        <v>12</v>
      </c>
      <c r="C17" s="72"/>
      <c r="D17" s="72"/>
      <c r="E17" s="39">
        <f t="shared" si="0"/>
        <v>0</v>
      </c>
      <c r="F17" s="72">
        <v>48</v>
      </c>
      <c r="G17" s="72">
        <v>74</v>
      </c>
      <c r="H17" s="39">
        <f t="shared" si="1"/>
        <v>122</v>
      </c>
      <c r="I17" s="73">
        <f t="shared" si="2"/>
        <v>-48</v>
      </c>
      <c r="J17" s="73">
        <f t="shared" si="2"/>
        <v>-74</v>
      </c>
      <c r="K17" s="39">
        <f t="shared" si="2"/>
        <v>-122</v>
      </c>
    </row>
    <row r="18" spans="1:11" ht="11.9">
      <c r="A18" s="8"/>
      <c r="B18" s="23" t="s">
        <v>39</v>
      </c>
      <c r="C18" s="72"/>
      <c r="D18" s="72"/>
      <c r="E18" s="39">
        <f t="shared" si="0"/>
        <v>0</v>
      </c>
      <c r="F18" s="72">
        <v>16</v>
      </c>
      <c r="G18" s="72">
        <v>22</v>
      </c>
      <c r="H18" s="39">
        <f t="shared" si="1"/>
        <v>38</v>
      </c>
      <c r="I18" s="73">
        <f t="shared" si="2"/>
        <v>-16</v>
      </c>
      <c r="J18" s="73">
        <f t="shared" si="2"/>
        <v>-22</v>
      </c>
      <c r="K18" s="39">
        <f t="shared" si="2"/>
        <v>-38</v>
      </c>
    </row>
    <row r="19" spans="1:11" ht="11.9">
      <c r="A19" s="8"/>
      <c r="B19" s="23" t="s">
        <v>41</v>
      </c>
      <c r="C19" s="72"/>
      <c r="D19" s="72"/>
      <c r="E19" s="39">
        <f t="shared" si="0"/>
        <v>0</v>
      </c>
      <c r="F19" s="72">
        <v>38</v>
      </c>
      <c r="G19" s="72">
        <v>42</v>
      </c>
      <c r="H19" s="39">
        <f t="shared" si="1"/>
        <v>80</v>
      </c>
      <c r="I19" s="73">
        <f t="shared" si="2"/>
        <v>-38</v>
      </c>
      <c r="J19" s="73">
        <f t="shared" si="2"/>
        <v>-42</v>
      </c>
      <c r="K19" s="39">
        <f t="shared" si="2"/>
        <v>-80</v>
      </c>
    </row>
    <row r="20" spans="1:11" ht="11.9">
      <c r="A20" s="8"/>
      <c r="B20" s="23" t="s">
        <v>42</v>
      </c>
      <c r="C20" s="72"/>
      <c r="D20" s="72"/>
      <c r="E20" s="39">
        <f t="shared" si="0"/>
        <v>0</v>
      </c>
      <c r="F20" s="72">
        <v>35</v>
      </c>
      <c r="G20" s="72">
        <v>41</v>
      </c>
      <c r="H20" s="39">
        <f t="shared" si="1"/>
        <v>76</v>
      </c>
      <c r="I20" s="73">
        <f t="shared" si="2"/>
        <v>-35</v>
      </c>
      <c r="J20" s="73">
        <f t="shared" si="2"/>
        <v>-41</v>
      </c>
      <c r="K20" s="39">
        <f t="shared" si="2"/>
        <v>-76</v>
      </c>
    </row>
    <row r="21" spans="1:11" ht="11.9">
      <c r="A21" s="8"/>
      <c r="B21" s="23" t="s">
        <v>36</v>
      </c>
      <c r="C21" s="72"/>
      <c r="D21" s="72"/>
      <c r="E21" s="39">
        <f t="shared" si="0"/>
        <v>0</v>
      </c>
      <c r="F21" s="72">
        <v>21</v>
      </c>
      <c r="G21" s="72">
        <v>29</v>
      </c>
      <c r="H21" s="39">
        <f t="shared" si="1"/>
        <v>50</v>
      </c>
      <c r="I21" s="73">
        <f t="shared" si="2"/>
        <v>-21</v>
      </c>
      <c r="J21" s="73">
        <f t="shared" si="2"/>
        <v>-29</v>
      </c>
      <c r="K21" s="39">
        <f t="shared" si="2"/>
        <v>-50</v>
      </c>
    </row>
    <row r="22" spans="1:11" ht="11.9">
      <c r="A22" s="8"/>
      <c r="B22" s="23" t="s">
        <v>44</v>
      </c>
      <c r="C22" s="72"/>
      <c r="D22" s="72"/>
      <c r="E22" s="39">
        <f t="shared" si="0"/>
        <v>0</v>
      </c>
      <c r="F22" s="72">
        <v>10</v>
      </c>
      <c r="G22" s="72">
        <v>22</v>
      </c>
      <c r="H22" s="39">
        <f t="shared" si="1"/>
        <v>32</v>
      </c>
      <c r="I22" s="73">
        <f t="shared" si="2"/>
        <v>-10</v>
      </c>
      <c r="J22" s="73">
        <f t="shared" si="2"/>
        <v>-22</v>
      </c>
      <c r="K22" s="39">
        <f t="shared" si="2"/>
        <v>-32</v>
      </c>
    </row>
    <row r="23" spans="1:11" ht="11.9">
      <c r="A23" s="8"/>
      <c r="B23" s="23" t="s">
        <v>46</v>
      </c>
      <c r="C23" s="72"/>
      <c r="D23" s="72"/>
      <c r="E23" s="39">
        <f t="shared" si="0"/>
        <v>0</v>
      </c>
      <c r="F23" s="72">
        <v>47</v>
      </c>
      <c r="G23" s="72">
        <v>73</v>
      </c>
      <c r="H23" s="39">
        <f t="shared" si="1"/>
        <v>120</v>
      </c>
      <c r="I23" s="73">
        <f t="shared" si="2"/>
        <v>-47</v>
      </c>
      <c r="J23" s="73">
        <f t="shared" si="2"/>
        <v>-73</v>
      </c>
      <c r="K23" s="39">
        <f t="shared" si="2"/>
        <v>-120</v>
      </c>
    </row>
    <row r="24" spans="1:11" ht="11.9">
      <c r="A24" s="8"/>
      <c r="B24" s="23" t="s">
        <v>49</v>
      </c>
      <c r="C24" s="72"/>
      <c r="D24" s="72"/>
      <c r="E24" s="39">
        <f t="shared" si="0"/>
        <v>0</v>
      </c>
      <c r="F24" s="72">
        <v>65</v>
      </c>
      <c r="G24" s="72">
        <v>45</v>
      </c>
      <c r="H24" s="39">
        <f t="shared" si="1"/>
        <v>110</v>
      </c>
      <c r="I24" s="73">
        <f t="shared" si="2"/>
        <v>-65</v>
      </c>
      <c r="J24" s="73">
        <f t="shared" si="2"/>
        <v>-45</v>
      </c>
      <c r="K24" s="39">
        <f t="shared" si="2"/>
        <v>-110</v>
      </c>
    </row>
    <row r="25" spans="1:11" ht="11.9">
      <c r="A25" s="8"/>
      <c r="B25" s="23" t="s">
        <v>3</v>
      </c>
      <c r="C25" s="72"/>
      <c r="D25" s="72"/>
      <c r="E25" s="39">
        <f t="shared" si="0"/>
        <v>0</v>
      </c>
      <c r="F25" s="72">
        <v>22</v>
      </c>
      <c r="G25" s="72">
        <v>29</v>
      </c>
      <c r="H25" s="39">
        <f t="shared" si="1"/>
        <v>51</v>
      </c>
      <c r="I25" s="73">
        <f t="shared" si="2"/>
        <v>-22</v>
      </c>
      <c r="J25" s="73">
        <f t="shared" si="2"/>
        <v>-29</v>
      </c>
      <c r="K25" s="39">
        <f t="shared" si="2"/>
        <v>-51</v>
      </c>
    </row>
    <row r="26" spans="1:11" ht="11.9">
      <c r="A26" s="8"/>
      <c r="B26" s="23" t="s">
        <v>45</v>
      </c>
      <c r="C26" s="72"/>
      <c r="D26" s="72"/>
      <c r="E26" s="39">
        <f t="shared" si="0"/>
        <v>0</v>
      </c>
      <c r="F26" s="72">
        <v>47</v>
      </c>
      <c r="G26" s="72">
        <v>36</v>
      </c>
      <c r="H26" s="39">
        <f t="shared" si="1"/>
        <v>83</v>
      </c>
      <c r="I26" s="73">
        <f t="shared" si="2"/>
        <v>-47</v>
      </c>
      <c r="J26" s="73">
        <f t="shared" si="2"/>
        <v>-36</v>
      </c>
      <c r="K26" s="39">
        <f t="shared" si="2"/>
        <v>-83</v>
      </c>
    </row>
    <row r="27" spans="1:11" ht="11.9">
      <c r="A27" s="8"/>
      <c r="B27" s="23" t="s">
        <v>16</v>
      </c>
      <c r="C27" s="72"/>
      <c r="D27" s="72"/>
      <c r="E27" s="39">
        <f t="shared" si="0"/>
        <v>0</v>
      </c>
      <c r="F27" s="72">
        <v>29</v>
      </c>
      <c r="G27" s="72">
        <v>39</v>
      </c>
      <c r="H27" s="39">
        <f t="shared" si="1"/>
        <v>68</v>
      </c>
      <c r="I27" s="73">
        <f t="shared" si="2"/>
        <v>-29</v>
      </c>
      <c r="J27" s="73">
        <f t="shared" si="2"/>
        <v>-39</v>
      </c>
      <c r="K27" s="39">
        <f t="shared" si="2"/>
        <v>-68</v>
      </c>
    </row>
    <row r="28" spans="1:11" ht="11.9">
      <c r="A28" s="8"/>
      <c r="B28" s="23" t="s">
        <v>50</v>
      </c>
      <c r="C28" s="72"/>
      <c r="D28" s="72"/>
      <c r="E28" s="39">
        <f t="shared" si="0"/>
        <v>0</v>
      </c>
      <c r="F28" s="72">
        <v>28</v>
      </c>
      <c r="G28" s="72">
        <v>32</v>
      </c>
      <c r="H28" s="39">
        <f t="shared" si="1"/>
        <v>60</v>
      </c>
      <c r="I28" s="73">
        <f t="shared" si="2"/>
        <v>-28</v>
      </c>
      <c r="J28" s="73">
        <f t="shared" si="2"/>
        <v>-32</v>
      </c>
      <c r="K28" s="39">
        <f t="shared" si="2"/>
        <v>-60</v>
      </c>
    </row>
    <row r="29" spans="1:11" ht="11.9">
      <c r="A29" s="8"/>
      <c r="B29" s="23" t="s">
        <v>1</v>
      </c>
      <c r="C29" s="72"/>
      <c r="D29" s="72"/>
      <c r="E29" s="39">
        <f t="shared" si="0"/>
        <v>0</v>
      </c>
      <c r="F29" s="72">
        <v>24</v>
      </c>
      <c r="G29" s="72">
        <v>25</v>
      </c>
      <c r="H29" s="39">
        <f t="shared" si="1"/>
        <v>49</v>
      </c>
      <c r="I29" s="73">
        <f t="shared" si="2"/>
        <v>-24</v>
      </c>
      <c r="J29" s="73">
        <f t="shared" si="2"/>
        <v>-25</v>
      </c>
      <c r="K29" s="39">
        <f t="shared" si="2"/>
        <v>-49</v>
      </c>
    </row>
    <row r="30" spans="1:11" ht="11.9">
      <c r="A30" s="8"/>
      <c r="B30" s="23" t="s">
        <v>51</v>
      </c>
      <c r="C30" s="72"/>
      <c r="D30" s="72"/>
      <c r="E30" s="39">
        <f t="shared" si="0"/>
        <v>0</v>
      </c>
      <c r="F30" s="72">
        <v>10</v>
      </c>
      <c r="G30" s="72">
        <v>4</v>
      </c>
      <c r="H30" s="39">
        <f t="shared" si="1"/>
        <v>14</v>
      </c>
      <c r="I30" s="73">
        <f t="shared" si="2"/>
        <v>-10</v>
      </c>
      <c r="J30" s="73">
        <f t="shared" si="2"/>
        <v>-4</v>
      </c>
      <c r="K30" s="39">
        <f t="shared" si="2"/>
        <v>-14</v>
      </c>
    </row>
    <row r="31" spans="1:11" ht="11.9">
      <c r="A31" s="8"/>
      <c r="B31" s="23" t="s">
        <v>52</v>
      </c>
      <c r="C31" s="72"/>
      <c r="D31" s="72"/>
      <c r="E31" s="39">
        <f t="shared" si="0"/>
        <v>0</v>
      </c>
      <c r="F31" s="72">
        <v>20</v>
      </c>
      <c r="G31" s="72">
        <v>16</v>
      </c>
      <c r="H31" s="39">
        <f t="shared" si="1"/>
        <v>36</v>
      </c>
      <c r="I31" s="73">
        <f t="shared" si="2"/>
        <v>-20</v>
      </c>
      <c r="J31" s="73">
        <f t="shared" si="2"/>
        <v>-16</v>
      </c>
      <c r="K31" s="39">
        <f t="shared" si="2"/>
        <v>-36</v>
      </c>
    </row>
    <row r="32" spans="1:11" ht="11.9">
      <c r="A32" s="8"/>
      <c r="B32" s="23" t="s">
        <v>53</v>
      </c>
      <c r="C32" s="72"/>
      <c r="D32" s="72"/>
      <c r="E32" s="39">
        <f t="shared" si="0"/>
        <v>0</v>
      </c>
      <c r="F32" s="72">
        <v>20</v>
      </c>
      <c r="G32" s="72">
        <v>16</v>
      </c>
      <c r="H32" s="39">
        <f t="shared" si="1"/>
        <v>36</v>
      </c>
      <c r="I32" s="73">
        <f t="shared" si="2"/>
        <v>-20</v>
      </c>
      <c r="J32" s="73">
        <f t="shared" si="2"/>
        <v>-16</v>
      </c>
      <c r="K32" s="39">
        <f t="shared" si="2"/>
        <v>-36</v>
      </c>
    </row>
    <row r="33" spans="1:11" ht="11.9">
      <c r="A33" s="8"/>
      <c r="B33" s="23" t="s">
        <v>15</v>
      </c>
      <c r="C33" s="72"/>
      <c r="D33" s="72"/>
      <c r="E33" s="39">
        <f t="shared" si="0"/>
        <v>0</v>
      </c>
      <c r="F33" s="72">
        <v>7</v>
      </c>
      <c r="G33" s="72">
        <v>11</v>
      </c>
      <c r="H33" s="39">
        <f t="shared" si="1"/>
        <v>18</v>
      </c>
      <c r="I33" s="73">
        <f t="shared" si="2"/>
        <v>-7</v>
      </c>
      <c r="J33" s="73">
        <f t="shared" si="2"/>
        <v>-11</v>
      </c>
      <c r="K33" s="39">
        <f t="shared" si="2"/>
        <v>-18</v>
      </c>
    </row>
    <row r="34" spans="1:11" ht="11.9">
      <c r="A34" s="8"/>
      <c r="B34" s="23" t="s">
        <v>55</v>
      </c>
      <c r="C34" s="72"/>
      <c r="D34" s="72"/>
      <c r="E34" s="39">
        <f t="shared" si="0"/>
        <v>0</v>
      </c>
      <c r="F34" s="72">
        <v>5</v>
      </c>
      <c r="G34" s="72">
        <v>12</v>
      </c>
      <c r="H34" s="39">
        <f t="shared" si="1"/>
        <v>17</v>
      </c>
      <c r="I34" s="73">
        <f t="shared" si="2"/>
        <v>-5</v>
      </c>
      <c r="J34" s="73">
        <f t="shared" si="2"/>
        <v>-12</v>
      </c>
      <c r="K34" s="39">
        <f t="shared" si="2"/>
        <v>-17</v>
      </c>
    </row>
    <row r="35" spans="1:11" ht="11.9">
      <c r="A35" s="8"/>
      <c r="B35" s="23" t="s">
        <v>96</v>
      </c>
      <c r="C35" s="72"/>
      <c r="D35" s="72"/>
      <c r="E35" s="39">
        <f t="shared" si="0"/>
        <v>0</v>
      </c>
      <c r="F35" s="72">
        <v>17</v>
      </c>
      <c r="G35" s="72">
        <v>21</v>
      </c>
      <c r="H35" s="39">
        <f t="shared" si="1"/>
        <v>38</v>
      </c>
      <c r="I35" s="73">
        <f t="shared" si="2"/>
        <v>-17</v>
      </c>
      <c r="J35" s="73">
        <f t="shared" si="2"/>
        <v>-21</v>
      </c>
      <c r="K35" s="39">
        <f t="shared" si="2"/>
        <v>-38</v>
      </c>
    </row>
    <row r="36" spans="1:11" ht="11.9">
      <c r="A36" s="8"/>
      <c r="B36" s="23" t="s">
        <v>76</v>
      </c>
      <c r="C36" s="72"/>
      <c r="D36" s="72"/>
      <c r="E36" s="39">
        <f t="shared" si="0"/>
        <v>0</v>
      </c>
      <c r="F36" s="72">
        <v>17</v>
      </c>
      <c r="G36" s="72">
        <v>19</v>
      </c>
      <c r="H36" s="39">
        <f t="shared" si="1"/>
        <v>36</v>
      </c>
      <c r="I36" s="73">
        <f t="shared" si="2"/>
        <v>-17</v>
      </c>
      <c r="J36" s="73">
        <f t="shared" si="2"/>
        <v>-19</v>
      </c>
      <c r="K36" s="39">
        <f t="shared" si="2"/>
        <v>-36</v>
      </c>
    </row>
    <row r="37" spans="1:11" ht="11.9">
      <c r="A37" s="8"/>
      <c r="B37" s="23" t="s">
        <v>135</v>
      </c>
      <c r="C37" s="72"/>
      <c r="D37" s="72"/>
      <c r="E37" s="39">
        <f t="shared" si="0"/>
        <v>0</v>
      </c>
      <c r="F37" s="72">
        <v>12</v>
      </c>
      <c r="G37" s="72">
        <v>17</v>
      </c>
      <c r="H37" s="39">
        <f t="shared" si="1"/>
        <v>29</v>
      </c>
      <c r="I37" s="73">
        <f t="shared" si="2"/>
        <v>-12</v>
      </c>
      <c r="J37" s="73">
        <f t="shared" si="2"/>
        <v>-17</v>
      </c>
      <c r="K37" s="39">
        <f t="shared" si="2"/>
        <v>-29</v>
      </c>
    </row>
    <row r="38" spans="1:11" ht="13.5" customHeight="1">
      <c r="A38" s="12" t="s">
        <v>106</v>
      </c>
      <c r="B38" s="23"/>
      <c r="C38" s="39">
        <f>SUM(C8,C16:C37)</f>
        <v>0</v>
      </c>
      <c r="D38" s="39">
        <f>SUM(D8,D16:D37)</f>
        <v>0</v>
      </c>
      <c r="E38" s="39">
        <f t="shared" si="0"/>
        <v>0</v>
      </c>
      <c r="F38" s="39">
        <f>SUM(F8,F16:F37)</f>
        <v>993</v>
      </c>
      <c r="G38" s="39">
        <f>SUM(G8,G16:G37)</f>
        <v>1168</v>
      </c>
      <c r="H38" s="39">
        <f t="shared" si="1"/>
        <v>2161</v>
      </c>
      <c r="I38" s="73">
        <f t="shared" si="2"/>
        <v>-993</v>
      </c>
      <c r="J38" s="73">
        <f t="shared" si="2"/>
        <v>-1168</v>
      </c>
      <c r="K38" s="39">
        <f t="shared" si="2"/>
        <v>-2161</v>
      </c>
    </row>
    <row r="39" spans="1:11" ht="11.9">
      <c r="A39" s="8"/>
      <c r="B39" s="23" t="s">
        <v>57</v>
      </c>
      <c r="C39" s="72"/>
      <c r="D39" s="72"/>
      <c r="E39" s="39">
        <f t="shared" si="0"/>
        <v>0</v>
      </c>
      <c r="F39" s="72">
        <v>4</v>
      </c>
      <c r="G39" s="72">
        <v>2</v>
      </c>
      <c r="H39" s="39">
        <f t="shared" si="1"/>
        <v>6</v>
      </c>
      <c r="I39" s="73">
        <f t="shared" si="2"/>
        <v>-4</v>
      </c>
      <c r="J39" s="73">
        <f t="shared" si="2"/>
        <v>-2</v>
      </c>
      <c r="K39" s="39">
        <f t="shared" si="2"/>
        <v>-6</v>
      </c>
    </row>
    <row r="40" spans="1:11" ht="11.9">
      <c r="A40" s="8"/>
      <c r="B40" s="23" t="s">
        <v>58</v>
      </c>
      <c r="C40" s="72"/>
      <c r="D40" s="72"/>
      <c r="E40" s="39">
        <f t="shared" si="0"/>
        <v>0</v>
      </c>
      <c r="F40" s="72">
        <v>2</v>
      </c>
      <c r="G40" s="72">
        <v>3</v>
      </c>
      <c r="H40" s="39">
        <f t="shared" si="1"/>
        <v>5</v>
      </c>
      <c r="I40" s="73">
        <f t="shared" si="2"/>
        <v>-2</v>
      </c>
      <c r="J40" s="73">
        <f t="shared" si="2"/>
        <v>-3</v>
      </c>
      <c r="K40" s="39">
        <f t="shared" si="2"/>
        <v>-5</v>
      </c>
    </row>
    <row r="41" spans="1:11" ht="11.9">
      <c r="A41" s="8"/>
      <c r="B41" s="23" t="s">
        <v>19</v>
      </c>
      <c r="C41" s="72"/>
      <c r="D41" s="72"/>
      <c r="E41" s="39">
        <f t="shared" si="0"/>
        <v>0</v>
      </c>
      <c r="F41" s="72">
        <v>4</v>
      </c>
      <c r="G41" s="72">
        <v>5</v>
      </c>
      <c r="H41" s="39">
        <f t="shared" si="1"/>
        <v>9</v>
      </c>
      <c r="I41" s="73">
        <f t="shared" si="2"/>
        <v>-4</v>
      </c>
      <c r="J41" s="73">
        <f t="shared" si="2"/>
        <v>-5</v>
      </c>
      <c r="K41" s="39">
        <f t="shared" si="2"/>
        <v>-9</v>
      </c>
    </row>
    <row r="42" spans="1:11" ht="11.9">
      <c r="A42" s="8"/>
      <c r="B42" s="23" t="s">
        <v>31</v>
      </c>
      <c r="C42" s="72"/>
      <c r="D42" s="72"/>
      <c r="E42" s="39">
        <f t="shared" si="0"/>
        <v>0</v>
      </c>
      <c r="F42" s="72">
        <v>2</v>
      </c>
      <c r="G42" s="72">
        <v>5</v>
      </c>
      <c r="H42" s="39">
        <f t="shared" si="1"/>
        <v>7</v>
      </c>
      <c r="I42" s="73">
        <f t="shared" si="2"/>
        <v>-2</v>
      </c>
      <c r="J42" s="73">
        <f t="shared" si="2"/>
        <v>-5</v>
      </c>
      <c r="K42" s="39">
        <f t="shared" si="2"/>
        <v>-7</v>
      </c>
    </row>
    <row r="43" spans="1:11" ht="11.9">
      <c r="A43" s="8"/>
      <c r="B43" s="23" t="s">
        <v>59</v>
      </c>
      <c r="C43" s="72"/>
      <c r="D43" s="72"/>
      <c r="E43" s="39">
        <f t="shared" si="0"/>
        <v>0</v>
      </c>
      <c r="F43" s="72">
        <v>2</v>
      </c>
      <c r="G43" s="72">
        <v>5</v>
      </c>
      <c r="H43" s="39">
        <f t="shared" si="1"/>
        <v>7</v>
      </c>
      <c r="I43" s="73">
        <f t="shared" si="2"/>
        <v>-2</v>
      </c>
      <c r="J43" s="73">
        <f t="shared" si="2"/>
        <v>-5</v>
      </c>
      <c r="K43" s="39">
        <f t="shared" si="2"/>
        <v>-7</v>
      </c>
    </row>
    <row r="44" spans="1:11" ht="11.9">
      <c r="A44" s="12" t="s">
        <v>136</v>
      </c>
      <c r="B44" s="23"/>
      <c r="C44" s="39">
        <f>SUM(C39:C43)</f>
        <v>0</v>
      </c>
      <c r="D44" s="39">
        <f>SUM(D39:D43)</f>
        <v>0</v>
      </c>
      <c r="E44" s="39">
        <f t="shared" si="0"/>
        <v>0</v>
      </c>
      <c r="F44" s="39">
        <f>SUM(F39:F43)</f>
        <v>14</v>
      </c>
      <c r="G44" s="39">
        <f>SUM(G39:G43)</f>
        <v>20</v>
      </c>
      <c r="H44" s="39">
        <f t="shared" si="1"/>
        <v>34</v>
      </c>
      <c r="I44" s="73">
        <f t="shared" si="2"/>
        <v>-14</v>
      </c>
      <c r="J44" s="73">
        <f t="shared" si="2"/>
        <v>-20</v>
      </c>
      <c r="K44" s="39">
        <f t="shared" si="2"/>
        <v>-34</v>
      </c>
    </row>
    <row r="45" spans="1:11" ht="11.9">
      <c r="A45" s="8"/>
      <c r="B45" s="23" t="s">
        <v>62</v>
      </c>
      <c r="C45" s="72"/>
      <c r="D45" s="72"/>
      <c r="E45" s="39">
        <f t="shared" si="0"/>
        <v>0</v>
      </c>
      <c r="F45" s="72">
        <v>8</v>
      </c>
      <c r="G45" s="72">
        <v>16</v>
      </c>
      <c r="H45" s="39">
        <f t="shared" si="1"/>
        <v>24</v>
      </c>
      <c r="I45" s="73">
        <f t="shared" si="2"/>
        <v>-8</v>
      </c>
      <c r="J45" s="73">
        <f t="shared" si="2"/>
        <v>-16</v>
      </c>
      <c r="K45" s="39">
        <f t="shared" si="2"/>
        <v>-24</v>
      </c>
    </row>
    <row r="46" spans="1:11" ht="11.9">
      <c r="A46" s="12" t="s">
        <v>60</v>
      </c>
      <c r="B46" s="23"/>
      <c r="C46" s="39">
        <f>C45</f>
        <v>0</v>
      </c>
      <c r="D46" s="39">
        <f>D45</f>
        <v>0</v>
      </c>
      <c r="E46" s="39">
        <f t="shared" si="0"/>
        <v>0</v>
      </c>
      <c r="F46" s="39">
        <f>F45</f>
        <v>8</v>
      </c>
      <c r="G46" s="39">
        <f>G45</f>
        <v>16</v>
      </c>
      <c r="H46" s="39">
        <f t="shared" si="1"/>
        <v>24</v>
      </c>
      <c r="I46" s="73">
        <f t="shared" si="2"/>
        <v>-8</v>
      </c>
      <c r="J46" s="73">
        <f t="shared" si="2"/>
        <v>-16</v>
      </c>
      <c r="K46" s="39">
        <f t="shared" si="2"/>
        <v>-24</v>
      </c>
    </row>
    <row r="47" spans="1:11" ht="11.9">
      <c r="A47" s="8"/>
      <c r="B47" s="23" t="s">
        <v>7</v>
      </c>
      <c r="C47" s="72"/>
      <c r="D47" s="72"/>
      <c r="E47" s="39">
        <f t="shared" si="0"/>
        <v>0</v>
      </c>
      <c r="F47" s="72">
        <v>5</v>
      </c>
      <c r="G47" s="72">
        <v>8</v>
      </c>
      <c r="H47" s="39">
        <f t="shared" si="1"/>
        <v>13</v>
      </c>
      <c r="I47" s="73">
        <f t="shared" si="2"/>
        <v>-5</v>
      </c>
      <c r="J47" s="73">
        <f t="shared" si="2"/>
        <v>-8</v>
      </c>
      <c r="K47" s="39">
        <f t="shared" si="2"/>
        <v>-13</v>
      </c>
    </row>
    <row r="48" spans="1:11" ht="11.9">
      <c r="A48" s="8"/>
      <c r="B48" s="23" t="s">
        <v>10</v>
      </c>
      <c r="C48" s="72"/>
      <c r="D48" s="72"/>
      <c r="E48" s="39">
        <f t="shared" si="0"/>
        <v>0</v>
      </c>
      <c r="F48" s="72">
        <v>24</v>
      </c>
      <c r="G48" s="72">
        <v>9</v>
      </c>
      <c r="H48" s="39">
        <f t="shared" si="1"/>
        <v>33</v>
      </c>
      <c r="I48" s="73">
        <f t="shared" si="2"/>
        <v>-24</v>
      </c>
      <c r="J48" s="73">
        <f t="shared" si="2"/>
        <v>-9</v>
      </c>
      <c r="K48" s="39">
        <f t="shared" si="2"/>
        <v>-33</v>
      </c>
    </row>
    <row r="49" spans="1:11" ht="11.9">
      <c r="A49" s="8"/>
      <c r="B49" s="23" t="s">
        <v>61</v>
      </c>
      <c r="C49" s="72"/>
      <c r="D49" s="72"/>
      <c r="E49" s="39">
        <f t="shared" si="0"/>
        <v>0</v>
      </c>
      <c r="F49" s="72">
        <v>4</v>
      </c>
      <c r="G49" s="72">
        <v>9</v>
      </c>
      <c r="H49" s="39">
        <f t="shared" si="1"/>
        <v>13</v>
      </c>
      <c r="I49" s="73">
        <f t="shared" si="2"/>
        <v>-4</v>
      </c>
      <c r="J49" s="73">
        <f t="shared" si="2"/>
        <v>-9</v>
      </c>
      <c r="K49" s="39">
        <f t="shared" si="2"/>
        <v>-13</v>
      </c>
    </row>
    <row r="50" spans="1:11" ht="11.9">
      <c r="A50" s="12" t="s">
        <v>114</v>
      </c>
      <c r="B50" s="23"/>
      <c r="C50" s="39">
        <f>SUM(C47:C49)</f>
        <v>0</v>
      </c>
      <c r="D50" s="39">
        <f>SUM(D47:D49)</f>
        <v>0</v>
      </c>
      <c r="E50" s="39">
        <f t="shared" si="0"/>
        <v>0</v>
      </c>
      <c r="F50" s="39">
        <f>SUM(F47:F49)</f>
        <v>33</v>
      </c>
      <c r="G50" s="39">
        <f>SUM(G47:G49)</f>
        <v>26</v>
      </c>
      <c r="H50" s="39">
        <f t="shared" si="1"/>
        <v>59</v>
      </c>
      <c r="I50" s="73">
        <f t="shared" si="2"/>
        <v>-33</v>
      </c>
      <c r="J50" s="73">
        <f t="shared" si="2"/>
        <v>-26</v>
      </c>
      <c r="K50" s="39">
        <f t="shared" si="2"/>
        <v>-59</v>
      </c>
    </row>
    <row r="51" spans="1:11" ht="11.9">
      <c r="A51" s="8"/>
      <c r="B51" s="23" t="s">
        <v>48</v>
      </c>
      <c r="C51" s="72"/>
      <c r="D51" s="72"/>
      <c r="E51" s="39">
        <f t="shared" si="0"/>
        <v>0</v>
      </c>
      <c r="F51" s="72">
        <v>4</v>
      </c>
      <c r="G51" s="72">
        <v>8</v>
      </c>
      <c r="H51" s="39">
        <f t="shared" si="1"/>
        <v>12</v>
      </c>
      <c r="I51" s="73">
        <f t="shared" si="2"/>
        <v>-4</v>
      </c>
      <c r="J51" s="73">
        <f t="shared" si="2"/>
        <v>-8</v>
      </c>
      <c r="K51" s="39">
        <f t="shared" si="2"/>
        <v>-12</v>
      </c>
    </row>
    <row r="52" spans="1:11" ht="11.9">
      <c r="A52" s="8"/>
      <c r="B52" s="23" t="s">
        <v>137</v>
      </c>
      <c r="C52" s="72"/>
      <c r="D52" s="72"/>
      <c r="E52" s="39">
        <f t="shared" si="0"/>
        <v>0</v>
      </c>
      <c r="F52" s="72">
        <v>3</v>
      </c>
      <c r="G52" s="72">
        <v>6</v>
      </c>
      <c r="H52" s="39">
        <f t="shared" si="1"/>
        <v>9</v>
      </c>
      <c r="I52" s="73">
        <f t="shared" si="2"/>
        <v>-3</v>
      </c>
      <c r="J52" s="73">
        <f t="shared" si="2"/>
        <v>-6</v>
      </c>
      <c r="K52" s="39">
        <f t="shared" si="2"/>
        <v>-9</v>
      </c>
    </row>
    <row r="53" spans="1:11" ht="11.9">
      <c r="A53" s="12" t="s">
        <v>139</v>
      </c>
      <c r="B53" s="23"/>
      <c r="C53" s="39">
        <f>SUM(C51:C52)</f>
        <v>0</v>
      </c>
      <c r="D53" s="39">
        <f>SUM(D51:D52)</f>
        <v>0</v>
      </c>
      <c r="E53" s="39">
        <f t="shared" si="0"/>
        <v>0</v>
      </c>
      <c r="F53" s="39">
        <f>SUM(F51:F52)</f>
        <v>7</v>
      </c>
      <c r="G53" s="39">
        <f>SUM(G51:G52)</f>
        <v>14</v>
      </c>
      <c r="H53" s="39">
        <f t="shared" si="1"/>
        <v>21</v>
      </c>
      <c r="I53" s="73">
        <f t="shared" si="2"/>
        <v>-7</v>
      </c>
      <c r="J53" s="73">
        <f t="shared" si="2"/>
        <v>-14</v>
      </c>
      <c r="K53" s="39">
        <f t="shared" si="2"/>
        <v>-21</v>
      </c>
    </row>
    <row r="54" spans="1:11" ht="11.9">
      <c r="A54" s="8"/>
      <c r="B54" s="23" t="s">
        <v>66</v>
      </c>
      <c r="C54" s="72"/>
      <c r="D54" s="72"/>
      <c r="E54" s="39">
        <f t="shared" si="0"/>
        <v>0</v>
      </c>
      <c r="F54" s="72">
        <v>7</v>
      </c>
      <c r="G54" s="72">
        <v>3</v>
      </c>
      <c r="H54" s="39">
        <f t="shared" si="1"/>
        <v>10</v>
      </c>
      <c r="I54" s="73">
        <f t="shared" si="2"/>
        <v>-7</v>
      </c>
      <c r="J54" s="73">
        <f t="shared" si="2"/>
        <v>-3</v>
      </c>
      <c r="K54" s="39">
        <f t="shared" si="2"/>
        <v>-10</v>
      </c>
    </row>
    <row r="55" spans="1:11" ht="12" customHeight="1">
      <c r="A55" s="12" t="s">
        <v>89</v>
      </c>
      <c r="B55" s="23"/>
      <c r="C55" s="39">
        <f>C54</f>
        <v>0</v>
      </c>
      <c r="D55" s="39">
        <f>D54</f>
        <v>0</v>
      </c>
      <c r="E55" s="39">
        <f t="shared" si="0"/>
        <v>0</v>
      </c>
      <c r="F55" s="39">
        <f>F54</f>
        <v>7</v>
      </c>
      <c r="G55" s="39">
        <f>G54</f>
        <v>3</v>
      </c>
      <c r="H55" s="39">
        <f t="shared" si="1"/>
        <v>10</v>
      </c>
      <c r="I55" s="73">
        <f t="shared" si="2"/>
        <v>-7</v>
      </c>
      <c r="J55" s="73">
        <f t="shared" si="2"/>
        <v>-3</v>
      </c>
      <c r="K55" s="39">
        <f t="shared" si="2"/>
        <v>-10</v>
      </c>
    </row>
    <row r="56" spans="1:11" ht="13.5" customHeight="1">
      <c r="A56" s="6" t="s">
        <v>33</v>
      </c>
      <c r="B56" s="21"/>
      <c r="C56" s="74">
        <f t="shared" ref="C56:H56" si="3">C44+C46+C50+C53+C55</f>
        <v>0</v>
      </c>
      <c r="D56" s="74">
        <f t="shared" si="3"/>
        <v>0</v>
      </c>
      <c r="E56" s="74">
        <f t="shared" si="3"/>
        <v>0</v>
      </c>
      <c r="F56" s="74">
        <f t="shared" si="3"/>
        <v>69</v>
      </c>
      <c r="G56" s="74">
        <f t="shared" si="3"/>
        <v>79</v>
      </c>
      <c r="H56" s="74">
        <f t="shared" si="3"/>
        <v>148</v>
      </c>
      <c r="I56" s="74">
        <f>I44-I46-I50-I53-I55</f>
        <v>41</v>
      </c>
      <c r="J56" s="74">
        <f>J44-J46-J50-J53-J55</f>
        <v>39</v>
      </c>
      <c r="K56" s="74">
        <f>K44-K46-K50-K53-K55</f>
        <v>80</v>
      </c>
    </row>
    <row r="57" spans="1:11" ht="15" customHeight="1">
      <c r="A57" s="59" t="s">
        <v>141</v>
      </c>
      <c r="B57" s="67"/>
      <c r="C57" s="75">
        <f>C38+C56</f>
        <v>0</v>
      </c>
      <c r="D57" s="75">
        <f>D38+D56</f>
        <v>0</v>
      </c>
      <c r="E57" s="75">
        <f>C57+D57</f>
        <v>0</v>
      </c>
      <c r="F57" s="75">
        <f>F38+F56</f>
        <v>1062</v>
      </c>
      <c r="G57" s="75">
        <f>G38+G56</f>
        <v>1247</v>
      </c>
      <c r="H57" s="75">
        <f>F57+G57</f>
        <v>2309</v>
      </c>
      <c r="I57" s="92">
        <f>C57-F57</f>
        <v>-1062</v>
      </c>
      <c r="J57" s="92">
        <f>D57-G57</f>
        <v>-1247</v>
      </c>
      <c r="K57" s="95">
        <f>E57-H57</f>
        <v>-2309</v>
      </c>
    </row>
    <row r="58" spans="1:11" ht="12" hidden="1" customHeight="1">
      <c r="A58" s="14" t="s">
        <v>70</v>
      </c>
      <c r="B58" s="32" t="s">
        <v>71</v>
      </c>
      <c r="C58" s="40"/>
      <c r="D58" s="40"/>
      <c r="E58" s="40"/>
      <c r="F58" s="40"/>
      <c r="G58" s="40"/>
      <c r="H58" s="40"/>
      <c r="I58" s="93"/>
      <c r="J58" s="93"/>
      <c r="K58" s="40"/>
    </row>
    <row r="59" spans="1:11" ht="12" hidden="1" customHeight="1">
      <c r="A59" s="14"/>
      <c r="B59" s="30" t="s">
        <v>73</v>
      </c>
      <c r="C59" s="40"/>
      <c r="D59" s="40"/>
      <c r="E59" s="39"/>
      <c r="F59" s="39"/>
      <c r="G59" s="39"/>
      <c r="H59" s="39"/>
      <c r="I59" s="73"/>
      <c r="J59" s="73"/>
      <c r="K59" s="39"/>
    </row>
    <row r="60" spans="1:11" ht="12" hidden="1" customHeight="1">
      <c r="A60" s="14"/>
      <c r="B60" s="30" t="s">
        <v>74</v>
      </c>
      <c r="C60" s="40"/>
      <c r="D60" s="40"/>
      <c r="E60" s="39"/>
      <c r="F60" s="39"/>
      <c r="G60" s="39"/>
      <c r="H60" s="39"/>
      <c r="I60" s="73"/>
      <c r="J60" s="73"/>
      <c r="K60" s="39"/>
    </row>
    <row r="61" spans="1:11" ht="12" hidden="1" customHeight="1">
      <c r="A61" s="14"/>
      <c r="B61" s="29" t="s">
        <v>75</v>
      </c>
      <c r="C61" s="40"/>
      <c r="D61" s="40"/>
      <c r="E61" s="39"/>
      <c r="F61" s="39"/>
      <c r="G61" s="39"/>
      <c r="H61" s="39"/>
      <c r="I61" s="73"/>
      <c r="J61" s="73"/>
      <c r="K61" s="39"/>
    </row>
    <row r="62" spans="1:11" ht="12" hidden="1" customHeight="1">
      <c r="A62" s="14"/>
      <c r="B62" s="29" t="s">
        <v>76</v>
      </c>
      <c r="C62" s="40"/>
      <c r="D62" s="40"/>
      <c r="E62" s="39"/>
      <c r="F62" s="39"/>
      <c r="G62" s="39"/>
      <c r="H62" s="39"/>
      <c r="I62" s="73"/>
      <c r="J62" s="73"/>
      <c r="K62" s="39"/>
    </row>
    <row r="63" spans="1:11" ht="12" hidden="1" customHeight="1">
      <c r="A63" s="14"/>
      <c r="B63" s="29" t="s">
        <v>142</v>
      </c>
      <c r="C63" s="40"/>
      <c r="D63" s="40"/>
      <c r="E63" s="39"/>
      <c r="F63" s="39"/>
      <c r="G63" s="39"/>
      <c r="H63" s="39"/>
      <c r="I63" s="73"/>
      <c r="J63" s="73"/>
      <c r="K63" s="39"/>
    </row>
    <row r="64" spans="1:11" ht="12" hidden="1" customHeight="1">
      <c r="A64" s="14"/>
      <c r="B64" s="30" t="s">
        <v>79</v>
      </c>
      <c r="C64" s="40"/>
      <c r="D64" s="40"/>
      <c r="E64" s="39"/>
      <c r="F64" s="39"/>
      <c r="G64" s="39"/>
      <c r="H64" s="39"/>
      <c r="I64" s="73"/>
      <c r="J64" s="73"/>
      <c r="K64" s="39"/>
    </row>
    <row r="65" spans="1:11" ht="12" hidden="1" customHeight="1">
      <c r="A65" s="14"/>
      <c r="B65" s="29" t="s">
        <v>143</v>
      </c>
      <c r="C65" s="40"/>
      <c r="D65" s="40"/>
      <c r="E65" s="39"/>
      <c r="F65" s="39"/>
      <c r="G65" s="39"/>
      <c r="H65" s="39"/>
      <c r="I65" s="73"/>
      <c r="J65" s="73"/>
      <c r="K65" s="39"/>
    </row>
    <row r="66" spans="1:11" ht="12" hidden="1" customHeight="1">
      <c r="A66" s="14"/>
      <c r="B66" s="29" t="s">
        <v>84</v>
      </c>
      <c r="C66" s="40"/>
      <c r="D66" s="40"/>
      <c r="E66" s="39"/>
      <c r="F66" s="39"/>
      <c r="G66" s="39"/>
      <c r="H66" s="39"/>
      <c r="I66" s="73"/>
      <c r="J66" s="73"/>
      <c r="K66" s="39"/>
    </row>
    <row r="67" spans="1:11" ht="12" hidden="1" customHeight="1">
      <c r="A67" s="14"/>
      <c r="B67" s="29" t="s">
        <v>144</v>
      </c>
      <c r="C67" s="40"/>
      <c r="D67" s="40"/>
      <c r="E67" s="39"/>
      <c r="F67" s="39"/>
      <c r="G67" s="39"/>
      <c r="H67" s="39"/>
      <c r="I67" s="73"/>
      <c r="J67" s="73"/>
      <c r="K67" s="39"/>
    </row>
    <row r="68" spans="1:11" ht="12" hidden="1" customHeight="1">
      <c r="A68" s="14"/>
      <c r="B68" s="30" t="s">
        <v>86</v>
      </c>
      <c r="C68" s="40"/>
      <c r="D68" s="40"/>
      <c r="E68" s="39"/>
      <c r="F68" s="39"/>
      <c r="G68" s="39"/>
      <c r="H68" s="39"/>
      <c r="I68" s="73"/>
      <c r="J68" s="73"/>
      <c r="K68" s="39"/>
    </row>
    <row r="69" spans="1:11" ht="12" hidden="1" customHeight="1">
      <c r="A69" s="14"/>
      <c r="B69" s="30" t="s">
        <v>87</v>
      </c>
      <c r="C69" s="40"/>
      <c r="D69" s="40"/>
      <c r="E69" s="39"/>
      <c r="F69" s="39"/>
      <c r="G69" s="39"/>
      <c r="H69" s="39"/>
      <c r="I69" s="73"/>
      <c r="J69" s="73"/>
      <c r="K69" s="39"/>
    </row>
    <row r="70" spans="1:11" ht="12" hidden="1" customHeight="1">
      <c r="A70" s="14"/>
      <c r="B70" s="29" t="s">
        <v>145</v>
      </c>
      <c r="C70" s="40"/>
      <c r="D70" s="40"/>
      <c r="E70" s="39"/>
      <c r="F70" s="39"/>
      <c r="G70" s="39"/>
      <c r="H70" s="39"/>
      <c r="I70" s="73"/>
      <c r="J70" s="73"/>
      <c r="K70" s="39"/>
    </row>
    <row r="71" spans="1:11" ht="12" hidden="1" customHeight="1">
      <c r="A71" s="14"/>
      <c r="B71" s="29" t="s">
        <v>90</v>
      </c>
      <c r="C71" s="40"/>
      <c r="D71" s="40"/>
      <c r="E71" s="39"/>
      <c r="F71" s="39"/>
      <c r="G71" s="39"/>
      <c r="H71" s="39"/>
      <c r="I71" s="73"/>
      <c r="J71" s="73"/>
      <c r="K71" s="39"/>
    </row>
    <row r="72" spans="1:11" ht="12" hidden="1" customHeight="1">
      <c r="A72" s="14"/>
      <c r="B72" s="29" t="s">
        <v>91</v>
      </c>
      <c r="C72" s="40"/>
      <c r="D72" s="40"/>
      <c r="E72" s="39"/>
      <c r="F72" s="39"/>
      <c r="G72" s="39"/>
      <c r="H72" s="39"/>
      <c r="I72" s="73"/>
      <c r="J72" s="73"/>
      <c r="K72" s="39"/>
    </row>
    <row r="73" spans="1:11" ht="12" hidden="1" customHeight="1">
      <c r="A73" s="14"/>
      <c r="B73" s="29" t="s">
        <v>32</v>
      </c>
      <c r="C73" s="40"/>
      <c r="D73" s="40"/>
      <c r="E73" s="39"/>
      <c r="F73" s="39"/>
      <c r="G73" s="39"/>
      <c r="H73" s="39"/>
      <c r="I73" s="73"/>
      <c r="J73" s="73"/>
      <c r="K73" s="39"/>
    </row>
    <row r="74" spans="1:11" ht="12" hidden="1" customHeight="1">
      <c r="A74" s="14"/>
      <c r="B74" s="30" t="s">
        <v>11</v>
      </c>
      <c r="C74" s="40"/>
      <c r="D74" s="40"/>
      <c r="E74" s="39"/>
      <c r="F74" s="39"/>
      <c r="G74" s="39"/>
      <c r="H74" s="39"/>
      <c r="I74" s="73"/>
      <c r="J74" s="73"/>
      <c r="K74" s="39"/>
    </row>
    <row r="75" spans="1:11" ht="12" hidden="1" customHeight="1">
      <c r="A75" s="14"/>
      <c r="B75" s="29" t="s">
        <v>146</v>
      </c>
      <c r="C75" s="40"/>
      <c r="D75" s="40"/>
      <c r="E75" s="39"/>
      <c r="F75" s="39"/>
      <c r="G75" s="39"/>
      <c r="H75" s="39"/>
      <c r="I75" s="73"/>
      <c r="J75" s="73"/>
      <c r="K75" s="39"/>
    </row>
    <row r="76" spans="1:11" ht="12" hidden="1" customHeight="1">
      <c r="A76" s="14"/>
      <c r="B76" s="29" t="s">
        <v>147</v>
      </c>
      <c r="C76" s="40"/>
      <c r="D76" s="40"/>
      <c r="E76" s="39"/>
      <c r="F76" s="39"/>
      <c r="G76" s="39"/>
      <c r="H76" s="39"/>
      <c r="I76" s="73"/>
      <c r="J76" s="73"/>
      <c r="K76" s="39"/>
    </row>
    <row r="77" spans="1:11" ht="12" hidden="1" customHeight="1">
      <c r="A77" s="14"/>
      <c r="B77" s="30" t="s">
        <v>119</v>
      </c>
      <c r="C77" s="40"/>
      <c r="D77" s="40"/>
      <c r="E77" s="39"/>
      <c r="F77" s="39"/>
      <c r="G77" s="39"/>
      <c r="H77" s="39"/>
      <c r="I77" s="73"/>
      <c r="J77" s="73"/>
      <c r="K77" s="39"/>
    </row>
    <row r="78" spans="1:11" ht="12" hidden="1" customHeight="1">
      <c r="A78" s="14"/>
      <c r="B78" s="29" t="s">
        <v>95</v>
      </c>
      <c r="C78" s="40"/>
      <c r="D78" s="40"/>
      <c r="E78" s="39"/>
      <c r="F78" s="39"/>
      <c r="G78" s="39"/>
      <c r="H78" s="39"/>
      <c r="I78" s="73"/>
      <c r="J78" s="73"/>
      <c r="K78" s="39"/>
    </row>
    <row r="79" spans="1:11" ht="12" hidden="1" customHeight="1">
      <c r="A79" s="14"/>
      <c r="B79" s="29" t="s">
        <v>96</v>
      </c>
      <c r="C79" s="40"/>
      <c r="D79" s="40"/>
      <c r="E79" s="39"/>
      <c r="F79" s="39"/>
      <c r="G79" s="39"/>
      <c r="H79" s="39"/>
      <c r="I79" s="73"/>
      <c r="J79" s="73"/>
      <c r="K79" s="39"/>
    </row>
    <row r="80" spans="1:11" ht="12" hidden="1" customHeight="1">
      <c r="A80" s="14"/>
      <c r="B80" s="30" t="s">
        <v>97</v>
      </c>
      <c r="C80" s="40"/>
      <c r="D80" s="40"/>
      <c r="E80" s="39"/>
      <c r="F80" s="39"/>
      <c r="G80" s="39"/>
      <c r="H80" s="39"/>
      <c r="I80" s="73"/>
      <c r="J80" s="73"/>
      <c r="K80" s="39"/>
    </row>
    <row r="81" spans="1:11" ht="12" hidden="1" customHeight="1">
      <c r="A81" s="14"/>
      <c r="B81" s="29" t="s">
        <v>148</v>
      </c>
      <c r="C81" s="40"/>
      <c r="D81" s="40"/>
      <c r="E81" s="39"/>
      <c r="F81" s="39"/>
      <c r="G81" s="39"/>
      <c r="H81" s="39"/>
      <c r="I81" s="73"/>
      <c r="J81" s="73"/>
      <c r="K81" s="39"/>
    </row>
    <row r="82" spans="1:11" ht="12" hidden="1" customHeight="1">
      <c r="A82" s="14"/>
      <c r="B82" s="30" t="s">
        <v>83</v>
      </c>
      <c r="C82" s="40"/>
      <c r="D82" s="40"/>
      <c r="E82" s="39"/>
      <c r="F82" s="39"/>
      <c r="G82" s="39"/>
      <c r="H82" s="39"/>
      <c r="I82" s="73"/>
      <c r="J82" s="73"/>
      <c r="K82" s="39"/>
    </row>
    <row r="83" spans="1:11" ht="12" hidden="1" customHeight="1">
      <c r="A83" s="14"/>
      <c r="B83" s="29" t="s">
        <v>47</v>
      </c>
      <c r="C83" s="40"/>
      <c r="D83" s="40"/>
      <c r="E83" s="39"/>
      <c r="F83" s="39"/>
      <c r="G83" s="39"/>
      <c r="H83" s="39"/>
      <c r="I83" s="73"/>
      <c r="J83" s="73"/>
      <c r="K83" s="39"/>
    </row>
    <row r="84" spans="1:11" ht="12" hidden="1" customHeight="1">
      <c r="A84" s="14"/>
      <c r="B84" s="29" t="s">
        <v>149</v>
      </c>
      <c r="C84" s="40"/>
      <c r="D84" s="40"/>
      <c r="E84" s="39"/>
      <c r="F84" s="39"/>
      <c r="G84" s="39"/>
      <c r="H84" s="39"/>
      <c r="I84" s="73"/>
      <c r="J84" s="73"/>
      <c r="K84" s="39"/>
    </row>
    <row r="85" spans="1:11" ht="12" hidden="1" customHeight="1">
      <c r="A85" s="14"/>
      <c r="B85" s="29" t="s">
        <v>150</v>
      </c>
      <c r="C85" s="40"/>
      <c r="D85" s="40"/>
      <c r="E85" s="39"/>
      <c r="F85" s="39"/>
      <c r="G85" s="39"/>
      <c r="H85" s="39"/>
      <c r="I85" s="73"/>
      <c r="J85" s="73"/>
      <c r="K85" s="39"/>
    </row>
    <row r="86" spans="1:11" ht="12" hidden="1" customHeight="1">
      <c r="A86" s="14"/>
      <c r="B86" s="29" t="s">
        <v>151</v>
      </c>
      <c r="C86" s="40"/>
      <c r="D86" s="40"/>
      <c r="E86" s="39"/>
      <c r="F86" s="39"/>
      <c r="G86" s="39"/>
      <c r="H86" s="39"/>
      <c r="I86" s="73"/>
      <c r="J86" s="73"/>
      <c r="K86" s="39"/>
    </row>
    <row r="87" spans="1:11" ht="12" hidden="1" customHeight="1">
      <c r="A87" s="14"/>
      <c r="B87" s="29" t="s">
        <v>152</v>
      </c>
      <c r="C87" s="40"/>
      <c r="D87" s="40"/>
      <c r="E87" s="39"/>
      <c r="F87" s="39"/>
      <c r="G87" s="39"/>
      <c r="H87" s="39"/>
      <c r="I87" s="73"/>
      <c r="J87" s="73"/>
      <c r="K87" s="39"/>
    </row>
    <row r="88" spans="1:11" ht="12" hidden="1" customHeight="1">
      <c r="A88" s="14"/>
      <c r="B88" s="29" t="s">
        <v>153</v>
      </c>
      <c r="C88" s="40"/>
      <c r="D88" s="40"/>
      <c r="E88" s="39"/>
      <c r="F88" s="39"/>
      <c r="G88" s="39"/>
      <c r="H88" s="39"/>
      <c r="I88" s="73"/>
      <c r="J88" s="73"/>
      <c r="K88" s="39"/>
    </row>
    <row r="89" spans="1:11" ht="12" hidden="1" customHeight="1">
      <c r="A89" s="14"/>
      <c r="B89" s="29" t="s">
        <v>112</v>
      </c>
      <c r="C89" s="40"/>
      <c r="D89" s="40"/>
      <c r="E89" s="39"/>
      <c r="F89" s="39"/>
      <c r="G89" s="39"/>
      <c r="H89" s="39"/>
      <c r="I89" s="73"/>
      <c r="J89" s="73"/>
      <c r="K89" s="39"/>
    </row>
    <row r="90" spans="1:11" ht="12" hidden="1" customHeight="1">
      <c r="A90" s="15"/>
      <c r="B90" s="29" t="s">
        <v>154</v>
      </c>
      <c r="C90" s="40"/>
      <c r="D90" s="40"/>
      <c r="E90" s="39"/>
      <c r="F90" s="39"/>
      <c r="G90" s="39"/>
      <c r="H90" s="39"/>
      <c r="I90" s="73"/>
      <c r="J90" s="73"/>
      <c r="K90" s="39"/>
    </row>
    <row r="91" spans="1:11" ht="11.9">
      <c r="A91" s="60" t="s">
        <v>102</v>
      </c>
      <c r="B91" s="32" t="s">
        <v>103</v>
      </c>
      <c r="C91" s="39">
        <f>C106+C6</f>
        <v>0</v>
      </c>
      <c r="D91" s="39">
        <f>D106+D6</f>
        <v>0</v>
      </c>
      <c r="E91" s="39">
        <f t="shared" ref="E91:E98" si="4">C91+D91</f>
        <v>0</v>
      </c>
      <c r="F91" s="39">
        <f>F106+F6</f>
        <v>111</v>
      </c>
      <c r="G91" s="39">
        <f>G106+G6</f>
        <v>160</v>
      </c>
      <c r="H91" s="39">
        <f t="shared" ref="H91:H98" si="5">F91+G91</f>
        <v>271</v>
      </c>
      <c r="I91" s="73">
        <f t="shared" ref="I91:K98" si="6">C91-F91</f>
        <v>-111</v>
      </c>
      <c r="J91" s="73">
        <f t="shared" si="6"/>
        <v>-160</v>
      </c>
      <c r="K91" s="39">
        <f t="shared" si="6"/>
        <v>-271</v>
      </c>
    </row>
    <row r="92" spans="1:11" ht="11.9">
      <c r="A92" s="61"/>
      <c r="B92" s="29" t="s">
        <v>104</v>
      </c>
      <c r="C92" s="39">
        <f>C22+C25+C27+C120+C37+C53</f>
        <v>0</v>
      </c>
      <c r="D92" s="39">
        <f>D22+D25+D27+D120+D37+D53</f>
        <v>0</v>
      </c>
      <c r="E92" s="39">
        <f t="shared" si="4"/>
        <v>0</v>
      </c>
      <c r="F92" s="39">
        <f>F22+F25+F27+F120+F37+F53</f>
        <v>81</v>
      </c>
      <c r="G92" s="39">
        <f>G22+G25+G27+G120+G37+G53</f>
        <v>124</v>
      </c>
      <c r="H92" s="39">
        <f t="shared" si="5"/>
        <v>205</v>
      </c>
      <c r="I92" s="73">
        <f t="shared" si="6"/>
        <v>-81</v>
      </c>
      <c r="J92" s="73">
        <f t="shared" si="6"/>
        <v>-124</v>
      </c>
      <c r="K92" s="39">
        <f t="shared" si="6"/>
        <v>-205</v>
      </c>
    </row>
    <row r="93" spans="1:11" ht="11.9">
      <c r="A93" s="61"/>
      <c r="B93" s="29" t="s">
        <v>105</v>
      </c>
      <c r="C93" s="76">
        <f>C114+C24+C26+C29+C121+C35+C55</f>
        <v>0</v>
      </c>
      <c r="D93" s="76">
        <f>D114+D24+D26+D29+D121+D35+D55</f>
        <v>0</v>
      </c>
      <c r="E93" s="39">
        <f t="shared" si="4"/>
        <v>0</v>
      </c>
      <c r="F93" s="76">
        <f>F114+F24+F26+F29+F121+F35+F55</f>
        <v>164</v>
      </c>
      <c r="G93" s="76">
        <f>G114+G24+G26+G29+G121+G35+G55</f>
        <v>140</v>
      </c>
      <c r="H93" s="39">
        <f t="shared" si="5"/>
        <v>304</v>
      </c>
      <c r="I93" s="73">
        <f t="shared" si="6"/>
        <v>-164</v>
      </c>
      <c r="J93" s="73">
        <f t="shared" si="6"/>
        <v>-140</v>
      </c>
      <c r="K93" s="39">
        <f t="shared" si="6"/>
        <v>-304</v>
      </c>
    </row>
    <row r="94" spans="1:11" ht="11.9">
      <c r="A94" s="61"/>
      <c r="B94" s="29" t="s">
        <v>107</v>
      </c>
      <c r="C94" s="39">
        <f>C105+C7+C20+C117</f>
        <v>0</v>
      </c>
      <c r="D94" s="39">
        <f>D105+D7+D20+D117</f>
        <v>0</v>
      </c>
      <c r="E94" s="39">
        <f t="shared" si="4"/>
        <v>0</v>
      </c>
      <c r="F94" s="39">
        <f>F105+F7+F20+F117</f>
        <v>97</v>
      </c>
      <c r="G94" s="39">
        <f>G105+G7+G20+G117</f>
        <v>150</v>
      </c>
      <c r="H94" s="39">
        <f t="shared" si="5"/>
        <v>247</v>
      </c>
      <c r="I94" s="73">
        <f t="shared" si="6"/>
        <v>-97</v>
      </c>
      <c r="J94" s="73">
        <f t="shared" si="6"/>
        <v>-150</v>
      </c>
      <c r="K94" s="39">
        <f t="shared" si="6"/>
        <v>-247</v>
      </c>
    </row>
    <row r="95" spans="1:11" ht="11.9">
      <c r="A95" s="61"/>
      <c r="B95" s="29" t="s">
        <v>109</v>
      </c>
      <c r="C95" s="39">
        <f>C19+C118+C28+C31+C123+C46+C49</f>
        <v>0</v>
      </c>
      <c r="D95" s="39">
        <f>D19+D118+D28+D31+D123+D46+D49</f>
        <v>0</v>
      </c>
      <c r="E95" s="39">
        <f t="shared" si="4"/>
        <v>0</v>
      </c>
      <c r="F95" s="39">
        <f>F19+F118+F28+F31+F123+F46+F49</f>
        <v>145</v>
      </c>
      <c r="G95" s="39">
        <f>G19+G118+G28+G31+G123+G46+G49</f>
        <v>185</v>
      </c>
      <c r="H95" s="39">
        <f t="shared" si="5"/>
        <v>330</v>
      </c>
      <c r="I95" s="73">
        <f t="shared" si="6"/>
        <v>-145</v>
      </c>
      <c r="J95" s="73">
        <f t="shared" si="6"/>
        <v>-185</v>
      </c>
      <c r="K95" s="39">
        <f t="shared" si="6"/>
        <v>-330</v>
      </c>
    </row>
    <row r="96" spans="1:11" ht="11.9">
      <c r="A96" s="61"/>
      <c r="B96" s="29" t="s">
        <v>78</v>
      </c>
      <c r="C96" s="39">
        <f>C17+C18+C21+C30+C33+C124+C44+C47+C48</f>
        <v>0</v>
      </c>
      <c r="D96" s="39">
        <f>D17+D18+D21+D30+D33+D124+D44+D47+D48</f>
        <v>0</v>
      </c>
      <c r="E96" s="39">
        <f t="shared" si="4"/>
        <v>0</v>
      </c>
      <c r="F96" s="39">
        <f>F17+F18+F21+F30+F33+F124+F44+F47+F48</f>
        <v>159</v>
      </c>
      <c r="G96" s="39">
        <f>G17+G18+G21+G30+G33+G124+G44+G47+G48</f>
        <v>192</v>
      </c>
      <c r="H96" s="39">
        <f t="shared" si="5"/>
        <v>351</v>
      </c>
      <c r="I96" s="73">
        <f t="shared" si="6"/>
        <v>-159</v>
      </c>
      <c r="J96" s="73">
        <f t="shared" si="6"/>
        <v>-192</v>
      </c>
      <c r="K96" s="39">
        <f t="shared" si="6"/>
        <v>-351</v>
      </c>
    </row>
    <row r="97" spans="1:11" ht="11.9">
      <c r="A97" s="61"/>
      <c r="B97" s="29" t="s">
        <v>110</v>
      </c>
      <c r="C97" s="76">
        <f>C108+C11+C111+C13+C14+C115+C32</f>
        <v>0</v>
      </c>
      <c r="D97" s="76">
        <f>D108+D11+D111+D13+D14+D115+D32</f>
        <v>0</v>
      </c>
      <c r="E97" s="39">
        <f t="shared" si="4"/>
        <v>0</v>
      </c>
      <c r="F97" s="76">
        <f>F108+F11+F111+F13+F14+F115+F32</f>
        <v>121</v>
      </c>
      <c r="G97" s="76">
        <f>G108+G11+G111+G13+G14+G115+G32</f>
        <v>121</v>
      </c>
      <c r="H97" s="39">
        <f t="shared" si="5"/>
        <v>242</v>
      </c>
      <c r="I97" s="73">
        <f t="shared" si="6"/>
        <v>-121</v>
      </c>
      <c r="J97" s="73">
        <f t="shared" si="6"/>
        <v>-121</v>
      </c>
      <c r="K97" s="39">
        <f t="shared" si="6"/>
        <v>-242</v>
      </c>
    </row>
    <row r="98" spans="1:11" ht="12.65">
      <c r="A98" s="62"/>
      <c r="B98" s="29" t="s">
        <v>111</v>
      </c>
      <c r="C98" s="77">
        <f>C109+C10+C112</f>
        <v>0</v>
      </c>
      <c r="D98" s="77">
        <f>D109+D10+D112</f>
        <v>0</v>
      </c>
      <c r="E98" s="74">
        <f t="shared" si="4"/>
        <v>0</v>
      </c>
      <c r="F98" s="77">
        <f>F109+F10+F112</f>
        <v>184</v>
      </c>
      <c r="G98" s="77">
        <f>G109+G10+G112</f>
        <v>175</v>
      </c>
      <c r="H98" s="74">
        <f t="shared" si="5"/>
        <v>359</v>
      </c>
      <c r="I98" s="94">
        <f t="shared" si="6"/>
        <v>-184</v>
      </c>
      <c r="J98" s="94">
        <f t="shared" si="6"/>
        <v>-175</v>
      </c>
      <c r="K98" s="74">
        <f t="shared" si="6"/>
        <v>-359</v>
      </c>
    </row>
    <row r="99" spans="1:11" ht="15" customHeight="1">
      <c r="A99" s="59" t="s">
        <v>141</v>
      </c>
      <c r="B99" s="68"/>
      <c r="C99" s="75">
        <f t="shared" ref="C99:K99" si="7">SUM(C91:C98)</f>
        <v>0</v>
      </c>
      <c r="D99" s="75">
        <f t="shared" si="7"/>
        <v>0</v>
      </c>
      <c r="E99" s="75">
        <f t="shared" si="7"/>
        <v>0</v>
      </c>
      <c r="F99" s="75">
        <f t="shared" si="7"/>
        <v>1062</v>
      </c>
      <c r="G99" s="75">
        <f t="shared" si="7"/>
        <v>1247</v>
      </c>
      <c r="H99" s="75">
        <f t="shared" si="7"/>
        <v>2309</v>
      </c>
      <c r="I99" s="75">
        <f t="shared" si="7"/>
        <v>-1062</v>
      </c>
      <c r="J99" s="75">
        <f t="shared" si="7"/>
        <v>-1247</v>
      </c>
      <c r="K99" s="95">
        <f t="shared" si="7"/>
        <v>-2309</v>
      </c>
    </row>
    <row r="100" spans="1:11" ht="11.9"/>
    <row r="101" spans="1:11" ht="11.9">
      <c r="A101" s="20" t="s">
        <v>155</v>
      </c>
      <c r="B101" s="20"/>
      <c r="F101" s="3"/>
      <c r="H101" s="41"/>
    </row>
    <row r="102" spans="1:11" ht="11.9">
      <c r="A102" s="4" t="s">
        <v>140</v>
      </c>
      <c r="B102" s="3"/>
      <c r="F102" s="3"/>
      <c r="H102" s="41"/>
    </row>
    <row r="103" spans="1:11" ht="12" customHeight="1">
      <c r="A103" s="63" t="s">
        <v>27</v>
      </c>
      <c r="B103" s="69" t="s">
        <v>156</v>
      </c>
      <c r="C103" s="71" t="str">
        <f>$C$3</f>
        <v>在外登録者総数（R3.12.1）</v>
      </c>
      <c r="D103" s="83"/>
      <c r="E103" s="84"/>
      <c r="F103" s="87" t="str">
        <f>$F$3</f>
        <v>在外登録者総数（R2.12.1）</v>
      </c>
      <c r="G103" s="90"/>
      <c r="H103" s="91"/>
      <c r="I103" s="12" t="s">
        <v>120</v>
      </c>
      <c r="J103" s="42"/>
      <c r="K103" s="23"/>
    </row>
    <row r="104" spans="1:11" ht="11.9">
      <c r="A104" s="64"/>
      <c r="B104" s="70"/>
      <c r="C104" s="29" t="s">
        <v>122</v>
      </c>
      <c r="D104" s="29" t="s">
        <v>123</v>
      </c>
      <c r="E104" s="29" t="s">
        <v>124</v>
      </c>
      <c r="F104" s="29" t="s">
        <v>122</v>
      </c>
      <c r="G104" s="29" t="s">
        <v>123</v>
      </c>
      <c r="H104" s="29" t="s">
        <v>125</v>
      </c>
      <c r="I104" s="29" t="s">
        <v>122</v>
      </c>
      <c r="J104" s="29" t="s">
        <v>123</v>
      </c>
      <c r="K104" s="29" t="s">
        <v>126</v>
      </c>
    </row>
    <row r="105" spans="1:11" ht="11.9">
      <c r="A105" s="65">
        <v>4</v>
      </c>
      <c r="B105" s="65" t="s">
        <v>157</v>
      </c>
      <c r="C105" s="78"/>
      <c r="D105" s="78"/>
      <c r="E105" s="85">
        <f>C105+D105</f>
        <v>0</v>
      </c>
      <c r="F105" s="78">
        <v>0</v>
      </c>
      <c r="G105" s="78">
        <v>0</v>
      </c>
      <c r="H105" s="85">
        <f>F105+G105</f>
        <v>0</v>
      </c>
      <c r="I105" s="73">
        <f t="shared" ref="I105:K125" si="8">C105-F105</f>
        <v>0</v>
      </c>
      <c r="J105" s="73">
        <f t="shared" si="8"/>
        <v>0</v>
      </c>
      <c r="K105" s="39">
        <f t="shared" si="8"/>
        <v>0</v>
      </c>
    </row>
    <row r="106" spans="1:11" ht="11.9">
      <c r="A106" s="66">
        <v>1</v>
      </c>
      <c r="B106" s="66" t="s">
        <v>158</v>
      </c>
      <c r="C106" s="79">
        <f>C5-C105</f>
        <v>0</v>
      </c>
      <c r="D106" s="79">
        <f>D5-D105</f>
        <v>0</v>
      </c>
      <c r="E106" s="86">
        <f>C106+D106</f>
        <v>0</v>
      </c>
      <c r="F106" s="88">
        <v>49</v>
      </c>
      <c r="G106" s="88">
        <v>84</v>
      </c>
      <c r="H106" s="86">
        <f>F106+G106</f>
        <v>133</v>
      </c>
      <c r="I106" s="73">
        <f t="shared" si="8"/>
        <v>-49</v>
      </c>
      <c r="J106" s="73">
        <f t="shared" si="8"/>
        <v>-84</v>
      </c>
      <c r="K106" s="39">
        <f t="shared" si="8"/>
        <v>-133</v>
      </c>
    </row>
    <row r="107" spans="1:11" ht="11.9">
      <c r="A107" s="29"/>
      <c r="B107" s="29" t="s">
        <v>159</v>
      </c>
      <c r="C107" s="80">
        <f>SUM(C105:C106)</f>
        <v>0</v>
      </c>
      <c r="D107" s="80">
        <f>SUM(D105:D106)</f>
        <v>0</v>
      </c>
      <c r="E107" s="80">
        <f>E105+E106</f>
        <v>0</v>
      </c>
      <c r="F107" s="80">
        <f>F105+F106</f>
        <v>49</v>
      </c>
      <c r="G107" s="80">
        <f>G105+G106</f>
        <v>84</v>
      </c>
      <c r="H107" s="80">
        <f>H105+H106</f>
        <v>133</v>
      </c>
      <c r="I107" s="73">
        <f t="shared" si="8"/>
        <v>-49</v>
      </c>
      <c r="J107" s="73">
        <f t="shared" si="8"/>
        <v>-84</v>
      </c>
      <c r="K107" s="39">
        <f t="shared" si="8"/>
        <v>-133</v>
      </c>
    </row>
    <row r="108" spans="1:11" ht="11.9">
      <c r="A108" s="65">
        <v>7</v>
      </c>
      <c r="B108" s="65" t="s">
        <v>25</v>
      </c>
      <c r="C108" s="78"/>
      <c r="D108" s="78"/>
      <c r="E108" s="85">
        <f>C108+D108</f>
        <v>0</v>
      </c>
      <c r="F108" s="78">
        <v>1</v>
      </c>
      <c r="G108" s="78">
        <v>1</v>
      </c>
      <c r="H108" s="85">
        <f>F108+G108</f>
        <v>2</v>
      </c>
      <c r="I108" s="73">
        <f t="shared" si="8"/>
        <v>-1</v>
      </c>
      <c r="J108" s="73">
        <f t="shared" si="8"/>
        <v>-1</v>
      </c>
      <c r="K108" s="39">
        <f t="shared" si="8"/>
        <v>-2</v>
      </c>
    </row>
    <row r="109" spans="1:11" ht="11.9">
      <c r="A109" s="66">
        <v>8</v>
      </c>
      <c r="B109" s="66" t="s">
        <v>160</v>
      </c>
      <c r="C109" s="79">
        <f>C9-C108</f>
        <v>0</v>
      </c>
      <c r="D109" s="79">
        <f>D9-D108</f>
        <v>0</v>
      </c>
      <c r="E109" s="86">
        <f>C109+D109</f>
        <v>0</v>
      </c>
      <c r="F109" s="88">
        <v>119</v>
      </c>
      <c r="G109" s="88">
        <v>114</v>
      </c>
      <c r="H109" s="86">
        <f>F109+G109</f>
        <v>233</v>
      </c>
      <c r="I109" s="73">
        <f t="shared" si="8"/>
        <v>-119</v>
      </c>
      <c r="J109" s="73">
        <f t="shared" si="8"/>
        <v>-114</v>
      </c>
      <c r="K109" s="39">
        <f t="shared" si="8"/>
        <v>-233</v>
      </c>
    </row>
    <row r="110" spans="1:11" ht="11.9">
      <c r="A110" s="29"/>
      <c r="B110" s="29" t="s">
        <v>162</v>
      </c>
      <c r="C110" s="80">
        <f>SUM(C108:C109)</f>
        <v>0</v>
      </c>
      <c r="D110" s="80">
        <f>SUM(D108:D109)</f>
        <v>0</v>
      </c>
      <c r="E110" s="80">
        <f>E108+E109</f>
        <v>0</v>
      </c>
      <c r="F110" s="80">
        <f>F108+F109</f>
        <v>120</v>
      </c>
      <c r="G110" s="80">
        <f>G108+G109</f>
        <v>115</v>
      </c>
      <c r="H110" s="80">
        <f>H108+H109</f>
        <v>235</v>
      </c>
      <c r="I110" s="73">
        <f t="shared" si="8"/>
        <v>-120</v>
      </c>
      <c r="J110" s="73">
        <f t="shared" si="8"/>
        <v>-115</v>
      </c>
      <c r="K110" s="39">
        <f t="shared" si="8"/>
        <v>-235</v>
      </c>
    </row>
    <row r="111" spans="1:11" ht="11.9">
      <c r="A111" s="65">
        <v>7</v>
      </c>
      <c r="B111" s="65" t="s">
        <v>93</v>
      </c>
      <c r="C111" s="78"/>
      <c r="D111" s="78"/>
      <c r="E111" s="85">
        <f>C111+D111</f>
        <v>0</v>
      </c>
      <c r="F111" s="78">
        <v>4</v>
      </c>
      <c r="G111" s="78">
        <v>4</v>
      </c>
      <c r="H111" s="85">
        <f>F111+G111</f>
        <v>8</v>
      </c>
      <c r="I111" s="73">
        <f t="shared" si="8"/>
        <v>-4</v>
      </c>
      <c r="J111" s="73">
        <f t="shared" si="8"/>
        <v>-4</v>
      </c>
      <c r="K111" s="39">
        <f t="shared" si="8"/>
        <v>-8</v>
      </c>
    </row>
    <row r="112" spans="1:11" ht="11.9">
      <c r="A112" s="66">
        <v>8</v>
      </c>
      <c r="B112" s="66" t="s">
        <v>163</v>
      </c>
      <c r="C112" s="79">
        <f>C12-C111</f>
        <v>0</v>
      </c>
      <c r="D112" s="79">
        <f>D12-D111</f>
        <v>0</v>
      </c>
      <c r="E112" s="86">
        <f>C112+D112</f>
        <v>0</v>
      </c>
      <c r="F112" s="88">
        <v>18</v>
      </c>
      <c r="G112" s="88">
        <v>27</v>
      </c>
      <c r="H112" s="86">
        <f>F112+G112</f>
        <v>45</v>
      </c>
      <c r="I112" s="73">
        <f t="shared" si="8"/>
        <v>-18</v>
      </c>
      <c r="J112" s="73">
        <f t="shared" si="8"/>
        <v>-27</v>
      </c>
      <c r="K112" s="39">
        <f t="shared" si="8"/>
        <v>-45</v>
      </c>
    </row>
    <row r="113" spans="1:11" ht="11.9">
      <c r="A113" s="29"/>
      <c r="B113" s="29" t="s">
        <v>164</v>
      </c>
      <c r="C113" s="80">
        <f>SUM(C111:C112)</f>
        <v>0</v>
      </c>
      <c r="D113" s="80">
        <f>SUM(D111:D112)</f>
        <v>0</v>
      </c>
      <c r="E113" s="80">
        <f>E111+E112</f>
        <v>0</v>
      </c>
      <c r="F113" s="80">
        <f>F111+F112</f>
        <v>22</v>
      </c>
      <c r="G113" s="80">
        <f>G111+G112</f>
        <v>31</v>
      </c>
      <c r="H113" s="80">
        <f>H111+H112</f>
        <v>53</v>
      </c>
      <c r="I113" s="73">
        <f t="shared" si="8"/>
        <v>-22</v>
      </c>
      <c r="J113" s="73">
        <f t="shared" si="8"/>
        <v>-31</v>
      </c>
      <c r="K113" s="39">
        <f t="shared" si="8"/>
        <v>-53</v>
      </c>
    </row>
    <row r="114" spans="1:11" ht="11.9">
      <c r="A114" s="65">
        <v>3</v>
      </c>
      <c r="B114" s="65" t="s">
        <v>165</v>
      </c>
      <c r="C114" s="78"/>
      <c r="D114" s="78"/>
      <c r="E114" s="85">
        <f>C114+D114</f>
        <v>0</v>
      </c>
      <c r="F114" s="78">
        <v>0</v>
      </c>
      <c r="G114" s="78">
        <v>1</v>
      </c>
      <c r="H114" s="85">
        <f>F114+G114</f>
        <v>1</v>
      </c>
      <c r="I114" s="73">
        <f t="shared" si="8"/>
        <v>0</v>
      </c>
      <c r="J114" s="73">
        <f t="shared" si="8"/>
        <v>-1</v>
      </c>
      <c r="K114" s="39">
        <f t="shared" si="8"/>
        <v>-1</v>
      </c>
    </row>
    <row r="115" spans="1:11" ht="11.9">
      <c r="A115" s="66">
        <v>7</v>
      </c>
      <c r="B115" s="66" t="s">
        <v>166</v>
      </c>
      <c r="C115" s="79">
        <f>C15-C114</f>
        <v>0</v>
      </c>
      <c r="D115" s="79">
        <f>D15-D114</f>
        <v>0</v>
      </c>
      <c r="E115" s="86">
        <f>C115+D115</f>
        <v>0</v>
      </c>
      <c r="F115" s="88">
        <v>10</v>
      </c>
      <c r="G115" s="88">
        <v>10</v>
      </c>
      <c r="H115" s="86">
        <f>F115+G115</f>
        <v>20</v>
      </c>
      <c r="I115" s="73">
        <f t="shared" si="8"/>
        <v>-10</v>
      </c>
      <c r="J115" s="73">
        <f t="shared" si="8"/>
        <v>-10</v>
      </c>
      <c r="K115" s="39">
        <f t="shared" si="8"/>
        <v>-20</v>
      </c>
    </row>
    <row r="116" spans="1:11" ht="11.9">
      <c r="A116" s="29"/>
      <c r="B116" s="29" t="s">
        <v>167</v>
      </c>
      <c r="C116" s="80">
        <f>SUM(C114:C115)</f>
        <v>0</v>
      </c>
      <c r="D116" s="80">
        <f>SUM(D114:D115)</f>
        <v>0</v>
      </c>
      <c r="E116" s="80">
        <f>E114+E115</f>
        <v>0</v>
      </c>
      <c r="F116" s="80">
        <f>F114+F115</f>
        <v>10</v>
      </c>
      <c r="G116" s="80">
        <f>G114+G115</f>
        <v>11</v>
      </c>
      <c r="H116" s="80">
        <f>H114+H115</f>
        <v>21</v>
      </c>
      <c r="I116" s="73">
        <f t="shared" si="8"/>
        <v>-10</v>
      </c>
      <c r="J116" s="73">
        <f t="shared" si="8"/>
        <v>-11</v>
      </c>
      <c r="K116" s="39">
        <f t="shared" si="8"/>
        <v>-21</v>
      </c>
    </row>
    <row r="117" spans="1:11" ht="11.9">
      <c r="A117" s="65">
        <v>4</v>
      </c>
      <c r="B117" s="65" t="s">
        <v>168</v>
      </c>
      <c r="C117" s="81"/>
      <c r="D117" s="81"/>
      <c r="E117" s="85">
        <f>C117+D117</f>
        <v>0</v>
      </c>
      <c r="F117" s="81">
        <v>3</v>
      </c>
      <c r="G117" s="81">
        <v>7</v>
      </c>
      <c r="H117" s="85">
        <f>F117+G117</f>
        <v>10</v>
      </c>
      <c r="I117" s="73">
        <f t="shared" si="8"/>
        <v>-3</v>
      </c>
      <c r="J117" s="73">
        <f t="shared" si="8"/>
        <v>-7</v>
      </c>
      <c r="K117" s="39">
        <f t="shared" si="8"/>
        <v>-10</v>
      </c>
    </row>
    <row r="118" spans="1:11" ht="11.9">
      <c r="A118" s="66">
        <v>5</v>
      </c>
      <c r="B118" s="66" t="s">
        <v>72</v>
      </c>
      <c r="C118" s="82">
        <f>C23-C117</f>
        <v>0</v>
      </c>
      <c r="D118" s="82">
        <f>D23-D117</f>
        <v>0</v>
      </c>
      <c r="E118" s="40">
        <f>C118+D118</f>
        <v>0</v>
      </c>
      <c r="F118" s="89">
        <v>44</v>
      </c>
      <c r="G118" s="89">
        <v>66</v>
      </c>
      <c r="H118" s="40">
        <f>F118+G118</f>
        <v>110</v>
      </c>
      <c r="I118" s="73">
        <f t="shared" si="8"/>
        <v>-44</v>
      </c>
      <c r="J118" s="73">
        <f t="shared" si="8"/>
        <v>-66</v>
      </c>
      <c r="K118" s="39">
        <f t="shared" si="8"/>
        <v>-110</v>
      </c>
    </row>
    <row r="119" spans="1:11" ht="11.9">
      <c r="A119" s="29"/>
      <c r="B119" s="29" t="s">
        <v>169</v>
      </c>
      <c r="C119" s="80">
        <f>SUM(C117:C118)</f>
        <v>0</v>
      </c>
      <c r="D119" s="80">
        <f>SUM(D117:D118)</f>
        <v>0</v>
      </c>
      <c r="E119" s="80">
        <f>E117+E118</f>
        <v>0</v>
      </c>
      <c r="F119" s="80">
        <f>F117+F118</f>
        <v>47</v>
      </c>
      <c r="G119" s="80">
        <f>G117+G118</f>
        <v>73</v>
      </c>
      <c r="H119" s="80">
        <f>H117+H118</f>
        <v>120</v>
      </c>
      <c r="I119" s="73">
        <f t="shared" si="8"/>
        <v>-47</v>
      </c>
      <c r="J119" s="73">
        <f t="shared" si="8"/>
        <v>-73</v>
      </c>
      <c r="K119" s="39">
        <f t="shared" si="8"/>
        <v>-120</v>
      </c>
    </row>
    <row r="120" spans="1:11" ht="11.9">
      <c r="A120" s="65">
        <v>2</v>
      </c>
      <c r="B120" s="65" t="s">
        <v>161</v>
      </c>
      <c r="C120" s="78"/>
      <c r="D120" s="78"/>
      <c r="E120" s="85">
        <f>C120+D120</f>
        <v>0</v>
      </c>
      <c r="F120" s="78">
        <v>1</v>
      </c>
      <c r="G120" s="78">
        <v>3</v>
      </c>
      <c r="H120" s="85">
        <f>F120+G120</f>
        <v>4</v>
      </c>
      <c r="I120" s="73">
        <f t="shared" si="8"/>
        <v>-1</v>
      </c>
      <c r="J120" s="73">
        <f t="shared" si="8"/>
        <v>-3</v>
      </c>
      <c r="K120" s="39">
        <f t="shared" si="8"/>
        <v>-4</v>
      </c>
    </row>
    <row r="121" spans="1:11" ht="11.9">
      <c r="A121" s="66">
        <v>3</v>
      </c>
      <c r="B121" s="66" t="s">
        <v>170</v>
      </c>
      <c r="C121" s="79">
        <f>C34-C120</f>
        <v>0</v>
      </c>
      <c r="D121" s="79">
        <f>D34-D120</f>
        <v>0</v>
      </c>
      <c r="E121" s="86">
        <f>C121+D121</f>
        <v>0</v>
      </c>
      <c r="F121" s="88">
        <v>4</v>
      </c>
      <c r="G121" s="88">
        <v>9</v>
      </c>
      <c r="H121" s="86">
        <f>F121+G121</f>
        <v>13</v>
      </c>
      <c r="I121" s="73">
        <f t="shared" si="8"/>
        <v>-4</v>
      </c>
      <c r="J121" s="73">
        <f t="shared" si="8"/>
        <v>-9</v>
      </c>
      <c r="K121" s="39">
        <f t="shared" si="8"/>
        <v>-13</v>
      </c>
    </row>
    <row r="122" spans="1:11" ht="11.9">
      <c r="A122" s="29"/>
      <c r="B122" s="29" t="s">
        <v>35</v>
      </c>
      <c r="C122" s="80">
        <f>SUM(C120:C121)</f>
        <v>0</v>
      </c>
      <c r="D122" s="80">
        <f>SUM(D120:D121)</f>
        <v>0</v>
      </c>
      <c r="E122" s="80">
        <f>E120+E121</f>
        <v>0</v>
      </c>
      <c r="F122" s="80">
        <f>F120+F121</f>
        <v>5</v>
      </c>
      <c r="G122" s="80">
        <f>G120+G121</f>
        <v>12</v>
      </c>
      <c r="H122" s="80">
        <f>H120+H121</f>
        <v>17</v>
      </c>
      <c r="I122" s="73">
        <f t="shared" si="8"/>
        <v>-5</v>
      </c>
      <c r="J122" s="73">
        <f t="shared" si="8"/>
        <v>-12</v>
      </c>
      <c r="K122" s="39">
        <f t="shared" si="8"/>
        <v>-17</v>
      </c>
    </row>
    <row r="123" spans="1:11" ht="11.9">
      <c r="A123" s="65">
        <v>5</v>
      </c>
      <c r="B123" s="65" t="s">
        <v>171</v>
      </c>
      <c r="C123" s="78"/>
      <c r="D123" s="78"/>
      <c r="E123" s="85">
        <f>C123+D123</f>
        <v>0</v>
      </c>
      <c r="F123" s="78">
        <v>3</v>
      </c>
      <c r="G123" s="78">
        <v>4</v>
      </c>
      <c r="H123" s="85">
        <f>F123+G123</f>
        <v>7</v>
      </c>
      <c r="I123" s="73">
        <f t="shared" si="8"/>
        <v>-3</v>
      </c>
      <c r="J123" s="73">
        <f t="shared" si="8"/>
        <v>-4</v>
      </c>
      <c r="K123" s="39">
        <f t="shared" si="8"/>
        <v>-7</v>
      </c>
    </row>
    <row r="124" spans="1:11" ht="11.9">
      <c r="A124" s="66">
        <v>6</v>
      </c>
      <c r="B124" s="66" t="s">
        <v>172</v>
      </c>
      <c r="C124" s="79">
        <f>C36-C123</f>
        <v>0</v>
      </c>
      <c r="D124" s="79">
        <f>D36-D123</f>
        <v>0</v>
      </c>
      <c r="E124" s="86">
        <f>C124+D124</f>
        <v>0</v>
      </c>
      <c r="F124" s="88">
        <v>14</v>
      </c>
      <c r="G124" s="88">
        <v>15</v>
      </c>
      <c r="H124" s="86">
        <f>F124+G124</f>
        <v>29</v>
      </c>
      <c r="I124" s="73">
        <f t="shared" si="8"/>
        <v>-14</v>
      </c>
      <c r="J124" s="73">
        <f t="shared" si="8"/>
        <v>-15</v>
      </c>
      <c r="K124" s="39">
        <f t="shared" si="8"/>
        <v>-29</v>
      </c>
    </row>
    <row r="125" spans="1:11" ht="11.9">
      <c r="A125" s="29"/>
      <c r="B125" s="29" t="s">
        <v>173</v>
      </c>
      <c r="C125" s="80">
        <f t="shared" ref="C125:H125" si="9">C123+C124</f>
        <v>0</v>
      </c>
      <c r="D125" s="80">
        <f t="shared" si="9"/>
        <v>0</v>
      </c>
      <c r="E125" s="80">
        <f t="shared" si="9"/>
        <v>0</v>
      </c>
      <c r="F125" s="80">
        <f t="shared" si="9"/>
        <v>17</v>
      </c>
      <c r="G125" s="80">
        <f t="shared" si="9"/>
        <v>19</v>
      </c>
      <c r="H125" s="80">
        <f t="shared" si="9"/>
        <v>36</v>
      </c>
      <c r="I125" s="73">
        <f t="shared" si="8"/>
        <v>-17</v>
      </c>
      <c r="J125" s="73">
        <f t="shared" si="8"/>
        <v>-19</v>
      </c>
      <c r="K125" s="39">
        <f t="shared" si="8"/>
        <v>-36</v>
      </c>
    </row>
  </sheetData>
  <mergeCells count="18">
    <mergeCell ref="C3:E3"/>
    <mergeCell ref="F3:H3"/>
    <mergeCell ref="I3:K3"/>
    <mergeCell ref="A38:B38"/>
    <mergeCell ref="A44:B44"/>
    <mergeCell ref="A46:B46"/>
    <mergeCell ref="A50:B50"/>
    <mergeCell ref="A53:B53"/>
    <mergeCell ref="A55:B55"/>
    <mergeCell ref="A56:B56"/>
    <mergeCell ref="A101:B101"/>
    <mergeCell ref="C103:E103"/>
    <mergeCell ref="F103:H103"/>
    <mergeCell ref="I103:K103"/>
    <mergeCell ref="A103:A104"/>
    <mergeCell ref="B103:B104"/>
    <mergeCell ref="A58:A90"/>
    <mergeCell ref="A91:A98"/>
  </mergeCells>
  <phoneticPr fontId="19"/>
  <printOptions horizontalCentered="1"/>
  <pageMargins left="0.19685039370078741" right="0.19685039370078741" top="0.59055118110236227" bottom="0.39370078740157483" header="0.51181102362204722" footer="0.51181102362204722"/>
  <pageSetup paperSize="9" scale="97" fitToWidth="1" fitToHeight="1" orientation="portrait" usePrinterDefaults="1" r:id="rId1"/>
  <headerFooter alignWithMargins="0"/>
  <rowBreaks count="1" manualBreakCount="1">
    <brk id="100" max="10"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国内</vt:lpstr>
      <vt:lpstr>在外031202</vt:lpstr>
    </vt:vector>
  </TitlesOfParts>
  <Company>静岡県</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大場　研</cp:lastModifiedBy>
  <cp:lastPrinted>2019-09-03T04:04:49Z</cp:lastPrinted>
  <dcterms:created xsi:type="dcterms:W3CDTF">2010-09-02T02:38:50Z</dcterms:created>
  <dcterms:modified xsi:type="dcterms:W3CDTF">2024-04-24T10:56:27Z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2.1.13.0</vt:lpwstr>
      <vt:lpwstr>3.1.7.0</vt:lpwstr>
    </vt:vector>
  </property>
  <property fmtid="{DCFEDD21-7773-49B2-8022-6FC58DB5260B}" pid="3" name="LastSavedVersion">
    <vt:lpwstr>3.1.7.0</vt:lpwstr>
  </property>
  <property fmtid="{DCFEDD21-7773-49B2-8022-6FC58DB5260B}" pid="4" name="LastSavedDate">
    <vt:filetime>2024-04-24T10:56:27Z</vt:filetime>
  </property>
</Properties>
</file>