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mc:AlternateContent xmlns:mc="http://schemas.openxmlformats.org/markup-compatibility/2006">
    <mc:Choice Requires="x15">
      <x15ac:absPath xmlns:x15ac="http://schemas.microsoft.com/office/spreadsheetml/2010/11/ac" url="E:\"/>
    </mc:Choice>
  </mc:AlternateContent>
  <xr:revisionPtr revIDLastSave="0" documentId="8_{C1CBC097-D43A-47E1-AC58-B911E294F024}" xr6:coauthVersionLast="47" xr6:coauthVersionMax="47" xr10:uidLastSave="{00000000-0000-0000-0000-000000000000}"/>
  <workbookProtection workbookAlgorithmName="SHA-512" workbookHashValue="BsGjmme4/kDzlXijTmJncXbBJT24uoHqxsQUKpIpWyGaNt+9llj+7RzExM1ToaVu63rukp6b5nYKqUp98Ek7wA==" workbookSaltValue="dx6XhvxvP95BD7QhkYFro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<sst xmlns="http://schemas.openxmlformats.org/spreadsheetml/2006/main" count="297" uniqueCount="115">
  <si>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</si>
  <si>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</si>
  <si>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</si>
  <si>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</si>
  <si>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</si>
  <si>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</si>
  <si>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</si>
  <si>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</si>
  <si>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</si>
  <si>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</si>
  <si>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</si>
  <si>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</si>
  <si>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</si>
  <si>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</si>
  <si>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</si>
  <si>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</si>
  <si>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</si>
  <si>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</si>
  <si>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</si>
  <si>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</si>
  <si>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</si>
  <si>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</si>
  <si>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</si>
  <si>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</si>
  <si>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</si>
  <si>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</si>
  <si>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</si>
  <si>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</si>
  <si>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</si>
  <si>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</si>
  <si>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</si>
  <si>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</si>
  <si>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</si>
  <si>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</si>
  <si>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</si>
  <si>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</si>
  <si>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</si>
  <si>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</si>
  <si>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</si>
  <si>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</si>
  <si>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</si>
  <si>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</si>
  <si>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</si>
  <si>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</si>
  <si>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</si>
  <si>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</si>
  <si>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</si>
  <si>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</si>
  <si>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</si>
  <si>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</si>
  <si>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流域下水道</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</si>
  <si>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</si>
  <si>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</si>
  <si>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</si>
  <si>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</si>
  <si>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</si>
  <si>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</si>
  <si>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</si>
  <si>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</si>
  <si>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</si>
  <si>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</si>
  <si>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</si>
  <si>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</si>
  <si>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</si>
  <si>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</si>
  <si>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</si>
  <si>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</si>
  <si>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</si>
  <si>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</si>
  <si>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</si>
  <si>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</si>
  <si>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</si>
  <si>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</si>
  <si>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</si>
  <si>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</si>
  <si>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</si>
  <si>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</si>
  <si>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</si>
  <si>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</si>
  <si>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</si>
  <si>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</si>
  <si>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</si>
  <si>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</si>
  <si>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</si>
  <si>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</si>
  <si>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</si>
  <si>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</si>
  <si>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</si>
  <si>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</si>
  <si>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</si>
  <si>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</si>
  <si>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</si>
  <si>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</si>
  <si>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</si>
  <si>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</si>
  <si>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</si>
  <si>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静岡県</t>
  </si>
  <si>
    <t>-</t>
  </si>
  <si>
    <t>法適用</t>
  </si>
  <si>
    <t>下水道事業</t>
  </si>
  <si>
    <t>E1</t>
  </si>
  <si>
    <t>非設置</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</si>
  <si>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</si>
  <si>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</si>
  <si>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</si>
  <si>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</si>
  <si>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</si>
  <si>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</si>
  <si>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</si>
  <si>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</si>
  <si>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</si>
  <si>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</si>
  <si>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経営状況を明確化・透明化することで長期的に安定した経営を持続していくことを目的に、令和元年度から公営企業会計に移行している。
汚水処理の費用は市町からの負担金を財源としており、必要な費用については市町と協議のうえ負担金の設定を行っているため、当面は安定的な事業運営が可能と見込んでいるが、移行に伴い把握可能となった経営指標に基づく分析を通じて問題点を明らかにし、経営改善に取り組むことで、市町負担の軽減を図っていく。
また、狩野川流域は供用から30年以上経過し、老朽化する施設・設備も今後増加することから、ストックマネジメント計画に基づく計画的な改築更新及び更新投資の平準化を図っていく。</t>
  </si>
  <si>
    <t>①収支比率は10年間の財政期間を設け、収支の均衡を図ることとしており、負担金単価の見直しや維持管理コストの縮減に努めることで改善を図っている。
②累積欠損金は発生していない。
③当年度収入で当年度支出を賄う事業構造のため流動比率は低くなるが、収入の大部分は市町負担金等の確実に収入が見込まれるものであることや、資金繰り改善の取組みを行っているため支障は無い。
④過去の建設に要した企業債残高は今後減少の見込みであるが、今後もストックマネジメント計画や適切な水量予測に基づく計画的な投資を行っていく。
⑥汚水処理原価が高いため包括民間委託の見直しなどにより汚水処理の効率化を図り、維持管理コストの更なる縮減に努めていく。
⑦処理場の施設は段階的に整備されることから、関連市町の面整備の進捗を図ることで向上していく。
⑧関連市町において接続率向上に向けたＰＲ活動等により、水洗化率向上及び使用料収入増を図っている。</t>
    <rPh sb="354" eb="356">
      <t>コウジョウ</t>
    </rPh>
    <phoneticPr fontId="1"/>
  </si>
  <si>
    <t>①施設全体の管理を最適化するため平成30年度に策定したストックマネジメント計画に基づく点検調査・診断から、施設の健全度を把握し計画的な修繕・更新工事を実施することで、施設の長寿命化や設備故障による重大事故を防止している。
②③点検調査やストックマネジメント計画から現在更新が必要な箇所はなく、改善実績も無い。
狩野川東部処理区では、供用開始から30年以上経過する管渠が今後増加するため、引き続き適切な維持管理に努めていく。</t>
    <rPh sb="60" eb="62">
      <t>ハアク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</si>
</sst>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lignment vertical="center"/>
    </xf>
    <xf numFmtId="0" fontId="5" fillId="0" borderId="6" xfId="0" applyFont="1" applyBorder="1">
      <alignment vertical="center"/>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9" fillId="0" borderId="0" xfId="0" applyFont="1">
      <alignment vertical="center"/>
    </xf>
    <xf numFmtId="0" fontId="10" fillId="0" borderId="0" xfId="0" applyFont="1">
      <alignment vertical="center"/>
    </xf>
    <xf numFmtId="0" fontId="2" fillId="0" borderId="1" xfId="0" applyFont="1" applyBorder="1">
      <alignment vertical="center"/>
    </xf>
    <xf numFmtId="0" fontId="5" fillId="0" borderId="7" xfId="0" applyFont="1" applyBorder="1">
      <alignment vertical="center"/>
    </xf>
    <xf numFmtId="0" fontId="9" fillId="0" borderId="8" xfId="0" applyFont="1" applyBorder="1">
      <alignment vertical="center"/>
    </xf>
    <xf numFmtId="0" fontId="10" fillId="0" borderId="8" xfId="0" applyFont="1" applyBorder="1">
      <alignment vertical="center"/>
    </xf>
    <xf numFmtId="0" fontId="2"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Alignment="1">
      <alignment horizontal="center"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D8C-4646-B6AA-B9829588367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7.0000000000000007E-2</c:v>
                </c:pt>
                <c:pt idx="4">
                  <c:v>1.87</c:v>
                </c:pt>
              </c:numCache>
            </c:numRef>
          </c:val>
          <c:smooth val="0"/>
          <c:extLst>
            <c:ext xmlns:c16="http://schemas.microsoft.com/office/drawing/2014/chart" uri="{C3380CC4-5D6E-409C-BE32-E72D297353CC}">
              <c16:uniqueId val="{00000001-BD8C-4646-B6AA-B9829588367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64.81</c:v>
                </c:pt>
                <c:pt idx="4">
                  <c:v>65.180000000000007</c:v>
                </c:pt>
              </c:numCache>
            </c:numRef>
          </c:val>
          <c:extLst>
            <c:ext xmlns:c16="http://schemas.microsoft.com/office/drawing/2014/chart" uri="{C3380CC4-5D6E-409C-BE32-E72D297353CC}">
              <c16:uniqueId val="{00000000-E366-462F-A3DB-EA20F4A8185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67.209999999999994</c:v>
                </c:pt>
                <c:pt idx="4">
                  <c:v>68.2</c:v>
                </c:pt>
              </c:numCache>
            </c:numRef>
          </c:val>
          <c:smooth val="0"/>
          <c:extLst>
            <c:ext xmlns:c16="http://schemas.microsoft.com/office/drawing/2014/chart" uri="{C3380CC4-5D6E-409C-BE32-E72D297353CC}">
              <c16:uniqueId val="{00000001-E366-462F-A3DB-EA20F4A8185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90.44</c:v>
                </c:pt>
                <c:pt idx="4">
                  <c:v>91.02</c:v>
                </c:pt>
              </c:numCache>
            </c:numRef>
          </c:val>
          <c:extLst>
            <c:ext xmlns:c16="http://schemas.microsoft.com/office/drawing/2014/chart" uri="{C3380CC4-5D6E-409C-BE32-E72D297353CC}">
              <c16:uniqueId val="{00000000-8041-475B-B4C2-4A8B1D6814E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93.21</c:v>
                </c:pt>
                <c:pt idx="4">
                  <c:v>94.01</c:v>
                </c:pt>
              </c:numCache>
            </c:numRef>
          </c:val>
          <c:smooth val="0"/>
          <c:extLst>
            <c:ext xmlns:c16="http://schemas.microsoft.com/office/drawing/2014/chart" uri="{C3380CC4-5D6E-409C-BE32-E72D297353CC}">
              <c16:uniqueId val="{00000001-8041-475B-B4C2-4A8B1D6814E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113.73</c:v>
                </c:pt>
                <c:pt idx="4">
                  <c:v>119.24</c:v>
                </c:pt>
              </c:numCache>
            </c:numRef>
          </c:val>
          <c:extLst>
            <c:ext xmlns:c16="http://schemas.microsoft.com/office/drawing/2014/chart" uri="{C3380CC4-5D6E-409C-BE32-E72D297353CC}">
              <c16:uniqueId val="{00000000-714A-4E66-BD6C-434744E748C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100.49</c:v>
                </c:pt>
                <c:pt idx="4">
                  <c:v>101.63</c:v>
                </c:pt>
              </c:numCache>
            </c:numRef>
          </c:val>
          <c:smooth val="0"/>
          <c:extLst>
            <c:ext xmlns:c16="http://schemas.microsoft.com/office/drawing/2014/chart" uri="{C3380CC4-5D6E-409C-BE32-E72D297353CC}">
              <c16:uniqueId val="{00000001-714A-4E66-BD6C-434744E748C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4.96</c:v>
                </c:pt>
                <c:pt idx="4">
                  <c:v>9.18</c:v>
                </c:pt>
              </c:numCache>
            </c:numRef>
          </c:val>
          <c:extLst>
            <c:ext xmlns:c16="http://schemas.microsoft.com/office/drawing/2014/chart" uri="{C3380CC4-5D6E-409C-BE32-E72D297353CC}">
              <c16:uniqueId val="{00000000-269A-42D2-BF76-476B9D9745F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39.35</c:v>
                </c:pt>
                <c:pt idx="4">
                  <c:v>31.96</c:v>
                </c:pt>
              </c:numCache>
            </c:numRef>
          </c:val>
          <c:smooth val="0"/>
          <c:extLst>
            <c:ext xmlns:c16="http://schemas.microsoft.com/office/drawing/2014/chart" uri="{C3380CC4-5D6E-409C-BE32-E72D297353CC}">
              <c16:uniqueId val="{00000001-269A-42D2-BF76-476B9D9745F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718-4DA3-9684-07B1779375A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1.17</c:v>
                </c:pt>
                <c:pt idx="4">
                  <c:v>0.93</c:v>
                </c:pt>
              </c:numCache>
            </c:numRef>
          </c:val>
          <c:smooth val="0"/>
          <c:extLst>
            <c:ext xmlns:c16="http://schemas.microsoft.com/office/drawing/2014/chart" uri="{C3380CC4-5D6E-409C-BE32-E72D297353CC}">
              <c16:uniqueId val="{00000001-E718-4DA3-9684-07B1779375A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D54-46B0-95E1-A07942EE4E9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7.27</c:v>
                </c:pt>
                <c:pt idx="4">
                  <c:v>9.1</c:v>
                </c:pt>
              </c:numCache>
            </c:numRef>
          </c:val>
          <c:smooth val="0"/>
          <c:extLst>
            <c:ext xmlns:c16="http://schemas.microsoft.com/office/drawing/2014/chart" uri="{C3380CC4-5D6E-409C-BE32-E72D297353CC}">
              <c16:uniqueId val="{00000001-1D54-46B0-95E1-A07942EE4E9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51.72</c:v>
                </c:pt>
                <c:pt idx="4">
                  <c:v>98.4</c:v>
                </c:pt>
              </c:numCache>
            </c:numRef>
          </c:val>
          <c:extLst>
            <c:ext xmlns:c16="http://schemas.microsoft.com/office/drawing/2014/chart" uri="{C3380CC4-5D6E-409C-BE32-E72D297353CC}">
              <c16:uniqueId val="{00000000-3D97-4C3A-80DE-9F1A2B05CF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97.37</c:v>
                </c:pt>
                <c:pt idx="4">
                  <c:v>101.14</c:v>
                </c:pt>
              </c:numCache>
            </c:numRef>
          </c:val>
          <c:smooth val="0"/>
          <c:extLst>
            <c:ext xmlns:c16="http://schemas.microsoft.com/office/drawing/2014/chart" uri="{C3380CC4-5D6E-409C-BE32-E72D297353CC}">
              <c16:uniqueId val="{00000001-3D97-4C3A-80DE-9F1A2B05CFC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112.92</c:v>
                </c:pt>
                <c:pt idx="4">
                  <c:v>87.72</c:v>
                </c:pt>
              </c:numCache>
            </c:numRef>
          </c:val>
          <c:extLst>
            <c:ext xmlns:c16="http://schemas.microsoft.com/office/drawing/2014/chart" uri="{C3380CC4-5D6E-409C-BE32-E72D297353CC}">
              <c16:uniqueId val="{00000000-DAA2-45CD-8683-0F977C676DD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287.39</c:v>
                </c:pt>
                <c:pt idx="4">
                  <c:v>255.67</c:v>
                </c:pt>
              </c:numCache>
            </c:numRef>
          </c:val>
          <c:smooth val="0"/>
          <c:extLst>
            <c:ext xmlns:c16="http://schemas.microsoft.com/office/drawing/2014/chart" uri="{C3380CC4-5D6E-409C-BE32-E72D297353CC}">
              <c16:uniqueId val="{00000001-DAA2-45CD-8683-0F977C676DD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8E3-4438-BE4E-7A3892E1DA7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98E3-4438-BE4E-7A3892E1DA7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149.26</c:v>
                </c:pt>
                <c:pt idx="4">
                  <c:v>129.62</c:v>
                </c:pt>
              </c:numCache>
            </c:numRef>
          </c:val>
          <c:extLst>
            <c:ext xmlns:c16="http://schemas.microsoft.com/office/drawing/2014/chart" uri="{C3380CC4-5D6E-409C-BE32-E72D297353CC}">
              <c16:uniqueId val="{00000000-5651-4FA4-B55B-01F1EABCE57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50.64</c:v>
                </c:pt>
                <c:pt idx="4">
                  <c:v>50.67</c:v>
                </c:pt>
              </c:numCache>
            </c:numRef>
          </c:val>
          <c:smooth val="0"/>
          <c:extLst>
            <c:ext xmlns:c16="http://schemas.microsoft.com/office/drawing/2014/chart" uri="{C3380CC4-5D6E-409C-BE32-E72D297353CC}">
              <c16:uniqueId val="{00000001-5651-4FA4-B55B-01F1EABCE57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【101.70】</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【8.92】</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【100.43】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【260.55】</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【93.88】</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【68.03】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【51.03】</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【31.52】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【0.91】</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【1.84】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H1" workbookViewId="0">
      <selection activeCell="BL47" sqref="BL47:BZ63"/>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2</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静岡県</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3</v>
      </c>
      <c r="C7" s="68"/>
      <c r="D7" s="68"/>
      <c r="E7" s="68"/>
      <c r="F7" s="68"/>
      <c r="G7" s="68"/>
      <c r="H7" s="68"/>
      <c r="I7" s="68" t="s">
        <v>12</v>
      </c>
      <c r="J7" s="68"/>
      <c r="K7" s="68"/>
      <c r="L7" s="68"/>
      <c r="M7" s="68"/>
      <c r="N7" s="68"/>
      <c r="O7" s="68"/>
      <c r="P7" s="68" t="s">
        <v>4</v>
      </c>
      <c r="Q7" s="68"/>
      <c r="R7" s="68"/>
      <c r="S7" s="68"/>
      <c r="T7" s="68"/>
      <c r="U7" s="68"/>
      <c r="V7" s="68"/>
      <c r="W7" s="68" t="s">
        <v>14</v>
      </c>
      <c r="X7" s="68"/>
      <c r="Y7" s="68"/>
      <c r="Z7" s="68"/>
      <c r="AA7" s="68"/>
      <c r="AB7" s="68"/>
      <c r="AC7" s="68"/>
      <c r="AD7" s="68" t="s">
        <v>7</v>
      </c>
      <c r="AE7" s="68"/>
      <c r="AF7" s="68"/>
      <c r="AG7" s="68"/>
      <c r="AH7" s="68"/>
      <c r="AI7" s="68"/>
      <c r="AJ7" s="68"/>
      <c r="AK7" s="3"/>
      <c r="AL7" s="68" t="s">
        <v>16</v>
      </c>
      <c r="AM7" s="68"/>
      <c r="AN7" s="68"/>
      <c r="AO7" s="68"/>
      <c r="AP7" s="68"/>
      <c r="AQ7" s="68"/>
      <c r="AR7" s="68"/>
      <c r="AS7" s="68"/>
      <c r="AT7" s="68" t="s">
        <v>8</v>
      </c>
      <c r="AU7" s="68"/>
      <c r="AV7" s="68"/>
      <c r="AW7" s="68"/>
      <c r="AX7" s="68"/>
      <c r="AY7" s="68"/>
      <c r="AZ7" s="68"/>
      <c r="BA7" s="68"/>
      <c r="BB7" s="68" t="s">
        <v>17</v>
      </c>
      <c r="BC7" s="68"/>
      <c r="BD7" s="68"/>
      <c r="BE7" s="68"/>
      <c r="BF7" s="68"/>
      <c r="BG7" s="68"/>
      <c r="BH7" s="68"/>
      <c r="BI7" s="68"/>
      <c r="BJ7" s="3"/>
      <c r="BK7" s="3"/>
      <c r="BL7" s="13" t="s">
        <v>18</v>
      </c>
      <c r="BM7" s="14"/>
      <c r="BN7" s="14"/>
      <c r="BO7" s="14"/>
      <c r="BP7" s="14"/>
      <c r="BQ7" s="14"/>
      <c r="BR7" s="14"/>
      <c r="BS7" s="14"/>
      <c r="BT7" s="14"/>
      <c r="BU7" s="14"/>
      <c r="BV7" s="14"/>
      <c r="BW7" s="14"/>
      <c r="BX7" s="14"/>
      <c r="BY7" s="21"/>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流域下水道</v>
      </c>
      <c r="Q8" s="71"/>
      <c r="R8" s="71"/>
      <c r="S8" s="71"/>
      <c r="T8" s="71"/>
      <c r="U8" s="71"/>
      <c r="V8" s="71"/>
      <c r="W8" s="71" t="str">
        <f>データ!L6</f>
        <v>E1</v>
      </c>
      <c r="X8" s="71"/>
      <c r="Y8" s="71"/>
      <c r="Z8" s="71"/>
      <c r="AA8" s="71"/>
      <c r="AB8" s="71"/>
      <c r="AC8" s="71"/>
      <c r="AD8" s="72" t="str">
        <f>データ!$M$6</f>
        <v>非設置</v>
      </c>
      <c r="AE8" s="72"/>
      <c r="AF8" s="72"/>
      <c r="AG8" s="72"/>
      <c r="AH8" s="72"/>
      <c r="AI8" s="72"/>
      <c r="AJ8" s="72"/>
      <c r="AK8" s="3"/>
      <c r="AL8" s="61">
        <f>データ!S6</f>
        <v>3686335</v>
      </c>
      <c r="AM8" s="61"/>
      <c r="AN8" s="61"/>
      <c r="AO8" s="61"/>
      <c r="AP8" s="61"/>
      <c r="AQ8" s="61"/>
      <c r="AR8" s="61"/>
      <c r="AS8" s="61"/>
      <c r="AT8" s="62">
        <f>データ!T6</f>
        <v>7777.35</v>
      </c>
      <c r="AU8" s="62"/>
      <c r="AV8" s="62"/>
      <c r="AW8" s="62"/>
      <c r="AX8" s="62"/>
      <c r="AY8" s="62"/>
      <c r="AZ8" s="62"/>
      <c r="BA8" s="62"/>
      <c r="BB8" s="62">
        <f>データ!U6</f>
        <v>473.98</v>
      </c>
      <c r="BC8" s="62"/>
      <c r="BD8" s="62"/>
      <c r="BE8" s="62"/>
      <c r="BF8" s="62"/>
      <c r="BG8" s="62"/>
      <c r="BH8" s="62"/>
      <c r="BI8" s="62"/>
      <c r="BJ8" s="3"/>
      <c r="BK8" s="3"/>
      <c r="BL8" s="66" t="s">
        <v>13</v>
      </c>
      <c r="BM8" s="67"/>
      <c r="BN8" s="15" t="s">
        <v>20</v>
      </c>
      <c r="BO8" s="18"/>
      <c r="BP8" s="18"/>
      <c r="BQ8" s="18"/>
      <c r="BR8" s="18"/>
      <c r="BS8" s="18"/>
      <c r="BT8" s="18"/>
      <c r="BU8" s="18"/>
      <c r="BV8" s="18"/>
      <c r="BW8" s="18"/>
      <c r="BX8" s="18"/>
      <c r="BY8" s="22"/>
    </row>
    <row r="9" spans="1:78" ht="18.75" customHeight="1" x14ac:dyDescent="0.15">
      <c r="A9" s="2"/>
      <c r="B9" s="68" t="s">
        <v>21</v>
      </c>
      <c r="C9" s="68"/>
      <c r="D9" s="68"/>
      <c r="E9" s="68"/>
      <c r="F9" s="68"/>
      <c r="G9" s="68"/>
      <c r="H9" s="68"/>
      <c r="I9" s="68" t="s">
        <v>23</v>
      </c>
      <c r="J9" s="68"/>
      <c r="K9" s="68"/>
      <c r="L9" s="68"/>
      <c r="M9" s="68"/>
      <c r="N9" s="68"/>
      <c r="O9" s="68"/>
      <c r="P9" s="68" t="s">
        <v>24</v>
      </c>
      <c r="Q9" s="68"/>
      <c r="R9" s="68"/>
      <c r="S9" s="68"/>
      <c r="T9" s="68"/>
      <c r="U9" s="68"/>
      <c r="V9" s="68"/>
      <c r="W9" s="68" t="s">
        <v>27</v>
      </c>
      <c r="X9" s="68"/>
      <c r="Y9" s="68"/>
      <c r="Z9" s="68"/>
      <c r="AA9" s="68"/>
      <c r="AB9" s="68"/>
      <c r="AC9" s="68"/>
      <c r="AD9" s="68" t="s">
        <v>22</v>
      </c>
      <c r="AE9" s="68"/>
      <c r="AF9" s="68"/>
      <c r="AG9" s="68"/>
      <c r="AH9" s="68"/>
      <c r="AI9" s="68"/>
      <c r="AJ9" s="68"/>
      <c r="AK9" s="3"/>
      <c r="AL9" s="68" t="s">
        <v>29</v>
      </c>
      <c r="AM9" s="68"/>
      <c r="AN9" s="68"/>
      <c r="AO9" s="68"/>
      <c r="AP9" s="68"/>
      <c r="AQ9" s="68"/>
      <c r="AR9" s="68"/>
      <c r="AS9" s="68"/>
      <c r="AT9" s="68" t="s">
        <v>30</v>
      </c>
      <c r="AU9" s="68"/>
      <c r="AV9" s="68"/>
      <c r="AW9" s="68"/>
      <c r="AX9" s="68"/>
      <c r="AY9" s="68"/>
      <c r="AZ9" s="68"/>
      <c r="BA9" s="68"/>
      <c r="BB9" s="68" t="s">
        <v>31</v>
      </c>
      <c r="BC9" s="68"/>
      <c r="BD9" s="68"/>
      <c r="BE9" s="68"/>
      <c r="BF9" s="68"/>
      <c r="BG9" s="68"/>
      <c r="BH9" s="68"/>
      <c r="BI9" s="68"/>
      <c r="BJ9" s="3"/>
      <c r="BK9" s="3"/>
      <c r="BL9" s="69" t="s">
        <v>34</v>
      </c>
      <c r="BM9" s="70"/>
      <c r="BN9" s="16" t="s">
        <v>35</v>
      </c>
      <c r="BO9" s="19"/>
      <c r="BP9" s="19"/>
      <c r="BQ9" s="19"/>
      <c r="BR9" s="19"/>
      <c r="BS9" s="19"/>
      <c r="BT9" s="19"/>
      <c r="BU9" s="19"/>
      <c r="BV9" s="19"/>
      <c r="BW9" s="19"/>
      <c r="BX9" s="19"/>
      <c r="BY9" s="23"/>
    </row>
    <row r="10" spans="1:78" ht="18.75" customHeight="1" x14ac:dyDescent="0.15">
      <c r="A10" s="2"/>
      <c r="B10" s="62" t="str">
        <f>データ!N6</f>
        <v>-</v>
      </c>
      <c r="C10" s="62"/>
      <c r="D10" s="62"/>
      <c r="E10" s="62"/>
      <c r="F10" s="62"/>
      <c r="G10" s="62"/>
      <c r="H10" s="62"/>
      <c r="I10" s="62">
        <f>データ!O6</f>
        <v>85.95</v>
      </c>
      <c r="J10" s="62"/>
      <c r="K10" s="62"/>
      <c r="L10" s="62"/>
      <c r="M10" s="62"/>
      <c r="N10" s="62"/>
      <c r="O10" s="62"/>
      <c r="P10" s="62">
        <f>データ!P6</f>
        <v>47.02</v>
      </c>
      <c r="Q10" s="62"/>
      <c r="R10" s="62"/>
      <c r="S10" s="62"/>
      <c r="T10" s="62"/>
      <c r="U10" s="62"/>
      <c r="V10" s="62"/>
      <c r="W10" s="62">
        <f>データ!Q6</f>
        <v>100</v>
      </c>
      <c r="X10" s="62"/>
      <c r="Y10" s="62"/>
      <c r="Z10" s="62"/>
      <c r="AA10" s="62"/>
      <c r="AB10" s="62"/>
      <c r="AC10" s="62"/>
      <c r="AD10" s="61">
        <f>データ!R6</f>
        <v>0</v>
      </c>
      <c r="AE10" s="61"/>
      <c r="AF10" s="61"/>
      <c r="AG10" s="61"/>
      <c r="AH10" s="61"/>
      <c r="AI10" s="61"/>
      <c r="AJ10" s="61"/>
      <c r="AK10" s="2"/>
      <c r="AL10" s="61">
        <f>データ!V6</f>
        <v>256882</v>
      </c>
      <c r="AM10" s="61"/>
      <c r="AN10" s="61"/>
      <c r="AO10" s="61"/>
      <c r="AP10" s="61"/>
      <c r="AQ10" s="61"/>
      <c r="AR10" s="61"/>
      <c r="AS10" s="61"/>
      <c r="AT10" s="62">
        <f>データ!W6</f>
        <v>44.71</v>
      </c>
      <c r="AU10" s="62"/>
      <c r="AV10" s="62"/>
      <c r="AW10" s="62"/>
      <c r="AX10" s="62"/>
      <c r="AY10" s="62"/>
      <c r="AZ10" s="62"/>
      <c r="BA10" s="62"/>
      <c r="BB10" s="62">
        <f>データ!X6</f>
        <v>5745.52</v>
      </c>
      <c r="BC10" s="62"/>
      <c r="BD10" s="62"/>
      <c r="BE10" s="62"/>
      <c r="BF10" s="62"/>
      <c r="BG10" s="62"/>
      <c r="BH10" s="62"/>
      <c r="BI10" s="62"/>
      <c r="BJ10" s="2"/>
      <c r="BK10" s="2"/>
      <c r="BL10" s="63" t="s">
        <v>37</v>
      </c>
      <c r="BM10" s="64"/>
      <c r="BN10" s="17" t="s">
        <v>38</v>
      </c>
      <c r="BO10" s="20"/>
      <c r="BP10" s="20"/>
      <c r="BQ10" s="20"/>
      <c r="BR10" s="20"/>
      <c r="BS10" s="20"/>
      <c r="BT10" s="20"/>
      <c r="BU10" s="20"/>
      <c r="BV10" s="20"/>
      <c r="BW10" s="20"/>
      <c r="BX10" s="20"/>
      <c r="BY10" s="2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39</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26</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1" t="s">
        <v>40</v>
      </c>
      <c r="BM14" s="42"/>
      <c r="BN14" s="42"/>
      <c r="BO14" s="42"/>
      <c r="BP14" s="42"/>
      <c r="BQ14" s="42"/>
      <c r="BR14" s="42"/>
      <c r="BS14" s="42"/>
      <c r="BT14" s="42"/>
      <c r="BU14" s="42"/>
      <c r="BV14" s="42"/>
      <c r="BW14" s="42"/>
      <c r="BX14" s="42"/>
      <c r="BY14" s="42"/>
      <c r="BZ14" s="43"/>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4"/>
      <c r="BM15" s="45"/>
      <c r="BN15" s="45"/>
      <c r="BO15" s="45"/>
      <c r="BP15" s="45"/>
      <c r="BQ15" s="45"/>
      <c r="BR15" s="45"/>
      <c r="BS15" s="45"/>
      <c r="BT15" s="45"/>
      <c r="BU15" s="45"/>
      <c r="BV15" s="45"/>
      <c r="BW15" s="45"/>
      <c r="BX15" s="45"/>
      <c r="BY15" s="45"/>
      <c r="BZ15" s="4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47" t="s">
        <v>113</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41" t="s">
        <v>1</v>
      </c>
      <c r="BM45" s="42"/>
      <c r="BN45" s="42"/>
      <c r="BO45" s="42"/>
      <c r="BP45" s="42"/>
      <c r="BQ45" s="42"/>
      <c r="BR45" s="42"/>
      <c r="BS45" s="42"/>
      <c r="BT45" s="42"/>
      <c r="BU45" s="42"/>
      <c r="BV45" s="42"/>
      <c r="BW45" s="42"/>
      <c r="BX45" s="42"/>
      <c r="BY45" s="42"/>
      <c r="BZ45" s="4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44"/>
      <c r="BM46" s="45"/>
      <c r="BN46" s="45"/>
      <c r="BO46" s="45"/>
      <c r="BP46" s="45"/>
      <c r="BQ46" s="45"/>
      <c r="BR46" s="45"/>
      <c r="BS46" s="45"/>
      <c r="BT46" s="45"/>
      <c r="BU46" s="45"/>
      <c r="BV46" s="45"/>
      <c r="BW46" s="45"/>
      <c r="BX46" s="45"/>
      <c r="BY46" s="45"/>
      <c r="BZ46" s="4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47" t="s">
        <v>114</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47"/>
      <c r="BM58" s="48"/>
      <c r="BN58" s="48"/>
      <c r="BO58" s="48"/>
      <c r="BP58" s="48"/>
      <c r="BQ58" s="48"/>
      <c r="BR58" s="48"/>
      <c r="BS58" s="48"/>
      <c r="BT58" s="48"/>
      <c r="BU58" s="48"/>
      <c r="BV58" s="48"/>
      <c r="BW58" s="48"/>
      <c r="BX58" s="48"/>
      <c r="BY58" s="48"/>
      <c r="BZ58" s="49"/>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47"/>
      <c r="BM59" s="48"/>
      <c r="BN59" s="48"/>
      <c r="BO59" s="48"/>
      <c r="BP59" s="48"/>
      <c r="BQ59" s="48"/>
      <c r="BR59" s="48"/>
      <c r="BS59" s="48"/>
      <c r="BT59" s="48"/>
      <c r="BU59" s="48"/>
      <c r="BV59" s="48"/>
      <c r="BW59" s="48"/>
      <c r="BX59" s="48"/>
      <c r="BY59" s="48"/>
      <c r="BZ59" s="49"/>
    </row>
    <row r="60" spans="1:78" ht="13.5" customHeight="1" x14ac:dyDescent="0.15">
      <c r="A60" s="2"/>
      <c r="B60" s="58" t="s">
        <v>9</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47"/>
      <c r="BM60" s="48"/>
      <c r="BN60" s="48"/>
      <c r="BO60" s="48"/>
      <c r="BP60" s="48"/>
      <c r="BQ60" s="48"/>
      <c r="BR60" s="48"/>
      <c r="BS60" s="48"/>
      <c r="BT60" s="48"/>
      <c r="BU60" s="48"/>
      <c r="BV60" s="48"/>
      <c r="BW60" s="48"/>
      <c r="BX60" s="48"/>
      <c r="BY60" s="48"/>
      <c r="BZ60" s="49"/>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41" t="s">
        <v>10</v>
      </c>
      <c r="BM64" s="42"/>
      <c r="BN64" s="42"/>
      <c r="BO64" s="42"/>
      <c r="BP64" s="42"/>
      <c r="BQ64" s="42"/>
      <c r="BR64" s="42"/>
      <c r="BS64" s="42"/>
      <c r="BT64" s="42"/>
      <c r="BU64" s="42"/>
      <c r="BV64" s="42"/>
      <c r="BW64" s="42"/>
      <c r="BX64" s="42"/>
      <c r="BY64" s="42"/>
      <c r="BZ64" s="4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44"/>
      <c r="BM65" s="45"/>
      <c r="BN65" s="45"/>
      <c r="BO65" s="45"/>
      <c r="BP65" s="45"/>
      <c r="BQ65" s="45"/>
      <c r="BR65" s="45"/>
      <c r="BS65" s="45"/>
      <c r="BT65" s="45"/>
      <c r="BU65" s="45"/>
      <c r="BV65" s="45"/>
      <c r="BW65" s="45"/>
      <c r="BX65" s="45"/>
      <c r="BY65" s="45"/>
      <c r="BZ65" s="4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47" t="s">
        <v>112</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47"/>
      <c r="BM80" s="48"/>
      <c r="BN80" s="48"/>
      <c r="BO80" s="48"/>
      <c r="BP80" s="48"/>
      <c r="BQ80" s="48"/>
      <c r="BR80" s="48"/>
      <c r="BS80" s="48"/>
      <c r="BT80" s="48"/>
      <c r="BU80" s="48"/>
      <c r="BV80" s="48"/>
      <c r="BW80" s="48"/>
      <c r="BX80" s="48"/>
      <c r="BY80" s="48"/>
      <c r="BZ80" s="49"/>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47"/>
      <c r="BM81" s="48"/>
      <c r="BN81" s="48"/>
      <c r="BO81" s="48"/>
      <c r="BP81" s="48"/>
      <c r="BQ81" s="48"/>
      <c r="BR81" s="48"/>
      <c r="BS81" s="48"/>
      <c r="BT81" s="48"/>
      <c r="BU81" s="48"/>
      <c r="BV81" s="48"/>
      <c r="BW81" s="48"/>
      <c r="BX81" s="48"/>
      <c r="BY81" s="48"/>
      <c r="BZ81" s="49"/>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50"/>
      <c r="BM82" s="51"/>
      <c r="BN82" s="51"/>
      <c r="BO82" s="51"/>
      <c r="BP82" s="51"/>
      <c r="BQ82" s="51"/>
      <c r="BR82" s="51"/>
      <c r="BS82" s="51"/>
      <c r="BT82" s="51"/>
      <c r="BU82" s="51"/>
      <c r="BV82" s="51"/>
      <c r="BW82" s="51"/>
      <c r="BX82" s="51"/>
      <c r="BY82" s="51"/>
      <c r="BZ82" s="52"/>
    </row>
    <row r="83" spans="1:78" x14ac:dyDescent="0.15">
      <c r="C83" s="2" t="s">
        <v>41</v>
      </c>
    </row>
    <row r="84" spans="1:78" hidden="1" x14ac:dyDescent="0.15">
      <c r="B84" s="6" t="s">
        <v>42</v>
      </c>
      <c r="C84" s="6"/>
      <c r="D84" s="6"/>
      <c r="E84" s="6" t="s">
        <v>43</v>
      </c>
      <c r="F84" s="6" t="s">
        <v>45</v>
      </c>
      <c r="G84" s="6" t="s">
        <v>46</v>
      </c>
      <c r="H84" s="6" t="s">
        <v>0</v>
      </c>
      <c r="I84" s="6" t="s">
        <v>11</v>
      </c>
      <c r="J84" s="6" t="s">
        <v>47</v>
      </c>
      <c r="K84" s="6" t="s">
        <v>48</v>
      </c>
      <c r="L84" s="6" t="s">
        <v>32</v>
      </c>
      <c r="M84" s="6" t="s">
        <v>36</v>
      </c>
      <c r="N84" s="6" t="s">
        <v>49</v>
      </c>
      <c r="O84" s="6" t="s">
        <v>52</v>
      </c>
    </row>
    <row r="85" spans="1:78" hidden="1" x14ac:dyDescent="0.15">
      <c r="B85" s="6"/>
      <c r="C85" s="6"/>
      <c r="D85" s="6"/>
      <c r="E85" s="6" t="str">
        <f>データ!AI6</f>
        <v>【101.70】</v>
      </c>
      <c r="F85" s="6" t="str">
        <f>データ!AT6</f>
        <v>【8.92】</v>
      </c>
      <c r="G85" s="6" t="str">
        <f>データ!BE6</f>
        <v>【100.43】</v>
      </c>
      <c r="H85" s="6" t="str">
        <f>データ!BP6</f>
        <v>【260.55】</v>
      </c>
      <c r="I85" s="6" t="str">
        <f>データ!CA6</f>
        <v>【0.00】</v>
      </c>
      <c r="J85" s="6" t="str">
        <f>データ!CL6</f>
        <v>【51.03】</v>
      </c>
      <c r="K85" s="6" t="str">
        <f>データ!CW6</f>
        <v>【68.03】</v>
      </c>
      <c r="L85" s="6" t="str">
        <f>データ!DH6</f>
        <v>【93.88】</v>
      </c>
      <c r="M85" s="6" t="str">
        <f>データ!DS6</f>
        <v>【31.52】</v>
      </c>
      <c r="N85" s="6" t="str">
        <f>データ!ED6</f>
        <v>【0.91】</v>
      </c>
      <c r="O85" s="6" t="str">
        <f>データ!EO6</f>
        <v>【1.84】</v>
      </c>
    </row>
  </sheetData>
  <sheetProtection algorithmName="SHA-512" hashValue="/7oKvReDsp0lp2XYt9PMXluHId7LIDUcsXbALL8Q5Nc9f29GswWNy/St8MyKYeoAu9eoYatFqt+4HMQ5sB2NRQ==" saltValue="M25tXa5CF0ivF4Uf2VRzw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B14:BJ15"/>
    <mergeCell ref="BL14:BZ15"/>
    <mergeCell ref="BL45:BZ46"/>
    <mergeCell ref="B60:BJ61"/>
    <mergeCell ref="AL10:AS10"/>
    <mergeCell ref="AT10:BA10"/>
    <mergeCell ref="BB10:BI10"/>
    <mergeCell ref="BL10:BM10"/>
    <mergeCell ref="BL64:BZ65"/>
    <mergeCell ref="BL16:BZ44"/>
    <mergeCell ref="BL47:BZ63"/>
    <mergeCell ref="BL66:BZ82"/>
    <mergeCell ref="BL11:BZ13"/>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54</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I1" s="39">
        <v>1</v>
      </c>
      <c r="DJ1" s="39">
        <v>1</v>
      </c>
      <c r="DK1" s="39">
        <v>1</v>
      </c>
      <c r="DL1" s="39">
        <v>1</v>
      </c>
      <c r="DM1" s="39">
        <v>1</v>
      </c>
      <c r="DN1" s="39">
        <v>1</v>
      </c>
      <c r="DO1" s="39">
        <v>1</v>
      </c>
      <c r="DP1" s="39">
        <v>1</v>
      </c>
      <c r="DQ1" s="39">
        <v>1</v>
      </c>
      <c r="DR1" s="39">
        <v>1</v>
      </c>
      <c r="DS1" s="39"/>
      <c r="DT1" s="39">
        <v>1</v>
      </c>
      <c r="DU1" s="39">
        <v>1</v>
      </c>
      <c r="DV1" s="39">
        <v>1</v>
      </c>
      <c r="DW1" s="39">
        <v>1</v>
      </c>
      <c r="DX1" s="39">
        <v>1</v>
      </c>
      <c r="DY1" s="39">
        <v>1</v>
      </c>
      <c r="DZ1" s="39">
        <v>1</v>
      </c>
      <c r="EA1" s="39">
        <v>1</v>
      </c>
      <c r="EB1" s="39">
        <v>1</v>
      </c>
      <c r="EC1" s="39">
        <v>1</v>
      </c>
      <c r="ED1" s="39"/>
      <c r="EE1" s="39">
        <v>1</v>
      </c>
      <c r="EF1" s="39">
        <v>1</v>
      </c>
      <c r="EG1" s="39">
        <v>1</v>
      </c>
      <c r="EH1" s="39">
        <v>1</v>
      </c>
      <c r="EI1" s="39">
        <v>1</v>
      </c>
      <c r="EJ1" s="39">
        <v>1</v>
      </c>
      <c r="EK1" s="39">
        <v>1</v>
      </c>
      <c r="EL1" s="39">
        <v>1</v>
      </c>
      <c r="EM1" s="39">
        <v>1</v>
      </c>
      <c r="EN1" s="39">
        <v>1</v>
      </c>
      <c r="EO1" s="39"/>
    </row>
    <row r="2" spans="1:148" x14ac:dyDescent="0.15">
      <c r="A2" s="26" t="s">
        <v>55</v>
      </c>
      <c r="B2" s="26">
        <f t="shared" ref="B2:EO2" si="0">COLUMN()-1</f>
        <v>1</v>
      </c>
      <c r="C2" s="26">
        <f t="shared" si="0"/>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si="0"/>
        <v>70</v>
      </c>
      <c r="BT2" s="26">
        <f t="shared" si="0"/>
        <v>71</v>
      </c>
      <c r="BU2" s="26">
        <f t="shared" si="0"/>
        <v>72</v>
      </c>
      <c r="BV2" s="26">
        <f t="shared" si="0"/>
        <v>73</v>
      </c>
      <c r="BW2" s="26">
        <f t="shared" si="0"/>
        <v>74</v>
      </c>
      <c r="BX2" s="26">
        <f t="shared" si="0"/>
        <v>75</v>
      </c>
      <c r="BY2" s="26">
        <f t="shared" si="0"/>
        <v>76</v>
      </c>
      <c r="BZ2" s="26">
        <f t="shared" si="0"/>
        <v>77</v>
      </c>
      <c r="CA2" s="26">
        <f t="shared" si="0"/>
        <v>78</v>
      </c>
      <c r="CB2" s="26">
        <f t="shared" si="0"/>
        <v>79</v>
      </c>
      <c r="CC2" s="26">
        <f t="shared" si="0"/>
        <v>80</v>
      </c>
      <c r="CD2" s="26">
        <f t="shared" si="0"/>
        <v>81</v>
      </c>
      <c r="CE2" s="26">
        <f t="shared" si="0"/>
        <v>82</v>
      </c>
      <c r="CF2" s="26">
        <f t="shared" si="0"/>
        <v>83</v>
      </c>
      <c r="CG2" s="26">
        <f t="shared" si="0"/>
        <v>84</v>
      </c>
      <c r="CH2" s="26">
        <f t="shared" si="0"/>
        <v>85</v>
      </c>
      <c r="CI2" s="26">
        <f t="shared" si="0"/>
        <v>86</v>
      </c>
      <c r="CJ2" s="26">
        <f t="shared" si="0"/>
        <v>87</v>
      </c>
      <c r="CK2" s="26">
        <f t="shared" si="0"/>
        <v>88</v>
      </c>
      <c r="CL2" s="26">
        <f t="shared" si="0"/>
        <v>89</v>
      </c>
      <c r="CM2" s="26">
        <f t="shared" si="0"/>
        <v>90</v>
      </c>
      <c r="CN2" s="26">
        <f t="shared" si="0"/>
        <v>91</v>
      </c>
      <c r="CO2" s="26">
        <f t="shared" si="0"/>
        <v>92</v>
      </c>
      <c r="CP2" s="26">
        <f t="shared" si="0"/>
        <v>93</v>
      </c>
      <c r="CQ2" s="26">
        <f t="shared" si="0"/>
        <v>94</v>
      </c>
      <c r="CR2" s="26">
        <f t="shared" si="0"/>
        <v>95</v>
      </c>
      <c r="CS2" s="26">
        <f t="shared" si="0"/>
        <v>96</v>
      </c>
      <c r="CT2" s="26">
        <f t="shared" si="0"/>
        <v>97</v>
      </c>
      <c r="CU2" s="26">
        <f t="shared" si="0"/>
        <v>98</v>
      </c>
      <c r="CV2" s="26">
        <f t="shared" si="0"/>
        <v>99</v>
      </c>
      <c r="CW2" s="26">
        <f t="shared" si="0"/>
        <v>100</v>
      </c>
      <c r="CX2" s="26">
        <f t="shared" si="0"/>
        <v>101</v>
      </c>
      <c r="CY2" s="26">
        <f t="shared" si="0"/>
        <v>102</v>
      </c>
      <c r="CZ2" s="26">
        <f t="shared" si="0"/>
        <v>103</v>
      </c>
      <c r="DA2" s="26">
        <f t="shared" si="0"/>
        <v>104</v>
      </c>
      <c r="DB2" s="26">
        <f t="shared" si="0"/>
        <v>105</v>
      </c>
      <c r="DC2" s="26">
        <f t="shared" si="0"/>
        <v>106</v>
      </c>
      <c r="DD2" s="26">
        <f t="shared" si="0"/>
        <v>107</v>
      </c>
      <c r="DE2" s="26">
        <f t="shared" si="0"/>
        <v>108</v>
      </c>
      <c r="DF2" s="26">
        <f t="shared" si="0"/>
        <v>109</v>
      </c>
      <c r="DG2" s="26">
        <f t="shared" si="0"/>
        <v>110</v>
      </c>
      <c r="DH2" s="26">
        <f t="shared" si="0"/>
        <v>111</v>
      </c>
      <c r="DI2" s="26">
        <f t="shared" si="0"/>
        <v>112</v>
      </c>
      <c r="DJ2" s="26">
        <f t="shared" si="0"/>
        <v>113</v>
      </c>
      <c r="DK2" s="26">
        <f t="shared" si="0"/>
        <v>114</v>
      </c>
      <c r="DL2" s="26">
        <f t="shared" si="0"/>
        <v>115</v>
      </c>
      <c r="DM2" s="26">
        <f t="shared" si="0"/>
        <v>116</v>
      </c>
      <c r="DN2" s="26">
        <f t="shared" si="0"/>
        <v>117</v>
      </c>
      <c r="DO2" s="26">
        <f t="shared" si="0"/>
        <v>118</v>
      </c>
      <c r="DP2" s="26">
        <f t="shared" si="0"/>
        <v>119</v>
      </c>
      <c r="DQ2" s="26">
        <f t="shared" si="0"/>
        <v>120</v>
      </c>
      <c r="DR2" s="26">
        <f t="shared" si="0"/>
        <v>121</v>
      </c>
      <c r="DS2" s="26">
        <f t="shared" si="0"/>
        <v>122</v>
      </c>
      <c r="DT2" s="26">
        <f t="shared" si="0"/>
        <v>123</v>
      </c>
      <c r="DU2" s="26">
        <f t="shared" si="0"/>
        <v>124</v>
      </c>
      <c r="DV2" s="26">
        <f t="shared" si="0"/>
        <v>125</v>
      </c>
      <c r="DW2" s="26">
        <f t="shared" si="0"/>
        <v>126</v>
      </c>
      <c r="DX2" s="26">
        <f t="shared" si="0"/>
        <v>127</v>
      </c>
      <c r="DY2" s="26">
        <f t="shared" si="0"/>
        <v>128</v>
      </c>
      <c r="DZ2" s="26">
        <f t="shared" si="0"/>
        <v>129</v>
      </c>
      <c r="EA2" s="26">
        <f t="shared" si="0"/>
        <v>130</v>
      </c>
      <c r="EB2" s="26">
        <f t="shared" si="0"/>
        <v>131</v>
      </c>
      <c r="EC2" s="26">
        <f t="shared" si="0"/>
        <v>132</v>
      </c>
      <c r="ED2" s="26">
        <f t="shared" si="0"/>
        <v>133</v>
      </c>
      <c r="EE2" s="26">
        <f t="shared" si="0"/>
        <v>134</v>
      </c>
      <c r="EF2" s="26">
        <f t="shared" si="0"/>
        <v>135</v>
      </c>
      <c r="EG2" s="26">
        <f t="shared" si="0"/>
        <v>136</v>
      </c>
      <c r="EH2" s="26">
        <f t="shared" si="0"/>
        <v>137</v>
      </c>
      <c r="EI2" s="26">
        <f t="shared" si="0"/>
        <v>138</v>
      </c>
      <c r="EJ2" s="26">
        <f t="shared" si="0"/>
        <v>139</v>
      </c>
      <c r="EK2" s="26">
        <f t="shared" si="0"/>
        <v>140</v>
      </c>
      <c r="EL2" s="26">
        <f t="shared" si="0"/>
        <v>141</v>
      </c>
      <c r="EM2" s="26">
        <f t="shared" si="0"/>
        <v>142</v>
      </c>
      <c r="EN2" s="26">
        <f t="shared" si="0"/>
        <v>143</v>
      </c>
      <c r="EO2" s="26">
        <f t="shared" si="0"/>
        <v>144</v>
      </c>
    </row>
    <row r="3" spans="1:148" x14ac:dyDescent="0.15">
      <c r="A3" s="26" t="s">
        <v>19</v>
      </c>
      <c r="B3" s="28" t="s">
        <v>33</v>
      </c>
      <c r="C3" s="28" t="s">
        <v>57</v>
      </c>
      <c r="D3" s="28" t="s">
        <v>58</v>
      </c>
      <c r="E3" s="28" t="s">
        <v>6</v>
      </c>
      <c r="F3" s="28" t="s">
        <v>5</v>
      </c>
      <c r="G3" s="28" t="s">
        <v>25</v>
      </c>
      <c r="H3" s="74" t="s">
        <v>59</v>
      </c>
      <c r="I3" s="75"/>
      <c r="J3" s="75"/>
      <c r="K3" s="75"/>
      <c r="L3" s="75"/>
      <c r="M3" s="75"/>
      <c r="N3" s="75"/>
      <c r="O3" s="75"/>
      <c r="P3" s="75"/>
      <c r="Q3" s="75"/>
      <c r="R3" s="75"/>
      <c r="S3" s="75"/>
      <c r="T3" s="75"/>
      <c r="U3" s="75"/>
      <c r="V3" s="75"/>
      <c r="W3" s="75"/>
      <c r="X3" s="76"/>
      <c r="Y3" s="80"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6" t="s">
        <v>60</v>
      </c>
      <c r="B4" s="29"/>
      <c r="C4" s="29"/>
      <c r="D4" s="29"/>
      <c r="E4" s="29"/>
      <c r="F4" s="29"/>
      <c r="G4" s="29"/>
      <c r="H4" s="77"/>
      <c r="I4" s="78"/>
      <c r="J4" s="78"/>
      <c r="K4" s="78"/>
      <c r="L4" s="78"/>
      <c r="M4" s="78"/>
      <c r="N4" s="78"/>
      <c r="O4" s="78"/>
      <c r="P4" s="78"/>
      <c r="Q4" s="78"/>
      <c r="R4" s="78"/>
      <c r="S4" s="78"/>
      <c r="T4" s="78"/>
      <c r="U4" s="78"/>
      <c r="V4" s="78"/>
      <c r="W4" s="78"/>
      <c r="X4" s="79"/>
      <c r="Y4" s="81" t="s">
        <v>51</v>
      </c>
      <c r="Z4" s="81"/>
      <c r="AA4" s="81"/>
      <c r="AB4" s="81"/>
      <c r="AC4" s="81"/>
      <c r="AD4" s="81"/>
      <c r="AE4" s="81"/>
      <c r="AF4" s="81"/>
      <c r="AG4" s="81"/>
      <c r="AH4" s="81"/>
      <c r="AI4" s="81"/>
      <c r="AJ4" s="81" t="s">
        <v>44</v>
      </c>
      <c r="AK4" s="81"/>
      <c r="AL4" s="81"/>
      <c r="AM4" s="81"/>
      <c r="AN4" s="81"/>
      <c r="AO4" s="81"/>
      <c r="AP4" s="81"/>
      <c r="AQ4" s="81"/>
      <c r="AR4" s="81"/>
      <c r="AS4" s="81"/>
      <c r="AT4" s="81"/>
      <c r="AU4" s="81" t="s">
        <v>28</v>
      </c>
      <c r="AV4" s="81"/>
      <c r="AW4" s="81"/>
      <c r="AX4" s="81"/>
      <c r="AY4" s="81"/>
      <c r="AZ4" s="81"/>
      <c r="BA4" s="81"/>
      <c r="BB4" s="81"/>
      <c r="BC4" s="81"/>
      <c r="BD4" s="81"/>
      <c r="BE4" s="81"/>
      <c r="BF4" s="81" t="s">
        <v>61</v>
      </c>
      <c r="BG4" s="81"/>
      <c r="BH4" s="81"/>
      <c r="BI4" s="81"/>
      <c r="BJ4" s="81"/>
      <c r="BK4" s="81"/>
      <c r="BL4" s="81"/>
      <c r="BM4" s="81"/>
      <c r="BN4" s="81"/>
      <c r="BO4" s="81"/>
      <c r="BP4" s="81"/>
      <c r="BQ4" s="81" t="s">
        <v>15</v>
      </c>
      <c r="BR4" s="81"/>
      <c r="BS4" s="81"/>
      <c r="BT4" s="81"/>
      <c r="BU4" s="81"/>
      <c r="BV4" s="81"/>
      <c r="BW4" s="81"/>
      <c r="BX4" s="81"/>
      <c r="BY4" s="81"/>
      <c r="BZ4" s="81"/>
      <c r="CA4" s="81"/>
      <c r="CB4" s="81" t="s">
        <v>62</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8" x14ac:dyDescent="0.15">
      <c r="A5" s="26" t="s">
        <v>69</v>
      </c>
      <c r="B5" s="30"/>
      <c r="C5" s="30"/>
      <c r="D5" s="30"/>
      <c r="E5" s="30"/>
      <c r="F5" s="30"/>
      <c r="G5" s="30"/>
      <c r="H5" s="35" t="s">
        <v>56</v>
      </c>
      <c r="I5" s="35" t="s">
        <v>70</v>
      </c>
      <c r="J5" s="35" t="s">
        <v>71</v>
      </c>
      <c r="K5" s="35" t="s">
        <v>72</v>
      </c>
      <c r="L5" s="35" t="s">
        <v>73</v>
      </c>
      <c r="M5" s="35" t="s">
        <v>7</v>
      </c>
      <c r="N5" s="35" t="s">
        <v>74</v>
      </c>
      <c r="O5" s="35" t="s">
        <v>75</v>
      </c>
      <c r="P5" s="35" t="s">
        <v>76</v>
      </c>
      <c r="Q5" s="35" t="s">
        <v>77</v>
      </c>
      <c r="R5" s="35" t="s">
        <v>78</v>
      </c>
      <c r="S5" s="35" t="s">
        <v>79</v>
      </c>
      <c r="T5" s="35" t="s">
        <v>80</v>
      </c>
      <c r="U5" s="35" t="s">
        <v>63</v>
      </c>
      <c r="V5" s="35" t="s">
        <v>81</v>
      </c>
      <c r="W5" s="35" t="s">
        <v>82</v>
      </c>
      <c r="X5" s="35" t="s">
        <v>83</v>
      </c>
      <c r="Y5" s="35" t="s">
        <v>84</v>
      </c>
      <c r="Z5" s="35" t="s">
        <v>85</v>
      </c>
      <c r="AA5" s="35" t="s">
        <v>86</v>
      </c>
      <c r="AB5" s="35" t="s">
        <v>87</v>
      </c>
      <c r="AC5" s="35" t="s">
        <v>88</v>
      </c>
      <c r="AD5" s="35" t="s">
        <v>89</v>
      </c>
      <c r="AE5" s="35" t="s">
        <v>91</v>
      </c>
      <c r="AF5" s="35" t="s">
        <v>92</v>
      </c>
      <c r="AG5" s="35" t="s">
        <v>93</v>
      </c>
      <c r="AH5" s="35" t="s">
        <v>94</v>
      </c>
      <c r="AI5" s="35" t="s">
        <v>42</v>
      </c>
      <c r="AJ5" s="35" t="s">
        <v>84</v>
      </c>
      <c r="AK5" s="35" t="s">
        <v>85</v>
      </c>
      <c r="AL5" s="35" t="s">
        <v>86</v>
      </c>
      <c r="AM5" s="35" t="s">
        <v>87</v>
      </c>
      <c r="AN5" s="35" t="s">
        <v>88</v>
      </c>
      <c r="AO5" s="35" t="s">
        <v>89</v>
      </c>
      <c r="AP5" s="35" t="s">
        <v>91</v>
      </c>
      <c r="AQ5" s="35" t="s">
        <v>92</v>
      </c>
      <c r="AR5" s="35" t="s">
        <v>93</v>
      </c>
      <c r="AS5" s="35" t="s">
        <v>94</v>
      </c>
      <c r="AT5" s="35" t="s">
        <v>90</v>
      </c>
      <c r="AU5" s="35" t="s">
        <v>84</v>
      </c>
      <c r="AV5" s="35" t="s">
        <v>85</v>
      </c>
      <c r="AW5" s="35" t="s">
        <v>86</v>
      </c>
      <c r="AX5" s="35" t="s">
        <v>87</v>
      </c>
      <c r="AY5" s="35" t="s">
        <v>88</v>
      </c>
      <c r="AZ5" s="35" t="s">
        <v>89</v>
      </c>
      <c r="BA5" s="35" t="s">
        <v>91</v>
      </c>
      <c r="BB5" s="35" t="s">
        <v>92</v>
      </c>
      <c r="BC5" s="35" t="s">
        <v>93</v>
      </c>
      <c r="BD5" s="35" t="s">
        <v>94</v>
      </c>
      <c r="BE5" s="35" t="s">
        <v>90</v>
      </c>
      <c r="BF5" s="35" t="s">
        <v>84</v>
      </c>
      <c r="BG5" s="35" t="s">
        <v>85</v>
      </c>
      <c r="BH5" s="35" t="s">
        <v>86</v>
      </c>
      <c r="BI5" s="35" t="s">
        <v>87</v>
      </c>
      <c r="BJ5" s="35" t="s">
        <v>88</v>
      </c>
      <c r="BK5" s="35" t="s">
        <v>89</v>
      </c>
      <c r="BL5" s="35" t="s">
        <v>91</v>
      </c>
      <c r="BM5" s="35" t="s">
        <v>92</v>
      </c>
      <c r="BN5" s="35" t="s">
        <v>93</v>
      </c>
      <c r="BO5" s="35" t="s">
        <v>94</v>
      </c>
      <c r="BP5" s="35" t="s">
        <v>90</v>
      </c>
      <c r="BQ5" s="35" t="s">
        <v>84</v>
      </c>
      <c r="BR5" s="35" t="s">
        <v>85</v>
      </c>
      <c r="BS5" s="35" t="s">
        <v>86</v>
      </c>
      <c r="BT5" s="35" t="s">
        <v>87</v>
      </c>
      <c r="BU5" s="35" t="s">
        <v>88</v>
      </c>
      <c r="BV5" s="35" t="s">
        <v>89</v>
      </c>
      <c r="BW5" s="35" t="s">
        <v>91</v>
      </c>
      <c r="BX5" s="35" t="s">
        <v>92</v>
      </c>
      <c r="BY5" s="35" t="s">
        <v>93</v>
      </c>
      <c r="BZ5" s="35" t="s">
        <v>94</v>
      </c>
      <c r="CA5" s="35" t="s">
        <v>90</v>
      </c>
      <c r="CB5" s="35" t="s">
        <v>84</v>
      </c>
      <c r="CC5" s="35" t="s">
        <v>85</v>
      </c>
      <c r="CD5" s="35" t="s">
        <v>86</v>
      </c>
      <c r="CE5" s="35" t="s">
        <v>87</v>
      </c>
      <c r="CF5" s="35" t="s">
        <v>88</v>
      </c>
      <c r="CG5" s="35" t="s">
        <v>89</v>
      </c>
      <c r="CH5" s="35" t="s">
        <v>91</v>
      </c>
      <c r="CI5" s="35" t="s">
        <v>92</v>
      </c>
      <c r="CJ5" s="35" t="s">
        <v>93</v>
      </c>
      <c r="CK5" s="35" t="s">
        <v>94</v>
      </c>
      <c r="CL5" s="35" t="s">
        <v>90</v>
      </c>
      <c r="CM5" s="35" t="s">
        <v>84</v>
      </c>
      <c r="CN5" s="35" t="s">
        <v>85</v>
      </c>
      <c r="CO5" s="35" t="s">
        <v>86</v>
      </c>
      <c r="CP5" s="35" t="s">
        <v>87</v>
      </c>
      <c r="CQ5" s="35" t="s">
        <v>88</v>
      </c>
      <c r="CR5" s="35" t="s">
        <v>89</v>
      </c>
      <c r="CS5" s="35" t="s">
        <v>91</v>
      </c>
      <c r="CT5" s="35" t="s">
        <v>92</v>
      </c>
      <c r="CU5" s="35" t="s">
        <v>93</v>
      </c>
      <c r="CV5" s="35" t="s">
        <v>94</v>
      </c>
      <c r="CW5" s="35" t="s">
        <v>90</v>
      </c>
      <c r="CX5" s="35" t="s">
        <v>84</v>
      </c>
      <c r="CY5" s="35" t="s">
        <v>85</v>
      </c>
      <c r="CZ5" s="35" t="s">
        <v>86</v>
      </c>
      <c r="DA5" s="35" t="s">
        <v>87</v>
      </c>
      <c r="DB5" s="35" t="s">
        <v>88</v>
      </c>
      <c r="DC5" s="35" t="s">
        <v>89</v>
      </c>
      <c r="DD5" s="35" t="s">
        <v>91</v>
      </c>
      <c r="DE5" s="35" t="s">
        <v>92</v>
      </c>
      <c r="DF5" s="35" t="s">
        <v>93</v>
      </c>
      <c r="DG5" s="35" t="s">
        <v>94</v>
      </c>
      <c r="DH5" s="35" t="s">
        <v>90</v>
      </c>
      <c r="DI5" s="35" t="s">
        <v>84</v>
      </c>
      <c r="DJ5" s="35" t="s">
        <v>85</v>
      </c>
      <c r="DK5" s="35" t="s">
        <v>86</v>
      </c>
      <c r="DL5" s="35" t="s">
        <v>87</v>
      </c>
      <c r="DM5" s="35" t="s">
        <v>88</v>
      </c>
      <c r="DN5" s="35" t="s">
        <v>89</v>
      </c>
      <c r="DO5" s="35" t="s">
        <v>91</v>
      </c>
      <c r="DP5" s="35" t="s">
        <v>92</v>
      </c>
      <c r="DQ5" s="35" t="s">
        <v>93</v>
      </c>
      <c r="DR5" s="35" t="s">
        <v>94</v>
      </c>
      <c r="DS5" s="35" t="s">
        <v>90</v>
      </c>
      <c r="DT5" s="35" t="s">
        <v>84</v>
      </c>
      <c r="DU5" s="35" t="s">
        <v>85</v>
      </c>
      <c r="DV5" s="35" t="s">
        <v>86</v>
      </c>
      <c r="DW5" s="35" t="s">
        <v>87</v>
      </c>
      <c r="DX5" s="35" t="s">
        <v>88</v>
      </c>
      <c r="DY5" s="35" t="s">
        <v>89</v>
      </c>
      <c r="DZ5" s="35" t="s">
        <v>91</v>
      </c>
      <c r="EA5" s="35" t="s">
        <v>92</v>
      </c>
      <c r="EB5" s="35" t="s">
        <v>93</v>
      </c>
      <c r="EC5" s="35" t="s">
        <v>94</v>
      </c>
      <c r="ED5" s="35" t="s">
        <v>90</v>
      </c>
      <c r="EE5" s="35" t="s">
        <v>84</v>
      </c>
      <c r="EF5" s="35" t="s">
        <v>85</v>
      </c>
      <c r="EG5" s="35" t="s">
        <v>86</v>
      </c>
      <c r="EH5" s="35" t="s">
        <v>87</v>
      </c>
      <c r="EI5" s="35" t="s">
        <v>88</v>
      </c>
      <c r="EJ5" s="35" t="s">
        <v>89</v>
      </c>
      <c r="EK5" s="35" t="s">
        <v>91</v>
      </c>
      <c r="EL5" s="35" t="s">
        <v>92</v>
      </c>
      <c r="EM5" s="35" t="s">
        <v>93</v>
      </c>
      <c r="EN5" s="35" t="s">
        <v>94</v>
      </c>
      <c r="EO5" s="35" t="s">
        <v>90</v>
      </c>
    </row>
    <row r="6" spans="1:148" s="25" customFormat="1" x14ac:dyDescent="0.15">
      <c r="A6" s="26" t="s">
        <v>95</v>
      </c>
      <c r="B6" s="31">
        <f t="shared" ref="B6:X6" si="1">B7</f>
        <v>2020</v>
      </c>
      <c r="C6" s="31">
        <f t="shared" si="1"/>
        <v>220001</v>
      </c>
      <c r="D6" s="31">
        <f t="shared" si="1"/>
        <v>46</v>
      </c>
      <c r="E6" s="31">
        <f t="shared" si="1"/>
        <v>17</v>
      </c>
      <c r="F6" s="31">
        <f t="shared" si="1"/>
        <v>3</v>
      </c>
      <c r="G6" s="31">
        <f t="shared" si="1"/>
        <v>0</v>
      </c>
      <c r="H6" s="31" t="str">
        <f t="shared" si="1"/>
        <v>静岡県</v>
      </c>
      <c r="I6" s="31" t="str">
        <f t="shared" si="1"/>
        <v>法適用</v>
      </c>
      <c r="J6" s="31" t="str">
        <f t="shared" si="1"/>
        <v>下水道事業</v>
      </c>
      <c r="K6" s="31" t="str">
        <f t="shared" si="1"/>
        <v>流域下水道</v>
      </c>
      <c r="L6" s="31" t="str">
        <f t="shared" si="1"/>
        <v>E1</v>
      </c>
      <c r="M6" s="31" t="str">
        <f t="shared" si="1"/>
        <v>非設置</v>
      </c>
      <c r="N6" s="36" t="str">
        <f t="shared" si="1"/>
        <v>-</v>
      </c>
      <c r="O6" s="36">
        <f t="shared" si="1"/>
        <v>85.95</v>
      </c>
      <c r="P6" s="36">
        <f t="shared" si="1"/>
        <v>47.02</v>
      </c>
      <c r="Q6" s="36">
        <f t="shared" si="1"/>
        <v>100</v>
      </c>
      <c r="R6" s="36">
        <f t="shared" si="1"/>
        <v>0</v>
      </c>
      <c r="S6" s="36">
        <f t="shared" si="1"/>
        <v>3686335</v>
      </c>
      <c r="T6" s="36">
        <f t="shared" si="1"/>
        <v>7777.35</v>
      </c>
      <c r="U6" s="36">
        <f t="shared" si="1"/>
        <v>473.98</v>
      </c>
      <c r="V6" s="36">
        <f t="shared" si="1"/>
        <v>256882</v>
      </c>
      <c r="W6" s="36">
        <f t="shared" si="1"/>
        <v>44.71</v>
      </c>
      <c r="X6" s="36">
        <f t="shared" si="1"/>
        <v>5745.52</v>
      </c>
      <c r="Y6" s="40" t="str">
        <f t="shared" ref="Y6:AH6" si="2">IF(Y7="",NA(),Y7)</f>
        <v>-</v>
      </c>
      <c r="Z6" s="40" t="str">
        <f t="shared" si="2"/>
        <v>-</v>
      </c>
      <c r="AA6" s="40" t="str">
        <f t="shared" si="2"/>
        <v>-</v>
      </c>
      <c r="AB6" s="40">
        <f t="shared" si="2"/>
        <v>113.73</v>
      </c>
      <c r="AC6" s="40">
        <f t="shared" si="2"/>
        <v>119.24</v>
      </c>
      <c r="AD6" s="40" t="str">
        <f t="shared" si="2"/>
        <v>-</v>
      </c>
      <c r="AE6" s="40" t="str">
        <f t="shared" si="2"/>
        <v>-</v>
      </c>
      <c r="AF6" s="40" t="str">
        <f t="shared" si="2"/>
        <v>-</v>
      </c>
      <c r="AG6" s="40">
        <f t="shared" si="2"/>
        <v>100.49</v>
      </c>
      <c r="AH6" s="40">
        <f t="shared" si="2"/>
        <v>101.63</v>
      </c>
      <c r="AI6" s="36" t="str">
        <f>IF(AI7="","",IF(AI7="-","【-】","【"&amp;SUBSTITUTE(TEXT(AI7,"#,##0.00"),"-","△")&amp;"】"))</f>
        <v>【101.70】</v>
      </c>
      <c r="AJ6" s="40" t="str">
        <f t="shared" ref="AJ6:AS6" si="3">IF(AJ7="",NA(),AJ7)</f>
        <v>-</v>
      </c>
      <c r="AK6" s="40" t="str">
        <f t="shared" si="3"/>
        <v>-</v>
      </c>
      <c r="AL6" s="40" t="str">
        <f t="shared" si="3"/>
        <v>-</v>
      </c>
      <c r="AM6" s="36">
        <f t="shared" si="3"/>
        <v>0</v>
      </c>
      <c r="AN6" s="36">
        <f t="shared" si="3"/>
        <v>0</v>
      </c>
      <c r="AO6" s="40" t="str">
        <f t="shared" si="3"/>
        <v>-</v>
      </c>
      <c r="AP6" s="40" t="str">
        <f t="shared" si="3"/>
        <v>-</v>
      </c>
      <c r="AQ6" s="40" t="str">
        <f t="shared" si="3"/>
        <v>-</v>
      </c>
      <c r="AR6" s="40">
        <f t="shared" si="3"/>
        <v>7.27</v>
      </c>
      <c r="AS6" s="40">
        <f t="shared" si="3"/>
        <v>9.1</v>
      </c>
      <c r="AT6" s="36" t="str">
        <f>IF(AT7="","",IF(AT7="-","【-】","【"&amp;SUBSTITUTE(TEXT(AT7,"#,##0.00"),"-","△")&amp;"】"))</f>
        <v>【8.92】</v>
      </c>
      <c r="AU6" s="40" t="str">
        <f t="shared" ref="AU6:BD6" si="4">IF(AU7="",NA(),AU7)</f>
        <v>-</v>
      </c>
      <c r="AV6" s="40" t="str">
        <f t="shared" si="4"/>
        <v>-</v>
      </c>
      <c r="AW6" s="40" t="str">
        <f t="shared" si="4"/>
        <v>-</v>
      </c>
      <c r="AX6" s="40">
        <f t="shared" si="4"/>
        <v>51.72</v>
      </c>
      <c r="AY6" s="40">
        <f t="shared" si="4"/>
        <v>98.4</v>
      </c>
      <c r="AZ6" s="40" t="str">
        <f t="shared" si="4"/>
        <v>-</v>
      </c>
      <c r="BA6" s="40" t="str">
        <f t="shared" si="4"/>
        <v>-</v>
      </c>
      <c r="BB6" s="40" t="str">
        <f t="shared" si="4"/>
        <v>-</v>
      </c>
      <c r="BC6" s="40">
        <f t="shared" si="4"/>
        <v>97.37</v>
      </c>
      <c r="BD6" s="40">
        <f t="shared" si="4"/>
        <v>101.14</v>
      </c>
      <c r="BE6" s="36" t="str">
        <f>IF(BE7="","",IF(BE7="-","【-】","【"&amp;SUBSTITUTE(TEXT(BE7,"#,##0.00"),"-","△")&amp;"】"))</f>
        <v>【100.43】</v>
      </c>
      <c r="BF6" s="40" t="str">
        <f t="shared" ref="BF6:BO6" si="5">IF(BF7="",NA(),BF7)</f>
        <v>-</v>
      </c>
      <c r="BG6" s="40" t="str">
        <f t="shared" si="5"/>
        <v>-</v>
      </c>
      <c r="BH6" s="40" t="str">
        <f t="shared" si="5"/>
        <v>-</v>
      </c>
      <c r="BI6" s="40">
        <f t="shared" si="5"/>
        <v>112.92</v>
      </c>
      <c r="BJ6" s="40">
        <f t="shared" si="5"/>
        <v>87.72</v>
      </c>
      <c r="BK6" s="40" t="str">
        <f t="shared" si="5"/>
        <v>-</v>
      </c>
      <c r="BL6" s="40" t="str">
        <f t="shared" si="5"/>
        <v>-</v>
      </c>
      <c r="BM6" s="40" t="str">
        <f t="shared" si="5"/>
        <v>-</v>
      </c>
      <c r="BN6" s="40">
        <f t="shared" si="5"/>
        <v>287.39</v>
      </c>
      <c r="BO6" s="40">
        <f t="shared" si="5"/>
        <v>255.67</v>
      </c>
      <c r="BP6" s="36" t="str">
        <f>IF(BP7="","",IF(BP7="-","【-】","【"&amp;SUBSTITUTE(TEXT(BP7,"#,##0.00"),"-","△")&amp;"】"))</f>
        <v>【260.55】</v>
      </c>
      <c r="BQ6" s="40" t="str">
        <f t="shared" ref="BQ6:BZ6" si="6">IF(BQ7="",NA(),BQ7)</f>
        <v>-</v>
      </c>
      <c r="BR6" s="40" t="str">
        <f t="shared" si="6"/>
        <v>-</v>
      </c>
      <c r="BS6" s="40" t="str">
        <f t="shared" si="6"/>
        <v>-</v>
      </c>
      <c r="BT6" s="36">
        <f t="shared" si="6"/>
        <v>0</v>
      </c>
      <c r="BU6" s="36">
        <f t="shared" si="6"/>
        <v>0</v>
      </c>
      <c r="BV6" s="40" t="str">
        <f t="shared" si="6"/>
        <v>-</v>
      </c>
      <c r="BW6" s="40" t="str">
        <f t="shared" si="6"/>
        <v>-</v>
      </c>
      <c r="BX6" s="40" t="str">
        <f t="shared" si="6"/>
        <v>-</v>
      </c>
      <c r="BY6" s="36">
        <f t="shared" si="6"/>
        <v>0</v>
      </c>
      <c r="BZ6" s="36">
        <f t="shared" si="6"/>
        <v>0</v>
      </c>
      <c r="CA6" s="36" t="str">
        <f>IF(CA7="","",IF(CA7="-","【-】","【"&amp;SUBSTITUTE(TEXT(CA7,"#,##0.00"),"-","△")&amp;"】"))</f>
        <v>【0.00】</v>
      </c>
      <c r="CB6" s="40" t="str">
        <f t="shared" ref="CB6:CK6" si="7">IF(CB7="",NA(),CB7)</f>
        <v>-</v>
      </c>
      <c r="CC6" s="40" t="str">
        <f t="shared" si="7"/>
        <v>-</v>
      </c>
      <c r="CD6" s="40" t="str">
        <f t="shared" si="7"/>
        <v>-</v>
      </c>
      <c r="CE6" s="40">
        <f t="shared" si="7"/>
        <v>149.26</v>
      </c>
      <c r="CF6" s="40">
        <f t="shared" si="7"/>
        <v>129.62</v>
      </c>
      <c r="CG6" s="40" t="str">
        <f t="shared" si="7"/>
        <v>-</v>
      </c>
      <c r="CH6" s="40" t="str">
        <f t="shared" si="7"/>
        <v>-</v>
      </c>
      <c r="CI6" s="40" t="str">
        <f t="shared" si="7"/>
        <v>-</v>
      </c>
      <c r="CJ6" s="40">
        <f t="shared" si="7"/>
        <v>50.64</v>
      </c>
      <c r="CK6" s="40">
        <f t="shared" si="7"/>
        <v>50.67</v>
      </c>
      <c r="CL6" s="36" t="str">
        <f>IF(CL7="","",IF(CL7="-","【-】","【"&amp;SUBSTITUTE(TEXT(CL7,"#,##0.00"),"-","△")&amp;"】"))</f>
        <v>【51.03】</v>
      </c>
      <c r="CM6" s="40" t="str">
        <f t="shared" ref="CM6:CV6" si="8">IF(CM7="",NA(),CM7)</f>
        <v>-</v>
      </c>
      <c r="CN6" s="40" t="str">
        <f t="shared" si="8"/>
        <v>-</v>
      </c>
      <c r="CO6" s="40" t="str">
        <f t="shared" si="8"/>
        <v>-</v>
      </c>
      <c r="CP6" s="40">
        <f t="shared" si="8"/>
        <v>64.81</v>
      </c>
      <c r="CQ6" s="40">
        <f t="shared" si="8"/>
        <v>65.180000000000007</v>
      </c>
      <c r="CR6" s="40" t="str">
        <f t="shared" si="8"/>
        <v>-</v>
      </c>
      <c r="CS6" s="40" t="str">
        <f t="shared" si="8"/>
        <v>-</v>
      </c>
      <c r="CT6" s="40" t="str">
        <f t="shared" si="8"/>
        <v>-</v>
      </c>
      <c r="CU6" s="40">
        <f t="shared" si="8"/>
        <v>67.209999999999994</v>
      </c>
      <c r="CV6" s="40">
        <f t="shared" si="8"/>
        <v>68.2</v>
      </c>
      <c r="CW6" s="36" t="str">
        <f>IF(CW7="","",IF(CW7="-","【-】","【"&amp;SUBSTITUTE(TEXT(CW7,"#,##0.00"),"-","△")&amp;"】"))</f>
        <v>【68.03】</v>
      </c>
      <c r="CX6" s="40" t="str">
        <f t="shared" ref="CX6:DG6" si="9">IF(CX7="",NA(),CX7)</f>
        <v>-</v>
      </c>
      <c r="CY6" s="40" t="str">
        <f t="shared" si="9"/>
        <v>-</v>
      </c>
      <c r="CZ6" s="40" t="str">
        <f t="shared" si="9"/>
        <v>-</v>
      </c>
      <c r="DA6" s="40">
        <f t="shared" si="9"/>
        <v>90.44</v>
      </c>
      <c r="DB6" s="40">
        <f t="shared" si="9"/>
        <v>91.02</v>
      </c>
      <c r="DC6" s="40" t="str">
        <f t="shared" si="9"/>
        <v>-</v>
      </c>
      <c r="DD6" s="40" t="str">
        <f t="shared" si="9"/>
        <v>-</v>
      </c>
      <c r="DE6" s="40" t="str">
        <f t="shared" si="9"/>
        <v>-</v>
      </c>
      <c r="DF6" s="40">
        <f t="shared" si="9"/>
        <v>93.21</v>
      </c>
      <c r="DG6" s="40">
        <f t="shared" si="9"/>
        <v>94.01</v>
      </c>
      <c r="DH6" s="36" t="str">
        <f>IF(DH7="","",IF(DH7="-","【-】","【"&amp;SUBSTITUTE(TEXT(DH7,"#,##0.00"),"-","△")&amp;"】"))</f>
        <v>【93.88】</v>
      </c>
      <c r="DI6" s="40" t="str">
        <f t="shared" ref="DI6:DR6" si="10">IF(DI7="",NA(),DI7)</f>
        <v>-</v>
      </c>
      <c r="DJ6" s="40" t="str">
        <f t="shared" si="10"/>
        <v>-</v>
      </c>
      <c r="DK6" s="40" t="str">
        <f t="shared" si="10"/>
        <v>-</v>
      </c>
      <c r="DL6" s="40">
        <f t="shared" si="10"/>
        <v>4.96</v>
      </c>
      <c r="DM6" s="40">
        <f t="shared" si="10"/>
        <v>9.18</v>
      </c>
      <c r="DN6" s="40" t="str">
        <f t="shared" si="10"/>
        <v>-</v>
      </c>
      <c r="DO6" s="40" t="str">
        <f t="shared" si="10"/>
        <v>-</v>
      </c>
      <c r="DP6" s="40" t="str">
        <f t="shared" si="10"/>
        <v>-</v>
      </c>
      <c r="DQ6" s="40">
        <f t="shared" si="10"/>
        <v>39.35</v>
      </c>
      <c r="DR6" s="40">
        <f t="shared" si="10"/>
        <v>31.96</v>
      </c>
      <c r="DS6" s="36" t="str">
        <f>IF(DS7="","",IF(DS7="-","【-】","【"&amp;SUBSTITUTE(TEXT(DS7,"#,##0.00"),"-","△")&amp;"】"))</f>
        <v>【31.52】</v>
      </c>
      <c r="DT6" s="40" t="str">
        <f t="shared" ref="DT6:EC6" si="11">IF(DT7="",NA(),DT7)</f>
        <v>-</v>
      </c>
      <c r="DU6" s="40" t="str">
        <f t="shared" si="11"/>
        <v>-</v>
      </c>
      <c r="DV6" s="40" t="str">
        <f t="shared" si="11"/>
        <v>-</v>
      </c>
      <c r="DW6" s="36">
        <f t="shared" si="11"/>
        <v>0</v>
      </c>
      <c r="DX6" s="36">
        <f t="shared" si="11"/>
        <v>0</v>
      </c>
      <c r="DY6" s="40" t="str">
        <f t="shared" si="11"/>
        <v>-</v>
      </c>
      <c r="DZ6" s="40" t="str">
        <f t="shared" si="11"/>
        <v>-</v>
      </c>
      <c r="EA6" s="40" t="str">
        <f t="shared" si="11"/>
        <v>-</v>
      </c>
      <c r="EB6" s="40">
        <f t="shared" si="11"/>
        <v>1.17</v>
      </c>
      <c r="EC6" s="40">
        <f t="shared" si="11"/>
        <v>0.93</v>
      </c>
      <c r="ED6" s="36" t="str">
        <f>IF(ED7="","",IF(ED7="-","【-】","【"&amp;SUBSTITUTE(TEXT(ED7,"#,##0.00"),"-","△")&amp;"】"))</f>
        <v>【0.91】</v>
      </c>
      <c r="EE6" s="40" t="str">
        <f t="shared" ref="EE6:EN6" si="12">IF(EE7="",NA(),EE7)</f>
        <v>-</v>
      </c>
      <c r="EF6" s="40" t="str">
        <f t="shared" si="12"/>
        <v>-</v>
      </c>
      <c r="EG6" s="40" t="str">
        <f t="shared" si="12"/>
        <v>-</v>
      </c>
      <c r="EH6" s="36">
        <f t="shared" si="12"/>
        <v>0</v>
      </c>
      <c r="EI6" s="36">
        <f t="shared" si="12"/>
        <v>0</v>
      </c>
      <c r="EJ6" s="40" t="str">
        <f t="shared" si="12"/>
        <v>-</v>
      </c>
      <c r="EK6" s="40" t="str">
        <f t="shared" si="12"/>
        <v>-</v>
      </c>
      <c r="EL6" s="40" t="str">
        <f t="shared" si="12"/>
        <v>-</v>
      </c>
      <c r="EM6" s="40">
        <f t="shared" si="12"/>
        <v>7.0000000000000007E-2</v>
      </c>
      <c r="EN6" s="40">
        <f t="shared" si="12"/>
        <v>1.87</v>
      </c>
      <c r="EO6" s="36" t="str">
        <f>IF(EO7="","",IF(EO7="-","【-】","【"&amp;SUBSTITUTE(TEXT(EO7,"#,##0.00"),"-","△")&amp;"】"))</f>
        <v>【1.84】</v>
      </c>
    </row>
    <row r="7" spans="1:148" s="25" customFormat="1" x14ac:dyDescent="0.15">
      <c r="A7" s="26"/>
      <c r="B7" s="32">
        <v>2020</v>
      </c>
      <c r="C7" s="32">
        <v>220001</v>
      </c>
      <c r="D7" s="32">
        <v>46</v>
      </c>
      <c r="E7" s="32">
        <v>17</v>
      </c>
      <c r="F7" s="32">
        <v>3</v>
      </c>
      <c r="G7" s="32">
        <v>0</v>
      </c>
      <c r="H7" s="32" t="s">
        <v>96</v>
      </c>
      <c r="I7" s="32" t="s">
        <v>98</v>
      </c>
      <c r="J7" s="32" t="s">
        <v>99</v>
      </c>
      <c r="K7" s="32" t="s">
        <v>50</v>
      </c>
      <c r="L7" s="32" t="s">
        <v>100</v>
      </c>
      <c r="M7" s="32" t="s">
        <v>101</v>
      </c>
      <c r="N7" s="37" t="s">
        <v>97</v>
      </c>
      <c r="O7" s="37">
        <v>85.95</v>
      </c>
      <c r="P7" s="37">
        <v>47.02</v>
      </c>
      <c r="Q7" s="37">
        <v>100</v>
      </c>
      <c r="R7" s="37">
        <v>0</v>
      </c>
      <c r="S7" s="37">
        <v>3686335</v>
      </c>
      <c r="T7" s="37">
        <v>7777.35</v>
      </c>
      <c r="U7" s="37">
        <v>473.98</v>
      </c>
      <c r="V7" s="37">
        <v>256882</v>
      </c>
      <c r="W7" s="37">
        <v>44.71</v>
      </c>
      <c r="X7" s="37">
        <v>5745.52</v>
      </c>
      <c r="Y7" s="37" t="s">
        <v>97</v>
      </c>
      <c r="Z7" s="37" t="s">
        <v>97</v>
      </c>
      <c r="AA7" s="37" t="s">
        <v>97</v>
      </c>
      <c r="AB7" s="37">
        <v>113.73</v>
      </c>
      <c r="AC7" s="37">
        <v>119.24</v>
      </c>
      <c r="AD7" s="37" t="s">
        <v>97</v>
      </c>
      <c r="AE7" s="37" t="s">
        <v>97</v>
      </c>
      <c r="AF7" s="37" t="s">
        <v>97</v>
      </c>
      <c r="AG7" s="37">
        <v>100.49</v>
      </c>
      <c r="AH7" s="37">
        <v>101.63</v>
      </c>
      <c r="AI7" s="37">
        <v>101.7</v>
      </c>
      <c r="AJ7" s="37" t="s">
        <v>97</v>
      </c>
      <c r="AK7" s="37" t="s">
        <v>97</v>
      </c>
      <c r="AL7" s="37" t="s">
        <v>97</v>
      </c>
      <c r="AM7" s="37">
        <v>0</v>
      </c>
      <c r="AN7" s="37">
        <v>0</v>
      </c>
      <c r="AO7" s="37" t="s">
        <v>97</v>
      </c>
      <c r="AP7" s="37" t="s">
        <v>97</v>
      </c>
      <c r="AQ7" s="37" t="s">
        <v>97</v>
      </c>
      <c r="AR7" s="37">
        <v>7.27</v>
      </c>
      <c r="AS7" s="37">
        <v>9.1</v>
      </c>
      <c r="AT7" s="37">
        <v>8.92</v>
      </c>
      <c r="AU7" s="37" t="s">
        <v>97</v>
      </c>
      <c r="AV7" s="37" t="s">
        <v>97</v>
      </c>
      <c r="AW7" s="37" t="s">
        <v>97</v>
      </c>
      <c r="AX7" s="37">
        <v>51.72</v>
      </c>
      <c r="AY7" s="37">
        <v>98.4</v>
      </c>
      <c r="AZ7" s="37" t="s">
        <v>97</v>
      </c>
      <c r="BA7" s="37" t="s">
        <v>97</v>
      </c>
      <c r="BB7" s="37" t="s">
        <v>97</v>
      </c>
      <c r="BC7" s="37">
        <v>97.37</v>
      </c>
      <c r="BD7" s="37">
        <v>101.14</v>
      </c>
      <c r="BE7" s="37">
        <v>100.43</v>
      </c>
      <c r="BF7" s="37" t="s">
        <v>97</v>
      </c>
      <c r="BG7" s="37" t="s">
        <v>97</v>
      </c>
      <c r="BH7" s="37" t="s">
        <v>97</v>
      </c>
      <c r="BI7" s="37">
        <v>112.92</v>
      </c>
      <c r="BJ7" s="37">
        <v>87.72</v>
      </c>
      <c r="BK7" s="37" t="s">
        <v>97</v>
      </c>
      <c r="BL7" s="37" t="s">
        <v>97</v>
      </c>
      <c r="BM7" s="37" t="s">
        <v>97</v>
      </c>
      <c r="BN7" s="37">
        <v>287.39</v>
      </c>
      <c r="BO7" s="37">
        <v>255.67</v>
      </c>
      <c r="BP7" s="37">
        <v>260.55</v>
      </c>
      <c r="BQ7" s="37" t="s">
        <v>97</v>
      </c>
      <c r="BR7" s="37" t="s">
        <v>97</v>
      </c>
      <c r="BS7" s="37" t="s">
        <v>97</v>
      </c>
      <c r="BT7" s="37">
        <v>0</v>
      </c>
      <c r="BU7" s="37">
        <v>0</v>
      </c>
      <c r="BV7" s="37" t="s">
        <v>97</v>
      </c>
      <c r="BW7" s="37" t="s">
        <v>97</v>
      </c>
      <c r="BX7" s="37" t="s">
        <v>97</v>
      </c>
      <c r="BY7" s="37">
        <v>0</v>
      </c>
      <c r="BZ7" s="37">
        <v>0</v>
      </c>
      <c r="CA7" s="37">
        <v>0</v>
      </c>
      <c r="CB7" s="37" t="s">
        <v>97</v>
      </c>
      <c r="CC7" s="37" t="s">
        <v>97</v>
      </c>
      <c r="CD7" s="37" t="s">
        <v>97</v>
      </c>
      <c r="CE7" s="37">
        <v>149.26</v>
      </c>
      <c r="CF7" s="37">
        <v>129.62</v>
      </c>
      <c r="CG7" s="37" t="s">
        <v>97</v>
      </c>
      <c r="CH7" s="37" t="s">
        <v>97</v>
      </c>
      <c r="CI7" s="37" t="s">
        <v>97</v>
      </c>
      <c r="CJ7" s="37">
        <v>50.64</v>
      </c>
      <c r="CK7" s="37">
        <v>50.67</v>
      </c>
      <c r="CL7" s="37">
        <v>51.03</v>
      </c>
      <c r="CM7" s="37" t="s">
        <v>97</v>
      </c>
      <c r="CN7" s="37" t="s">
        <v>97</v>
      </c>
      <c r="CO7" s="37" t="s">
        <v>97</v>
      </c>
      <c r="CP7" s="37">
        <v>64.81</v>
      </c>
      <c r="CQ7" s="37">
        <v>65.180000000000007</v>
      </c>
      <c r="CR7" s="37" t="s">
        <v>97</v>
      </c>
      <c r="CS7" s="37" t="s">
        <v>97</v>
      </c>
      <c r="CT7" s="37" t="s">
        <v>97</v>
      </c>
      <c r="CU7" s="37">
        <v>67.209999999999994</v>
      </c>
      <c r="CV7" s="37">
        <v>68.2</v>
      </c>
      <c r="CW7" s="37">
        <v>68.03</v>
      </c>
      <c r="CX7" s="37" t="s">
        <v>97</v>
      </c>
      <c r="CY7" s="37" t="s">
        <v>97</v>
      </c>
      <c r="CZ7" s="37" t="s">
        <v>97</v>
      </c>
      <c r="DA7" s="37">
        <v>90.44</v>
      </c>
      <c r="DB7" s="37">
        <v>91.02</v>
      </c>
      <c r="DC7" s="37" t="s">
        <v>97</v>
      </c>
      <c r="DD7" s="37" t="s">
        <v>97</v>
      </c>
      <c r="DE7" s="37" t="s">
        <v>97</v>
      </c>
      <c r="DF7" s="37">
        <v>93.21</v>
      </c>
      <c r="DG7" s="37">
        <v>94.01</v>
      </c>
      <c r="DH7" s="37">
        <v>93.88</v>
      </c>
      <c r="DI7" s="37" t="s">
        <v>97</v>
      </c>
      <c r="DJ7" s="37" t="s">
        <v>97</v>
      </c>
      <c r="DK7" s="37" t="s">
        <v>97</v>
      </c>
      <c r="DL7" s="37">
        <v>4.96</v>
      </c>
      <c r="DM7" s="37">
        <v>9.18</v>
      </c>
      <c r="DN7" s="37" t="s">
        <v>97</v>
      </c>
      <c r="DO7" s="37" t="s">
        <v>97</v>
      </c>
      <c r="DP7" s="37" t="s">
        <v>97</v>
      </c>
      <c r="DQ7" s="37">
        <v>39.35</v>
      </c>
      <c r="DR7" s="37">
        <v>31.96</v>
      </c>
      <c r="DS7" s="37">
        <v>31.52</v>
      </c>
      <c r="DT7" s="37" t="s">
        <v>97</v>
      </c>
      <c r="DU7" s="37" t="s">
        <v>97</v>
      </c>
      <c r="DV7" s="37" t="s">
        <v>97</v>
      </c>
      <c r="DW7" s="37">
        <v>0</v>
      </c>
      <c r="DX7" s="37">
        <v>0</v>
      </c>
      <c r="DY7" s="37" t="s">
        <v>97</v>
      </c>
      <c r="DZ7" s="37" t="s">
        <v>97</v>
      </c>
      <c r="EA7" s="37" t="s">
        <v>97</v>
      </c>
      <c r="EB7" s="37">
        <v>1.17</v>
      </c>
      <c r="EC7" s="37">
        <v>0.93</v>
      </c>
      <c r="ED7" s="37">
        <v>0.91</v>
      </c>
      <c r="EE7" s="37" t="s">
        <v>97</v>
      </c>
      <c r="EF7" s="37" t="s">
        <v>97</v>
      </c>
      <c r="EG7" s="37" t="s">
        <v>97</v>
      </c>
      <c r="EH7" s="37">
        <v>0</v>
      </c>
      <c r="EI7" s="37">
        <v>0</v>
      </c>
      <c r="EJ7" s="37" t="s">
        <v>97</v>
      </c>
      <c r="EK7" s="37" t="s">
        <v>97</v>
      </c>
      <c r="EL7" s="37" t="s">
        <v>97</v>
      </c>
      <c r="EM7" s="37">
        <v>7.0000000000000007E-2</v>
      </c>
      <c r="EN7" s="37">
        <v>1.87</v>
      </c>
      <c r="EO7" s="37">
        <v>1.84</v>
      </c>
    </row>
    <row r="8" spans="1:148"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row>
    <row r="9" spans="1:148" x14ac:dyDescent="0.15">
      <c r="A9" s="27"/>
      <c r="B9" s="27" t="s">
        <v>102</v>
      </c>
      <c r="C9" s="27" t="s">
        <v>103</v>
      </c>
      <c r="D9" s="27" t="s">
        <v>104</v>
      </c>
      <c r="E9" s="27" t="s">
        <v>105</v>
      </c>
      <c r="F9" s="27" t="s">
        <v>106</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8" x14ac:dyDescent="0.15">
      <c r="A10" s="27" t="s">
        <v>33</v>
      </c>
      <c r="B10" s="33">
        <f>DATEVALUE($B7+12-B11&amp;"/1/"&amp;B12)</f>
        <v>46753</v>
      </c>
      <c r="C10" s="33">
        <f>DATEVALUE($B7+12-C11&amp;"/1/"&amp;C12)</f>
        <v>47119</v>
      </c>
      <c r="D10" s="33">
        <f>DATEVALUE($B7+12-D11&amp;"/1/"&amp;D12)</f>
        <v>47484</v>
      </c>
      <c r="E10" s="34">
        <f>DATEVALUE($B7+12-E11&amp;"/1/"&amp;E12)</f>
        <v>47849</v>
      </c>
      <c r="F10" s="34">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dcterms:created xsi:type="dcterms:W3CDTF">2021-12-03T07:20:47Z</dcterms:created>
  <dcterms:modified xsi:type="dcterms:W3CDTF">2023-02-13T00:29:11Z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2022-01-11T04:06:27Z</vt:filetime>
  </property>
</Properties>
</file>