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zYuiGf3XYSwC+6KcmXlB7R85niV3lUE2s16HyLapuYDUvz6BkDYzRm5M/pdl1CW392HQlRYY0cEb3wgZTh3xA==" workbookSaltValue="SoCxC8ZXvbsqX9I4U7Wi9g==" workbookSpinCount="100000"/>
  <bookViews>
    <workbookView xWindow="0" yWindow="0" windowWidth="20490" windowHeight="753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<sst xmlns="http://schemas.openxmlformats.org/spreadsheetml/2006/main" xmlns:r="http://schemas.openxmlformats.org/officeDocument/2006/relationships" count="115" uniqueCount="115">
  <si>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</si>
  <si>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</si>
  <si>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</si>
  <si>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</si>
  <si>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</si>
  <si>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</si>
  <si>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</si>
  <si>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</si>
  <si>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</si>
  <si>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</si>
  <si>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</si>
  <si>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</si>
  <si>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</si>
  <si>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</si>
  <si>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</si>
  <si>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</si>
  <si>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</si>
  <si>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</si>
  <si>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</si>
  <si>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</si>
  <si>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</si>
  <si>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</si>
  <si>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</si>
  <si>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</si>
  <si>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</si>
  <si>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</si>
  <si>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</si>
  <si>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</si>
  <si>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</si>
  <si>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</si>
  <si>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</si>
  <si>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</si>
  <si>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</si>
  <si>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</si>
  <si>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</si>
  <si>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</si>
  <si>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</si>
  <si>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</si>
  <si>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</si>
  <si>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</si>
  <si>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</si>
  <si>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</si>
  <si>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</si>
  <si>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</si>
  <si>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</si>
  <si>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</si>
  <si>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</si>
  <si>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</si>
  <si>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</si>
  <si>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</si>
  <si>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</si>
  <si>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</si>
  <si>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</si>
  <si>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</si>
  <si>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</si>
  <si>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</si>
  <si>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</si>
  <si>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</si>
  <si>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</si>
  <si>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</si>
  <si>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</si>
  <si>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</si>
  <si>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</si>
  <si>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</si>
  <si>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</si>
  <si>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</si>
  <si>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</si>
  <si>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</si>
  <si>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</si>
  <si>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</si>
  <si>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</si>
  <si>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</si>
  <si>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Bd2</t>
  </si>
  <si>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</si>
  <si>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</si>
  <si>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</si>
  <si>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</si>
  <si>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</si>
  <si>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</si>
  <si>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</si>
  <si>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</si>
  <si>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</si>
  <si>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</si>
  <si>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</si>
  <si>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</si>
  <si>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</si>
  <si>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</si>
  <si>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</si>
  <si>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</si>
  <si>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</si>
  <si>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</si>
  <si>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</si>
  <si>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</si>
  <si>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</si>
  <si>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</si>
  <si>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</si>
  <si>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掛川市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</si>
  <si>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</si>
  <si>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</si>
  <si>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</si>
  <si>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</si>
  <si>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</si>
  <si>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</si>
  <si>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</si>
  <si>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</si>
  <si>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</si>
  <si>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</si>
  <si>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</si>
  <si>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</si>
  <si>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</si>
  <si>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</si>
  <si>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</si>
  <si>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当市公共下水道事業は平成6年度から建設事業を開始しており、老朽化は現時点ではありません。
　①有形固定資産減価償却率は、前年度完了工事分の帳簿原価が増加しましたが、全体に占める割合は低く、概ね増加率は前年度と同等となっています。今後も同水準で上昇していく見込みです。</t>
  </si>
  <si>
    <t xml:space="preserve">  令和2年度から地方公営企業法を全部適用し公営企業会計に移行したことにより、経営成績や財務状況等の経営状態を把握することができてきました。
　主な課題として、経費回収率が低く汚水処理原価が高くなっており一般会計からの繰入金の割合が高いことが挙げられます。今後、経営状況を改善するため、投資・財政計画を見直すとともに計画的な管路整備に加えてストックマネジメント計画に基づく施設等の修繕を推進します。また、公費負担の割合見直しに合わせて適正な使用料水準の検討を行い、健全な下水道事業の継続を目指します。</t>
  </si>
  <si>
    <t xml:space="preserve">  経営の健全性において、①経常収支比率は令和３年度決算時から長期前受金の算定方法を変更したため、前年度から減少となっておりますが、100％を超えており収支の均衡は保たれています。⑤経費回収率は72.23%と100％を下回っており、類似団体・全国平均よりも低く、汚水処理に係る費用が使用料収入以外の収入（一般会計からの繰入金）により賄われています。⑥汚水処理原価は類似団体よりも高くなっていますが、特定環境保全公共下水道事業からの汚水も処理経費に含めて算定しております。③流動比率は100％を下回っていますが、流動負債の半分以上を企業債償還金が占めており、一般会計からの繰入金により賄われる見込みです。また、④企業債残高対事業規模比率は類似団体・全国平均よりも高くなっていますが、今後、償還ピークを迎える中で、引き続き新たな借入を償還額以内に抑えながら企業債残高の減少に努めます。
　経営の効率性において⑦施設利用率は類似団体・全国平均を比較して低くなっています。令和4年度以降の農業集落排水及びコミュニティプラントの編入により処理水量の増加に繋がる見込みですが、長期的には節水型機器の普及に伴い大幅な増加が望みにくい現状にあります。また、⑧水洗化率は類似団体平均を上回っているものの、水洗化率の向上を図るため、引き続き未接続世帯への啓発活動を行っていきます。</t>
    <rPh sb="526" eb="528">
      <t>ルイジ</t>
    </rPh>
    <rPh sb="528" eb="530">
      <t>ダンタイ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</si>
</sst>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0.15</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47.97</c:v>
                </c:pt>
                <c:pt idx="4">
                  <c:v>47.67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61.51</c:v>
                </c:pt>
                <c:pt idx="4">
                  <c:v>51.2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84.63</c:v>
                </c:pt>
                <c:pt idx="4">
                  <c:v>85.54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85.82</c:v>
                </c:pt>
                <c:pt idx="4">
                  <c:v>85.03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130.13999999999999</c:v>
                </c:pt>
                <c:pt idx="4">
                  <c:v>115.32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109.91</c:v>
                </c:pt>
                <c:pt idx="4">
                  <c:v>108.61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3.67</c:v>
                </c:pt>
                <c:pt idx="4">
                  <c:v>6.84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15.29</c:v>
                </c:pt>
                <c:pt idx="4">
                  <c:v>17.809999999999999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0.11</c:v>
                </c:pt>
                <c:pt idx="4">
                  <c:v>0.64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9.42</c:v>
                </c:pt>
                <c:pt idx="4">
                  <c:v>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46.49</c:v>
                </c:pt>
                <c:pt idx="4">
                  <c:v>45.72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47.61</c:v>
                </c:pt>
                <c:pt idx="4">
                  <c:v>52.69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1281.3699999999999</c:v>
                </c:pt>
                <c:pt idx="4">
                  <c:v>1197.6500000000001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1092.22</c:v>
                </c:pt>
                <c:pt idx="4">
                  <c:v>998.38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74.2</c:v>
                </c:pt>
                <c:pt idx="4">
                  <c:v>73.23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97.53</c:v>
                </c:pt>
                <c:pt idx="4">
                  <c:v>95.92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197.23</c:v>
                </c:pt>
                <c:pt idx="4">
                  <c:v>198.45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155.83000000000001</c:v>
                </c:pt>
                <c:pt idx="4">
                  <c:v>156.75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掛川市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Bd2</v>
      </c>
      <c r="X8" s="6"/>
      <c r="Y8" s="6"/>
      <c r="Z8" s="6"/>
      <c r="AA8" s="6"/>
      <c r="AB8" s="6"/>
      <c r="AC8" s="6"/>
      <c r="AD8" s="20" t="str">
        <f>データ!$M$6</f>
        <v>非設置</v>
      </c>
      <c r="AE8" s="20"/>
      <c r="AF8" s="20"/>
      <c r="AG8" s="20"/>
      <c r="AH8" s="20"/>
      <c r="AI8" s="20"/>
      <c r="AJ8" s="20"/>
      <c r="AK8" s="3"/>
      <c r="AL8" s="21">
        <f>データ!S6</f>
        <v>116418</v>
      </c>
      <c r="AM8" s="21"/>
      <c r="AN8" s="21"/>
      <c r="AO8" s="21"/>
      <c r="AP8" s="21"/>
      <c r="AQ8" s="21"/>
      <c r="AR8" s="21"/>
      <c r="AS8" s="21"/>
      <c r="AT8" s="7">
        <f>データ!T6</f>
        <v>265.69</v>
      </c>
      <c r="AU8" s="7"/>
      <c r="AV8" s="7"/>
      <c r="AW8" s="7"/>
      <c r="AX8" s="7"/>
      <c r="AY8" s="7"/>
      <c r="AZ8" s="7"/>
      <c r="BA8" s="7"/>
      <c r="BB8" s="7">
        <f>データ!U6</f>
        <v>438.17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53.94</v>
      </c>
      <c r="J10" s="7"/>
      <c r="K10" s="7"/>
      <c r="L10" s="7"/>
      <c r="M10" s="7"/>
      <c r="N10" s="7"/>
      <c r="O10" s="7"/>
      <c r="P10" s="7">
        <f>データ!P6</f>
        <v>30.26</v>
      </c>
      <c r="Q10" s="7"/>
      <c r="R10" s="7"/>
      <c r="S10" s="7"/>
      <c r="T10" s="7"/>
      <c r="U10" s="7"/>
      <c r="V10" s="7"/>
      <c r="W10" s="7">
        <f>データ!Q6</f>
        <v>97.74</v>
      </c>
      <c r="X10" s="7"/>
      <c r="Y10" s="7"/>
      <c r="Z10" s="7"/>
      <c r="AA10" s="7"/>
      <c r="AB10" s="7"/>
      <c r="AC10" s="7"/>
      <c r="AD10" s="21">
        <f>データ!R6</f>
        <v>2838</v>
      </c>
      <c r="AE10" s="21"/>
      <c r="AF10" s="21"/>
      <c r="AG10" s="21"/>
      <c r="AH10" s="21"/>
      <c r="AI10" s="21"/>
      <c r="AJ10" s="21"/>
      <c r="AK10" s="2"/>
      <c r="AL10" s="21">
        <f>データ!V6</f>
        <v>35081</v>
      </c>
      <c r="AM10" s="21"/>
      <c r="AN10" s="21"/>
      <c r="AO10" s="21"/>
      <c r="AP10" s="21"/>
      <c r="AQ10" s="21"/>
      <c r="AR10" s="21"/>
      <c r="AS10" s="21"/>
      <c r="AT10" s="7">
        <f>データ!W6</f>
        <v>9.52</v>
      </c>
      <c r="AU10" s="7"/>
      <c r="AV10" s="7"/>
      <c r="AW10" s="7"/>
      <c r="AX10" s="7"/>
      <c r="AY10" s="7"/>
      <c r="AZ10" s="7"/>
      <c r="BA10" s="7"/>
      <c r="BB10" s="7">
        <f>データ!X6</f>
        <v>3684.98</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wsFM9RF+NNezSlNJ7Wy0xWgktW8qKk3ROzXpiOp6GXEfniWUCbzKtzUQqrYACEtzRtBgPuHMzK6kWiWRt8vdg==" saltValue="1cTAOfdznM7vql81nhaW2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222135</v>
      </c>
      <c r="D6" s="61">
        <f t="shared" si="1"/>
        <v>46</v>
      </c>
      <c r="E6" s="61">
        <f t="shared" si="1"/>
        <v>17</v>
      </c>
      <c r="F6" s="61">
        <f t="shared" si="1"/>
        <v>1</v>
      </c>
      <c r="G6" s="61">
        <f t="shared" si="1"/>
        <v>0</v>
      </c>
      <c r="H6" s="61" t="str">
        <f t="shared" si="1"/>
        <v>静岡県　掛川市</v>
      </c>
      <c r="I6" s="61" t="str">
        <f t="shared" si="1"/>
        <v>法適用</v>
      </c>
      <c r="J6" s="61" t="str">
        <f t="shared" si="1"/>
        <v>下水道事業</v>
      </c>
      <c r="K6" s="61" t="str">
        <f t="shared" si="1"/>
        <v>公共下水道</v>
      </c>
      <c r="L6" s="61" t="str">
        <f t="shared" si="1"/>
        <v>Bd2</v>
      </c>
      <c r="M6" s="61" t="str">
        <f t="shared" si="1"/>
        <v>非設置</v>
      </c>
      <c r="N6" s="70" t="str">
        <f t="shared" si="1"/>
        <v>-</v>
      </c>
      <c r="O6" s="70">
        <f t="shared" si="1"/>
        <v>53.94</v>
      </c>
      <c r="P6" s="70">
        <f t="shared" si="1"/>
        <v>30.26</v>
      </c>
      <c r="Q6" s="70">
        <f t="shared" si="1"/>
        <v>97.74</v>
      </c>
      <c r="R6" s="70">
        <f t="shared" si="1"/>
        <v>2838</v>
      </c>
      <c r="S6" s="70">
        <f t="shared" si="1"/>
        <v>116418</v>
      </c>
      <c r="T6" s="70">
        <f t="shared" si="1"/>
        <v>265.69</v>
      </c>
      <c r="U6" s="70">
        <f t="shared" si="1"/>
        <v>438.17</v>
      </c>
      <c r="V6" s="70">
        <f t="shared" si="1"/>
        <v>35081</v>
      </c>
      <c r="W6" s="70">
        <f t="shared" si="1"/>
        <v>9.52</v>
      </c>
      <c r="X6" s="70">
        <f t="shared" si="1"/>
        <v>3684.98</v>
      </c>
      <c r="Y6" s="78" t="str">
        <f t="shared" ref="Y6:AH6" si="2">IF(Y7="",NA(),Y7)</f>
        <v>-</v>
      </c>
      <c r="Z6" s="78" t="str">
        <f t="shared" si="2"/>
        <v>-</v>
      </c>
      <c r="AA6" s="78" t="str">
        <f t="shared" si="2"/>
        <v>-</v>
      </c>
      <c r="AB6" s="78">
        <f t="shared" si="2"/>
        <v>130.13999999999999</v>
      </c>
      <c r="AC6" s="78">
        <f t="shared" si="2"/>
        <v>115.32</v>
      </c>
      <c r="AD6" s="78" t="str">
        <f t="shared" si="2"/>
        <v>-</v>
      </c>
      <c r="AE6" s="78" t="str">
        <f t="shared" si="2"/>
        <v>-</v>
      </c>
      <c r="AF6" s="78" t="str">
        <f t="shared" si="2"/>
        <v>-</v>
      </c>
      <c r="AG6" s="78">
        <f t="shared" si="2"/>
        <v>109.91</v>
      </c>
      <c r="AH6" s="78">
        <f t="shared" si="2"/>
        <v>108.61</v>
      </c>
      <c r="AI6" s="70" t="str">
        <f>IF(AI7="","",IF(AI7="-","【-】","【"&amp;SUBSTITUTE(TEXT(AI7,"#,##0.00"),"-","△")&amp;"】"))</f>
        <v>【107.02】</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9.42</v>
      </c>
      <c r="AS6" s="78">
        <f t="shared" si="3"/>
        <v>11.49</v>
      </c>
      <c r="AT6" s="70" t="str">
        <f>IF(AT7="","",IF(AT7="-","【-】","【"&amp;SUBSTITUTE(TEXT(AT7,"#,##0.00"),"-","△")&amp;"】"))</f>
        <v>【3.09】</v>
      </c>
      <c r="AU6" s="78" t="str">
        <f t="shared" ref="AU6:BD6" si="4">IF(AU7="",NA(),AU7)</f>
        <v>-</v>
      </c>
      <c r="AV6" s="78" t="str">
        <f t="shared" si="4"/>
        <v>-</v>
      </c>
      <c r="AW6" s="78" t="str">
        <f t="shared" si="4"/>
        <v>-</v>
      </c>
      <c r="AX6" s="78">
        <f t="shared" si="4"/>
        <v>46.49</v>
      </c>
      <c r="AY6" s="78">
        <f t="shared" si="4"/>
        <v>45.72</v>
      </c>
      <c r="AZ6" s="78" t="str">
        <f t="shared" si="4"/>
        <v>-</v>
      </c>
      <c r="BA6" s="78" t="str">
        <f t="shared" si="4"/>
        <v>-</v>
      </c>
      <c r="BB6" s="78" t="str">
        <f t="shared" si="4"/>
        <v>-</v>
      </c>
      <c r="BC6" s="78">
        <f t="shared" si="4"/>
        <v>47.61</v>
      </c>
      <c r="BD6" s="78">
        <f t="shared" si="4"/>
        <v>52.69</v>
      </c>
      <c r="BE6" s="70" t="str">
        <f>IF(BE7="","",IF(BE7="-","【-】","【"&amp;SUBSTITUTE(TEXT(BE7,"#,##0.00"),"-","△")&amp;"】"))</f>
        <v>【71.39】</v>
      </c>
      <c r="BF6" s="78" t="str">
        <f t="shared" ref="BF6:BO6" si="5">IF(BF7="",NA(),BF7)</f>
        <v>-</v>
      </c>
      <c r="BG6" s="78" t="str">
        <f t="shared" si="5"/>
        <v>-</v>
      </c>
      <c r="BH6" s="78" t="str">
        <f t="shared" si="5"/>
        <v>-</v>
      </c>
      <c r="BI6" s="78">
        <f t="shared" si="5"/>
        <v>1281.3699999999999</v>
      </c>
      <c r="BJ6" s="78">
        <f t="shared" si="5"/>
        <v>1197.6500000000001</v>
      </c>
      <c r="BK6" s="78" t="str">
        <f t="shared" si="5"/>
        <v>-</v>
      </c>
      <c r="BL6" s="78" t="str">
        <f t="shared" si="5"/>
        <v>-</v>
      </c>
      <c r="BM6" s="78" t="str">
        <f t="shared" si="5"/>
        <v>-</v>
      </c>
      <c r="BN6" s="78">
        <f t="shared" si="5"/>
        <v>1092.22</v>
      </c>
      <c r="BO6" s="78">
        <f t="shared" si="5"/>
        <v>998.38</v>
      </c>
      <c r="BP6" s="70" t="str">
        <f>IF(BP7="","",IF(BP7="-","【-】","【"&amp;SUBSTITUTE(TEXT(BP7,"#,##0.00"),"-","△")&amp;"】"))</f>
        <v>【669.11】</v>
      </c>
      <c r="BQ6" s="78" t="str">
        <f t="shared" ref="BQ6:BZ6" si="6">IF(BQ7="",NA(),BQ7)</f>
        <v>-</v>
      </c>
      <c r="BR6" s="78" t="str">
        <f t="shared" si="6"/>
        <v>-</v>
      </c>
      <c r="BS6" s="78" t="str">
        <f t="shared" si="6"/>
        <v>-</v>
      </c>
      <c r="BT6" s="78">
        <f t="shared" si="6"/>
        <v>74.2</v>
      </c>
      <c r="BU6" s="78">
        <f t="shared" si="6"/>
        <v>73.23</v>
      </c>
      <c r="BV6" s="78" t="str">
        <f t="shared" si="6"/>
        <v>-</v>
      </c>
      <c r="BW6" s="78" t="str">
        <f t="shared" si="6"/>
        <v>-</v>
      </c>
      <c r="BX6" s="78" t="str">
        <f t="shared" si="6"/>
        <v>-</v>
      </c>
      <c r="BY6" s="78">
        <f t="shared" si="6"/>
        <v>97.53</v>
      </c>
      <c r="BZ6" s="78">
        <f t="shared" si="6"/>
        <v>95.92</v>
      </c>
      <c r="CA6" s="70" t="str">
        <f>IF(CA7="","",IF(CA7="-","【-】","【"&amp;SUBSTITUTE(TEXT(CA7,"#,##0.00"),"-","△")&amp;"】"))</f>
        <v>【99.73】</v>
      </c>
      <c r="CB6" s="78" t="str">
        <f t="shared" ref="CB6:CK6" si="7">IF(CB7="",NA(),CB7)</f>
        <v>-</v>
      </c>
      <c r="CC6" s="78" t="str">
        <f t="shared" si="7"/>
        <v>-</v>
      </c>
      <c r="CD6" s="78" t="str">
        <f t="shared" si="7"/>
        <v>-</v>
      </c>
      <c r="CE6" s="78">
        <f t="shared" si="7"/>
        <v>197.23</v>
      </c>
      <c r="CF6" s="78">
        <f t="shared" si="7"/>
        <v>198.45</v>
      </c>
      <c r="CG6" s="78" t="str">
        <f t="shared" si="7"/>
        <v>-</v>
      </c>
      <c r="CH6" s="78" t="str">
        <f t="shared" si="7"/>
        <v>-</v>
      </c>
      <c r="CI6" s="78" t="str">
        <f t="shared" si="7"/>
        <v>-</v>
      </c>
      <c r="CJ6" s="78">
        <f t="shared" si="7"/>
        <v>155.83000000000001</v>
      </c>
      <c r="CK6" s="78">
        <f t="shared" si="7"/>
        <v>156.75</v>
      </c>
      <c r="CL6" s="70" t="str">
        <f>IF(CL7="","",IF(CL7="-","【-】","【"&amp;SUBSTITUTE(TEXT(CL7,"#,##0.00"),"-","△")&amp;"】"))</f>
        <v>【134.98】</v>
      </c>
      <c r="CM6" s="78" t="str">
        <f t="shared" ref="CM6:CV6" si="8">IF(CM7="",NA(),CM7)</f>
        <v>-</v>
      </c>
      <c r="CN6" s="78" t="str">
        <f t="shared" si="8"/>
        <v>-</v>
      </c>
      <c r="CO6" s="78" t="str">
        <f t="shared" si="8"/>
        <v>-</v>
      </c>
      <c r="CP6" s="78">
        <f t="shared" si="8"/>
        <v>47.97</v>
      </c>
      <c r="CQ6" s="78">
        <f t="shared" si="8"/>
        <v>47.67</v>
      </c>
      <c r="CR6" s="78" t="str">
        <f t="shared" si="8"/>
        <v>-</v>
      </c>
      <c r="CS6" s="78" t="str">
        <f t="shared" si="8"/>
        <v>-</v>
      </c>
      <c r="CT6" s="78" t="str">
        <f t="shared" si="8"/>
        <v>-</v>
      </c>
      <c r="CU6" s="78">
        <f t="shared" si="8"/>
        <v>61.51</v>
      </c>
      <c r="CV6" s="78">
        <f t="shared" si="8"/>
        <v>51.2</v>
      </c>
      <c r="CW6" s="70" t="str">
        <f>IF(CW7="","",IF(CW7="-","【-】","【"&amp;SUBSTITUTE(TEXT(CW7,"#,##0.00"),"-","△")&amp;"】"))</f>
        <v>【59.99】</v>
      </c>
      <c r="CX6" s="78" t="str">
        <f t="shared" ref="CX6:DG6" si="9">IF(CX7="",NA(),CX7)</f>
        <v>-</v>
      </c>
      <c r="CY6" s="78" t="str">
        <f t="shared" si="9"/>
        <v>-</v>
      </c>
      <c r="CZ6" s="78" t="str">
        <f t="shared" si="9"/>
        <v>-</v>
      </c>
      <c r="DA6" s="78">
        <f t="shared" si="9"/>
        <v>84.63</v>
      </c>
      <c r="DB6" s="78">
        <f t="shared" si="9"/>
        <v>85.54</v>
      </c>
      <c r="DC6" s="78" t="str">
        <f t="shared" si="9"/>
        <v>-</v>
      </c>
      <c r="DD6" s="78" t="str">
        <f t="shared" si="9"/>
        <v>-</v>
      </c>
      <c r="DE6" s="78" t="str">
        <f t="shared" si="9"/>
        <v>-</v>
      </c>
      <c r="DF6" s="78">
        <f t="shared" si="9"/>
        <v>85.82</v>
      </c>
      <c r="DG6" s="78">
        <f t="shared" si="9"/>
        <v>85.03</v>
      </c>
      <c r="DH6" s="70" t="str">
        <f>IF(DH7="","",IF(DH7="-","【-】","【"&amp;SUBSTITUTE(TEXT(DH7,"#,##0.00"),"-","△")&amp;"】"))</f>
        <v>【95.72】</v>
      </c>
      <c r="DI6" s="78" t="str">
        <f t="shared" ref="DI6:DR6" si="10">IF(DI7="",NA(),DI7)</f>
        <v>-</v>
      </c>
      <c r="DJ6" s="78" t="str">
        <f t="shared" si="10"/>
        <v>-</v>
      </c>
      <c r="DK6" s="78" t="str">
        <f t="shared" si="10"/>
        <v>-</v>
      </c>
      <c r="DL6" s="78">
        <f t="shared" si="10"/>
        <v>3.67</v>
      </c>
      <c r="DM6" s="78">
        <f t="shared" si="10"/>
        <v>6.84</v>
      </c>
      <c r="DN6" s="78" t="str">
        <f t="shared" si="10"/>
        <v>-</v>
      </c>
      <c r="DO6" s="78" t="str">
        <f t="shared" si="10"/>
        <v>-</v>
      </c>
      <c r="DP6" s="78" t="str">
        <f t="shared" si="10"/>
        <v>-</v>
      </c>
      <c r="DQ6" s="78">
        <f t="shared" si="10"/>
        <v>15.29</v>
      </c>
      <c r="DR6" s="78">
        <f t="shared" si="10"/>
        <v>17.809999999999999</v>
      </c>
      <c r="DS6" s="70" t="str">
        <f>IF(DS7="","",IF(DS7="-","【-】","【"&amp;SUBSTITUTE(TEXT(DS7,"#,##0.00"),"-","△")&amp;"】"))</f>
        <v>【38.17】</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8">
        <f t="shared" si="11"/>
        <v>0.11</v>
      </c>
      <c r="EC6" s="78">
        <f t="shared" si="11"/>
        <v>0.64</v>
      </c>
      <c r="ED6" s="70" t="str">
        <f>IF(ED7="","",IF(ED7="-","【-】","【"&amp;SUBSTITUTE(TEXT(ED7,"#,##0.00"),"-","△")&amp;"】"))</f>
        <v>【6.54】</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0.15</v>
      </c>
      <c r="EN6" s="78">
        <f t="shared" si="12"/>
        <v>6.e-002</v>
      </c>
      <c r="EO6" s="70" t="str">
        <f>IF(EO7="","",IF(EO7="-","【-】","【"&amp;SUBSTITUTE(TEXT(EO7,"#,##0.00"),"-","△")&amp;"】"))</f>
        <v>【0.24】</v>
      </c>
    </row>
    <row r="7" spans="1:148" s="55" customFormat="1">
      <c r="A7" s="56"/>
      <c r="B7" s="62">
        <v>2021</v>
      </c>
      <c r="C7" s="62">
        <v>222135</v>
      </c>
      <c r="D7" s="62">
        <v>46</v>
      </c>
      <c r="E7" s="62">
        <v>17</v>
      </c>
      <c r="F7" s="62">
        <v>1</v>
      </c>
      <c r="G7" s="62">
        <v>0</v>
      </c>
      <c r="H7" s="62" t="s">
        <v>96</v>
      </c>
      <c r="I7" s="62" t="s">
        <v>97</v>
      </c>
      <c r="J7" s="62" t="s">
        <v>98</v>
      </c>
      <c r="K7" s="62" t="s">
        <v>99</v>
      </c>
      <c r="L7" s="62" t="s">
        <v>72</v>
      </c>
      <c r="M7" s="62" t="s">
        <v>100</v>
      </c>
      <c r="N7" s="71" t="s">
        <v>101</v>
      </c>
      <c r="O7" s="71">
        <v>53.94</v>
      </c>
      <c r="P7" s="71">
        <v>30.26</v>
      </c>
      <c r="Q7" s="71">
        <v>97.74</v>
      </c>
      <c r="R7" s="71">
        <v>2838</v>
      </c>
      <c r="S7" s="71">
        <v>116418</v>
      </c>
      <c r="T7" s="71">
        <v>265.69</v>
      </c>
      <c r="U7" s="71">
        <v>438.17</v>
      </c>
      <c r="V7" s="71">
        <v>35081</v>
      </c>
      <c r="W7" s="71">
        <v>9.52</v>
      </c>
      <c r="X7" s="71">
        <v>3684.98</v>
      </c>
      <c r="Y7" s="71" t="s">
        <v>101</v>
      </c>
      <c r="Z7" s="71" t="s">
        <v>101</v>
      </c>
      <c r="AA7" s="71" t="s">
        <v>101</v>
      </c>
      <c r="AB7" s="71">
        <v>130.13999999999999</v>
      </c>
      <c r="AC7" s="71">
        <v>115.32</v>
      </c>
      <c r="AD7" s="71" t="s">
        <v>101</v>
      </c>
      <c r="AE7" s="71" t="s">
        <v>101</v>
      </c>
      <c r="AF7" s="71" t="s">
        <v>101</v>
      </c>
      <c r="AG7" s="71">
        <v>109.91</v>
      </c>
      <c r="AH7" s="71">
        <v>108.61</v>
      </c>
      <c r="AI7" s="71">
        <v>107.02</v>
      </c>
      <c r="AJ7" s="71" t="s">
        <v>101</v>
      </c>
      <c r="AK7" s="71" t="s">
        <v>101</v>
      </c>
      <c r="AL7" s="71" t="s">
        <v>101</v>
      </c>
      <c r="AM7" s="71">
        <v>0</v>
      </c>
      <c r="AN7" s="71">
        <v>0</v>
      </c>
      <c r="AO7" s="71" t="s">
        <v>101</v>
      </c>
      <c r="AP7" s="71" t="s">
        <v>101</v>
      </c>
      <c r="AQ7" s="71" t="s">
        <v>101</v>
      </c>
      <c r="AR7" s="71">
        <v>9.42</v>
      </c>
      <c r="AS7" s="71">
        <v>11.49</v>
      </c>
      <c r="AT7" s="71">
        <v>3.09</v>
      </c>
      <c r="AU7" s="71" t="s">
        <v>101</v>
      </c>
      <c r="AV7" s="71" t="s">
        <v>101</v>
      </c>
      <c r="AW7" s="71" t="s">
        <v>101</v>
      </c>
      <c r="AX7" s="71">
        <v>46.49</v>
      </c>
      <c r="AY7" s="71">
        <v>45.72</v>
      </c>
      <c r="AZ7" s="71" t="s">
        <v>101</v>
      </c>
      <c r="BA7" s="71" t="s">
        <v>101</v>
      </c>
      <c r="BB7" s="71" t="s">
        <v>101</v>
      </c>
      <c r="BC7" s="71">
        <v>47.61</v>
      </c>
      <c r="BD7" s="71">
        <v>52.69</v>
      </c>
      <c r="BE7" s="71">
        <v>71.39</v>
      </c>
      <c r="BF7" s="71" t="s">
        <v>101</v>
      </c>
      <c r="BG7" s="71" t="s">
        <v>101</v>
      </c>
      <c r="BH7" s="71" t="s">
        <v>101</v>
      </c>
      <c r="BI7" s="71">
        <v>1281.3699999999999</v>
      </c>
      <c r="BJ7" s="71">
        <v>1197.6500000000001</v>
      </c>
      <c r="BK7" s="71" t="s">
        <v>101</v>
      </c>
      <c r="BL7" s="71" t="s">
        <v>101</v>
      </c>
      <c r="BM7" s="71" t="s">
        <v>101</v>
      </c>
      <c r="BN7" s="71">
        <v>1092.22</v>
      </c>
      <c r="BO7" s="71">
        <v>998.38</v>
      </c>
      <c r="BP7" s="71">
        <v>669.11</v>
      </c>
      <c r="BQ7" s="71" t="s">
        <v>101</v>
      </c>
      <c r="BR7" s="71" t="s">
        <v>101</v>
      </c>
      <c r="BS7" s="71" t="s">
        <v>101</v>
      </c>
      <c r="BT7" s="71">
        <v>74.2</v>
      </c>
      <c r="BU7" s="71">
        <v>73.23</v>
      </c>
      <c r="BV7" s="71" t="s">
        <v>101</v>
      </c>
      <c r="BW7" s="71" t="s">
        <v>101</v>
      </c>
      <c r="BX7" s="71" t="s">
        <v>101</v>
      </c>
      <c r="BY7" s="71">
        <v>97.53</v>
      </c>
      <c r="BZ7" s="71">
        <v>95.92</v>
      </c>
      <c r="CA7" s="71">
        <v>99.73</v>
      </c>
      <c r="CB7" s="71" t="s">
        <v>101</v>
      </c>
      <c r="CC7" s="71" t="s">
        <v>101</v>
      </c>
      <c r="CD7" s="71" t="s">
        <v>101</v>
      </c>
      <c r="CE7" s="71">
        <v>197.23</v>
      </c>
      <c r="CF7" s="71">
        <v>198.45</v>
      </c>
      <c r="CG7" s="71" t="s">
        <v>101</v>
      </c>
      <c r="CH7" s="71" t="s">
        <v>101</v>
      </c>
      <c r="CI7" s="71" t="s">
        <v>101</v>
      </c>
      <c r="CJ7" s="71">
        <v>155.83000000000001</v>
      </c>
      <c r="CK7" s="71">
        <v>156.75</v>
      </c>
      <c r="CL7" s="71">
        <v>134.97999999999999</v>
      </c>
      <c r="CM7" s="71" t="s">
        <v>101</v>
      </c>
      <c r="CN7" s="71" t="s">
        <v>101</v>
      </c>
      <c r="CO7" s="71" t="s">
        <v>101</v>
      </c>
      <c r="CP7" s="71">
        <v>47.97</v>
      </c>
      <c r="CQ7" s="71">
        <v>47.67</v>
      </c>
      <c r="CR7" s="71" t="s">
        <v>101</v>
      </c>
      <c r="CS7" s="71" t="s">
        <v>101</v>
      </c>
      <c r="CT7" s="71" t="s">
        <v>101</v>
      </c>
      <c r="CU7" s="71">
        <v>61.51</v>
      </c>
      <c r="CV7" s="71">
        <v>51.2</v>
      </c>
      <c r="CW7" s="71">
        <v>59.99</v>
      </c>
      <c r="CX7" s="71" t="s">
        <v>101</v>
      </c>
      <c r="CY7" s="71" t="s">
        <v>101</v>
      </c>
      <c r="CZ7" s="71" t="s">
        <v>101</v>
      </c>
      <c r="DA7" s="71">
        <v>84.63</v>
      </c>
      <c r="DB7" s="71">
        <v>85.54</v>
      </c>
      <c r="DC7" s="71" t="s">
        <v>101</v>
      </c>
      <c r="DD7" s="71" t="s">
        <v>101</v>
      </c>
      <c r="DE7" s="71" t="s">
        <v>101</v>
      </c>
      <c r="DF7" s="71">
        <v>85.82</v>
      </c>
      <c r="DG7" s="71">
        <v>85.03</v>
      </c>
      <c r="DH7" s="71">
        <v>95.72</v>
      </c>
      <c r="DI7" s="71" t="s">
        <v>101</v>
      </c>
      <c r="DJ7" s="71" t="s">
        <v>101</v>
      </c>
      <c r="DK7" s="71" t="s">
        <v>101</v>
      </c>
      <c r="DL7" s="71">
        <v>3.67</v>
      </c>
      <c r="DM7" s="71">
        <v>6.84</v>
      </c>
      <c r="DN7" s="71" t="s">
        <v>101</v>
      </c>
      <c r="DO7" s="71" t="s">
        <v>101</v>
      </c>
      <c r="DP7" s="71" t="s">
        <v>101</v>
      </c>
      <c r="DQ7" s="71">
        <v>15.29</v>
      </c>
      <c r="DR7" s="71">
        <v>17.809999999999999</v>
      </c>
      <c r="DS7" s="71">
        <v>38.17</v>
      </c>
      <c r="DT7" s="71" t="s">
        <v>101</v>
      </c>
      <c r="DU7" s="71" t="s">
        <v>101</v>
      </c>
      <c r="DV7" s="71" t="s">
        <v>101</v>
      </c>
      <c r="DW7" s="71">
        <v>0</v>
      </c>
      <c r="DX7" s="71">
        <v>0</v>
      </c>
      <c r="DY7" s="71" t="s">
        <v>101</v>
      </c>
      <c r="DZ7" s="71" t="s">
        <v>101</v>
      </c>
      <c r="EA7" s="71" t="s">
        <v>101</v>
      </c>
      <c r="EB7" s="71">
        <v>0.11</v>
      </c>
      <c r="EC7" s="71">
        <v>0.64</v>
      </c>
      <c r="ED7" s="71">
        <v>6.54</v>
      </c>
      <c r="EE7" s="71" t="s">
        <v>101</v>
      </c>
      <c r="EF7" s="71" t="s">
        <v>101</v>
      </c>
      <c r="EG7" s="71" t="s">
        <v>101</v>
      </c>
      <c r="EH7" s="71">
        <v>0</v>
      </c>
      <c r="EI7" s="71">
        <v>0</v>
      </c>
      <c r="EJ7" s="71" t="s">
        <v>101</v>
      </c>
      <c r="EK7" s="71" t="s">
        <v>101</v>
      </c>
      <c r="EL7" s="71" t="s">
        <v>101</v>
      </c>
      <c r="EM7" s="71">
        <v>0.15</v>
      </c>
      <c r="EN7" s="71">
        <v>6.e-002</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2023-01-12T23:31:13Z</dcterms:created>
  <dcterms:modified xsi:type="dcterms:W3CDTF">2023-02-21T23:07:29Z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2023-02-21T23:07:29Z</vt:filetime>
  </property>
</Properties>
</file>