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SdEMYB8M0CjaZGcxlWy2C7vRBXmH3/E+OWSu15LyphIrQI5sXdkFN4Rg29L6Qrk4JW5+na94Kxj+yN1RlkW3A==" workbookSaltValue="JO9L/u/lv/KuYgMHcM8WZQ==" workbookSpinCount="100000"/>
  <bookViews>
    <workbookView xWindow="-120" yWindow="-120" windowWidth="20730" windowHeight="1116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<sst xmlns="http://schemas.openxmlformats.org/spreadsheetml/2006/main" xmlns:r="http://schemas.openxmlformats.org/officeDocument/2006/relationships" count="115" uniqueCount="115">
  <si>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</si>
  <si>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</si>
  <si>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</si>
  <si>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</si>
  <si>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</si>
  <si>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</si>
  <si>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</si>
  <si>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</si>
  <si>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</si>
  <si>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</si>
  <si>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</si>
  <si>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</si>
  <si>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</si>
  <si>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</si>
  <si>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</si>
  <si>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</si>
  <si>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</si>
  <si>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</si>
  <si>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</si>
  <si>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</si>
  <si>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</si>
  <si>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</si>
  <si>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</si>
  <si>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</si>
  <si>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</si>
  <si>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</si>
  <si>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</si>
  <si>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</si>
  <si>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</si>
  <si>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</si>
  <si>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</si>
  <si>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</si>
  <si>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</si>
  <si>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</si>
  <si>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</si>
  <si>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</si>
  <si>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</si>
  <si>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</si>
  <si>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</si>
  <si>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</si>
  <si>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</si>
  <si>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</si>
  <si>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</si>
  <si>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</si>
  <si>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</si>
  <si>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</si>
  <si>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</si>
  <si>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</si>
  <si>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</si>
  <si>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</si>
  <si>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</si>
  <si>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</si>
  <si>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</si>
  <si>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</si>
  <si>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</si>
  <si>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</si>
  <si>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</si>
  <si>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</si>
  <si>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</si>
  <si>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</si>
  <si>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</si>
  <si>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</si>
  <si>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</si>
  <si>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</si>
  <si>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</si>
  <si>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</si>
  <si>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</si>
  <si>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</si>
  <si>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</si>
  <si>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</si>
  <si>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</si>
  <si>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</si>
  <si>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</si>
  <si>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</si>
  <si>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</si>
  <si>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</si>
  <si>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</si>
  <si>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</si>
  <si>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</si>
  <si>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</si>
  <si>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</si>
  <si>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</si>
  <si>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</si>
  <si>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</si>
  <si>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</si>
  <si>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</si>
  <si>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</si>
  <si>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</si>
  <si>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</si>
  <si>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</si>
  <si>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</si>
  <si>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</si>
  <si>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</si>
  <si>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</si>
  <si>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</si>
  <si>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掛川市</t>
  </si>
  <si>
    <t>法適用</t>
  </si>
  <si>
    <t>下水道事業</t>
  </si>
  <si>
    <t>特定地域生活排水処理</t>
  </si>
  <si>
    <t>K2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</si>
  <si>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</si>
  <si>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</si>
  <si>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</si>
  <si>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</si>
  <si>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</si>
  <si>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</si>
  <si>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</si>
  <si>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</si>
  <si>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</si>
  <si>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</si>
  <si>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</si>
  <si>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</si>
  <si>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当市の特定地域生活排水処理事業は、令和2年4月に地方公営企業法を適用し、公営企業会計に移行しましたので、令和元年以前の前年度比較はありません。
経営の健全性において、①経常収支比率は100％を超えており、収支の均衡は保たれていますが、実態は一般会計繰入金に大きく依存しています。③流動比率は100%を大きく下回っていますが、流動負債の約半分が企業債であり、将来返済の原資を一般会計繰入金から得ることが予定されているものです。④企業債残高対事業規模比率は、平均値よりも高くなっていますが、企業債元利償還額は令和４年度に最大となるものの、平成28年度の事業完了により今後は整備に係る借入の発生はないため、使用料収益の確保に努め、着実に債務残高を減らしていきます。⑤経費回収率は類似団体平均より高い回収率となっていますが、今後は経年劣化による修繕等で維持管理経費の増大が危惧されるため、より一層の経費削減に取り組んでいく必要があります。⑥汚水処理原価は類似団体平均より低い数値となっていますが、引き続き維持管理経費の削減に取り組む必要があります。
　経営の効率性において、⑦施設利用率及び⑧水洗化率は、浄化槽市町村設置推進事業により設置した全てで使用されているため100％です。</t>
    <rPh sb="1" eb="3">
      <t>トウシ</t>
    </rPh>
    <rPh sb="4" eb="6">
      <t>トクテイ</t>
    </rPh>
    <rPh sb="6" eb="8">
      <t>チイキ</t>
    </rPh>
    <rPh sb="8" eb="10">
      <t>セイカツ</t>
    </rPh>
    <rPh sb="10" eb="12">
      <t>ハイスイ</t>
    </rPh>
    <rPh sb="12" eb="14">
      <t>ショリ</t>
    </rPh>
    <rPh sb="53" eb="55">
      <t>レイワ</t>
    </rPh>
    <rPh sb="55" eb="56">
      <t>ガン</t>
    </rPh>
    <rPh sb="56" eb="57">
      <t>ネン</t>
    </rPh>
    <rPh sb="57" eb="59">
      <t>イゼン</t>
    </rPh>
    <rPh sb="73" eb="75">
      <t>ケイエイ</t>
    </rPh>
    <rPh sb="76" eb="79">
      <t>ケンゼンセイ</t>
    </rPh>
    <rPh sb="85" eb="87">
      <t>ケイジョウ</t>
    </rPh>
    <rPh sb="97" eb="98">
      <t>コ</t>
    </rPh>
    <rPh sb="103" eb="105">
      <t>シュウシ</t>
    </rPh>
    <rPh sb="106" eb="108">
      <t>キンコウ</t>
    </rPh>
    <rPh sb="109" eb="110">
      <t>タモ</t>
    </rPh>
    <rPh sb="118" eb="120">
      <t>ジッタイ</t>
    </rPh>
    <rPh sb="121" eb="123">
      <t>イッパン</t>
    </rPh>
    <rPh sb="123" eb="125">
      <t>カイケイ</t>
    </rPh>
    <rPh sb="125" eb="127">
      <t>クリイレ</t>
    </rPh>
    <rPh sb="127" eb="128">
      <t>キン</t>
    </rPh>
    <rPh sb="129" eb="130">
      <t>オオ</t>
    </rPh>
    <rPh sb="132" eb="134">
      <t>イゾン</t>
    </rPh>
    <rPh sb="141" eb="143">
      <t>リュウドウ</t>
    </rPh>
    <rPh sb="143" eb="145">
      <t>ヒリツ</t>
    </rPh>
    <rPh sb="151" eb="152">
      <t>オオ</t>
    </rPh>
    <rPh sb="154" eb="156">
      <t>シタマワ</t>
    </rPh>
    <rPh sb="163" eb="165">
      <t>リュウドウ</t>
    </rPh>
    <rPh sb="165" eb="167">
      <t>フサイ</t>
    </rPh>
    <rPh sb="168" eb="169">
      <t>ヤク</t>
    </rPh>
    <rPh sb="169" eb="171">
      <t>ハンブン</t>
    </rPh>
    <rPh sb="172" eb="174">
      <t>キギョウ</t>
    </rPh>
    <rPh sb="174" eb="175">
      <t>サイ</t>
    </rPh>
    <rPh sb="179" eb="181">
      <t>ショウライ</t>
    </rPh>
    <rPh sb="181" eb="183">
      <t>ヘンサイ</t>
    </rPh>
    <rPh sb="184" eb="186">
      <t>ゲンシ</t>
    </rPh>
    <rPh sb="187" eb="189">
      <t>イッパン</t>
    </rPh>
    <rPh sb="189" eb="191">
      <t>カイケイ</t>
    </rPh>
    <rPh sb="191" eb="193">
      <t>クリイレ</t>
    </rPh>
    <rPh sb="193" eb="194">
      <t>キン</t>
    </rPh>
    <rPh sb="196" eb="197">
      <t>エ</t>
    </rPh>
    <rPh sb="201" eb="203">
      <t>ヨテイ</t>
    </rPh>
    <rPh sb="214" eb="216">
      <t>キギョウ</t>
    </rPh>
    <rPh sb="216" eb="217">
      <t>サイ</t>
    </rPh>
    <rPh sb="217" eb="219">
      <t>ザンダカ</t>
    </rPh>
    <rPh sb="219" eb="220">
      <t>タイ</t>
    </rPh>
    <rPh sb="220" eb="222">
      <t>ジギョウ</t>
    </rPh>
    <rPh sb="222" eb="224">
      <t>キボ</t>
    </rPh>
    <rPh sb="224" eb="226">
      <t>ヒリツ</t>
    </rPh>
    <rPh sb="228" eb="231">
      <t>ヘイキンチ</t>
    </rPh>
    <rPh sb="234" eb="235">
      <t>タカ</t>
    </rPh>
    <rPh sb="424" eb="426">
      <t>ルイジ</t>
    </rPh>
    <rPh sb="426" eb="428">
      <t>ダンタイ</t>
    </rPh>
    <rPh sb="428" eb="430">
      <t>ヘイキン</t>
    </rPh>
    <rPh sb="432" eb="433">
      <t>ヒク</t>
    </rPh>
    <rPh sb="434" eb="436">
      <t>スウチ</t>
    </rPh>
    <rPh sb="445" eb="446">
      <t>ヒ</t>
    </rPh>
    <rPh sb="447" eb="448">
      <t>ツヅ</t>
    </rPh>
    <rPh sb="449" eb="451">
      <t>イジ</t>
    </rPh>
    <rPh sb="451" eb="453">
      <t>カンリ</t>
    </rPh>
    <rPh sb="453" eb="455">
      <t>ケイヒ</t>
    </rPh>
    <rPh sb="456" eb="458">
      <t>サクゲン</t>
    </rPh>
    <rPh sb="459" eb="460">
      <t>ト</t>
    </rPh>
    <rPh sb="461" eb="462">
      <t>ク</t>
    </rPh>
    <rPh sb="463" eb="465">
      <t>ヒツヨウ</t>
    </rPh>
    <rPh sb="473" eb="475">
      <t>ケイエイ</t>
    </rPh>
    <rPh sb="476" eb="479">
      <t>コウリツセイ</t>
    </rPh>
    <phoneticPr fontId="1"/>
  </si>
  <si>
    <t>　令和２年度から地方公営企業法を適用し、公営企業会計に移行したことにより、経営・財務状況が明確に把握できるようになりました。
　今後は財務状況を踏まえた上で、維持管理費の削減と使用料水準の検証に取り組み、さらには年数経過による施設の更新等を勘案しつつ、持続可能な経営ができるよう努める必要があります。</t>
    <rPh sb="1" eb="3">
      <t>レイワ</t>
    </rPh>
    <rPh sb="4" eb="6">
      <t>ネンド</t>
    </rPh>
    <rPh sb="8" eb="10">
      <t>チホウ</t>
    </rPh>
    <rPh sb="10" eb="12">
      <t>コウエイ</t>
    </rPh>
    <rPh sb="12" eb="14">
      <t>キギョウ</t>
    </rPh>
    <rPh sb="14" eb="15">
      <t>ホウ</t>
    </rPh>
    <rPh sb="16" eb="18">
      <t>テキヨウ</t>
    </rPh>
    <rPh sb="20" eb="22">
      <t>コウエイ</t>
    </rPh>
    <rPh sb="22" eb="24">
      <t>キギョウ</t>
    </rPh>
    <rPh sb="24" eb="26">
      <t>カイケイ</t>
    </rPh>
    <rPh sb="27" eb="29">
      <t>イコウ</t>
    </rPh>
    <rPh sb="79" eb="81">
      <t>イジ</t>
    </rPh>
    <rPh sb="81" eb="84">
      <t>カンリヒ</t>
    </rPh>
    <rPh sb="139" eb="140">
      <t>ツト</t>
    </rPh>
    <rPh sb="142" eb="144">
      <t>ヒツヨウ</t>
    </rPh>
    <phoneticPr fontId="1"/>
  </si>
  <si>
    <t xml:space="preserve">　事業開始から20年未満ということもあり、老朽化した施設改善は現在まで行っていません。今後、検討していく必要があります。
</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</si>
</sst>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58.19</c:v>
                </c:pt>
                <c:pt idx="4">
                  <c:v>56.52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87.8</c:v>
                </c:pt>
                <c:pt idx="4">
                  <c:v>88.43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102.29</c:v>
                </c:pt>
                <c:pt idx="4">
                  <c:v>102.96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99.03</c:v>
                </c:pt>
                <c:pt idx="4">
                  <c:v>100.41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4.5999999999999996</c:v>
                </c:pt>
                <c:pt idx="4">
                  <c:v>9.1999999999999993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15.74</c:v>
                </c:pt>
                <c:pt idx="4">
                  <c:v>21.02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74.239999999999995</c:v>
                </c:pt>
                <c:pt idx="4">
                  <c:v>83.92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54.17</c:v>
                </c:pt>
                <c:pt idx="4">
                  <c:v>53.35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100.47</c:v>
                </c:pt>
                <c:pt idx="4">
                  <c:v>122.71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359.21</c:v>
                </c:pt>
                <c:pt idx="4">
                  <c:v>371.8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294.27</c:v>
                </c:pt>
                <c:pt idx="4">
                  <c:v>294.08999999999997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79.650000000000006</c:v>
                </c:pt>
                <c:pt idx="4">
                  <c:v>78.75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60.59</c:v>
                </c:pt>
                <c:pt idx="4">
                  <c:v>60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195.63</c:v>
                </c:pt>
                <c:pt idx="4">
                  <c:v>201.78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280.23</c:v>
                </c:pt>
                <c:pt idx="4">
                  <c:v>282.70999999999998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【98.81】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【102.81】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【112.20】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【310.14】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【83.38】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【56.80】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【286.17】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【57.71】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【19.84】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掛川市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0" t="str">
        <f>データ!$M$6</f>
        <v>非設置</v>
      </c>
      <c r="AE8" s="20"/>
      <c r="AF8" s="20"/>
      <c r="AG8" s="20"/>
      <c r="AH8" s="20"/>
      <c r="AI8" s="20"/>
      <c r="AJ8" s="20"/>
      <c r="AK8" s="3"/>
      <c r="AL8" s="21">
        <f>データ!S6</f>
        <v>116418</v>
      </c>
      <c r="AM8" s="21"/>
      <c r="AN8" s="21"/>
      <c r="AO8" s="21"/>
      <c r="AP8" s="21"/>
      <c r="AQ8" s="21"/>
      <c r="AR8" s="21"/>
      <c r="AS8" s="21"/>
      <c r="AT8" s="7">
        <f>データ!T6</f>
        <v>265.69</v>
      </c>
      <c r="AU8" s="7"/>
      <c r="AV8" s="7"/>
      <c r="AW8" s="7"/>
      <c r="AX8" s="7"/>
      <c r="AY8" s="7"/>
      <c r="AZ8" s="7"/>
      <c r="BA8" s="7"/>
      <c r="BB8" s="7">
        <f>データ!U6</f>
        <v>438.17</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39.130000000000003</v>
      </c>
      <c r="J10" s="7"/>
      <c r="K10" s="7"/>
      <c r="L10" s="7"/>
      <c r="M10" s="7"/>
      <c r="N10" s="7"/>
      <c r="O10" s="7"/>
      <c r="P10" s="7">
        <f>データ!P6</f>
        <v>5.91</v>
      </c>
      <c r="Q10" s="7"/>
      <c r="R10" s="7"/>
      <c r="S10" s="7"/>
      <c r="T10" s="7"/>
      <c r="U10" s="7"/>
      <c r="V10" s="7"/>
      <c r="W10" s="7">
        <f>データ!Q6</f>
        <v>100</v>
      </c>
      <c r="X10" s="7"/>
      <c r="Y10" s="7"/>
      <c r="Z10" s="7"/>
      <c r="AA10" s="7"/>
      <c r="AB10" s="7"/>
      <c r="AC10" s="7"/>
      <c r="AD10" s="21">
        <f>データ!R6</f>
        <v>3520</v>
      </c>
      <c r="AE10" s="21"/>
      <c r="AF10" s="21"/>
      <c r="AG10" s="21"/>
      <c r="AH10" s="21"/>
      <c r="AI10" s="21"/>
      <c r="AJ10" s="21"/>
      <c r="AK10" s="2"/>
      <c r="AL10" s="21">
        <f>データ!V6</f>
        <v>6857</v>
      </c>
      <c r="AM10" s="21"/>
      <c r="AN10" s="21"/>
      <c r="AO10" s="21"/>
      <c r="AP10" s="21"/>
      <c r="AQ10" s="21"/>
      <c r="AR10" s="21"/>
      <c r="AS10" s="21"/>
      <c r="AT10" s="7">
        <f>データ!W6</f>
        <v>26.09</v>
      </c>
      <c r="AU10" s="7"/>
      <c r="AV10" s="7"/>
      <c r="AW10" s="7"/>
      <c r="AX10" s="7"/>
      <c r="AY10" s="7"/>
      <c r="AZ10" s="7"/>
      <c r="BA10" s="7"/>
      <c r="BB10" s="7">
        <f>データ!X6</f>
        <v>262.82</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H84pwhzReqeJ3xMX12QmRQMy2D5NYCns4wEvabOtCEPk5qWQAr7nyk1+kIIDM4Uiv9Bsllv/J+3dR04pu9jW2w==" saltValue="eL63yBIMlkbsLP7T9U0QQ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44</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2021</v>
      </c>
      <c r="C6" s="61">
        <f t="shared" si="1"/>
        <v>222135</v>
      </c>
      <c r="D6" s="61">
        <f t="shared" si="1"/>
        <v>46</v>
      </c>
      <c r="E6" s="61">
        <f t="shared" si="1"/>
        <v>18</v>
      </c>
      <c r="F6" s="61">
        <f t="shared" si="1"/>
        <v>0</v>
      </c>
      <c r="G6" s="61">
        <f t="shared" si="1"/>
        <v>0</v>
      </c>
      <c r="H6" s="61" t="str">
        <f t="shared" si="1"/>
        <v>静岡県　掛川市</v>
      </c>
      <c r="I6" s="61" t="str">
        <f t="shared" si="1"/>
        <v>法適用</v>
      </c>
      <c r="J6" s="61" t="str">
        <f t="shared" si="1"/>
        <v>下水道事業</v>
      </c>
      <c r="K6" s="61" t="str">
        <f t="shared" si="1"/>
        <v>特定地域生活排水処理</v>
      </c>
      <c r="L6" s="61" t="str">
        <f t="shared" si="1"/>
        <v>K2</v>
      </c>
      <c r="M6" s="61" t="str">
        <f t="shared" si="1"/>
        <v>非設置</v>
      </c>
      <c r="N6" s="70" t="str">
        <f t="shared" si="1"/>
        <v>-</v>
      </c>
      <c r="O6" s="70">
        <f t="shared" si="1"/>
        <v>39.130000000000003</v>
      </c>
      <c r="P6" s="70">
        <f t="shared" si="1"/>
        <v>5.91</v>
      </c>
      <c r="Q6" s="70">
        <f t="shared" si="1"/>
        <v>100</v>
      </c>
      <c r="R6" s="70">
        <f t="shared" si="1"/>
        <v>3520</v>
      </c>
      <c r="S6" s="70">
        <f t="shared" si="1"/>
        <v>116418</v>
      </c>
      <c r="T6" s="70">
        <f t="shared" si="1"/>
        <v>265.69</v>
      </c>
      <c r="U6" s="70">
        <f t="shared" si="1"/>
        <v>438.17</v>
      </c>
      <c r="V6" s="70">
        <f t="shared" si="1"/>
        <v>6857</v>
      </c>
      <c r="W6" s="70">
        <f t="shared" si="1"/>
        <v>26.09</v>
      </c>
      <c r="X6" s="70">
        <f t="shared" si="1"/>
        <v>262.82</v>
      </c>
      <c r="Y6" s="78" t="str">
        <f t="shared" ref="Y6:AH6" si="2">IF(Y7="",NA(),Y7)</f>
        <v>-</v>
      </c>
      <c r="Z6" s="78" t="str">
        <f t="shared" si="2"/>
        <v>-</v>
      </c>
      <c r="AA6" s="78" t="str">
        <f t="shared" si="2"/>
        <v>-</v>
      </c>
      <c r="AB6" s="78">
        <f t="shared" si="2"/>
        <v>102.29</v>
      </c>
      <c r="AC6" s="78">
        <f t="shared" si="2"/>
        <v>102.96</v>
      </c>
      <c r="AD6" s="78" t="str">
        <f t="shared" si="2"/>
        <v>-</v>
      </c>
      <c r="AE6" s="78" t="str">
        <f t="shared" si="2"/>
        <v>-</v>
      </c>
      <c r="AF6" s="78" t="str">
        <f t="shared" si="2"/>
        <v>-</v>
      </c>
      <c r="AG6" s="78">
        <f t="shared" si="2"/>
        <v>99.03</v>
      </c>
      <c r="AH6" s="78">
        <f t="shared" si="2"/>
        <v>100.41</v>
      </c>
      <c r="AI6" s="70" t="str">
        <f>IF(AI7="","",IF(AI7="-","【-】","【"&amp;SUBSTITUTE(TEXT(AI7,"#,##0.00"),"-","△")&amp;"】"))</f>
        <v>【98.81】</v>
      </c>
      <c r="AJ6" s="78" t="str">
        <f t="shared" ref="AJ6:AS6" si="3">IF(AJ7="",NA(),AJ7)</f>
        <v>-</v>
      </c>
      <c r="AK6" s="78" t="str">
        <f t="shared" si="3"/>
        <v>-</v>
      </c>
      <c r="AL6" s="78" t="str">
        <f t="shared" si="3"/>
        <v>-</v>
      </c>
      <c r="AM6" s="70">
        <f t="shared" si="3"/>
        <v>0</v>
      </c>
      <c r="AN6" s="70">
        <f t="shared" si="3"/>
        <v>0</v>
      </c>
      <c r="AO6" s="78" t="str">
        <f t="shared" si="3"/>
        <v>-</v>
      </c>
      <c r="AP6" s="78" t="str">
        <f t="shared" si="3"/>
        <v>-</v>
      </c>
      <c r="AQ6" s="78" t="str">
        <f t="shared" si="3"/>
        <v>-</v>
      </c>
      <c r="AR6" s="78">
        <f t="shared" si="3"/>
        <v>74.239999999999995</v>
      </c>
      <c r="AS6" s="78">
        <f t="shared" si="3"/>
        <v>83.92</v>
      </c>
      <c r="AT6" s="70" t="str">
        <f>IF(AT7="","",IF(AT7="-","【-】","【"&amp;SUBSTITUTE(TEXT(AT7,"#,##0.00"),"-","△")&amp;"】"))</f>
        <v>【102.81】</v>
      </c>
      <c r="AU6" s="78" t="str">
        <f t="shared" ref="AU6:BD6" si="4">IF(AU7="",NA(),AU7)</f>
        <v>-</v>
      </c>
      <c r="AV6" s="78" t="str">
        <f t="shared" si="4"/>
        <v>-</v>
      </c>
      <c r="AW6" s="78" t="str">
        <f t="shared" si="4"/>
        <v>-</v>
      </c>
      <c r="AX6" s="78">
        <f t="shared" si="4"/>
        <v>54.17</v>
      </c>
      <c r="AY6" s="78">
        <f t="shared" si="4"/>
        <v>53.35</v>
      </c>
      <c r="AZ6" s="78" t="str">
        <f t="shared" si="4"/>
        <v>-</v>
      </c>
      <c r="BA6" s="78" t="str">
        <f t="shared" si="4"/>
        <v>-</v>
      </c>
      <c r="BB6" s="78" t="str">
        <f t="shared" si="4"/>
        <v>-</v>
      </c>
      <c r="BC6" s="78">
        <f t="shared" si="4"/>
        <v>100.47</v>
      </c>
      <c r="BD6" s="78">
        <f t="shared" si="4"/>
        <v>122.71</v>
      </c>
      <c r="BE6" s="70" t="str">
        <f>IF(BE7="","",IF(BE7="-","【-】","【"&amp;SUBSTITUTE(TEXT(BE7,"#,##0.00"),"-","△")&amp;"】"))</f>
        <v>【112.20】</v>
      </c>
      <c r="BF6" s="78" t="str">
        <f t="shared" ref="BF6:BO6" si="5">IF(BF7="",NA(),BF7)</f>
        <v>-</v>
      </c>
      <c r="BG6" s="78" t="str">
        <f t="shared" si="5"/>
        <v>-</v>
      </c>
      <c r="BH6" s="78" t="str">
        <f t="shared" si="5"/>
        <v>-</v>
      </c>
      <c r="BI6" s="78">
        <f t="shared" si="5"/>
        <v>359.21</v>
      </c>
      <c r="BJ6" s="78">
        <f t="shared" si="5"/>
        <v>371.8</v>
      </c>
      <c r="BK6" s="78" t="str">
        <f t="shared" si="5"/>
        <v>-</v>
      </c>
      <c r="BL6" s="78" t="str">
        <f t="shared" si="5"/>
        <v>-</v>
      </c>
      <c r="BM6" s="78" t="str">
        <f t="shared" si="5"/>
        <v>-</v>
      </c>
      <c r="BN6" s="78">
        <f t="shared" si="5"/>
        <v>294.27</v>
      </c>
      <c r="BO6" s="78">
        <f t="shared" si="5"/>
        <v>294.08999999999997</v>
      </c>
      <c r="BP6" s="70" t="str">
        <f>IF(BP7="","",IF(BP7="-","【-】","【"&amp;SUBSTITUTE(TEXT(BP7,"#,##0.00"),"-","△")&amp;"】"))</f>
        <v>【310.14】</v>
      </c>
      <c r="BQ6" s="78" t="str">
        <f t="shared" ref="BQ6:BZ6" si="6">IF(BQ7="",NA(),BQ7)</f>
        <v>-</v>
      </c>
      <c r="BR6" s="78" t="str">
        <f t="shared" si="6"/>
        <v>-</v>
      </c>
      <c r="BS6" s="78" t="str">
        <f t="shared" si="6"/>
        <v>-</v>
      </c>
      <c r="BT6" s="78">
        <f t="shared" si="6"/>
        <v>79.650000000000006</v>
      </c>
      <c r="BU6" s="78">
        <f t="shared" si="6"/>
        <v>78.75</v>
      </c>
      <c r="BV6" s="78" t="str">
        <f t="shared" si="6"/>
        <v>-</v>
      </c>
      <c r="BW6" s="78" t="str">
        <f t="shared" si="6"/>
        <v>-</v>
      </c>
      <c r="BX6" s="78" t="str">
        <f t="shared" si="6"/>
        <v>-</v>
      </c>
      <c r="BY6" s="78">
        <f t="shared" si="6"/>
        <v>60.59</v>
      </c>
      <c r="BZ6" s="78">
        <f t="shared" si="6"/>
        <v>60</v>
      </c>
      <c r="CA6" s="70" t="str">
        <f>IF(CA7="","",IF(CA7="-","【-】","【"&amp;SUBSTITUTE(TEXT(CA7,"#,##0.00"),"-","△")&amp;"】"))</f>
        <v>【57.71】</v>
      </c>
      <c r="CB6" s="78" t="str">
        <f t="shared" ref="CB6:CK6" si="7">IF(CB7="",NA(),CB7)</f>
        <v>-</v>
      </c>
      <c r="CC6" s="78" t="str">
        <f t="shared" si="7"/>
        <v>-</v>
      </c>
      <c r="CD6" s="78" t="str">
        <f t="shared" si="7"/>
        <v>-</v>
      </c>
      <c r="CE6" s="78">
        <f t="shared" si="7"/>
        <v>195.63</v>
      </c>
      <c r="CF6" s="78">
        <f t="shared" si="7"/>
        <v>201.78</v>
      </c>
      <c r="CG6" s="78" t="str">
        <f t="shared" si="7"/>
        <v>-</v>
      </c>
      <c r="CH6" s="78" t="str">
        <f t="shared" si="7"/>
        <v>-</v>
      </c>
      <c r="CI6" s="78" t="str">
        <f t="shared" si="7"/>
        <v>-</v>
      </c>
      <c r="CJ6" s="78">
        <f t="shared" si="7"/>
        <v>280.23</v>
      </c>
      <c r="CK6" s="78">
        <f t="shared" si="7"/>
        <v>282.70999999999998</v>
      </c>
      <c r="CL6" s="70" t="str">
        <f>IF(CL7="","",IF(CL7="-","【-】","【"&amp;SUBSTITUTE(TEXT(CL7,"#,##0.00"),"-","△")&amp;"】"))</f>
        <v>【286.17】</v>
      </c>
      <c r="CM6" s="78" t="str">
        <f t="shared" ref="CM6:CV6" si="8">IF(CM7="",NA(),CM7)</f>
        <v>-</v>
      </c>
      <c r="CN6" s="78" t="str">
        <f t="shared" si="8"/>
        <v>-</v>
      </c>
      <c r="CO6" s="78" t="str">
        <f t="shared" si="8"/>
        <v>-</v>
      </c>
      <c r="CP6" s="78">
        <f t="shared" si="8"/>
        <v>100</v>
      </c>
      <c r="CQ6" s="78">
        <f t="shared" si="8"/>
        <v>100</v>
      </c>
      <c r="CR6" s="78" t="str">
        <f t="shared" si="8"/>
        <v>-</v>
      </c>
      <c r="CS6" s="78" t="str">
        <f t="shared" si="8"/>
        <v>-</v>
      </c>
      <c r="CT6" s="78" t="str">
        <f t="shared" si="8"/>
        <v>-</v>
      </c>
      <c r="CU6" s="78">
        <f t="shared" si="8"/>
        <v>58.19</v>
      </c>
      <c r="CV6" s="78">
        <f t="shared" si="8"/>
        <v>56.52</v>
      </c>
      <c r="CW6" s="70" t="str">
        <f>IF(CW7="","",IF(CW7="-","【-】","【"&amp;SUBSTITUTE(TEXT(CW7,"#,##0.00"),"-","△")&amp;"】"))</f>
        <v>【56.80】</v>
      </c>
      <c r="CX6" s="78" t="str">
        <f t="shared" ref="CX6:DG6" si="9">IF(CX7="",NA(),CX7)</f>
        <v>-</v>
      </c>
      <c r="CY6" s="78" t="str">
        <f t="shared" si="9"/>
        <v>-</v>
      </c>
      <c r="CZ6" s="78" t="str">
        <f t="shared" si="9"/>
        <v>-</v>
      </c>
      <c r="DA6" s="78">
        <f t="shared" si="9"/>
        <v>100</v>
      </c>
      <c r="DB6" s="78">
        <f t="shared" si="9"/>
        <v>100</v>
      </c>
      <c r="DC6" s="78" t="str">
        <f t="shared" si="9"/>
        <v>-</v>
      </c>
      <c r="DD6" s="78" t="str">
        <f t="shared" si="9"/>
        <v>-</v>
      </c>
      <c r="DE6" s="78" t="str">
        <f t="shared" si="9"/>
        <v>-</v>
      </c>
      <c r="DF6" s="78">
        <f t="shared" si="9"/>
        <v>87.8</v>
      </c>
      <c r="DG6" s="78">
        <f t="shared" si="9"/>
        <v>88.43</v>
      </c>
      <c r="DH6" s="70" t="str">
        <f>IF(DH7="","",IF(DH7="-","【-】","【"&amp;SUBSTITUTE(TEXT(DH7,"#,##0.00"),"-","△")&amp;"】"))</f>
        <v>【83.38】</v>
      </c>
      <c r="DI6" s="78" t="str">
        <f t="shared" ref="DI6:DR6" si="10">IF(DI7="",NA(),DI7)</f>
        <v>-</v>
      </c>
      <c r="DJ6" s="78" t="str">
        <f t="shared" si="10"/>
        <v>-</v>
      </c>
      <c r="DK6" s="78" t="str">
        <f t="shared" si="10"/>
        <v>-</v>
      </c>
      <c r="DL6" s="78">
        <f t="shared" si="10"/>
        <v>4.5999999999999996</v>
      </c>
      <c r="DM6" s="78">
        <f t="shared" si="10"/>
        <v>9.1999999999999993</v>
      </c>
      <c r="DN6" s="78" t="str">
        <f t="shared" si="10"/>
        <v>-</v>
      </c>
      <c r="DO6" s="78" t="str">
        <f t="shared" si="10"/>
        <v>-</v>
      </c>
      <c r="DP6" s="78" t="str">
        <f t="shared" si="10"/>
        <v>-</v>
      </c>
      <c r="DQ6" s="78">
        <f t="shared" si="10"/>
        <v>15.74</v>
      </c>
      <c r="DR6" s="78">
        <f t="shared" si="10"/>
        <v>21.02</v>
      </c>
      <c r="DS6" s="70" t="str">
        <f>IF(DS7="","",IF(DS7="-","【-】","【"&amp;SUBSTITUTE(TEXT(DS7,"#,##0.00"),"-","△")&amp;"】"))</f>
        <v>【19.84】</v>
      </c>
      <c r="DT6" s="78" t="str">
        <f t="shared" ref="DT6:EC6" si="11">IF(DT7="",NA(),DT7)</f>
        <v>-</v>
      </c>
      <c r="DU6" s="78" t="str">
        <f t="shared" si="11"/>
        <v>-</v>
      </c>
      <c r="DV6" s="78" t="str">
        <f t="shared" si="11"/>
        <v>-</v>
      </c>
      <c r="DW6" s="78" t="str">
        <f t="shared" si="11"/>
        <v>-</v>
      </c>
      <c r="DX6" s="78" t="str">
        <f t="shared" si="11"/>
        <v>-</v>
      </c>
      <c r="DY6" s="78" t="str">
        <f t="shared" si="11"/>
        <v>-</v>
      </c>
      <c r="DZ6" s="78" t="str">
        <f t="shared" si="11"/>
        <v>-</v>
      </c>
      <c r="EA6" s="78" t="str">
        <f t="shared" si="11"/>
        <v>-</v>
      </c>
      <c r="EB6" s="78" t="str">
        <f t="shared" si="11"/>
        <v>-</v>
      </c>
      <c r="EC6" s="78" t="str">
        <f t="shared" si="11"/>
        <v>-</v>
      </c>
      <c r="ED6" s="70" t="str">
        <f>IF(ED7="","",IF(ED7="-","【-】","【"&amp;SUBSTITUTE(TEXT(ED7,"#,##0.00"),"-","△")&amp;"】"))</f>
        <v>【-】</v>
      </c>
      <c r="EE6" s="78" t="str">
        <f t="shared" ref="EE6:EN6" si="12">IF(EE7="",NA(),EE7)</f>
        <v>-</v>
      </c>
      <c r="EF6" s="78" t="str">
        <f t="shared" si="12"/>
        <v>-</v>
      </c>
      <c r="EG6" s="78" t="str">
        <f t="shared" si="12"/>
        <v>-</v>
      </c>
      <c r="EH6" s="78" t="str">
        <f t="shared" si="12"/>
        <v>-</v>
      </c>
      <c r="EI6" s="78" t="str">
        <f t="shared" si="12"/>
        <v>-</v>
      </c>
      <c r="EJ6" s="78" t="str">
        <f t="shared" si="12"/>
        <v>-</v>
      </c>
      <c r="EK6" s="78" t="str">
        <f t="shared" si="12"/>
        <v>-</v>
      </c>
      <c r="EL6" s="78" t="str">
        <f t="shared" si="12"/>
        <v>-</v>
      </c>
      <c r="EM6" s="78" t="str">
        <f t="shared" si="12"/>
        <v>-</v>
      </c>
      <c r="EN6" s="78" t="str">
        <f t="shared" si="12"/>
        <v>-</v>
      </c>
      <c r="EO6" s="70" t="str">
        <f>IF(EO7="","",IF(EO7="-","【-】","【"&amp;SUBSTITUTE(TEXT(EO7,"#,##0.00"),"-","△")&amp;"】"))</f>
        <v>【-】</v>
      </c>
    </row>
    <row r="7" spans="1:148" s="55" customFormat="1">
      <c r="A7" s="56"/>
      <c r="B7" s="62">
        <v>2021</v>
      </c>
      <c r="C7" s="62">
        <v>222135</v>
      </c>
      <c r="D7" s="62">
        <v>46</v>
      </c>
      <c r="E7" s="62">
        <v>18</v>
      </c>
      <c r="F7" s="62">
        <v>0</v>
      </c>
      <c r="G7" s="62">
        <v>0</v>
      </c>
      <c r="H7" s="62" t="s">
        <v>95</v>
      </c>
      <c r="I7" s="62" t="s">
        <v>96</v>
      </c>
      <c r="J7" s="62" t="s">
        <v>97</v>
      </c>
      <c r="K7" s="62" t="s">
        <v>98</v>
      </c>
      <c r="L7" s="62" t="s">
        <v>99</v>
      </c>
      <c r="M7" s="62" t="s">
        <v>100</v>
      </c>
      <c r="N7" s="71" t="s">
        <v>101</v>
      </c>
      <c r="O7" s="71">
        <v>39.130000000000003</v>
      </c>
      <c r="P7" s="71">
        <v>5.91</v>
      </c>
      <c r="Q7" s="71">
        <v>100</v>
      </c>
      <c r="R7" s="71">
        <v>3520</v>
      </c>
      <c r="S7" s="71">
        <v>116418</v>
      </c>
      <c r="T7" s="71">
        <v>265.69</v>
      </c>
      <c r="U7" s="71">
        <v>438.17</v>
      </c>
      <c r="V7" s="71">
        <v>6857</v>
      </c>
      <c r="W7" s="71">
        <v>26.09</v>
      </c>
      <c r="X7" s="71">
        <v>262.82</v>
      </c>
      <c r="Y7" s="71" t="s">
        <v>101</v>
      </c>
      <c r="Z7" s="71" t="s">
        <v>101</v>
      </c>
      <c r="AA7" s="71" t="s">
        <v>101</v>
      </c>
      <c r="AB7" s="71">
        <v>102.29</v>
      </c>
      <c r="AC7" s="71">
        <v>102.96</v>
      </c>
      <c r="AD7" s="71" t="s">
        <v>101</v>
      </c>
      <c r="AE7" s="71" t="s">
        <v>101</v>
      </c>
      <c r="AF7" s="71" t="s">
        <v>101</v>
      </c>
      <c r="AG7" s="71">
        <v>99.03</v>
      </c>
      <c r="AH7" s="71">
        <v>100.41</v>
      </c>
      <c r="AI7" s="71">
        <v>98.81</v>
      </c>
      <c r="AJ7" s="71" t="s">
        <v>101</v>
      </c>
      <c r="AK7" s="71" t="s">
        <v>101</v>
      </c>
      <c r="AL7" s="71" t="s">
        <v>101</v>
      </c>
      <c r="AM7" s="71">
        <v>0</v>
      </c>
      <c r="AN7" s="71">
        <v>0</v>
      </c>
      <c r="AO7" s="71" t="s">
        <v>101</v>
      </c>
      <c r="AP7" s="71" t="s">
        <v>101</v>
      </c>
      <c r="AQ7" s="71" t="s">
        <v>101</v>
      </c>
      <c r="AR7" s="71">
        <v>74.239999999999995</v>
      </c>
      <c r="AS7" s="71">
        <v>83.92</v>
      </c>
      <c r="AT7" s="71">
        <v>102.81</v>
      </c>
      <c r="AU7" s="71" t="s">
        <v>101</v>
      </c>
      <c r="AV7" s="71" t="s">
        <v>101</v>
      </c>
      <c r="AW7" s="71" t="s">
        <v>101</v>
      </c>
      <c r="AX7" s="71">
        <v>54.17</v>
      </c>
      <c r="AY7" s="71">
        <v>53.35</v>
      </c>
      <c r="AZ7" s="71" t="s">
        <v>101</v>
      </c>
      <c r="BA7" s="71" t="s">
        <v>101</v>
      </c>
      <c r="BB7" s="71" t="s">
        <v>101</v>
      </c>
      <c r="BC7" s="71">
        <v>100.47</v>
      </c>
      <c r="BD7" s="71">
        <v>122.71</v>
      </c>
      <c r="BE7" s="71">
        <v>112.2</v>
      </c>
      <c r="BF7" s="71" t="s">
        <v>101</v>
      </c>
      <c r="BG7" s="71" t="s">
        <v>101</v>
      </c>
      <c r="BH7" s="71" t="s">
        <v>101</v>
      </c>
      <c r="BI7" s="71">
        <v>359.21</v>
      </c>
      <c r="BJ7" s="71">
        <v>371.8</v>
      </c>
      <c r="BK7" s="71" t="s">
        <v>101</v>
      </c>
      <c r="BL7" s="71" t="s">
        <v>101</v>
      </c>
      <c r="BM7" s="71" t="s">
        <v>101</v>
      </c>
      <c r="BN7" s="71">
        <v>294.27</v>
      </c>
      <c r="BO7" s="71">
        <v>294.08999999999997</v>
      </c>
      <c r="BP7" s="71">
        <v>310.14</v>
      </c>
      <c r="BQ7" s="71" t="s">
        <v>101</v>
      </c>
      <c r="BR7" s="71" t="s">
        <v>101</v>
      </c>
      <c r="BS7" s="71" t="s">
        <v>101</v>
      </c>
      <c r="BT7" s="71">
        <v>79.650000000000006</v>
      </c>
      <c r="BU7" s="71">
        <v>78.75</v>
      </c>
      <c r="BV7" s="71" t="s">
        <v>101</v>
      </c>
      <c r="BW7" s="71" t="s">
        <v>101</v>
      </c>
      <c r="BX7" s="71" t="s">
        <v>101</v>
      </c>
      <c r="BY7" s="71">
        <v>60.59</v>
      </c>
      <c r="BZ7" s="71">
        <v>60</v>
      </c>
      <c r="CA7" s="71">
        <v>57.71</v>
      </c>
      <c r="CB7" s="71" t="s">
        <v>101</v>
      </c>
      <c r="CC7" s="71" t="s">
        <v>101</v>
      </c>
      <c r="CD7" s="71" t="s">
        <v>101</v>
      </c>
      <c r="CE7" s="71">
        <v>195.63</v>
      </c>
      <c r="CF7" s="71">
        <v>201.78</v>
      </c>
      <c r="CG7" s="71" t="s">
        <v>101</v>
      </c>
      <c r="CH7" s="71" t="s">
        <v>101</v>
      </c>
      <c r="CI7" s="71" t="s">
        <v>101</v>
      </c>
      <c r="CJ7" s="71">
        <v>280.23</v>
      </c>
      <c r="CK7" s="71">
        <v>282.70999999999998</v>
      </c>
      <c r="CL7" s="71">
        <v>286.17</v>
      </c>
      <c r="CM7" s="71" t="s">
        <v>101</v>
      </c>
      <c r="CN7" s="71" t="s">
        <v>101</v>
      </c>
      <c r="CO7" s="71" t="s">
        <v>101</v>
      </c>
      <c r="CP7" s="71">
        <v>100</v>
      </c>
      <c r="CQ7" s="71">
        <v>100</v>
      </c>
      <c r="CR7" s="71" t="s">
        <v>101</v>
      </c>
      <c r="CS7" s="71" t="s">
        <v>101</v>
      </c>
      <c r="CT7" s="71" t="s">
        <v>101</v>
      </c>
      <c r="CU7" s="71">
        <v>58.19</v>
      </c>
      <c r="CV7" s="71">
        <v>56.52</v>
      </c>
      <c r="CW7" s="71">
        <v>56.8</v>
      </c>
      <c r="CX7" s="71" t="s">
        <v>101</v>
      </c>
      <c r="CY7" s="71" t="s">
        <v>101</v>
      </c>
      <c r="CZ7" s="71" t="s">
        <v>101</v>
      </c>
      <c r="DA7" s="71">
        <v>100</v>
      </c>
      <c r="DB7" s="71">
        <v>100</v>
      </c>
      <c r="DC7" s="71" t="s">
        <v>101</v>
      </c>
      <c r="DD7" s="71" t="s">
        <v>101</v>
      </c>
      <c r="DE7" s="71" t="s">
        <v>101</v>
      </c>
      <c r="DF7" s="71">
        <v>87.8</v>
      </c>
      <c r="DG7" s="71">
        <v>88.43</v>
      </c>
      <c r="DH7" s="71">
        <v>83.38</v>
      </c>
      <c r="DI7" s="71" t="s">
        <v>101</v>
      </c>
      <c r="DJ7" s="71" t="s">
        <v>101</v>
      </c>
      <c r="DK7" s="71" t="s">
        <v>101</v>
      </c>
      <c r="DL7" s="71">
        <v>4.5999999999999996</v>
      </c>
      <c r="DM7" s="71">
        <v>9.1999999999999993</v>
      </c>
      <c r="DN7" s="71" t="s">
        <v>101</v>
      </c>
      <c r="DO7" s="71" t="s">
        <v>101</v>
      </c>
      <c r="DP7" s="71" t="s">
        <v>101</v>
      </c>
      <c r="DQ7" s="71">
        <v>15.74</v>
      </c>
      <c r="DR7" s="71">
        <v>21.02</v>
      </c>
      <c r="DS7" s="71">
        <v>19.84</v>
      </c>
      <c r="DT7" s="71" t="s">
        <v>101</v>
      </c>
      <c r="DU7" s="71" t="s">
        <v>101</v>
      </c>
      <c r="DV7" s="71" t="s">
        <v>101</v>
      </c>
      <c r="DW7" s="71" t="s">
        <v>101</v>
      </c>
      <c r="DX7" s="71" t="s">
        <v>101</v>
      </c>
      <c r="DY7" s="71" t="s">
        <v>101</v>
      </c>
      <c r="DZ7" s="71" t="s">
        <v>101</v>
      </c>
      <c r="EA7" s="71" t="s">
        <v>101</v>
      </c>
      <c r="EB7" s="71" t="s">
        <v>101</v>
      </c>
      <c r="EC7" s="71" t="s">
        <v>101</v>
      </c>
      <c r="ED7" s="71" t="s">
        <v>101</v>
      </c>
      <c r="EE7" s="71" t="s">
        <v>101</v>
      </c>
      <c r="EF7" s="71" t="s">
        <v>101</v>
      </c>
      <c r="EG7" s="71" t="s">
        <v>101</v>
      </c>
      <c r="EH7" s="71" t="s">
        <v>101</v>
      </c>
      <c r="EI7" s="71" t="s">
        <v>101</v>
      </c>
      <c r="EJ7" s="71" t="s">
        <v>101</v>
      </c>
      <c r="EK7" s="71" t="s">
        <v>101</v>
      </c>
      <c r="EL7" s="71" t="s">
        <v>101</v>
      </c>
      <c r="EM7" s="71" t="s">
        <v>101</v>
      </c>
      <c r="EN7" s="71" t="s">
        <v>101</v>
      </c>
      <c r="EO7" s="71" t="s">
        <v>101</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2023-01-12T23:49:43Z</dcterms:created>
  <dcterms:modified xsi:type="dcterms:W3CDTF">2023-02-21T23:08:42Z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2023-02-21T23:08:42Z</vt:filetime>
  </property>
</Properties>
</file>