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zAvIDEOZjly9PjmRfl+s32u2fP0Tb6BkbkqGHz+v13SGfuorVdMzSYJodapJxHdmXJqs11UvkfFJfmnTc+WUVg==" workbookSaltValue="f4pnEJtOxOlUknSCYUcVpA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<sst xmlns="http://schemas.openxmlformats.org/spreadsheetml/2006/main" xmlns:r="http://schemas.openxmlformats.org/officeDocument/2006/relationships" count="115" uniqueCount="115">
  <si>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</si>
  <si>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</si>
  <si>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</si>
  <si>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</si>
  <si>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</si>
  <si>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</si>
  <si>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</si>
  <si>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</si>
  <si>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</si>
  <si>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</si>
  <si>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</si>
  <si>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</si>
  <si>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</si>
  <si>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</si>
  <si>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</si>
  <si>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</si>
  <si>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</si>
  <si>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</si>
  <si>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</si>
  <si>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</si>
  <si>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</si>
  <si>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</si>
  <si>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</si>
  <si>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</si>
  <si>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</si>
  <si>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</si>
  <si>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</si>
  <si>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</si>
  <si>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</si>
  <si>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</si>
  <si>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</si>
  <si>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</si>
  <si>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</si>
  <si>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</si>
  <si>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</si>
  <si>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</si>
  <si>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</si>
  <si>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</si>
  <si>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</si>
  <si>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</si>
  <si>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</si>
  <si>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</si>
  <si>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</si>
  <si>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</si>
  <si>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</si>
  <si>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</si>
  <si>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</si>
  <si>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</si>
  <si>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</si>
  <si>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</si>
  <si>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</si>
  <si>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</si>
  <si>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</si>
  <si>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</si>
  <si>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</si>
  <si>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</si>
  <si>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</si>
  <si>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</si>
  <si>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</si>
  <si>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</si>
  <si>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</si>
  <si>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</si>
  <si>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</si>
  <si>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</si>
  <si>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</si>
  <si>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</si>
  <si>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</si>
  <si>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</si>
  <si>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</si>
  <si>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</si>
  <si>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</si>
  <si>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</si>
  <si>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</si>
  <si>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</si>
  <si>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</si>
  <si>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</si>
  <si>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</si>
  <si>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</si>
  <si>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</si>
  <si>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</si>
  <si>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</si>
  <si>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</si>
  <si>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</si>
  <si>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</si>
  <si>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</si>
  <si>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</si>
  <si>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</si>
  <si>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</si>
  <si>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</si>
  <si>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</si>
  <si>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</si>
  <si>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</si>
  <si>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</si>
  <si>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</si>
  <si>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</si>
  <si>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</si>
  <si>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</si>
  <si>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</si>
  <si>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</si>
  <si>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</si>
  <si>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</si>
  <si>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</si>
  <si>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</si>
  <si>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</si>
  <si>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</si>
  <si>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</si>
  <si>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</si>
  <si>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</si>
  <si>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</si>
  <si>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</si>
  <si>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</si>
  <si>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</si>
  <si>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御前崎市特定環境保全公共下水道は、平成11年から供用を開始しており、現時点での老朽管はありません。
　有形固定資産減価償却率は、今後増加が見込まれます。
　ストックマネジメント計画に基づき、計画的に更新を行っていきます。</t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</si>
  <si>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新型コロナウイルス感染症の感染拡大等により、議会への上程を見合わせていましたが、令和４年９月議会に上程し、承認されました。令和５年４月から料金改定を行います。
</t>
    <rPh sb="184" eb="186">
      <t>レイワ</t>
    </rPh>
    <rPh sb="187" eb="188">
      <t>ネン</t>
    </rPh>
    <rPh sb="189" eb="192">
      <t>ツキギカイ</t>
    </rPh>
    <rPh sb="193" eb="195">
      <t>ジョウテイ</t>
    </rPh>
    <rPh sb="197" eb="199">
      <t>ショウニン</t>
    </rPh>
    <rPh sb="205" eb="207">
      <t>レイワ</t>
    </rPh>
    <rPh sb="208" eb="209">
      <t>ネン</t>
    </rPh>
    <rPh sb="210" eb="211">
      <t>ツキ</t>
    </rPh>
    <rPh sb="213" eb="215">
      <t>リョウキン</t>
    </rPh>
    <rPh sb="215" eb="217">
      <t>カイテイ</t>
    </rPh>
    <rPh sb="218" eb="219">
      <t>オコナ</t>
    </rPh>
    <phoneticPr fontId="1"/>
  </si>
  <si>
    <t>　処理区域内の面整備が概成されており、現在は維持管理を主体とした事業運営をおこなっています。平成31年４月に地方公営企業法を全部適用し、公営企業会計に移行しました。
　経常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流動比率は100％を超えており、類似団体に比べ支払能力は高い水準にあります。
　企業債残高対事業規模比率は、類似団体平均値を超えています。理由としては、使用料が安く設定されていることが挙げられます。今後は、料金改定を行うとともに、設備投資が終了し企業債償還金も下がるため、平均値に近づいていく見込みです。
　汚水処理原価は類似団体を下回っており、効率的な汚水処理が行われています。
　施設利用率、水洗化率は、類似団体を上回っているため、使用料を適正化することで、安定的な収入を確保することができます。</t>
    <rPh sb="85" eb="86">
      <t>ジョウ</t>
    </rPh>
    <rPh sb="86" eb="88">
      <t>シュウシ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</si>
</sst>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51.85</c:v>
                </c:pt>
                <c:pt idx="3">
                  <c:v>49.54</c:v>
                </c:pt>
                <c:pt idx="4">
                  <c:v>49.15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92.97</c:v>
                </c:pt>
                <c:pt idx="3">
                  <c:v>93.39</c:v>
                </c:pt>
                <c:pt idx="4">
                  <c:v>93.28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110.2</c:v>
                </c:pt>
                <c:pt idx="3">
                  <c:v>100.18</c:v>
                </c:pt>
                <c:pt idx="4">
                  <c:v>104.33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102.73</c:v>
                </c:pt>
                <c:pt idx="3">
                  <c:v>105.78</c:v>
                </c:pt>
                <c:pt idx="4">
                  <c:v>106.09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4.6500000000000004</c:v>
                </c:pt>
                <c:pt idx="3">
                  <c:v>13.44</c:v>
                </c:pt>
                <c:pt idx="4">
                  <c:v>13.33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24.68</c:v>
                </c:pt>
                <c:pt idx="3">
                  <c:v>21.36</c:v>
                </c:pt>
                <c:pt idx="4">
                  <c:v>22.79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8.6199999999999992</c:v>
                </c:pt>
                <c:pt idx="3">
                  <c:v>1.e-002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94.97</c:v>
                </c:pt>
                <c:pt idx="3">
                  <c:v>63.96</c:v>
                </c:pt>
                <c:pt idx="4">
                  <c:v>69.42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116.03</c:v>
                </c:pt>
                <c:pt idx="3">
                  <c:v>101.75</c:v>
                </c:pt>
                <c:pt idx="4">
                  <c:v>123.96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47.72</c:v>
                </c:pt>
                <c:pt idx="3">
                  <c:v>44.24</c:v>
                </c:pt>
                <c:pt idx="4">
                  <c:v>43.07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1399.81</c:v>
                </c:pt>
                <c:pt idx="3">
                  <c:v>1337.55</c:v>
                </c:pt>
                <c:pt idx="4">
                  <c:v>1099.72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62.12</c:v>
                </c:pt>
                <c:pt idx="3">
                  <c:v>56.43</c:v>
                </c:pt>
                <c:pt idx="4">
                  <c:v>59.61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151.62</c:v>
                </c:pt>
                <c:pt idx="3">
                  <c:v>158.19999999999999</c:v>
                </c:pt>
                <c:pt idx="4">
                  <c:v>150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【63.89】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【44.07】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【1,201.79】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【85.24】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【216.39】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31181</v>
      </c>
      <c r="AM8" s="21"/>
      <c r="AN8" s="21"/>
      <c r="AO8" s="21"/>
      <c r="AP8" s="21"/>
      <c r="AQ8" s="21"/>
      <c r="AR8" s="21"/>
      <c r="AS8" s="21"/>
      <c r="AT8" s="7">
        <f>データ!T6</f>
        <v>65.569999999999993</v>
      </c>
      <c r="AU8" s="7"/>
      <c r="AV8" s="7"/>
      <c r="AW8" s="7"/>
      <c r="AX8" s="7"/>
      <c r="AY8" s="7"/>
      <c r="AZ8" s="7"/>
      <c r="BA8" s="7"/>
      <c r="BB8" s="7">
        <f>データ!U6</f>
        <v>475.54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7"/>
      <c r="BN8" s="44" t="s">
        <v>22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82.65</v>
      </c>
      <c r="J10" s="7"/>
      <c r="K10" s="7"/>
      <c r="L10" s="7"/>
      <c r="M10" s="7"/>
      <c r="N10" s="7"/>
      <c r="O10" s="7"/>
      <c r="P10" s="7">
        <f>データ!P6</f>
        <v>22.21</v>
      </c>
      <c r="Q10" s="7"/>
      <c r="R10" s="7"/>
      <c r="S10" s="7"/>
      <c r="T10" s="7"/>
      <c r="U10" s="7"/>
      <c r="V10" s="7"/>
      <c r="W10" s="7">
        <f>データ!Q6</f>
        <v>99.27</v>
      </c>
      <c r="X10" s="7"/>
      <c r="Y10" s="7"/>
      <c r="Z10" s="7"/>
      <c r="AA10" s="7"/>
      <c r="AB10" s="7"/>
      <c r="AC10" s="7"/>
      <c r="AD10" s="21">
        <f>データ!R6</f>
        <v>1760</v>
      </c>
      <c r="AE10" s="21"/>
      <c r="AF10" s="21"/>
      <c r="AG10" s="21"/>
      <c r="AH10" s="21"/>
      <c r="AI10" s="21"/>
      <c r="AJ10" s="21"/>
      <c r="AK10" s="2"/>
      <c r="AL10" s="21">
        <f>データ!V6</f>
        <v>6872</v>
      </c>
      <c r="AM10" s="21"/>
      <c r="AN10" s="21"/>
      <c r="AO10" s="21"/>
      <c r="AP10" s="21"/>
      <c r="AQ10" s="21"/>
      <c r="AR10" s="21"/>
      <c r="AS10" s="21"/>
      <c r="AT10" s="7">
        <f>データ!W6</f>
        <v>4.6399999999999997</v>
      </c>
      <c r="AU10" s="7"/>
      <c r="AV10" s="7"/>
      <c r="AW10" s="7"/>
      <c r="AX10" s="7"/>
      <c r="AY10" s="7"/>
      <c r="AZ10" s="7"/>
      <c r="BA10" s="7"/>
      <c r="BB10" s="7">
        <f>データ!X6</f>
        <v>1481.03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9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【105.35】</v>
      </c>
      <c r="F85" s="12" t="str">
        <f>データ!AT6</f>
        <v>【63.89】</v>
      </c>
      <c r="G85" s="12" t="str">
        <f>データ!BE6</f>
        <v>【44.07】</v>
      </c>
      <c r="H85" s="12" t="str">
        <f>データ!BP6</f>
        <v>【1,201.79】</v>
      </c>
      <c r="I85" s="12" t="str">
        <f>データ!CA6</f>
        <v>【75.31】</v>
      </c>
      <c r="J85" s="12" t="str">
        <f>データ!CL6</f>
        <v>【216.39】</v>
      </c>
      <c r="K85" s="12" t="str">
        <f>データ!CW6</f>
        <v>【42.57】</v>
      </c>
      <c r="L85" s="12" t="str">
        <f>データ!DH6</f>
        <v>【85.24】</v>
      </c>
      <c r="M85" s="12" t="str">
        <f>データ!DS6</f>
        <v>【25.87】</v>
      </c>
      <c r="N85" s="12" t="str">
        <f>データ!ED6</f>
        <v>【0.01】</v>
      </c>
      <c r="O85" s="12" t="str">
        <f>データ!EO6</f>
        <v>【0.15】</v>
      </c>
    </row>
  </sheetData>
  <sheetProtection algorithmName="SHA-512" hashValue="1PM6FNLCQp4jjc5as54Rh07svhRrO8BS80ZYbDueOilxEPLiOXiiRKSPLbUxwjIS9j873MI+ALkzd92T59L07g==" saltValue="koPPwCP28p603UHOTpGnv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57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21</v>
      </c>
      <c r="B3" s="58" t="s">
        <v>33</v>
      </c>
      <c r="C3" s="58" t="s">
        <v>59</v>
      </c>
      <c r="D3" s="58" t="s">
        <v>60</v>
      </c>
      <c r="E3" s="58" t="s">
        <v>4</v>
      </c>
      <c r="F3" s="58" t="s">
        <v>3</v>
      </c>
      <c r="G3" s="58" t="s">
        <v>26</v>
      </c>
      <c r="H3" s="65" t="s">
        <v>61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58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45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222232</v>
      </c>
      <c r="D6" s="61">
        <f t="shared" si="1"/>
        <v>46</v>
      </c>
      <c r="E6" s="61">
        <f t="shared" si="1"/>
        <v>17</v>
      </c>
      <c r="F6" s="61">
        <f t="shared" si="1"/>
        <v>4</v>
      </c>
      <c r="G6" s="61">
        <f t="shared" si="1"/>
        <v>0</v>
      </c>
      <c r="H6" s="61" t="str">
        <f t="shared" si="1"/>
        <v>静岡県　御前崎市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特定環境保全公共下水道</v>
      </c>
      <c r="L6" s="61" t="str">
        <f t="shared" si="1"/>
        <v>D2</v>
      </c>
      <c r="M6" s="61" t="str">
        <f t="shared" si="1"/>
        <v>非設置</v>
      </c>
      <c r="N6" s="70" t="str">
        <f t="shared" si="1"/>
        <v>-</v>
      </c>
      <c r="O6" s="70">
        <f t="shared" si="1"/>
        <v>82.65</v>
      </c>
      <c r="P6" s="70">
        <f t="shared" si="1"/>
        <v>22.21</v>
      </c>
      <c r="Q6" s="70">
        <f t="shared" si="1"/>
        <v>99.27</v>
      </c>
      <c r="R6" s="70">
        <f t="shared" si="1"/>
        <v>1760</v>
      </c>
      <c r="S6" s="70">
        <f t="shared" si="1"/>
        <v>31181</v>
      </c>
      <c r="T6" s="70">
        <f t="shared" si="1"/>
        <v>65.569999999999993</v>
      </c>
      <c r="U6" s="70">
        <f t="shared" si="1"/>
        <v>475.54</v>
      </c>
      <c r="V6" s="70">
        <f t="shared" si="1"/>
        <v>6872</v>
      </c>
      <c r="W6" s="70">
        <f t="shared" si="1"/>
        <v>4.6399999999999997</v>
      </c>
      <c r="X6" s="70">
        <f t="shared" si="1"/>
        <v>1481.03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110.2</v>
      </c>
      <c r="AB6" s="78">
        <f t="shared" si="2"/>
        <v>100.18</v>
      </c>
      <c r="AC6" s="78">
        <f t="shared" si="2"/>
        <v>104.33</v>
      </c>
      <c r="AD6" s="78" t="str">
        <f t="shared" si="2"/>
        <v>-</v>
      </c>
      <c r="AE6" s="78" t="str">
        <f t="shared" si="2"/>
        <v>-</v>
      </c>
      <c r="AF6" s="78">
        <f t="shared" si="2"/>
        <v>102.73</v>
      </c>
      <c r="AG6" s="78">
        <f t="shared" si="2"/>
        <v>105.78</v>
      </c>
      <c r="AH6" s="78">
        <f t="shared" si="2"/>
        <v>106.09</v>
      </c>
      <c r="AI6" s="70" t="str">
        <f>IF(AI7="","",IF(AI7="-","【-】","【"&amp;SUBSTITUTE(TEXT(AI7,"#,##0.00"),"-","△")&amp;"】"))</f>
        <v>【105.35】</v>
      </c>
      <c r="AJ6" s="78" t="str">
        <f t="shared" ref="AJ6:AS6" si="3">IF(AJ7="",NA(),AJ7)</f>
        <v>-</v>
      </c>
      <c r="AK6" s="78" t="str">
        <f t="shared" si="3"/>
        <v>-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>
        <f t="shared" si="3"/>
        <v>94.97</v>
      </c>
      <c r="AR6" s="78">
        <f t="shared" si="3"/>
        <v>63.96</v>
      </c>
      <c r="AS6" s="78">
        <f t="shared" si="3"/>
        <v>69.42</v>
      </c>
      <c r="AT6" s="70" t="str">
        <f>IF(AT7="","",IF(AT7="-","【-】","【"&amp;SUBSTITUTE(TEXT(AT7,"#,##0.00"),"-","△")&amp;"】"))</f>
        <v>【63.89】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116.03</v>
      </c>
      <c r="AX6" s="78">
        <f t="shared" si="4"/>
        <v>101.75</v>
      </c>
      <c r="AY6" s="78">
        <f t="shared" si="4"/>
        <v>123.96</v>
      </c>
      <c r="AZ6" s="78" t="str">
        <f t="shared" si="4"/>
        <v>-</v>
      </c>
      <c r="BA6" s="78" t="str">
        <f t="shared" si="4"/>
        <v>-</v>
      </c>
      <c r="BB6" s="78">
        <f t="shared" si="4"/>
        <v>47.72</v>
      </c>
      <c r="BC6" s="78">
        <f t="shared" si="4"/>
        <v>44.24</v>
      </c>
      <c r="BD6" s="78">
        <f t="shared" si="4"/>
        <v>43.07</v>
      </c>
      <c r="BE6" s="70" t="str">
        <f>IF(BE7="","",IF(BE7="-","【-】","【"&amp;SUBSTITUTE(TEXT(BE7,"#,##0.00"),"-","△")&amp;"】"))</f>
        <v>【44.07】</v>
      </c>
      <c r="BF6" s="78" t="str">
        <f t="shared" ref="BF6:BO6" si="5">IF(BF7="",NA(),BF7)</f>
        <v>-</v>
      </c>
      <c r="BG6" s="78" t="str">
        <f t="shared" si="5"/>
        <v>-</v>
      </c>
      <c r="BH6" s="78">
        <f t="shared" si="5"/>
        <v>1399.81</v>
      </c>
      <c r="BI6" s="78">
        <f t="shared" si="5"/>
        <v>1337.55</v>
      </c>
      <c r="BJ6" s="78">
        <f t="shared" si="5"/>
        <v>1099.72</v>
      </c>
      <c r="BK6" s="78" t="str">
        <f t="shared" si="5"/>
        <v>-</v>
      </c>
      <c r="BL6" s="78" t="str">
        <f t="shared" si="5"/>
        <v>-</v>
      </c>
      <c r="BM6" s="78">
        <f t="shared" si="5"/>
        <v>1206.79</v>
      </c>
      <c r="BN6" s="78">
        <f t="shared" si="5"/>
        <v>1258.43</v>
      </c>
      <c r="BO6" s="78">
        <f t="shared" si="5"/>
        <v>1163.75</v>
      </c>
      <c r="BP6" s="70" t="str">
        <f>IF(BP7="","",IF(BP7="-","【-】","【"&amp;SUBSTITUTE(TEXT(BP7,"#,##0.00"),"-","△")&amp;"】"))</f>
        <v>【1,201.79】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62.12</v>
      </c>
      <c r="BT6" s="78">
        <f t="shared" si="6"/>
        <v>56.43</v>
      </c>
      <c r="BU6" s="78">
        <f t="shared" si="6"/>
        <v>59.61</v>
      </c>
      <c r="BV6" s="78" t="str">
        <f t="shared" si="6"/>
        <v>-</v>
      </c>
      <c r="BW6" s="78" t="str">
        <f t="shared" si="6"/>
        <v>-</v>
      </c>
      <c r="BX6" s="78">
        <f t="shared" si="6"/>
        <v>71.84</v>
      </c>
      <c r="BY6" s="78">
        <f t="shared" si="6"/>
        <v>73.36</v>
      </c>
      <c r="BZ6" s="78">
        <f t="shared" si="6"/>
        <v>72.599999999999994</v>
      </c>
      <c r="CA6" s="70" t="str">
        <f>IF(CA7="","",IF(CA7="-","【-】","【"&amp;SUBSTITUTE(TEXT(CA7,"#,##0.00"),"-","△")&amp;"】"))</f>
        <v>【75.31】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151.62</v>
      </c>
      <c r="CE6" s="78">
        <f t="shared" si="7"/>
        <v>158.19999999999999</v>
      </c>
      <c r="CF6" s="78">
        <f t="shared" si="7"/>
        <v>150</v>
      </c>
      <c r="CG6" s="78" t="str">
        <f t="shared" si="7"/>
        <v>-</v>
      </c>
      <c r="CH6" s="78" t="str">
        <f t="shared" si="7"/>
        <v>-</v>
      </c>
      <c r="CI6" s="78">
        <f t="shared" si="7"/>
        <v>228.47</v>
      </c>
      <c r="CJ6" s="78">
        <f t="shared" si="7"/>
        <v>224.88</v>
      </c>
      <c r="CK6" s="78">
        <f t="shared" si="7"/>
        <v>228.64</v>
      </c>
      <c r="CL6" s="70" t="str">
        <f>IF(CL7="","",IF(CL7="-","【-】","【"&amp;SUBSTITUTE(TEXT(CL7,"#,##0.00"),"-","△")&amp;"】"))</f>
        <v>【216.39】</v>
      </c>
      <c r="CM6" s="78" t="str">
        <f t="shared" ref="CM6:CV6" si="8">IF(CM7="",NA(),CM7)</f>
        <v>-</v>
      </c>
      <c r="CN6" s="78" t="str">
        <f t="shared" si="8"/>
        <v>-</v>
      </c>
      <c r="CO6" s="78">
        <f t="shared" si="8"/>
        <v>51.85</v>
      </c>
      <c r="CP6" s="78">
        <f t="shared" si="8"/>
        <v>49.54</v>
      </c>
      <c r="CQ6" s="78">
        <f t="shared" si="8"/>
        <v>49.15</v>
      </c>
      <c r="CR6" s="78" t="str">
        <f t="shared" si="8"/>
        <v>-</v>
      </c>
      <c r="CS6" s="78" t="str">
        <f t="shared" si="8"/>
        <v>-</v>
      </c>
      <c r="CT6" s="78">
        <f t="shared" si="8"/>
        <v>42.47</v>
      </c>
      <c r="CU6" s="78">
        <f t="shared" si="8"/>
        <v>42.4</v>
      </c>
      <c r="CV6" s="78">
        <f t="shared" si="8"/>
        <v>42.28</v>
      </c>
      <c r="CW6" s="70" t="str">
        <f>IF(CW7="","",IF(CW7="-","【-】","【"&amp;SUBSTITUTE(TEXT(CW7,"#,##0.00"),"-","△")&amp;"】"))</f>
        <v>【42.57】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92.97</v>
      </c>
      <c r="DA6" s="78">
        <f t="shared" si="9"/>
        <v>93.39</v>
      </c>
      <c r="DB6" s="78">
        <f t="shared" si="9"/>
        <v>93.28</v>
      </c>
      <c r="DC6" s="78" t="str">
        <f t="shared" si="9"/>
        <v>-</v>
      </c>
      <c r="DD6" s="78" t="str">
        <f t="shared" si="9"/>
        <v>-</v>
      </c>
      <c r="DE6" s="78">
        <f t="shared" si="9"/>
        <v>83.75</v>
      </c>
      <c r="DF6" s="78">
        <f t="shared" si="9"/>
        <v>84.19</v>
      </c>
      <c r="DG6" s="78">
        <f t="shared" si="9"/>
        <v>84.34</v>
      </c>
      <c r="DH6" s="70" t="str">
        <f>IF(DH7="","",IF(DH7="-","【-】","【"&amp;SUBSTITUTE(TEXT(DH7,"#,##0.00"),"-","△")&amp;"】"))</f>
        <v>【85.24】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4.6500000000000004</v>
      </c>
      <c r="DL6" s="78">
        <f t="shared" si="10"/>
        <v>13.44</v>
      </c>
      <c r="DM6" s="78">
        <f t="shared" si="10"/>
        <v>13.33</v>
      </c>
      <c r="DN6" s="78" t="str">
        <f t="shared" si="10"/>
        <v>-</v>
      </c>
      <c r="DO6" s="78" t="str">
        <f t="shared" si="10"/>
        <v>-</v>
      </c>
      <c r="DP6" s="78">
        <f t="shared" si="10"/>
        <v>24.68</v>
      </c>
      <c r="DQ6" s="78">
        <f t="shared" si="10"/>
        <v>21.36</v>
      </c>
      <c r="DR6" s="78">
        <f t="shared" si="10"/>
        <v>22.79</v>
      </c>
      <c r="DS6" s="70" t="str">
        <f>IF(DS7="","",IF(DS7="-","【-】","【"&amp;SUBSTITUTE(TEXT(DS7,"#,##0.00"),"-","△")&amp;"】"))</f>
        <v>【25.87】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8">
        <f t="shared" si="11"/>
        <v>8.6199999999999992</v>
      </c>
      <c r="EB6" s="78">
        <f t="shared" si="11"/>
        <v>1.e-002</v>
      </c>
      <c r="EC6" s="78">
        <f t="shared" si="11"/>
        <v>1.e-002</v>
      </c>
      <c r="ED6" s="70" t="str">
        <f>IF(ED7="","",IF(ED7="-","【-】","【"&amp;SUBSTITUTE(TEXT(ED7,"#,##0.00"),"-","△")&amp;"】"))</f>
        <v>【0.01】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>
        <f t="shared" si="12"/>
        <v>0.36</v>
      </c>
      <c r="EM6" s="78">
        <f t="shared" si="12"/>
        <v>0.39</v>
      </c>
      <c r="EN6" s="78">
        <f t="shared" si="12"/>
        <v>0.1</v>
      </c>
      <c r="EO6" s="70" t="str">
        <f>IF(EO7="","",IF(EO7="-","【-】","【"&amp;SUBSTITUTE(TEXT(EO7,"#,##0.00"),"-","△")&amp;"】"))</f>
        <v>【0.15】</v>
      </c>
    </row>
    <row r="7" spans="1:148" s="55" customFormat="1">
      <c r="A7" s="56"/>
      <c r="B7" s="62">
        <v>2021</v>
      </c>
      <c r="C7" s="62">
        <v>222232</v>
      </c>
      <c r="D7" s="62">
        <v>46</v>
      </c>
      <c r="E7" s="62">
        <v>17</v>
      </c>
      <c r="F7" s="62">
        <v>4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13</v>
      </c>
      <c r="L7" s="62" t="s">
        <v>99</v>
      </c>
      <c r="M7" s="62" t="s">
        <v>100</v>
      </c>
      <c r="N7" s="71" t="s">
        <v>101</v>
      </c>
      <c r="O7" s="71">
        <v>82.65</v>
      </c>
      <c r="P7" s="71">
        <v>22.21</v>
      </c>
      <c r="Q7" s="71">
        <v>99.27</v>
      </c>
      <c r="R7" s="71">
        <v>1760</v>
      </c>
      <c r="S7" s="71">
        <v>31181</v>
      </c>
      <c r="T7" s="71">
        <v>65.569999999999993</v>
      </c>
      <c r="U7" s="71">
        <v>475.54</v>
      </c>
      <c r="V7" s="71">
        <v>6872</v>
      </c>
      <c r="W7" s="71">
        <v>4.6399999999999997</v>
      </c>
      <c r="X7" s="71">
        <v>1481.03</v>
      </c>
      <c r="Y7" s="71" t="s">
        <v>101</v>
      </c>
      <c r="Z7" s="71" t="s">
        <v>101</v>
      </c>
      <c r="AA7" s="71">
        <v>110.2</v>
      </c>
      <c r="AB7" s="71">
        <v>100.18</v>
      </c>
      <c r="AC7" s="71">
        <v>104.33</v>
      </c>
      <c r="AD7" s="71" t="s">
        <v>101</v>
      </c>
      <c r="AE7" s="71" t="s">
        <v>101</v>
      </c>
      <c r="AF7" s="71">
        <v>102.73</v>
      </c>
      <c r="AG7" s="71">
        <v>105.78</v>
      </c>
      <c r="AH7" s="71">
        <v>106.09</v>
      </c>
      <c r="AI7" s="71">
        <v>105.35</v>
      </c>
      <c r="AJ7" s="71" t="s">
        <v>101</v>
      </c>
      <c r="AK7" s="71" t="s">
        <v>101</v>
      </c>
      <c r="AL7" s="71">
        <v>0</v>
      </c>
      <c r="AM7" s="71">
        <v>0</v>
      </c>
      <c r="AN7" s="71">
        <v>0</v>
      </c>
      <c r="AO7" s="71" t="s">
        <v>101</v>
      </c>
      <c r="AP7" s="71" t="s">
        <v>101</v>
      </c>
      <c r="AQ7" s="71">
        <v>94.97</v>
      </c>
      <c r="AR7" s="71">
        <v>63.96</v>
      </c>
      <c r="AS7" s="71">
        <v>69.42</v>
      </c>
      <c r="AT7" s="71">
        <v>63.89</v>
      </c>
      <c r="AU7" s="71" t="s">
        <v>101</v>
      </c>
      <c r="AV7" s="71" t="s">
        <v>101</v>
      </c>
      <c r="AW7" s="71">
        <v>116.03</v>
      </c>
      <c r="AX7" s="71">
        <v>101.75</v>
      </c>
      <c r="AY7" s="71">
        <v>123.96</v>
      </c>
      <c r="AZ7" s="71" t="s">
        <v>101</v>
      </c>
      <c r="BA7" s="71" t="s">
        <v>101</v>
      </c>
      <c r="BB7" s="71">
        <v>47.72</v>
      </c>
      <c r="BC7" s="71">
        <v>44.24</v>
      </c>
      <c r="BD7" s="71">
        <v>43.07</v>
      </c>
      <c r="BE7" s="71">
        <v>44.07</v>
      </c>
      <c r="BF7" s="71" t="s">
        <v>101</v>
      </c>
      <c r="BG7" s="71" t="s">
        <v>101</v>
      </c>
      <c r="BH7" s="71">
        <v>1399.81</v>
      </c>
      <c r="BI7" s="71">
        <v>1337.55</v>
      </c>
      <c r="BJ7" s="71">
        <v>1099.72</v>
      </c>
      <c r="BK7" s="71" t="s">
        <v>101</v>
      </c>
      <c r="BL7" s="71" t="s">
        <v>101</v>
      </c>
      <c r="BM7" s="71">
        <v>1206.79</v>
      </c>
      <c r="BN7" s="71">
        <v>1258.43</v>
      </c>
      <c r="BO7" s="71">
        <v>1163.75</v>
      </c>
      <c r="BP7" s="71">
        <v>1201.79</v>
      </c>
      <c r="BQ7" s="71" t="s">
        <v>101</v>
      </c>
      <c r="BR7" s="71" t="s">
        <v>101</v>
      </c>
      <c r="BS7" s="71">
        <v>62.12</v>
      </c>
      <c r="BT7" s="71">
        <v>56.43</v>
      </c>
      <c r="BU7" s="71">
        <v>59.61</v>
      </c>
      <c r="BV7" s="71" t="s">
        <v>101</v>
      </c>
      <c r="BW7" s="71" t="s">
        <v>101</v>
      </c>
      <c r="BX7" s="71">
        <v>71.84</v>
      </c>
      <c r="BY7" s="71">
        <v>73.36</v>
      </c>
      <c r="BZ7" s="71">
        <v>72.599999999999994</v>
      </c>
      <c r="CA7" s="71">
        <v>75.31</v>
      </c>
      <c r="CB7" s="71" t="s">
        <v>101</v>
      </c>
      <c r="CC7" s="71" t="s">
        <v>101</v>
      </c>
      <c r="CD7" s="71">
        <v>151.62</v>
      </c>
      <c r="CE7" s="71">
        <v>158.19999999999999</v>
      </c>
      <c r="CF7" s="71">
        <v>150</v>
      </c>
      <c r="CG7" s="71" t="s">
        <v>101</v>
      </c>
      <c r="CH7" s="71" t="s">
        <v>101</v>
      </c>
      <c r="CI7" s="71">
        <v>228.47</v>
      </c>
      <c r="CJ7" s="71">
        <v>224.88</v>
      </c>
      <c r="CK7" s="71">
        <v>228.64</v>
      </c>
      <c r="CL7" s="71">
        <v>216.39</v>
      </c>
      <c r="CM7" s="71" t="s">
        <v>101</v>
      </c>
      <c r="CN7" s="71" t="s">
        <v>101</v>
      </c>
      <c r="CO7" s="71">
        <v>51.85</v>
      </c>
      <c r="CP7" s="71">
        <v>49.54</v>
      </c>
      <c r="CQ7" s="71">
        <v>49.15</v>
      </c>
      <c r="CR7" s="71" t="s">
        <v>101</v>
      </c>
      <c r="CS7" s="71" t="s">
        <v>101</v>
      </c>
      <c r="CT7" s="71">
        <v>42.47</v>
      </c>
      <c r="CU7" s="71">
        <v>42.4</v>
      </c>
      <c r="CV7" s="71">
        <v>42.28</v>
      </c>
      <c r="CW7" s="71">
        <v>42.57</v>
      </c>
      <c r="CX7" s="71" t="s">
        <v>101</v>
      </c>
      <c r="CY7" s="71" t="s">
        <v>101</v>
      </c>
      <c r="CZ7" s="71">
        <v>92.97</v>
      </c>
      <c r="DA7" s="71">
        <v>93.39</v>
      </c>
      <c r="DB7" s="71">
        <v>93.28</v>
      </c>
      <c r="DC7" s="71" t="s">
        <v>101</v>
      </c>
      <c r="DD7" s="71" t="s">
        <v>101</v>
      </c>
      <c r="DE7" s="71">
        <v>83.75</v>
      </c>
      <c r="DF7" s="71">
        <v>84.19</v>
      </c>
      <c r="DG7" s="71">
        <v>84.34</v>
      </c>
      <c r="DH7" s="71">
        <v>85.24</v>
      </c>
      <c r="DI7" s="71" t="s">
        <v>101</v>
      </c>
      <c r="DJ7" s="71" t="s">
        <v>101</v>
      </c>
      <c r="DK7" s="71">
        <v>4.6500000000000004</v>
      </c>
      <c r="DL7" s="71">
        <v>13.44</v>
      </c>
      <c r="DM7" s="71">
        <v>13.33</v>
      </c>
      <c r="DN7" s="71" t="s">
        <v>101</v>
      </c>
      <c r="DO7" s="71" t="s">
        <v>101</v>
      </c>
      <c r="DP7" s="71">
        <v>24.68</v>
      </c>
      <c r="DQ7" s="71">
        <v>21.36</v>
      </c>
      <c r="DR7" s="71">
        <v>22.79</v>
      </c>
      <c r="DS7" s="71">
        <v>25.87</v>
      </c>
      <c r="DT7" s="71" t="s">
        <v>101</v>
      </c>
      <c r="DU7" s="71" t="s">
        <v>101</v>
      </c>
      <c r="DV7" s="71">
        <v>0</v>
      </c>
      <c r="DW7" s="71">
        <v>0</v>
      </c>
      <c r="DX7" s="71">
        <v>0</v>
      </c>
      <c r="DY7" s="71" t="s">
        <v>101</v>
      </c>
      <c r="DZ7" s="71" t="s">
        <v>101</v>
      </c>
      <c r="EA7" s="71">
        <v>8.6199999999999992</v>
      </c>
      <c r="EB7" s="71">
        <v>1.e-002</v>
      </c>
      <c r="EC7" s="71">
        <v>1.e-002</v>
      </c>
      <c r="ED7" s="71">
        <v>1.e-002</v>
      </c>
      <c r="EE7" s="71" t="s">
        <v>101</v>
      </c>
      <c r="EF7" s="71" t="s">
        <v>101</v>
      </c>
      <c r="EG7" s="71">
        <v>0</v>
      </c>
      <c r="EH7" s="71">
        <v>0</v>
      </c>
      <c r="EI7" s="71">
        <v>0</v>
      </c>
      <c r="EJ7" s="71" t="s">
        <v>101</v>
      </c>
      <c r="EK7" s="71" t="s">
        <v>101</v>
      </c>
      <c r="EL7" s="71">
        <v>0.36</v>
      </c>
      <c r="EM7" s="71">
        <v>0.39</v>
      </c>
      <c r="EN7" s="71">
        <v>0.1</v>
      </c>
      <c r="EO7" s="71">
        <v>0.15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102</v>
      </c>
      <c r="C9" s="57" t="s">
        <v>103</v>
      </c>
      <c r="D9" s="57" t="s">
        <v>104</v>
      </c>
      <c r="E9" s="57" t="s">
        <v>105</v>
      </c>
      <c r="F9" s="57" t="s">
        <v>106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2023-01-25T02:16:20Z</cp:lastPrinted>
  <dcterms:created xsi:type="dcterms:W3CDTF">2023-01-12T23:39:33Z</dcterms:created>
  <dcterms:modified xsi:type="dcterms:W3CDTF">2023-02-21T23:13:11Z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2023-02-21T23:13:11Z</vt:filetime>
  </property>
</Properties>
</file>