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NfYDuXW8Nq02MkUB489e/aL1FnIEmPPgAdgc5tcZMySf6cASQnvxSKayOpjrBx88pz48RtI1Fq/YPCPolnK4g==" workbookSaltValue="ae+HIeMgb2FNPF78Ad1zCg==" workbookSpinCount="100000"/>
  <bookViews>
    <workbookView xWindow="-108" yWindow="-108" windowWidth="23256" windowHeight="1257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<sst xmlns="http://schemas.openxmlformats.org/spreadsheetml/2006/main" xmlns:r="http://schemas.openxmlformats.org/officeDocument/2006/relationships" count="115" uniqueCount="115">
  <si>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</si>
  <si>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</si>
  <si>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</si>
  <si>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</si>
  <si>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</si>
  <si>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</si>
  <si>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</si>
  <si>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</si>
  <si>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</si>
  <si>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</si>
  <si>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</si>
  <si>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</si>
  <si>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</si>
  <si>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</si>
  <si>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</si>
  <si>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</si>
  <si>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</si>
  <si>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</si>
  <si>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</si>
  <si>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</si>
  <si>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</si>
  <si>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</si>
  <si>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</si>
  <si>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</si>
  <si>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</si>
  <si>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</si>
  <si>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</si>
  <si>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</si>
  <si>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</si>
  <si>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</si>
  <si>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</si>
  <si>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</si>
  <si>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</si>
  <si>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</si>
  <si>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</si>
  <si>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</si>
  <si>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</si>
  <si>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</si>
  <si>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</si>
  <si>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</si>
  <si>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</si>
  <si>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</si>
  <si>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</si>
  <si>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</si>
  <si>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</si>
  <si>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</si>
  <si>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</si>
  <si>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</si>
  <si>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</si>
  <si>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</si>
  <si>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</si>
  <si>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</si>
  <si>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</si>
  <si>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</si>
  <si>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</si>
  <si>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</si>
  <si>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</si>
  <si>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</si>
  <si>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</si>
  <si>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</si>
  <si>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</si>
  <si>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</si>
  <si>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</si>
  <si>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</si>
  <si>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</si>
  <si>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</si>
  <si>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</si>
  <si>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</si>
  <si>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</si>
  <si>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</si>
  <si>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</si>
  <si>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</si>
  <si>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</si>
  <si>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</si>
  <si>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</si>
  <si>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</si>
  <si>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</si>
  <si>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</si>
  <si>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</si>
  <si>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</si>
  <si>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</si>
  <si>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</si>
  <si>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</si>
  <si>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</si>
  <si>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</si>
  <si>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</si>
  <si>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</si>
  <si>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</si>
  <si>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</si>
  <si>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</si>
  <si>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</si>
  <si>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</si>
  <si>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</si>
  <si>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</si>
  <si>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</si>
  <si>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</si>
  <si>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伊豆の国市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</si>
  <si>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</si>
  <si>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</si>
  <si>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</si>
  <si>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</si>
  <si>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</si>
  <si>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</si>
  <si>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</si>
  <si>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</si>
  <si>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</si>
  <si>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</si>
  <si>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</si>
  <si>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</si>
  <si>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</si>
  <si>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</si>
  <si>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</si>
  <si>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100％を超え、前年度より上昇しているが、一般会計からの繰入金に依存している状況は変わっていない。繰入金を減らすため、令和５年度から使用料値上げを予定している。
③流動比率　前年度から大幅に上昇し、100％を超えているが、事業繰越により国庫補助金の繰越が生じたことが要因と考えられる。他に、内部留保資金が増加し企業債償還額が減少しているため、長期的にも改善することが見込まれる。
④企業債残高対事業規模比率　企業債残高が前年度から増加したが、平均は下回っている。増加要因である未普及地域解消のための新規整備は令和８年度までを予定しており、それまでは企業債残高が増加すると考えられるが、使用料値上げも予定しているため、その後は改善していくことを見込んでいる。
⑤経費回収率　平均値を大きく下回り不足分を一般会計からの繰入金で賄っているが、令和５年度から使用料値上げを予定しており、改善する見込み。
⑥汚水処理原価　類似団体の平均値より低い水準であり、効率的な運営ができていると思われる。
⑦施設利用率　当市は流域下水道による処理のみのため、処理施設を所持していない。
⑧水洗化率　全国平均を若干下回るが類似団体の平均は超えている。水洗化率の向上は使用料収入の増加にも繋がるため、今後も継続した普及活動に取り組む。</t>
    <rPh sb="212" eb="214">
      <t>キギョウ</t>
    </rPh>
    <rPh sb="214" eb="215">
      <t>サイ</t>
    </rPh>
    <rPh sb="215" eb="217">
      <t>ザンダカ</t>
    </rPh>
    <rPh sb="218" eb="221">
      <t>ゼンネンド</t>
    </rPh>
    <rPh sb="223" eb="225">
      <t>ゾウカ</t>
    </rPh>
    <rPh sb="239" eb="241">
      <t>ゾウカ</t>
    </rPh>
    <rPh sb="241" eb="243">
      <t>ヨウイン</t>
    </rPh>
    <rPh sb="246" eb="249">
      <t>ミフキュウ</t>
    </rPh>
    <rPh sb="249" eb="251">
      <t>チイキ</t>
    </rPh>
    <rPh sb="251" eb="253">
      <t>カイショウ</t>
    </rPh>
    <rPh sb="257" eb="259">
      <t>シンキ</t>
    </rPh>
    <rPh sb="259" eb="261">
      <t>セイビ</t>
    </rPh>
    <rPh sb="262" eb="264">
      <t>レイワ</t>
    </rPh>
    <rPh sb="265" eb="267">
      <t>ネンド</t>
    </rPh>
    <rPh sb="270" eb="272">
      <t>ヨテイ</t>
    </rPh>
    <rPh sb="282" eb="284">
      <t>キギョウ</t>
    </rPh>
    <rPh sb="284" eb="285">
      <t>サイ</t>
    </rPh>
    <rPh sb="285" eb="287">
      <t>ザンダカ</t>
    </rPh>
    <rPh sb="288" eb="290">
      <t>ゾウカ</t>
    </rPh>
    <rPh sb="293" eb="294">
      <t>カンガ</t>
    </rPh>
    <rPh sb="318" eb="319">
      <t>ゴ</t>
    </rPh>
    <phoneticPr fontId="1"/>
  </si>
  <si>
    <t>①有形固定資産減価償却率　平均値を大きく下回るが、全資産の取得年月日を公営企業会計移行日としているためで、実際は昭和51年の事業着手から40年以上経過した管渠もある。策定済のストックマネジメント計画に基づき、管渠の更新を進めていく。
②管渠老朽化率　当市では現状耐用年数を超過した管渠は存在しない。
③管渠改善率　令和３年度は管渠の更新を行わなかった。耐用年数を超過した管渠はないが、今後もストックマネジメント計画に基づき更新を進めていく。</t>
    <rPh sb="157" eb="159">
      <t>レイワ</t>
    </rPh>
    <rPh sb="160" eb="162">
      <t>ネンド</t>
    </rPh>
    <rPh sb="163" eb="165">
      <t>カンキョ</t>
    </rPh>
    <rPh sb="166" eb="168">
      <t>コウシン</t>
    </rPh>
    <rPh sb="169" eb="170">
      <t>オコナ</t>
    </rPh>
    <rPh sb="176" eb="178">
      <t>タイヨウ</t>
    </rPh>
    <rPh sb="178" eb="180">
      <t>ネンスウ</t>
    </rPh>
    <rPh sb="181" eb="183">
      <t>チョウカ</t>
    </rPh>
    <rPh sb="185" eb="187">
      <t>カンキョ</t>
    </rPh>
    <phoneticPr fontId="1"/>
  </si>
  <si>
    <t>経営面では経費回収率が低く、一般会計からの繰入金に依存している状況が前年度から変わっていない。令和５年度から使用料値上げを予定しており、水洗化率の向上にも併せて取り組むことで、収入の増加を図る必要がある。
老朽化の状況については、耐用年数を超過した管渠はないものの、40年以上経過する管渠はあるため、ストックマネジメント計画に基づき適切に管渠の更新を進めていく。</t>
    <rPh sb="169" eb="171">
      <t>カンキョ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</si>
</sst>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7.0000000000000007e-002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92.77</c:v>
                </c:pt>
                <c:pt idx="4">
                  <c:v>92.71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105.69</c:v>
                </c:pt>
                <c:pt idx="4">
                  <c:v>109.12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3.94</c:v>
                </c:pt>
                <c:pt idx="4">
                  <c:v>7.59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65.959999999999994</c:v>
                </c:pt>
                <c:pt idx="4">
                  <c:v>131.4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801.63</c:v>
                </c:pt>
                <c:pt idx="4">
                  <c:v>891.84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69.099999999999994</c:v>
                </c:pt>
                <c:pt idx="4">
                  <c:v>68.650000000000006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伊豆の国市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47583</v>
      </c>
      <c r="AM8" s="21"/>
      <c r="AN8" s="21"/>
      <c r="AO8" s="21"/>
      <c r="AP8" s="21"/>
      <c r="AQ8" s="21"/>
      <c r="AR8" s="21"/>
      <c r="AS8" s="21"/>
      <c r="AT8" s="7">
        <f>データ!T6</f>
        <v>94.62</v>
      </c>
      <c r="AU8" s="7"/>
      <c r="AV8" s="7"/>
      <c r="AW8" s="7"/>
      <c r="AX8" s="7"/>
      <c r="AY8" s="7"/>
      <c r="AZ8" s="7"/>
      <c r="BA8" s="7"/>
      <c r="BB8" s="7">
        <f>データ!U6</f>
        <v>502.89</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64.88</v>
      </c>
      <c r="J10" s="7"/>
      <c r="K10" s="7"/>
      <c r="L10" s="7"/>
      <c r="M10" s="7"/>
      <c r="N10" s="7"/>
      <c r="O10" s="7"/>
      <c r="P10" s="7">
        <f>データ!P6</f>
        <v>14.1</v>
      </c>
      <c r="Q10" s="7"/>
      <c r="R10" s="7"/>
      <c r="S10" s="7"/>
      <c r="T10" s="7"/>
      <c r="U10" s="7"/>
      <c r="V10" s="7"/>
      <c r="W10" s="7">
        <f>データ!Q6</f>
        <v>81.12</v>
      </c>
      <c r="X10" s="7"/>
      <c r="Y10" s="7"/>
      <c r="Z10" s="7"/>
      <c r="AA10" s="7"/>
      <c r="AB10" s="7"/>
      <c r="AC10" s="7"/>
      <c r="AD10" s="21">
        <f>データ!R6</f>
        <v>2310</v>
      </c>
      <c r="AE10" s="21"/>
      <c r="AF10" s="21"/>
      <c r="AG10" s="21"/>
      <c r="AH10" s="21"/>
      <c r="AI10" s="21"/>
      <c r="AJ10" s="21"/>
      <c r="AK10" s="2"/>
      <c r="AL10" s="21">
        <f>データ!V6</f>
        <v>6706</v>
      </c>
      <c r="AM10" s="21"/>
      <c r="AN10" s="21"/>
      <c r="AO10" s="21"/>
      <c r="AP10" s="21"/>
      <c r="AQ10" s="21"/>
      <c r="AR10" s="21"/>
      <c r="AS10" s="21"/>
      <c r="AT10" s="7">
        <f>データ!W6</f>
        <v>2.37</v>
      </c>
      <c r="AU10" s="7"/>
      <c r="AV10" s="7"/>
      <c r="AW10" s="7"/>
      <c r="AX10" s="7"/>
      <c r="AY10" s="7"/>
      <c r="AZ10" s="7"/>
      <c r="BA10" s="7"/>
      <c r="BB10" s="7">
        <f>データ!X6</f>
        <v>2829.54</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AbJCYJ9AbMiJ5q4UVFUzBJY55g6wuhhaa4WPwua6ymLb0f1v0X45KvD+wv487y9Nm/g/5SokmRCX3dLSTg69A==" saltValue="p8zBba0g/6r4P8rL7t8cX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45</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222259</v>
      </c>
      <c r="D6" s="61">
        <f t="shared" si="1"/>
        <v>46</v>
      </c>
      <c r="E6" s="61">
        <f t="shared" si="1"/>
        <v>17</v>
      </c>
      <c r="F6" s="61">
        <f t="shared" si="1"/>
        <v>4</v>
      </c>
      <c r="G6" s="61">
        <f t="shared" si="1"/>
        <v>0</v>
      </c>
      <c r="H6" s="61" t="str">
        <f t="shared" si="1"/>
        <v>静岡県　伊豆の国市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64.88</v>
      </c>
      <c r="P6" s="70">
        <f t="shared" si="1"/>
        <v>14.1</v>
      </c>
      <c r="Q6" s="70">
        <f t="shared" si="1"/>
        <v>81.12</v>
      </c>
      <c r="R6" s="70">
        <f t="shared" si="1"/>
        <v>2310</v>
      </c>
      <c r="S6" s="70">
        <f t="shared" si="1"/>
        <v>47583</v>
      </c>
      <c r="T6" s="70">
        <f t="shared" si="1"/>
        <v>94.62</v>
      </c>
      <c r="U6" s="70">
        <f t="shared" si="1"/>
        <v>502.89</v>
      </c>
      <c r="V6" s="70">
        <f t="shared" si="1"/>
        <v>6706</v>
      </c>
      <c r="W6" s="70">
        <f t="shared" si="1"/>
        <v>2.37</v>
      </c>
      <c r="X6" s="70">
        <f t="shared" si="1"/>
        <v>2829.54</v>
      </c>
      <c r="Y6" s="78" t="str">
        <f t="shared" ref="Y6:AH6" si="2">IF(Y7="",NA(),Y7)</f>
        <v>-</v>
      </c>
      <c r="Z6" s="78" t="str">
        <f t="shared" si="2"/>
        <v>-</v>
      </c>
      <c r="AA6" s="78" t="str">
        <f t="shared" si="2"/>
        <v>-</v>
      </c>
      <c r="AB6" s="78">
        <f t="shared" si="2"/>
        <v>105.69</v>
      </c>
      <c r="AC6" s="78">
        <f t="shared" si="2"/>
        <v>109.12</v>
      </c>
      <c r="AD6" s="78" t="str">
        <f t="shared" si="2"/>
        <v>-</v>
      </c>
      <c r="AE6" s="78" t="str">
        <f t="shared" si="2"/>
        <v>-</v>
      </c>
      <c r="AF6" s="78" t="str">
        <f t="shared" si="2"/>
        <v>-</v>
      </c>
      <c r="AG6" s="78">
        <f t="shared" si="2"/>
        <v>105.78</v>
      </c>
      <c r="AH6" s="78">
        <f t="shared" si="2"/>
        <v>106.09</v>
      </c>
      <c r="AI6" s="70" t="str">
        <f>IF(AI7="","",IF(AI7="-","【-】","【"&amp;SUBSTITUTE(TEXT(AI7,"#,##0.00"),"-","△")&amp;"】"))</f>
        <v>【105.35】</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63.96</v>
      </c>
      <c r="AS6" s="78">
        <f t="shared" si="3"/>
        <v>69.42</v>
      </c>
      <c r="AT6" s="70" t="str">
        <f>IF(AT7="","",IF(AT7="-","【-】","【"&amp;SUBSTITUTE(TEXT(AT7,"#,##0.00"),"-","△")&amp;"】"))</f>
        <v>【63.89】</v>
      </c>
      <c r="AU6" s="78" t="str">
        <f t="shared" ref="AU6:BD6" si="4">IF(AU7="",NA(),AU7)</f>
        <v>-</v>
      </c>
      <c r="AV6" s="78" t="str">
        <f t="shared" si="4"/>
        <v>-</v>
      </c>
      <c r="AW6" s="78" t="str">
        <f t="shared" si="4"/>
        <v>-</v>
      </c>
      <c r="AX6" s="78">
        <f t="shared" si="4"/>
        <v>65.959999999999994</v>
      </c>
      <c r="AY6" s="78">
        <f t="shared" si="4"/>
        <v>131.4</v>
      </c>
      <c r="AZ6" s="78" t="str">
        <f t="shared" si="4"/>
        <v>-</v>
      </c>
      <c r="BA6" s="78" t="str">
        <f t="shared" si="4"/>
        <v>-</v>
      </c>
      <c r="BB6" s="78" t="str">
        <f t="shared" si="4"/>
        <v>-</v>
      </c>
      <c r="BC6" s="78">
        <f t="shared" si="4"/>
        <v>44.24</v>
      </c>
      <c r="BD6" s="78">
        <f t="shared" si="4"/>
        <v>43.07</v>
      </c>
      <c r="BE6" s="70" t="str">
        <f>IF(BE7="","",IF(BE7="-","【-】","【"&amp;SUBSTITUTE(TEXT(BE7,"#,##0.00"),"-","△")&amp;"】"))</f>
        <v>【44.07】</v>
      </c>
      <c r="BF6" s="78" t="str">
        <f t="shared" ref="BF6:BO6" si="5">IF(BF7="",NA(),BF7)</f>
        <v>-</v>
      </c>
      <c r="BG6" s="78" t="str">
        <f t="shared" si="5"/>
        <v>-</v>
      </c>
      <c r="BH6" s="78" t="str">
        <f t="shared" si="5"/>
        <v>-</v>
      </c>
      <c r="BI6" s="78">
        <f t="shared" si="5"/>
        <v>801.63</v>
      </c>
      <c r="BJ6" s="78">
        <f t="shared" si="5"/>
        <v>891.84</v>
      </c>
      <c r="BK6" s="78" t="str">
        <f t="shared" si="5"/>
        <v>-</v>
      </c>
      <c r="BL6" s="78" t="str">
        <f t="shared" si="5"/>
        <v>-</v>
      </c>
      <c r="BM6" s="78" t="str">
        <f t="shared" si="5"/>
        <v>-</v>
      </c>
      <c r="BN6" s="78">
        <f t="shared" si="5"/>
        <v>1258.43</v>
      </c>
      <c r="BO6" s="78">
        <f t="shared" si="5"/>
        <v>1163.75</v>
      </c>
      <c r="BP6" s="70" t="str">
        <f>IF(BP7="","",IF(BP7="-","【-】","【"&amp;SUBSTITUTE(TEXT(BP7,"#,##0.00"),"-","△")&amp;"】"))</f>
        <v>【1,201.79】</v>
      </c>
      <c r="BQ6" s="78" t="str">
        <f t="shared" ref="BQ6:BZ6" si="6">IF(BQ7="",NA(),BQ7)</f>
        <v>-</v>
      </c>
      <c r="BR6" s="78" t="str">
        <f t="shared" si="6"/>
        <v>-</v>
      </c>
      <c r="BS6" s="78" t="str">
        <f t="shared" si="6"/>
        <v>-</v>
      </c>
      <c r="BT6" s="78">
        <f t="shared" si="6"/>
        <v>69.099999999999994</v>
      </c>
      <c r="BU6" s="78">
        <f t="shared" si="6"/>
        <v>68.650000000000006</v>
      </c>
      <c r="BV6" s="78" t="str">
        <f t="shared" si="6"/>
        <v>-</v>
      </c>
      <c r="BW6" s="78" t="str">
        <f t="shared" si="6"/>
        <v>-</v>
      </c>
      <c r="BX6" s="78" t="str">
        <f t="shared" si="6"/>
        <v>-</v>
      </c>
      <c r="BY6" s="78">
        <f t="shared" si="6"/>
        <v>73.36</v>
      </c>
      <c r="BZ6" s="78">
        <f t="shared" si="6"/>
        <v>72.599999999999994</v>
      </c>
      <c r="CA6" s="70" t="str">
        <f>IF(CA7="","",IF(CA7="-","【-】","【"&amp;SUBSTITUTE(TEXT(CA7,"#,##0.00"),"-","△")&amp;"】"))</f>
        <v>【75.31】</v>
      </c>
      <c r="CB6" s="78" t="str">
        <f t="shared" ref="CB6:CK6" si="7">IF(CB7="",NA(),CB7)</f>
        <v>-</v>
      </c>
      <c r="CC6" s="78" t="str">
        <f t="shared" si="7"/>
        <v>-</v>
      </c>
      <c r="CD6" s="78" t="str">
        <f t="shared" si="7"/>
        <v>-</v>
      </c>
      <c r="CE6" s="78">
        <f t="shared" si="7"/>
        <v>150</v>
      </c>
      <c r="CF6" s="78">
        <f t="shared" si="7"/>
        <v>150</v>
      </c>
      <c r="CG6" s="78" t="str">
        <f t="shared" si="7"/>
        <v>-</v>
      </c>
      <c r="CH6" s="78" t="str">
        <f t="shared" si="7"/>
        <v>-</v>
      </c>
      <c r="CI6" s="78" t="str">
        <f t="shared" si="7"/>
        <v>-</v>
      </c>
      <c r="CJ6" s="78">
        <f t="shared" si="7"/>
        <v>224.88</v>
      </c>
      <c r="CK6" s="78">
        <f t="shared" si="7"/>
        <v>228.64</v>
      </c>
      <c r="CL6" s="70" t="str">
        <f>IF(CL7="","",IF(CL7="-","【-】","【"&amp;SUBSTITUTE(TEXT(CL7,"#,##0.00"),"-","△")&amp;"】"))</f>
        <v>【216.39】</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t="str">
        <f t="shared" si="8"/>
        <v>-</v>
      </c>
      <c r="CU6" s="78">
        <f t="shared" si="8"/>
        <v>42.4</v>
      </c>
      <c r="CV6" s="78">
        <f t="shared" si="8"/>
        <v>42.28</v>
      </c>
      <c r="CW6" s="70" t="str">
        <f>IF(CW7="","",IF(CW7="-","【-】","【"&amp;SUBSTITUTE(TEXT(CW7,"#,##0.00"),"-","△")&amp;"】"))</f>
        <v>【42.57】</v>
      </c>
      <c r="CX6" s="78" t="str">
        <f t="shared" ref="CX6:DG6" si="9">IF(CX7="",NA(),CX7)</f>
        <v>-</v>
      </c>
      <c r="CY6" s="78" t="str">
        <f t="shared" si="9"/>
        <v>-</v>
      </c>
      <c r="CZ6" s="78" t="str">
        <f t="shared" si="9"/>
        <v>-</v>
      </c>
      <c r="DA6" s="78">
        <f t="shared" si="9"/>
        <v>92.77</v>
      </c>
      <c r="DB6" s="78">
        <f t="shared" si="9"/>
        <v>92.71</v>
      </c>
      <c r="DC6" s="78" t="str">
        <f t="shared" si="9"/>
        <v>-</v>
      </c>
      <c r="DD6" s="78" t="str">
        <f t="shared" si="9"/>
        <v>-</v>
      </c>
      <c r="DE6" s="78" t="str">
        <f t="shared" si="9"/>
        <v>-</v>
      </c>
      <c r="DF6" s="78">
        <f t="shared" si="9"/>
        <v>84.19</v>
      </c>
      <c r="DG6" s="78">
        <f t="shared" si="9"/>
        <v>84.34</v>
      </c>
      <c r="DH6" s="70" t="str">
        <f>IF(DH7="","",IF(DH7="-","【-】","【"&amp;SUBSTITUTE(TEXT(DH7,"#,##0.00"),"-","△")&amp;"】"))</f>
        <v>【85.24】</v>
      </c>
      <c r="DI6" s="78" t="str">
        <f t="shared" ref="DI6:DR6" si="10">IF(DI7="",NA(),DI7)</f>
        <v>-</v>
      </c>
      <c r="DJ6" s="78" t="str">
        <f t="shared" si="10"/>
        <v>-</v>
      </c>
      <c r="DK6" s="78" t="str">
        <f t="shared" si="10"/>
        <v>-</v>
      </c>
      <c r="DL6" s="78">
        <f t="shared" si="10"/>
        <v>3.94</v>
      </c>
      <c r="DM6" s="78">
        <f t="shared" si="10"/>
        <v>7.59</v>
      </c>
      <c r="DN6" s="78" t="str">
        <f t="shared" si="10"/>
        <v>-</v>
      </c>
      <c r="DO6" s="78" t="str">
        <f t="shared" si="10"/>
        <v>-</v>
      </c>
      <c r="DP6" s="78" t="str">
        <f t="shared" si="10"/>
        <v>-</v>
      </c>
      <c r="DQ6" s="78">
        <f t="shared" si="10"/>
        <v>21.36</v>
      </c>
      <c r="DR6" s="78">
        <f t="shared" si="10"/>
        <v>22.79</v>
      </c>
      <c r="DS6" s="70" t="str">
        <f>IF(DS7="","",IF(DS7="-","【-】","【"&amp;SUBSTITUTE(TEXT(DS7,"#,##0.00"),"-","△")&amp;"】"))</f>
        <v>【25.87】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1.e-002</v>
      </c>
      <c r="EC6" s="78">
        <f t="shared" si="11"/>
        <v>1.e-002</v>
      </c>
      <c r="ED6" s="70" t="str">
        <f>IF(ED7="","",IF(ED7="-","【-】","【"&amp;SUBSTITUTE(TEXT(ED7,"#,##0.00"),"-","△")&amp;"】"))</f>
        <v>【0.01】</v>
      </c>
      <c r="EE6" s="78" t="str">
        <f t="shared" ref="EE6:EN6" si="12">IF(EE7="",NA(),EE7)</f>
        <v>-</v>
      </c>
      <c r="EF6" s="78" t="str">
        <f t="shared" si="12"/>
        <v>-</v>
      </c>
      <c r="EG6" s="78" t="str">
        <f t="shared" si="12"/>
        <v>-</v>
      </c>
      <c r="EH6" s="78">
        <f t="shared" si="12"/>
        <v>7.0000000000000007e-002</v>
      </c>
      <c r="EI6" s="70">
        <f t="shared" si="12"/>
        <v>0</v>
      </c>
      <c r="EJ6" s="78" t="str">
        <f t="shared" si="12"/>
        <v>-</v>
      </c>
      <c r="EK6" s="78" t="str">
        <f t="shared" si="12"/>
        <v>-</v>
      </c>
      <c r="EL6" s="78" t="str">
        <f t="shared" si="12"/>
        <v>-</v>
      </c>
      <c r="EM6" s="78">
        <f t="shared" si="12"/>
        <v>0.39</v>
      </c>
      <c r="EN6" s="78">
        <f t="shared" si="12"/>
        <v>0.1</v>
      </c>
      <c r="EO6" s="70" t="str">
        <f>IF(EO7="","",IF(EO7="-","【-】","【"&amp;SUBSTITUTE(TEXT(EO7,"#,##0.00"),"-","△")&amp;"】"))</f>
        <v>【0.15】</v>
      </c>
    </row>
    <row r="7" spans="1:148" s="55" customFormat="1">
      <c r="A7" s="56"/>
      <c r="B7" s="62">
        <v>2021</v>
      </c>
      <c r="C7" s="62">
        <v>222259</v>
      </c>
      <c r="D7" s="62">
        <v>46</v>
      </c>
      <c r="E7" s="62">
        <v>17</v>
      </c>
      <c r="F7" s="62">
        <v>4</v>
      </c>
      <c r="G7" s="62">
        <v>0</v>
      </c>
      <c r="H7" s="62" t="s">
        <v>96</v>
      </c>
      <c r="I7" s="62" t="s">
        <v>97</v>
      </c>
      <c r="J7" s="62" t="s">
        <v>98</v>
      </c>
      <c r="K7" s="62" t="s">
        <v>13</v>
      </c>
      <c r="L7" s="62" t="s">
        <v>99</v>
      </c>
      <c r="M7" s="62" t="s">
        <v>100</v>
      </c>
      <c r="N7" s="71" t="s">
        <v>101</v>
      </c>
      <c r="O7" s="71">
        <v>64.88</v>
      </c>
      <c r="P7" s="71">
        <v>14.1</v>
      </c>
      <c r="Q7" s="71">
        <v>81.12</v>
      </c>
      <c r="R7" s="71">
        <v>2310</v>
      </c>
      <c r="S7" s="71">
        <v>47583</v>
      </c>
      <c r="T7" s="71">
        <v>94.62</v>
      </c>
      <c r="U7" s="71">
        <v>502.89</v>
      </c>
      <c r="V7" s="71">
        <v>6706</v>
      </c>
      <c r="W7" s="71">
        <v>2.37</v>
      </c>
      <c r="X7" s="71">
        <v>2829.54</v>
      </c>
      <c r="Y7" s="71" t="s">
        <v>101</v>
      </c>
      <c r="Z7" s="71" t="s">
        <v>101</v>
      </c>
      <c r="AA7" s="71" t="s">
        <v>101</v>
      </c>
      <c r="AB7" s="71">
        <v>105.69</v>
      </c>
      <c r="AC7" s="71">
        <v>109.12</v>
      </c>
      <c r="AD7" s="71" t="s">
        <v>101</v>
      </c>
      <c r="AE7" s="71" t="s">
        <v>101</v>
      </c>
      <c r="AF7" s="71" t="s">
        <v>101</v>
      </c>
      <c r="AG7" s="71">
        <v>105.78</v>
      </c>
      <c r="AH7" s="71">
        <v>106.09</v>
      </c>
      <c r="AI7" s="71">
        <v>105.35</v>
      </c>
      <c r="AJ7" s="71" t="s">
        <v>101</v>
      </c>
      <c r="AK7" s="71" t="s">
        <v>101</v>
      </c>
      <c r="AL7" s="71" t="s">
        <v>101</v>
      </c>
      <c r="AM7" s="71">
        <v>0</v>
      </c>
      <c r="AN7" s="71">
        <v>0</v>
      </c>
      <c r="AO7" s="71" t="s">
        <v>101</v>
      </c>
      <c r="AP7" s="71" t="s">
        <v>101</v>
      </c>
      <c r="AQ7" s="71" t="s">
        <v>101</v>
      </c>
      <c r="AR7" s="71">
        <v>63.96</v>
      </c>
      <c r="AS7" s="71">
        <v>69.42</v>
      </c>
      <c r="AT7" s="71">
        <v>63.89</v>
      </c>
      <c r="AU7" s="71" t="s">
        <v>101</v>
      </c>
      <c r="AV7" s="71" t="s">
        <v>101</v>
      </c>
      <c r="AW7" s="71" t="s">
        <v>101</v>
      </c>
      <c r="AX7" s="71">
        <v>65.959999999999994</v>
      </c>
      <c r="AY7" s="71">
        <v>131.4</v>
      </c>
      <c r="AZ7" s="71" t="s">
        <v>101</v>
      </c>
      <c r="BA7" s="71" t="s">
        <v>101</v>
      </c>
      <c r="BB7" s="71" t="s">
        <v>101</v>
      </c>
      <c r="BC7" s="71">
        <v>44.24</v>
      </c>
      <c r="BD7" s="71">
        <v>43.07</v>
      </c>
      <c r="BE7" s="71">
        <v>44.07</v>
      </c>
      <c r="BF7" s="71" t="s">
        <v>101</v>
      </c>
      <c r="BG7" s="71" t="s">
        <v>101</v>
      </c>
      <c r="BH7" s="71" t="s">
        <v>101</v>
      </c>
      <c r="BI7" s="71">
        <v>801.63</v>
      </c>
      <c r="BJ7" s="71">
        <v>891.84</v>
      </c>
      <c r="BK7" s="71" t="s">
        <v>101</v>
      </c>
      <c r="BL7" s="71" t="s">
        <v>101</v>
      </c>
      <c r="BM7" s="71" t="s">
        <v>101</v>
      </c>
      <c r="BN7" s="71">
        <v>1258.43</v>
      </c>
      <c r="BO7" s="71">
        <v>1163.75</v>
      </c>
      <c r="BP7" s="71">
        <v>1201.79</v>
      </c>
      <c r="BQ7" s="71" t="s">
        <v>101</v>
      </c>
      <c r="BR7" s="71" t="s">
        <v>101</v>
      </c>
      <c r="BS7" s="71" t="s">
        <v>101</v>
      </c>
      <c r="BT7" s="71">
        <v>69.099999999999994</v>
      </c>
      <c r="BU7" s="71">
        <v>68.650000000000006</v>
      </c>
      <c r="BV7" s="71" t="s">
        <v>101</v>
      </c>
      <c r="BW7" s="71" t="s">
        <v>101</v>
      </c>
      <c r="BX7" s="71" t="s">
        <v>101</v>
      </c>
      <c r="BY7" s="71">
        <v>73.36</v>
      </c>
      <c r="BZ7" s="71">
        <v>72.599999999999994</v>
      </c>
      <c r="CA7" s="71">
        <v>75.31</v>
      </c>
      <c r="CB7" s="71" t="s">
        <v>101</v>
      </c>
      <c r="CC7" s="71" t="s">
        <v>101</v>
      </c>
      <c r="CD7" s="71" t="s">
        <v>101</v>
      </c>
      <c r="CE7" s="71">
        <v>150</v>
      </c>
      <c r="CF7" s="71">
        <v>150</v>
      </c>
      <c r="CG7" s="71" t="s">
        <v>101</v>
      </c>
      <c r="CH7" s="71" t="s">
        <v>101</v>
      </c>
      <c r="CI7" s="71" t="s">
        <v>101</v>
      </c>
      <c r="CJ7" s="71">
        <v>224.88</v>
      </c>
      <c r="CK7" s="71">
        <v>228.64</v>
      </c>
      <c r="CL7" s="71">
        <v>216.39</v>
      </c>
      <c r="CM7" s="71" t="s">
        <v>101</v>
      </c>
      <c r="CN7" s="71" t="s">
        <v>101</v>
      </c>
      <c r="CO7" s="71" t="s">
        <v>101</v>
      </c>
      <c r="CP7" s="71" t="s">
        <v>101</v>
      </c>
      <c r="CQ7" s="71" t="s">
        <v>101</v>
      </c>
      <c r="CR7" s="71" t="s">
        <v>101</v>
      </c>
      <c r="CS7" s="71" t="s">
        <v>101</v>
      </c>
      <c r="CT7" s="71" t="s">
        <v>101</v>
      </c>
      <c r="CU7" s="71">
        <v>42.4</v>
      </c>
      <c r="CV7" s="71">
        <v>42.28</v>
      </c>
      <c r="CW7" s="71">
        <v>42.57</v>
      </c>
      <c r="CX7" s="71" t="s">
        <v>101</v>
      </c>
      <c r="CY7" s="71" t="s">
        <v>101</v>
      </c>
      <c r="CZ7" s="71" t="s">
        <v>101</v>
      </c>
      <c r="DA7" s="71">
        <v>92.77</v>
      </c>
      <c r="DB7" s="71">
        <v>92.71</v>
      </c>
      <c r="DC7" s="71" t="s">
        <v>101</v>
      </c>
      <c r="DD7" s="71" t="s">
        <v>101</v>
      </c>
      <c r="DE7" s="71" t="s">
        <v>101</v>
      </c>
      <c r="DF7" s="71">
        <v>84.19</v>
      </c>
      <c r="DG7" s="71">
        <v>84.34</v>
      </c>
      <c r="DH7" s="71">
        <v>85.24</v>
      </c>
      <c r="DI7" s="71" t="s">
        <v>101</v>
      </c>
      <c r="DJ7" s="71" t="s">
        <v>101</v>
      </c>
      <c r="DK7" s="71" t="s">
        <v>101</v>
      </c>
      <c r="DL7" s="71">
        <v>3.94</v>
      </c>
      <c r="DM7" s="71">
        <v>7.59</v>
      </c>
      <c r="DN7" s="71" t="s">
        <v>101</v>
      </c>
      <c r="DO7" s="71" t="s">
        <v>101</v>
      </c>
      <c r="DP7" s="71" t="s">
        <v>101</v>
      </c>
      <c r="DQ7" s="71">
        <v>21.36</v>
      </c>
      <c r="DR7" s="71">
        <v>22.79</v>
      </c>
      <c r="DS7" s="71">
        <v>25.87</v>
      </c>
      <c r="DT7" s="71" t="s">
        <v>101</v>
      </c>
      <c r="DU7" s="71" t="s">
        <v>101</v>
      </c>
      <c r="DV7" s="71" t="s">
        <v>101</v>
      </c>
      <c r="DW7" s="71">
        <v>0</v>
      </c>
      <c r="DX7" s="71">
        <v>0</v>
      </c>
      <c r="DY7" s="71" t="s">
        <v>101</v>
      </c>
      <c r="DZ7" s="71" t="s">
        <v>101</v>
      </c>
      <c r="EA7" s="71" t="s">
        <v>101</v>
      </c>
      <c r="EB7" s="71">
        <v>1.e-002</v>
      </c>
      <c r="EC7" s="71">
        <v>1.e-002</v>
      </c>
      <c r="ED7" s="71">
        <v>1.e-002</v>
      </c>
      <c r="EE7" s="71" t="s">
        <v>101</v>
      </c>
      <c r="EF7" s="71" t="s">
        <v>101</v>
      </c>
      <c r="EG7" s="71" t="s">
        <v>101</v>
      </c>
      <c r="EH7" s="71">
        <v>7.0000000000000007e-002</v>
      </c>
      <c r="EI7" s="71">
        <v>0</v>
      </c>
      <c r="EJ7" s="71" t="s">
        <v>101</v>
      </c>
      <c r="EK7" s="71" t="s">
        <v>101</v>
      </c>
      <c r="EL7" s="71" t="s">
        <v>101</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2023-01-19T08:02:17Z</cp:lastPrinted>
  <dcterms:created xsi:type="dcterms:W3CDTF">2022-12-01T01:28:44Z</dcterms:created>
  <dcterms:modified xsi:type="dcterms:W3CDTF">2023-02-21T23:17:49Z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2023-02-21T23:17:49Z</vt:filetime>
  </property>
</Properties>
</file>