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O/28XOGu1Nt8qLW6cSliah5F84JRFIXyYiW2nN+fRGYcKfJcSo0VPJj9Ozzfox3OdxMCFabeg6dc4vhGKctvw==" workbookSaltValue="O8d4sQw06QnnRC1p2srKiw==" workbookSpinCount="100000"/>
  <bookViews>
    <workbookView xWindow="-120" yWindow="-120" windowWidth="20730" windowHeight="11160"/>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<sst xmlns="http://schemas.openxmlformats.org/spreadsheetml/2006/main" xmlns:r="http://schemas.openxmlformats.org/officeDocument/2006/relationships" count="112" uniqueCount="112">
  <si>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比率(N-1)</t>
    <rPh sb="0" eb="2">
      <t>ヒリツ</t>
    </rPh>
    <phoneticPr fontId="1"/>
  </si>
  <si>
    <t>経営比較分析表（令和3年度決算）</t>
    <rPh sb="8" eb="10">
      <t>レイワ</t>
    </rPh>
    <rPh sb="12" eb="13">
      <t>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</si>
  <si>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</si>
  <si>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</si>
  <si>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</si>
  <si>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</si>
  <si>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</si>
  <si>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</si>
  <si>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</si>
  <si>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</si>
  <si>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</si>
  <si>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</si>
  <si>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</si>
  <si>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</si>
  <si>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</si>
  <si>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</si>
  <si>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</si>
  <si>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</si>
  <si>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</si>
  <si>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</si>
  <si>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</si>
  <si>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</si>
  <si>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</si>
  <si>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</si>
  <si>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</si>
  <si>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</si>
  <si>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</si>
  <si>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</si>
  <si>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</si>
  <si>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</si>
  <si>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</si>
  <si>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</si>
  <si>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</si>
  <si>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</si>
  <si>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</si>
  <si>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</si>
  <si>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</si>
  <si>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</si>
  <si>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</si>
  <si>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</si>
  <si>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</si>
  <si>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</si>
  <si>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</si>
  <si>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</si>
  <si>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</si>
  <si>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</si>
  <si>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</si>
  <si>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</si>
  <si>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</si>
  <si>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</si>
  <si>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</si>
  <si>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</si>
  <si>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</si>
  <si>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</si>
  <si>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</si>
  <si>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</si>
  <si>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</si>
  <si>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</si>
  <si>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</si>
  <si>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</si>
  <si>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</si>
  <si>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</si>
  <si>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</si>
  <si>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</si>
  <si>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</si>
  <si>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</si>
  <si>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</si>
  <si>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</si>
  <si>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</si>
  <si>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</si>
  <si>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</si>
  <si>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</si>
  <si>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</si>
  <si>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</si>
  <si>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</si>
  <si>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</si>
  <si>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</si>
  <si>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</si>
  <si>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A8</t>
  </si>
  <si>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</si>
  <si>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</si>
  <si>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</si>
  <si>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</si>
  <si>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</si>
  <si>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</si>
  <si>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</si>
  <si>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</si>
  <si>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</si>
  <si>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</si>
  <si>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</si>
  <si>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</si>
  <si>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</si>
  <si>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</si>
  <si>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</si>
  <si>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河津町</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</si>
  <si>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</si>
  <si>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</si>
  <si>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</si>
  <si>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</si>
  <si>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</si>
  <si>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</si>
  <si>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</si>
  <si>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</si>
  <si>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</si>
  <si>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</si>
  <si>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</si>
  <si>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</si>
  <si>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</si>
  <si>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</si>
  <si>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有形固定資産減価償却率」が高い数値を示すとおり、耐用年数を迎える施設は更新に迫られている。老朽化し耐震性も低い施設・管路の優先順位を上げ、更新や布設替えを実施している。アセットマネジメント及び経営戦略を基に、資金調達を含め計画的に設備の更新を実施していく予定である。</t>
    <rPh sb="1" eb="7">
      <t>ユウケイコテイシサン</t>
    </rPh>
    <rPh sb="7" eb="12">
      <t>ゲンカショウキャクリツ</t>
    </rPh>
    <rPh sb="14" eb="15">
      <t>タカ</t>
    </rPh>
    <rPh sb="16" eb="18">
      <t>スウチ</t>
    </rPh>
    <rPh sb="19" eb="20">
      <t>シメ</t>
    </rPh>
    <rPh sb="25" eb="29">
      <t>タイヨウネンスウ</t>
    </rPh>
    <rPh sb="30" eb="31">
      <t>ムカ</t>
    </rPh>
    <rPh sb="33" eb="35">
      <t>シセツ</t>
    </rPh>
    <rPh sb="36" eb="38">
      <t>コウシン</t>
    </rPh>
    <rPh sb="39" eb="40">
      <t>セマ</t>
    </rPh>
    <rPh sb="46" eb="49">
      <t>ロウキュウカ</t>
    </rPh>
    <rPh sb="50" eb="53">
      <t>タイシンセイ</t>
    </rPh>
    <rPh sb="54" eb="55">
      <t>ヒク</t>
    </rPh>
    <rPh sb="56" eb="58">
      <t>シセツ</t>
    </rPh>
    <rPh sb="59" eb="61">
      <t>カンロ</t>
    </rPh>
    <rPh sb="62" eb="66">
      <t>ユウセンジュンイ</t>
    </rPh>
    <rPh sb="67" eb="68">
      <t>ア</t>
    </rPh>
    <rPh sb="70" eb="72">
      <t>コウシン</t>
    </rPh>
    <rPh sb="73" eb="76">
      <t>フセツカ</t>
    </rPh>
    <rPh sb="78" eb="80">
      <t>ジッシ</t>
    </rPh>
    <rPh sb="95" eb="96">
      <t>オヨ</t>
    </rPh>
    <rPh sb="97" eb="101">
      <t>ケイエイセンリャク</t>
    </rPh>
    <rPh sb="102" eb="103">
      <t>モト</t>
    </rPh>
    <rPh sb="105" eb="109">
      <t>シキンチョウタツ</t>
    </rPh>
    <rPh sb="110" eb="111">
      <t>フク</t>
    </rPh>
    <rPh sb="112" eb="115">
      <t>ケイカクテキ</t>
    </rPh>
    <rPh sb="116" eb="118">
      <t>セツビ</t>
    </rPh>
    <rPh sb="119" eb="121">
      <t>コウシン</t>
    </rPh>
    <rPh sb="122" eb="124">
      <t>ジッシ</t>
    </rPh>
    <rPh sb="128" eb="130">
      <t>ヨテイ</t>
    </rPh>
    <phoneticPr fontId="1"/>
  </si>
  <si>
    <t>　河津町水道事業は、旧簡易水道を統合し創設された。大規模な浄水施設を持たず、10箇所の小規模の水源から取水・配水を行い各流末で排水させて管理しているため、規模の縮小や統合によるコストの抑制、また「有収率」の改善においても難しい状況である。
「施設利用率」については、観光地という特性上、季節による使用量変化があり、最大使用量の能力を維持するために平均値は下がってしまう。
「企業債残高対給水収益比率」については、支払い能力としての留保資金との均衡を保ちながら、起債による資金調達をしつつ、引き続き施設の更新を実施していく。
「経営収支比率」が示す収支不足については、現状、内部留保資金で対応している。
「経営収支比率」「料金回収率」の改善については、令和4年度からの料金改定による改善が見込まれるが、昨今の物価上昇など新たな社会情勢の影響が憂慮されるため、支出の抑制など事業の安定に努めていかなければならない。</t>
    <rPh sb="1" eb="8">
      <t>カワヅチョウスイドウジギョウ</t>
    </rPh>
    <rPh sb="10" eb="15">
      <t>キュウカンイスイドウ</t>
    </rPh>
    <rPh sb="16" eb="18">
      <t>トウゴウ</t>
    </rPh>
    <rPh sb="19" eb="21">
      <t>ソウセツ</t>
    </rPh>
    <rPh sb="25" eb="28">
      <t>ダイキボ</t>
    </rPh>
    <rPh sb="29" eb="33">
      <t>ジョウスイシセツ</t>
    </rPh>
    <rPh sb="34" eb="35">
      <t>モ</t>
    </rPh>
    <rPh sb="40" eb="42">
      <t>カショ</t>
    </rPh>
    <rPh sb="43" eb="44">
      <t>ショウ</t>
    </rPh>
    <rPh sb="44" eb="46">
      <t>キボ</t>
    </rPh>
    <rPh sb="47" eb="49">
      <t>スイゲン</t>
    </rPh>
    <rPh sb="51" eb="53">
      <t>シュスイ</t>
    </rPh>
    <rPh sb="54" eb="56">
      <t>ハイスイ</t>
    </rPh>
    <rPh sb="57" eb="58">
      <t>オコナ</t>
    </rPh>
    <rPh sb="59" eb="62">
      <t>カクリュウマツ</t>
    </rPh>
    <rPh sb="63" eb="65">
      <t>ハイスイ</t>
    </rPh>
    <rPh sb="68" eb="70">
      <t>カンリ</t>
    </rPh>
    <rPh sb="77" eb="79">
      <t>キボ</t>
    </rPh>
    <rPh sb="80" eb="82">
      <t>シュクショウ</t>
    </rPh>
    <rPh sb="83" eb="85">
      <t>トウゴウ</t>
    </rPh>
    <rPh sb="92" eb="94">
      <t>ヨクセイ</t>
    </rPh>
    <rPh sb="98" eb="101">
      <t>ユウシュウリツ</t>
    </rPh>
    <rPh sb="103" eb="105">
      <t>カイゼン</t>
    </rPh>
    <rPh sb="110" eb="111">
      <t>ムズカ</t>
    </rPh>
    <rPh sb="113" eb="115">
      <t>ジョウキョウ</t>
    </rPh>
    <rPh sb="121" eb="126">
      <t>シセツリヨウリツ</t>
    </rPh>
    <rPh sb="133" eb="136">
      <t>カンコウチ</t>
    </rPh>
    <rPh sb="139" eb="142">
      <t>トクセイジョウ</t>
    </rPh>
    <rPh sb="143" eb="145">
      <t>キセツ</t>
    </rPh>
    <rPh sb="148" eb="151">
      <t>シヨウリョウ</t>
    </rPh>
    <rPh sb="151" eb="153">
      <t>ヘンカ</t>
    </rPh>
    <rPh sb="157" eb="162">
      <t>サイダイシヨウリョウ</t>
    </rPh>
    <rPh sb="163" eb="165">
      <t>ノウリョク</t>
    </rPh>
    <rPh sb="166" eb="168">
      <t>イジ</t>
    </rPh>
    <rPh sb="173" eb="176">
      <t>ヘイキンチ</t>
    </rPh>
    <rPh sb="177" eb="178">
      <t>サ</t>
    </rPh>
    <rPh sb="187" eb="193">
      <t>キギョウサイザンダカタイ</t>
    </rPh>
    <rPh sb="193" eb="197">
      <t>キュウスイシュウエキ</t>
    </rPh>
    <rPh sb="197" eb="199">
      <t>ヒリツ</t>
    </rPh>
    <rPh sb="206" eb="208">
      <t>シハラ</t>
    </rPh>
    <rPh sb="209" eb="211">
      <t>ノウリョク</t>
    </rPh>
    <rPh sb="215" eb="219">
      <t>リュウホシキン</t>
    </rPh>
    <rPh sb="221" eb="223">
      <t>キンコウ</t>
    </rPh>
    <rPh sb="224" eb="225">
      <t>タモ</t>
    </rPh>
    <rPh sb="230" eb="232">
      <t>キサイ</t>
    </rPh>
    <rPh sb="235" eb="239">
      <t>シキンチョウタツ</t>
    </rPh>
    <rPh sb="244" eb="245">
      <t>ヒ</t>
    </rPh>
    <rPh sb="246" eb="247">
      <t>ツヅ</t>
    </rPh>
    <rPh sb="248" eb="250">
      <t>シセツ</t>
    </rPh>
    <rPh sb="251" eb="253">
      <t>コウシン</t>
    </rPh>
    <rPh sb="254" eb="256">
      <t>ジッシ</t>
    </rPh>
    <rPh sb="271" eb="272">
      <t>シメ</t>
    </rPh>
    <rPh sb="273" eb="275">
      <t>シュウシ</t>
    </rPh>
    <rPh sb="275" eb="277">
      <t>フソク</t>
    </rPh>
    <rPh sb="283" eb="285">
      <t>ゲンジョウ</t>
    </rPh>
    <rPh sb="293" eb="295">
      <t>タイオウ</t>
    </rPh>
    <rPh sb="310" eb="315">
      <t>リョウキンカイシュウリツ</t>
    </rPh>
    <rPh sb="317" eb="319">
      <t>カイゼン</t>
    </rPh>
    <rPh sb="325" eb="327">
      <t>レイワ</t>
    </rPh>
    <rPh sb="340" eb="342">
      <t>カイゼン</t>
    </rPh>
    <rPh sb="343" eb="345">
      <t>ミコ</t>
    </rPh>
    <rPh sb="350" eb="352">
      <t>サッコン</t>
    </rPh>
    <rPh sb="353" eb="357">
      <t>ブッカジョウショウ</t>
    </rPh>
    <rPh sb="359" eb="360">
      <t>アラ</t>
    </rPh>
    <rPh sb="362" eb="366">
      <t>シャカイジョウセイ</t>
    </rPh>
    <rPh sb="367" eb="369">
      <t>エイキョウ</t>
    </rPh>
    <rPh sb="370" eb="372">
      <t>ユウリョ</t>
    </rPh>
    <rPh sb="378" eb="380">
      <t>シシュツ</t>
    </rPh>
    <rPh sb="381" eb="383">
      <t>ヨクセイ</t>
    </rPh>
    <rPh sb="385" eb="387">
      <t>ジギョウ</t>
    </rPh>
    <rPh sb="388" eb="390">
      <t>アンテイ</t>
    </rPh>
    <rPh sb="391" eb="392">
      <t>ツト</t>
    </rPh>
    <phoneticPr fontId="1"/>
  </si>
  <si>
    <t>　水道施設の更新が迫っており、今後より一層経費の増加が見込まれる。また、定住・交流人口減少による給水収益の減少は、確実に進むと推測される。また、コロナ禍による社会情勢の不透明さも給水収益に大きく影響すると想定される。この背反する傾向は水道事業の安定した経営にとって大きな問題として捉えている。
　令和４年度に料金改定を行ったが、昨今の物価や電気代等の高等もあり、引き続き広域連携等支出の抑制に努める必要がある。
　今後も収益を維持し留保資金を確保していくことが重要と考える。それにより、計画的な施設更新・長寿命化が可能と考える。</t>
    <rPh sb="148" eb="150">
      <t>レイワ</t>
    </rPh>
    <rPh sb="151" eb="153">
      <t>ネンド</t>
    </rPh>
    <rPh sb="154" eb="158">
      <t>リョウキンカイテイ</t>
    </rPh>
    <rPh sb="159" eb="160">
      <t>オコナ</t>
    </rPh>
    <rPh sb="164" eb="166">
      <t>サッコン</t>
    </rPh>
    <rPh sb="167" eb="169">
      <t>ブッカ</t>
    </rPh>
    <rPh sb="170" eb="173">
      <t>デンキダイ</t>
    </rPh>
    <rPh sb="173" eb="174">
      <t>トウ</t>
    </rPh>
    <rPh sb="175" eb="177">
      <t>コウトウ</t>
    </rPh>
    <rPh sb="181" eb="182">
      <t>ヒ</t>
    </rPh>
    <rPh sb="183" eb="184">
      <t>ツヅ</t>
    </rPh>
    <rPh sb="185" eb="190">
      <t>コウイキレンケイトウ</t>
    </rPh>
    <rPh sb="190" eb="192">
      <t>シシュツ</t>
    </rPh>
    <rPh sb="193" eb="195">
      <t>ヨクセイ</t>
    </rPh>
    <rPh sb="196" eb="197">
      <t>ツト</t>
    </rPh>
    <rPh sb="199" eb="201">
      <t>ヒツヨウ</t>
    </rPh>
    <rPh sb="207" eb="209">
      <t>コンゴ</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</si>
</sst>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formatCode="#,##0.00;&quot;△&quot;#,##0.00;&quot;-&quot;">
                  <c:v>0.27</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0.44</c:v>
                </c:pt>
                <c:pt idx="1">
                  <c:v>0.52</c:v>
                </c:pt>
                <c:pt idx="2">
                  <c:v>0.47</c:v>
                </c:pt>
                <c:pt idx="3">
                  <c:v>0.4</c:v>
                </c:pt>
                <c:pt idx="4">
                  <c:v>0.36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35.42</c:v>
                </c:pt>
                <c:pt idx="1">
                  <c:v>35.54</c:v>
                </c:pt>
                <c:pt idx="2">
                  <c:v>34.46</c:v>
                </c:pt>
                <c:pt idx="3">
                  <c:v>34.799999999999997</c:v>
                </c:pt>
                <c:pt idx="4">
                  <c:v>33.549999999999997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50.24</c:v>
                </c:pt>
                <c:pt idx="1">
                  <c:v>50.29</c:v>
                </c:pt>
                <c:pt idx="2">
                  <c:v>49.64</c:v>
                </c:pt>
                <c:pt idx="3">
                  <c:v>49.38</c:v>
                </c:pt>
                <c:pt idx="4">
                  <c:v>50.09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72.44</c:v>
                </c:pt>
                <c:pt idx="1">
                  <c:v>72.290000000000006</c:v>
                </c:pt>
                <c:pt idx="2">
                  <c:v>72.150000000000006</c:v>
                </c:pt>
                <c:pt idx="3">
                  <c:v>72.290000000000006</c:v>
                </c:pt>
                <c:pt idx="4">
                  <c:v>72.25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78.650000000000006</c:v>
                </c:pt>
                <c:pt idx="1">
                  <c:v>77.73</c:v>
                </c:pt>
                <c:pt idx="2">
                  <c:v>78.09</c:v>
                </c:pt>
                <c:pt idx="3">
                  <c:v>78.010000000000005</c:v>
                </c:pt>
                <c:pt idx="4">
                  <c:v>77.599999999999994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97.33</c:v>
                </c:pt>
                <c:pt idx="1">
                  <c:v>98.63</c:v>
                </c:pt>
                <c:pt idx="2">
                  <c:v>97.91</c:v>
                </c:pt>
                <c:pt idx="3">
                  <c:v>95.35</c:v>
                </c:pt>
                <c:pt idx="4">
                  <c:v>95.89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104.47</c:v>
                </c:pt>
                <c:pt idx="1">
                  <c:v>103.81</c:v>
                </c:pt>
                <c:pt idx="2">
                  <c:v>104.35</c:v>
                </c:pt>
                <c:pt idx="3">
                  <c:v>105.34</c:v>
                </c:pt>
                <c:pt idx="4">
                  <c:v>105.77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54.34</c:v>
                </c:pt>
                <c:pt idx="1">
                  <c:v>55.57</c:v>
                </c:pt>
                <c:pt idx="2">
                  <c:v>56.88</c:v>
                </c:pt>
                <c:pt idx="3">
                  <c:v>56.81</c:v>
                </c:pt>
                <c:pt idx="4">
                  <c:v>58.5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45.14</c:v>
                </c:pt>
                <c:pt idx="1">
                  <c:v>45.85</c:v>
                </c:pt>
                <c:pt idx="2">
                  <c:v>47.31</c:v>
                </c:pt>
                <c:pt idx="3">
                  <c:v>47.5</c:v>
                </c:pt>
                <c:pt idx="4">
                  <c:v>48.41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13.58</c:v>
                </c:pt>
                <c:pt idx="1">
                  <c:v>14.13</c:v>
                </c:pt>
                <c:pt idx="2">
                  <c:v>16.77</c:v>
                </c:pt>
                <c:pt idx="3">
                  <c:v>17.399999999999999</c:v>
                </c:pt>
                <c:pt idx="4">
                  <c:v>18.64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16.399999999999999</c:v>
                </c:pt>
                <c:pt idx="1">
                  <c:v>25.66</c:v>
                </c:pt>
                <c:pt idx="2">
                  <c:v>21.69</c:v>
                </c:pt>
                <c:pt idx="3">
                  <c:v>24.04</c:v>
                </c:pt>
                <c:pt idx="4">
                  <c:v>28.03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241.39</c:v>
                </c:pt>
                <c:pt idx="1">
                  <c:v>241.2</c:v>
                </c:pt>
                <c:pt idx="2">
                  <c:v>242.9</c:v>
                </c:pt>
                <c:pt idx="3">
                  <c:v>317.35000000000002</c:v>
                </c:pt>
                <c:pt idx="4">
                  <c:v>281.22000000000003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293.23</c:v>
                </c:pt>
                <c:pt idx="1">
                  <c:v>300.14</c:v>
                </c:pt>
                <c:pt idx="2">
                  <c:v>301.04000000000002</c:v>
                </c:pt>
                <c:pt idx="3">
                  <c:v>305.08</c:v>
                </c:pt>
                <c:pt idx="4">
                  <c:v>305.33999999999997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414.57</c:v>
                </c:pt>
                <c:pt idx="1">
                  <c:v>405.48</c:v>
                </c:pt>
                <c:pt idx="2">
                  <c:v>412.97</c:v>
                </c:pt>
                <c:pt idx="3">
                  <c:v>446.65</c:v>
                </c:pt>
                <c:pt idx="4">
                  <c:v>455.35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542.29999999999995</c:v>
                </c:pt>
                <c:pt idx="1">
                  <c:v>566.65</c:v>
                </c:pt>
                <c:pt idx="2">
                  <c:v>551.62</c:v>
                </c:pt>
                <c:pt idx="3">
                  <c:v>585.59</c:v>
                </c:pt>
                <c:pt idx="4">
                  <c:v>561.34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90.08</c:v>
                </c:pt>
                <c:pt idx="1">
                  <c:v>87.44</c:v>
                </c:pt>
                <c:pt idx="2">
                  <c:v>88.49</c:v>
                </c:pt>
                <c:pt idx="3">
                  <c:v>86.07</c:v>
                </c:pt>
                <c:pt idx="4">
                  <c:v>80.48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87.51</c:v>
                </c:pt>
                <c:pt idx="1">
                  <c:v>84.77</c:v>
                </c:pt>
                <c:pt idx="2">
                  <c:v>87.11</c:v>
                </c:pt>
                <c:pt idx="3">
                  <c:v>82.78</c:v>
                </c:pt>
                <c:pt idx="4">
                  <c:v>84.82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172.61</c:v>
                </c:pt>
                <c:pt idx="1">
                  <c:v>178.32</c:v>
                </c:pt>
                <c:pt idx="2">
                  <c:v>174.4</c:v>
                </c:pt>
                <c:pt idx="3">
                  <c:v>179.24</c:v>
                </c:pt>
                <c:pt idx="4">
                  <c:v>189.61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218.42</c:v>
                </c:pt>
                <c:pt idx="1">
                  <c:v>227.27</c:v>
                </c:pt>
                <c:pt idx="2">
                  <c:v>223.98</c:v>
                </c:pt>
                <c:pt idx="3">
                  <c:v>225.09</c:v>
                </c:pt>
                <c:pt idx="4">
                  <c:v>224.82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【111.39】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【261.51】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【265.16】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【90.12】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【60.29】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【167.74】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【102.35】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【22.30】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【0.66】</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河津町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2"/>
      <c r="P7" s="25" t="s">
        <v>6</v>
      </c>
      <c r="Q7" s="25"/>
      <c r="R7" s="25"/>
      <c r="S7" s="25"/>
      <c r="T7" s="25"/>
      <c r="U7" s="25"/>
      <c r="V7" s="25"/>
      <c r="W7" s="25" t="s">
        <v>14</v>
      </c>
      <c r="X7" s="25"/>
      <c r="Y7" s="25"/>
      <c r="Z7" s="25"/>
      <c r="AA7" s="25"/>
      <c r="AB7" s="25"/>
      <c r="AC7" s="25"/>
      <c r="AD7" s="25" t="s">
        <v>5</v>
      </c>
      <c r="AE7" s="25"/>
      <c r="AF7" s="25"/>
      <c r="AG7" s="25"/>
      <c r="AH7" s="25"/>
      <c r="AI7" s="25"/>
      <c r="AJ7" s="25"/>
      <c r="AK7" s="2"/>
      <c r="AL7" s="25" t="s">
        <v>17</v>
      </c>
      <c r="AM7" s="25"/>
      <c r="AN7" s="25"/>
      <c r="AO7" s="25"/>
      <c r="AP7" s="25"/>
      <c r="AQ7" s="25"/>
      <c r="AR7" s="25"/>
      <c r="AS7" s="25"/>
      <c r="AT7" s="5" t="s">
        <v>11</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A8</v>
      </c>
      <c r="X8" s="26"/>
      <c r="Y8" s="26"/>
      <c r="Z8" s="26"/>
      <c r="AA8" s="26"/>
      <c r="AB8" s="26"/>
      <c r="AC8" s="26"/>
      <c r="AD8" s="26" t="str">
        <f>データ!$M$6</f>
        <v>非設置</v>
      </c>
      <c r="AE8" s="26"/>
      <c r="AF8" s="26"/>
      <c r="AG8" s="26"/>
      <c r="AH8" s="26"/>
      <c r="AI8" s="26"/>
      <c r="AJ8" s="26"/>
      <c r="AK8" s="2"/>
      <c r="AL8" s="29">
        <f>データ!$R$6</f>
        <v>6892</v>
      </c>
      <c r="AM8" s="29"/>
      <c r="AN8" s="29"/>
      <c r="AO8" s="29"/>
      <c r="AP8" s="29"/>
      <c r="AQ8" s="29"/>
      <c r="AR8" s="29"/>
      <c r="AS8" s="29"/>
      <c r="AT8" s="7">
        <f>データ!$S$6</f>
        <v>100.69</v>
      </c>
      <c r="AU8" s="15"/>
      <c r="AV8" s="15"/>
      <c r="AW8" s="15"/>
      <c r="AX8" s="15"/>
      <c r="AY8" s="15"/>
      <c r="AZ8" s="15"/>
      <c r="BA8" s="15"/>
      <c r="BB8" s="27">
        <f>データ!$T$6</f>
        <v>68.45</v>
      </c>
      <c r="BC8" s="27"/>
      <c r="BD8" s="27"/>
      <c r="BE8" s="27"/>
      <c r="BF8" s="27"/>
      <c r="BG8" s="27"/>
      <c r="BH8" s="27"/>
      <c r="BI8" s="27"/>
      <c r="BJ8" s="3"/>
      <c r="BK8" s="3"/>
      <c r="BL8" s="36" t="s">
        <v>12</v>
      </c>
      <c r="BM8" s="46"/>
      <c r="BN8" s="53" t="s">
        <v>21</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16</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55.57</v>
      </c>
      <c r="J10" s="15"/>
      <c r="K10" s="15"/>
      <c r="L10" s="15"/>
      <c r="M10" s="15"/>
      <c r="N10" s="15"/>
      <c r="O10" s="24"/>
      <c r="P10" s="27">
        <f>データ!$P$6</f>
        <v>95.12</v>
      </c>
      <c r="Q10" s="27"/>
      <c r="R10" s="27"/>
      <c r="S10" s="27"/>
      <c r="T10" s="27"/>
      <c r="U10" s="27"/>
      <c r="V10" s="27"/>
      <c r="W10" s="29">
        <f>データ!$Q$6</f>
        <v>2640</v>
      </c>
      <c r="X10" s="29"/>
      <c r="Y10" s="29"/>
      <c r="Z10" s="29"/>
      <c r="AA10" s="29"/>
      <c r="AB10" s="29"/>
      <c r="AC10" s="29"/>
      <c r="AD10" s="2"/>
      <c r="AE10" s="2"/>
      <c r="AF10" s="2"/>
      <c r="AG10" s="2"/>
      <c r="AH10" s="2"/>
      <c r="AI10" s="2"/>
      <c r="AJ10" s="2"/>
      <c r="AK10" s="2"/>
      <c r="AL10" s="29">
        <f>データ!$U$6</f>
        <v>6497</v>
      </c>
      <c r="AM10" s="29"/>
      <c r="AN10" s="29"/>
      <c r="AO10" s="29"/>
      <c r="AP10" s="29"/>
      <c r="AQ10" s="29"/>
      <c r="AR10" s="29"/>
      <c r="AS10" s="29"/>
      <c r="AT10" s="7">
        <f>データ!$V$6</f>
        <v>18.16</v>
      </c>
      <c r="AU10" s="15"/>
      <c r="AV10" s="15"/>
      <c r="AW10" s="15"/>
      <c r="AX10" s="15"/>
      <c r="AY10" s="15"/>
      <c r="AZ10" s="15"/>
      <c r="BA10" s="15"/>
      <c r="BB10" s="27">
        <f>データ!$W$6</f>
        <v>357.76</v>
      </c>
      <c r="BC10" s="27"/>
      <c r="BD10" s="27"/>
      <c r="BE10" s="27"/>
      <c r="BF10" s="27"/>
      <c r="BG10" s="27"/>
      <c r="BH10" s="27"/>
      <c r="BI10" s="27"/>
      <c r="BJ10" s="2"/>
      <c r="BK10" s="2"/>
      <c r="BL10" s="38" t="s">
        <v>36</v>
      </c>
      <c r="BM10" s="48"/>
      <c r="BN10" s="55" t="s">
        <v>4</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109</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9</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111</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8</v>
      </c>
      <c r="J84" s="12" t="s">
        <v>29</v>
      </c>
      <c r="K84" s="12" t="s">
        <v>49</v>
      </c>
      <c r="L84" s="12" t="s">
        <v>51</v>
      </c>
      <c r="M84" s="12" t="s">
        <v>33</v>
      </c>
      <c r="N84" s="12" t="s">
        <v>53</v>
      </c>
      <c r="O84" s="12" t="s">
        <v>55</v>
      </c>
    </row>
    <row r="85" spans="1:78" hidden="1">
      <c r="B85" s="12"/>
      <c r="C85" s="12"/>
      <c r="D85" s="12"/>
      <c r="E85" s="12" t="str">
        <f>データ!AH6</f>
        <v>【111.39】</v>
      </c>
      <c r="F85" s="12" t="str">
        <f>データ!AS6</f>
        <v>【1.30】</v>
      </c>
      <c r="G85" s="12" t="str">
        <f>データ!BD6</f>
        <v>【261.51】</v>
      </c>
      <c r="H85" s="12" t="str">
        <f>データ!BO6</f>
        <v>【265.16】</v>
      </c>
      <c r="I85" s="12" t="str">
        <f>データ!BZ6</f>
        <v>【102.35】</v>
      </c>
      <c r="J85" s="12" t="str">
        <f>データ!CK6</f>
        <v>【167.74】</v>
      </c>
      <c r="K85" s="12" t="str">
        <f>データ!CV6</f>
        <v>【60.29】</v>
      </c>
      <c r="L85" s="12" t="str">
        <f>データ!DG6</f>
        <v>【90.12】</v>
      </c>
      <c r="M85" s="12" t="str">
        <f>データ!DR6</f>
        <v>【50.88】</v>
      </c>
      <c r="N85" s="12" t="str">
        <f>データ!EC6</f>
        <v>【22.30】</v>
      </c>
      <c r="O85" s="12" t="str">
        <f>データ!EN6</f>
        <v>【0.66】</v>
      </c>
    </row>
  </sheetData>
  <sheetProtection algorithmName="SHA-512" hashValue="Vr12cfNCAgu4XBu/8yp7v7HEllM6JN9MXdf8evQ7MlN67f+j8Yl26BMTE/bygYUsyNP1ciSLqSc/81PjnCjFtA==" saltValue="VsT3bQmlc/M3mg0DjEmU7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1"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20</v>
      </c>
      <c r="B3" s="67" t="s">
        <v>50</v>
      </c>
      <c r="C3" s="67" t="s">
        <v>58</v>
      </c>
      <c r="D3" s="67" t="s">
        <v>59</v>
      </c>
      <c r="E3" s="67" t="s">
        <v>3</v>
      </c>
      <c r="F3" s="67" t="s">
        <v>2</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10</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5</v>
      </c>
      <c r="N5" s="77" t="s">
        <v>73</v>
      </c>
      <c r="O5" s="77" t="s">
        <v>74</v>
      </c>
      <c r="P5" s="77" t="s">
        <v>75</v>
      </c>
      <c r="Q5" s="77" t="s">
        <v>76</v>
      </c>
      <c r="R5" s="77" t="s">
        <v>77</v>
      </c>
      <c r="S5" s="77" t="s">
        <v>79</v>
      </c>
      <c r="T5" s="77" t="s">
        <v>64</v>
      </c>
      <c r="U5" s="77" t="s">
        <v>80</v>
      </c>
      <c r="V5" s="77" t="s">
        <v>81</v>
      </c>
      <c r="W5" s="77" t="s">
        <v>82</v>
      </c>
      <c r="X5" s="77" t="s">
        <v>83</v>
      </c>
      <c r="Y5" s="77" t="s">
        <v>84</v>
      </c>
      <c r="Z5" s="77" t="s">
        <v>85</v>
      </c>
      <c r="AA5" s="77" t="s">
        <v>0</v>
      </c>
      <c r="AB5" s="77" t="s">
        <v>86</v>
      </c>
      <c r="AC5" s="77" t="s">
        <v>88</v>
      </c>
      <c r="AD5" s="77" t="s">
        <v>89</v>
      </c>
      <c r="AE5" s="77" t="s">
        <v>90</v>
      </c>
      <c r="AF5" s="77" t="s">
        <v>91</v>
      </c>
      <c r="AG5" s="77" t="s">
        <v>92</v>
      </c>
      <c r="AH5" s="77" t="s">
        <v>43</v>
      </c>
      <c r="AI5" s="77" t="s">
        <v>83</v>
      </c>
      <c r="AJ5" s="77" t="s">
        <v>84</v>
      </c>
      <c r="AK5" s="77" t="s">
        <v>85</v>
      </c>
      <c r="AL5" s="77" t="s">
        <v>0</v>
      </c>
      <c r="AM5" s="77" t="s">
        <v>86</v>
      </c>
      <c r="AN5" s="77" t="s">
        <v>88</v>
      </c>
      <c r="AO5" s="77" t="s">
        <v>89</v>
      </c>
      <c r="AP5" s="77" t="s">
        <v>90</v>
      </c>
      <c r="AQ5" s="77" t="s">
        <v>91</v>
      </c>
      <c r="AR5" s="77" t="s">
        <v>92</v>
      </c>
      <c r="AS5" s="77" t="s">
        <v>87</v>
      </c>
      <c r="AT5" s="77" t="s">
        <v>83</v>
      </c>
      <c r="AU5" s="77" t="s">
        <v>84</v>
      </c>
      <c r="AV5" s="77" t="s">
        <v>85</v>
      </c>
      <c r="AW5" s="77" t="s">
        <v>0</v>
      </c>
      <c r="AX5" s="77" t="s">
        <v>86</v>
      </c>
      <c r="AY5" s="77" t="s">
        <v>88</v>
      </c>
      <c r="AZ5" s="77" t="s">
        <v>89</v>
      </c>
      <c r="BA5" s="77" t="s">
        <v>90</v>
      </c>
      <c r="BB5" s="77" t="s">
        <v>91</v>
      </c>
      <c r="BC5" s="77" t="s">
        <v>92</v>
      </c>
      <c r="BD5" s="77" t="s">
        <v>87</v>
      </c>
      <c r="BE5" s="77" t="s">
        <v>83</v>
      </c>
      <c r="BF5" s="77" t="s">
        <v>84</v>
      </c>
      <c r="BG5" s="77" t="s">
        <v>85</v>
      </c>
      <c r="BH5" s="77" t="s">
        <v>0</v>
      </c>
      <c r="BI5" s="77" t="s">
        <v>86</v>
      </c>
      <c r="BJ5" s="77" t="s">
        <v>88</v>
      </c>
      <c r="BK5" s="77" t="s">
        <v>89</v>
      </c>
      <c r="BL5" s="77" t="s">
        <v>90</v>
      </c>
      <c r="BM5" s="77" t="s">
        <v>91</v>
      </c>
      <c r="BN5" s="77" t="s">
        <v>92</v>
      </c>
      <c r="BO5" s="77" t="s">
        <v>87</v>
      </c>
      <c r="BP5" s="77" t="s">
        <v>83</v>
      </c>
      <c r="BQ5" s="77" t="s">
        <v>84</v>
      </c>
      <c r="BR5" s="77" t="s">
        <v>85</v>
      </c>
      <c r="BS5" s="77" t="s">
        <v>0</v>
      </c>
      <c r="BT5" s="77" t="s">
        <v>86</v>
      </c>
      <c r="BU5" s="77" t="s">
        <v>88</v>
      </c>
      <c r="BV5" s="77" t="s">
        <v>89</v>
      </c>
      <c r="BW5" s="77" t="s">
        <v>90</v>
      </c>
      <c r="BX5" s="77" t="s">
        <v>91</v>
      </c>
      <c r="BY5" s="77" t="s">
        <v>92</v>
      </c>
      <c r="BZ5" s="77" t="s">
        <v>87</v>
      </c>
      <c r="CA5" s="77" t="s">
        <v>83</v>
      </c>
      <c r="CB5" s="77" t="s">
        <v>84</v>
      </c>
      <c r="CC5" s="77" t="s">
        <v>85</v>
      </c>
      <c r="CD5" s="77" t="s">
        <v>0</v>
      </c>
      <c r="CE5" s="77" t="s">
        <v>86</v>
      </c>
      <c r="CF5" s="77" t="s">
        <v>88</v>
      </c>
      <c r="CG5" s="77" t="s">
        <v>89</v>
      </c>
      <c r="CH5" s="77" t="s">
        <v>90</v>
      </c>
      <c r="CI5" s="77" t="s">
        <v>91</v>
      </c>
      <c r="CJ5" s="77" t="s">
        <v>92</v>
      </c>
      <c r="CK5" s="77" t="s">
        <v>87</v>
      </c>
      <c r="CL5" s="77" t="s">
        <v>83</v>
      </c>
      <c r="CM5" s="77" t="s">
        <v>84</v>
      </c>
      <c r="CN5" s="77" t="s">
        <v>85</v>
      </c>
      <c r="CO5" s="77" t="s">
        <v>0</v>
      </c>
      <c r="CP5" s="77" t="s">
        <v>86</v>
      </c>
      <c r="CQ5" s="77" t="s">
        <v>88</v>
      </c>
      <c r="CR5" s="77" t="s">
        <v>89</v>
      </c>
      <c r="CS5" s="77" t="s">
        <v>90</v>
      </c>
      <c r="CT5" s="77" t="s">
        <v>91</v>
      </c>
      <c r="CU5" s="77" t="s">
        <v>92</v>
      </c>
      <c r="CV5" s="77" t="s">
        <v>87</v>
      </c>
      <c r="CW5" s="77" t="s">
        <v>83</v>
      </c>
      <c r="CX5" s="77" t="s">
        <v>84</v>
      </c>
      <c r="CY5" s="77" t="s">
        <v>85</v>
      </c>
      <c r="CZ5" s="77" t="s">
        <v>0</v>
      </c>
      <c r="DA5" s="77" t="s">
        <v>86</v>
      </c>
      <c r="DB5" s="77" t="s">
        <v>88</v>
      </c>
      <c r="DC5" s="77" t="s">
        <v>89</v>
      </c>
      <c r="DD5" s="77" t="s">
        <v>90</v>
      </c>
      <c r="DE5" s="77" t="s">
        <v>91</v>
      </c>
      <c r="DF5" s="77" t="s">
        <v>92</v>
      </c>
      <c r="DG5" s="77" t="s">
        <v>87</v>
      </c>
      <c r="DH5" s="77" t="s">
        <v>83</v>
      </c>
      <c r="DI5" s="77" t="s">
        <v>84</v>
      </c>
      <c r="DJ5" s="77" t="s">
        <v>85</v>
      </c>
      <c r="DK5" s="77" t="s">
        <v>0</v>
      </c>
      <c r="DL5" s="77" t="s">
        <v>86</v>
      </c>
      <c r="DM5" s="77" t="s">
        <v>88</v>
      </c>
      <c r="DN5" s="77" t="s">
        <v>89</v>
      </c>
      <c r="DO5" s="77" t="s">
        <v>90</v>
      </c>
      <c r="DP5" s="77" t="s">
        <v>91</v>
      </c>
      <c r="DQ5" s="77" t="s">
        <v>92</v>
      </c>
      <c r="DR5" s="77" t="s">
        <v>87</v>
      </c>
      <c r="DS5" s="77" t="s">
        <v>83</v>
      </c>
      <c r="DT5" s="77" t="s">
        <v>84</v>
      </c>
      <c r="DU5" s="77" t="s">
        <v>85</v>
      </c>
      <c r="DV5" s="77" t="s">
        <v>0</v>
      </c>
      <c r="DW5" s="77" t="s">
        <v>86</v>
      </c>
      <c r="DX5" s="77" t="s">
        <v>88</v>
      </c>
      <c r="DY5" s="77" t="s">
        <v>89</v>
      </c>
      <c r="DZ5" s="77" t="s">
        <v>90</v>
      </c>
      <c r="EA5" s="77" t="s">
        <v>91</v>
      </c>
      <c r="EB5" s="77" t="s">
        <v>92</v>
      </c>
      <c r="EC5" s="77" t="s">
        <v>87</v>
      </c>
      <c r="ED5" s="77" t="s">
        <v>83</v>
      </c>
      <c r="EE5" s="77" t="s">
        <v>84</v>
      </c>
      <c r="EF5" s="77" t="s">
        <v>85</v>
      </c>
      <c r="EG5" s="77" t="s">
        <v>0</v>
      </c>
      <c r="EH5" s="77" t="s">
        <v>86</v>
      </c>
      <c r="EI5" s="77" t="s">
        <v>88</v>
      </c>
      <c r="EJ5" s="77" t="s">
        <v>89</v>
      </c>
      <c r="EK5" s="77" t="s">
        <v>90</v>
      </c>
      <c r="EL5" s="77" t="s">
        <v>91</v>
      </c>
      <c r="EM5" s="77" t="s">
        <v>92</v>
      </c>
      <c r="EN5" s="77" t="s">
        <v>87</v>
      </c>
    </row>
    <row r="6" spans="1:144" s="64" customFormat="1">
      <c r="A6" s="65" t="s">
        <v>93</v>
      </c>
      <c r="B6" s="70">
        <f t="shared" ref="B6:W6" si="1">B7</f>
        <v>2021</v>
      </c>
      <c r="C6" s="70">
        <f t="shared" si="1"/>
        <v>223026</v>
      </c>
      <c r="D6" s="70">
        <f t="shared" si="1"/>
        <v>46</v>
      </c>
      <c r="E6" s="70">
        <f t="shared" si="1"/>
        <v>1</v>
      </c>
      <c r="F6" s="70">
        <f t="shared" si="1"/>
        <v>0</v>
      </c>
      <c r="G6" s="70">
        <f t="shared" si="1"/>
        <v>1</v>
      </c>
      <c r="H6" s="70" t="str">
        <f t="shared" si="1"/>
        <v>静岡県　河津町</v>
      </c>
      <c r="I6" s="70" t="str">
        <f t="shared" si="1"/>
        <v>法適用</v>
      </c>
      <c r="J6" s="70" t="str">
        <f t="shared" si="1"/>
        <v>水道事業</v>
      </c>
      <c r="K6" s="70" t="str">
        <f t="shared" si="1"/>
        <v>末端給水事業</v>
      </c>
      <c r="L6" s="70" t="str">
        <f t="shared" si="1"/>
        <v>A8</v>
      </c>
      <c r="M6" s="70" t="str">
        <f t="shared" si="1"/>
        <v>非設置</v>
      </c>
      <c r="N6" s="80" t="str">
        <f t="shared" si="1"/>
        <v>-</v>
      </c>
      <c r="O6" s="80">
        <f t="shared" si="1"/>
        <v>55.57</v>
      </c>
      <c r="P6" s="80">
        <f t="shared" si="1"/>
        <v>95.12</v>
      </c>
      <c r="Q6" s="80">
        <f t="shared" si="1"/>
        <v>2640</v>
      </c>
      <c r="R6" s="80">
        <f t="shared" si="1"/>
        <v>6892</v>
      </c>
      <c r="S6" s="80">
        <f t="shared" si="1"/>
        <v>100.69</v>
      </c>
      <c r="T6" s="80">
        <f t="shared" si="1"/>
        <v>68.45</v>
      </c>
      <c r="U6" s="80">
        <f t="shared" si="1"/>
        <v>6497</v>
      </c>
      <c r="V6" s="80">
        <f t="shared" si="1"/>
        <v>18.16</v>
      </c>
      <c r="W6" s="80">
        <f t="shared" si="1"/>
        <v>357.76</v>
      </c>
      <c r="X6" s="86">
        <f t="shared" ref="X6:AG6" si="2">IF(X7="",NA(),X7)</f>
        <v>97.33</v>
      </c>
      <c r="Y6" s="86">
        <f t="shared" si="2"/>
        <v>98.63</v>
      </c>
      <c r="Z6" s="86">
        <f t="shared" si="2"/>
        <v>97.91</v>
      </c>
      <c r="AA6" s="86">
        <f t="shared" si="2"/>
        <v>95.35</v>
      </c>
      <c r="AB6" s="86">
        <f t="shared" si="2"/>
        <v>95.89</v>
      </c>
      <c r="AC6" s="86">
        <f t="shared" si="2"/>
        <v>104.47</v>
      </c>
      <c r="AD6" s="86">
        <f t="shared" si="2"/>
        <v>103.81</v>
      </c>
      <c r="AE6" s="86">
        <f t="shared" si="2"/>
        <v>104.35</v>
      </c>
      <c r="AF6" s="86">
        <f t="shared" si="2"/>
        <v>105.34</v>
      </c>
      <c r="AG6" s="86">
        <f t="shared" si="2"/>
        <v>105.77</v>
      </c>
      <c r="AH6" s="80" t="str">
        <f>IF(AH7="","",IF(AH7="-","【-】","【"&amp;SUBSTITUTE(TEXT(AH7,"#,##0.00"),"-","△")&amp;"】"))</f>
        <v>【111.39】</v>
      </c>
      <c r="AI6" s="80">
        <f t="shared" ref="AI6:AR6" si="3">IF(AI7="",NA(),AI7)</f>
        <v>0</v>
      </c>
      <c r="AJ6" s="80">
        <f t="shared" si="3"/>
        <v>0</v>
      </c>
      <c r="AK6" s="80">
        <f t="shared" si="3"/>
        <v>0</v>
      </c>
      <c r="AL6" s="80">
        <f t="shared" si="3"/>
        <v>0</v>
      </c>
      <c r="AM6" s="80">
        <f t="shared" si="3"/>
        <v>0</v>
      </c>
      <c r="AN6" s="86">
        <f t="shared" si="3"/>
        <v>16.399999999999999</v>
      </c>
      <c r="AO6" s="86">
        <f t="shared" si="3"/>
        <v>25.66</v>
      </c>
      <c r="AP6" s="86">
        <f t="shared" si="3"/>
        <v>21.69</v>
      </c>
      <c r="AQ6" s="86">
        <f t="shared" si="3"/>
        <v>24.04</v>
      </c>
      <c r="AR6" s="86">
        <f t="shared" si="3"/>
        <v>28.03</v>
      </c>
      <c r="AS6" s="80" t="str">
        <f>IF(AS7="","",IF(AS7="-","【-】","【"&amp;SUBSTITUTE(TEXT(AS7,"#,##0.00"),"-","△")&amp;"】"))</f>
        <v>【1.30】</v>
      </c>
      <c r="AT6" s="86">
        <f t="shared" ref="AT6:BC6" si="4">IF(AT7="",NA(),AT7)</f>
        <v>241.39</v>
      </c>
      <c r="AU6" s="86">
        <f t="shared" si="4"/>
        <v>241.2</v>
      </c>
      <c r="AV6" s="86">
        <f t="shared" si="4"/>
        <v>242.9</v>
      </c>
      <c r="AW6" s="86">
        <f t="shared" si="4"/>
        <v>317.35000000000002</v>
      </c>
      <c r="AX6" s="86">
        <f t="shared" si="4"/>
        <v>281.22000000000003</v>
      </c>
      <c r="AY6" s="86">
        <f t="shared" si="4"/>
        <v>293.23</v>
      </c>
      <c r="AZ6" s="86">
        <f t="shared" si="4"/>
        <v>300.14</v>
      </c>
      <c r="BA6" s="86">
        <f t="shared" si="4"/>
        <v>301.04000000000002</v>
      </c>
      <c r="BB6" s="86">
        <f t="shared" si="4"/>
        <v>305.08</v>
      </c>
      <c r="BC6" s="86">
        <f t="shared" si="4"/>
        <v>305.33999999999997</v>
      </c>
      <c r="BD6" s="80" t="str">
        <f>IF(BD7="","",IF(BD7="-","【-】","【"&amp;SUBSTITUTE(TEXT(BD7,"#,##0.00"),"-","△")&amp;"】"))</f>
        <v>【261.51】</v>
      </c>
      <c r="BE6" s="86">
        <f t="shared" ref="BE6:BN6" si="5">IF(BE7="",NA(),BE7)</f>
        <v>414.57</v>
      </c>
      <c r="BF6" s="86">
        <f t="shared" si="5"/>
        <v>405.48</v>
      </c>
      <c r="BG6" s="86">
        <f t="shared" si="5"/>
        <v>412.97</v>
      </c>
      <c r="BH6" s="86">
        <f t="shared" si="5"/>
        <v>446.65</v>
      </c>
      <c r="BI6" s="86">
        <f t="shared" si="5"/>
        <v>455.35</v>
      </c>
      <c r="BJ6" s="86">
        <f t="shared" si="5"/>
        <v>542.29999999999995</v>
      </c>
      <c r="BK6" s="86">
        <f t="shared" si="5"/>
        <v>566.65</v>
      </c>
      <c r="BL6" s="86">
        <f t="shared" si="5"/>
        <v>551.62</v>
      </c>
      <c r="BM6" s="86">
        <f t="shared" si="5"/>
        <v>585.59</v>
      </c>
      <c r="BN6" s="86">
        <f t="shared" si="5"/>
        <v>561.34</v>
      </c>
      <c r="BO6" s="80" t="str">
        <f>IF(BO7="","",IF(BO7="-","【-】","【"&amp;SUBSTITUTE(TEXT(BO7,"#,##0.00"),"-","△")&amp;"】"))</f>
        <v>【265.16】</v>
      </c>
      <c r="BP6" s="86">
        <f t="shared" ref="BP6:BY6" si="6">IF(BP7="",NA(),BP7)</f>
        <v>90.08</v>
      </c>
      <c r="BQ6" s="86">
        <f t="shared" si="6"/>
        <v>87.44</v>
      </c>
      <c r="BR6" s="86">
        <f t="shared" si="6"/>
        <v>88.49</v>
      </c>
      <c r="BS6" s="86">
        <f t="shared" si="6"/>
        <v>86.07</v>
      </c>
      <c r="BT6" s="86">
        <f t="shared" si="6"/>
        <v>80.48</v>
      </c>
      <c r="BU6" s="86">
        <f t="shared" si="6"/>
        <v>87.51</v>
      </c>
      <c r="BV6" s="86">
        <f t="shared" si="6"/>
        <v>84.77</v>
      </c>
      <c r="BW6" s="86">
        <f t="shared" si="6"/>
        <v>87.11</v>
      </c>
      <c r="BX6" s="86">
        <f t="shared" si="6"/>
        <v>82.78</v>
      </c>
      <c r="BY6" s="86">
        <f t="shared" si="6"/>
        <v>84.82</v>
      </c>
      <c r="BZ6" s="80" t="str">
        <f>IF(BZ7="","",IF(BZ7="-","【-】","【"&amp;SUBSTITUTE(TEXT(BZ7,"#,##0.00"),"-","△")&amp;"】"))</f>
        <v>【102.35】</v>
      </c>
      <c r="CA6" s="86">
        <f t="shared" ref="CA6:CJ6" si="7">IF(CA7="",NA(),CA7)</f>
        <v>172.61</v>
      </c>
      <c r="CB6" s="86">
        <f t="shared" si="7"/>
        <v>178.32</v>
      </c>
      <c r="CC6" s="86">
        <f t="shared" si="7"/>
        <v>174.4</v>
      </c>
      <c r="CD6" s="86">
        <f t="shared" si="7"/>
        <v>179.24</v>
      </c>
      <c r="CE6" s="86">
        <f t="shared" si="7"/>
        <v>189.61</v>
      </c>
      <c r="CF6" s="86">
        <f t="shared" si="7"/>
        <v>218.42</v>
      </c>
      <c r="CG6" s="86">
        <f t="shared" si="7"/>
        <v>227.27</v>
      </c>
      <c r="CH6" s="86">
        <f t="shared" si="7"/>
        <v>223.98</v>
      </c>
      <c r="CI6" s="86">
        <f t="shared" si="7"/>
        <v>225.09</v>
      </c>
      <c r="CJ6" s="86">
        <f t="shared" si="7"/>
        <v>224.82</v>
      </c>
      <c r="CK6" s="80" t="str">
        <f>IF(CK7="","",IF(CK7="-","【-】","【"&amp;SUBSTITUTE(TEXT(CK7,"#,##0.00"),"-","△")&amp;"】"))</f>
        <v>【167.74】</v>
      </c>
      <c r="CL6" s="86">
        <f t="shared" ref="CL6:CU6" si="8">IF(CL7="",NA(),CL7)</f>
        <v>35.42</v>
      </c>
      <c r="CM6" s="86">
        <f t="shared" si="8"/>
        <v>35.54</v>
      </c>
      <c r="CN6" s="86">
        <f t="shared" si="8"/>
        <v>34.46</v>
      </c>
      <c r="CO6" s="86">
        <f t="shared" si="8"/>
        <v>34.799999999999997</v>
      </c>
      <c r="CP6" s="86">
        <f t="shared" si="8"/>
        <v>33.549999999999997</v>
      </c>
      <c r="CQ6" s="86">
        <f t="shared" si="8"/>
        <v>50.24</v>
      </c>
      <c r="CR6" s="86">
        <f t="shared" si="8"/>
        <v>50.29</v>
      </c>
      <c r="CS6" s="86">
        <f t="shared" si="8"/>
        <v>49.64</v>
      </c>
      <c r="CT6" s="86">
        <f t="shared" si="8"/>
        <v>49.38</v>
      </c>
      <c r="CU6" s="86">
        <f t="shared" si="8"/>
        <v>50.09</v>
      </c>
      <c r="CV6" s="80" t="str">
        <f>IF(CV7="","",IF(CV7="-","【-】","【"&amp;SUBSTITUTE(TEXT(CV7,"#,##0.00"),"-","△")&amp;"】"))</f>
        <v>【60.29】</v>
      </c>
      <c r="CW6" s="86">
        <f t="shared" ref="CW6:DF6" si="9">IF(CW7="",NA(),CW7)</f>
        <v>72.44</v>
      </c>
      <c r="CX6" s="86">
        <f t="shared" si="9"/>
        <v>72.290000000000006</v>
      </c>
      <c r="CY6" s="86">
        <f t="shared" si="9"/>
        <v>72.150000000000006</v>
      </c>
      <c r="CZ6" s="86">
        <f t="shared" si="9"/>
        <v>72.290000000000006</v>
      </c>
      <c r="DA6" s="86">
        <f t="shared" si="9"/>
        <v>72.25</v>
      </c>
      <c r="DB6" s="86">
        <f t="shared" si="9"/>
        <v>78.650000000000006</v>
      </c>
      <c r="DC6" s="86">
        <f t="shared" si="9"/>
        <v>77.73</v>
      </c>
      <c r="DD6" s="86">
        <f t="shared" si="9"/>
        <v>78.09</v>
      </c>
      <c r="DE6" s="86">
        <f t="shared" si="9"/>
        <v>78.010000000000005</v>
      </c>
      <c r="DF6" s="86">
        <f t="shared" si="9"/>
        <v>77.599999999999994</v>
      </c>
      <c r="DG6" s="80" t="str">
        <f>IF(DG7="","",IF(DG7="-","【-】","【"&amp;SUBSTITUTE(TEXT(DG7,"#,##0.00"),"-","△")&amp;"】"))</f>
        <v>【90.12】</v>
      </c>
      <c r="DH6" s="86">
        <f t="shared" ref="DH6:DQ6" si="10">IF(DH7="",NA(),DH7)</f>
        <v>54.34</v>
      </c>
      <c r="DI6" s="86">
        <f t="shared" si="10"/>
        <v>55.57</v>
      </c>
      <c r="DJ6" s="86">
        <f t="shared" si="10"/>
        <v>56.88</v>
      </c>
      <c r="DK6" s="86">
        <f t="shared" si="10"/>
        <v>56.81</v>
      </c>
      <c r="DL6" s="86">
        <f t="shared" si="10"/>
        <v>58.5</v>
      </c>
      <c r="DM6" s="86">
        <f t="shared" si="10"/>
        <v>45.14</v>
      </c>
      <c r="DN6" s="86">
        <f t="shared" si="10"/>
        <v>45.85</v>
      </c>
      <c r="DO6" s="86">
        <f t="shared" si="10"/>
        <v>47.31</v>
      </c>
      <c r="DP6" s="86">
        <f t="shared" si="10"/>
        <v>47.5</v>
      </c>
      <c r="DQ6" s="86">
        <f t="shared" si="10"/>
        <v>48.41</v>
      </c>
      <c r="DR6" s="80" t="str">
        <f>IF(DR7="","",IF(DR7="-","【-】","【"&amp;SUBSTITUTE(TEXT(DR7,"#,##0.00"),"-","△")&amp;"】"))</f>
        <v>【50.88】</v>
      </c>
      <c r="DS6" s="80">
        <f t="shared" ref="DS6:EB6" si="11">IF(DS7="",NA(),DS7)</f>
        <v>0</v>
      </c>
      <c r="DT6" s="80">
        <f t="shared" si="11"/>
        <v>0</v>
      </c>
      <c r="DU6" s="80">
        <f t="shared" si="11"/>
        <v>0</v>
      </c>
      <c r="DV6" s="80">
        <f t="shared" si="11"/>
        <v>0</v>
      </c>
      <c r="DW6" s="80">
        <f t="shared" si="11"/>
        <v>0</v>
      </c>
      <c r="DX6" s="86">
        <f t="shared" si="11"/>
        <v>13.58</v>
      </c>
      <c r="DY6" s="86">
        <f t="shared" si="11"/>
        <v>14.13</v>
      </c>
      <c r="DZ6" s="86">
        <f t="shared" si="11"/>
        <v>16.77</v>
      </c>
      <c r="EA6" s="86">
        <f t="shared" si="11"/>
        <v>17.399999999999999</v>
      </c>
      <c r="EB6" s="86">
        <f t="shared" si="11"/>
        <v>18.64</v>
      </c>
      <c r="EC6" s="80" t="str">
        <f>IF(EC7="","",IF(EC7="-","【-】","【"&amp;SUBSTITUTE(TEXT(EC7,"#,##0.00"),"-","△")&amp;"】"))</f>
        <v>【22.30】</v>
      </c>
      <c r="ED6" s="80">
        <f t="shared" ref="ED6:EM6" si="12">IF(ED7="",NA(),ED7)</f>
        <v>0</v>
      </c>
      <c r="EE6" s="80">
        <f t="shared" si="12"/>
        <v>0</v>
      </c>
      <c r="EF6" s="80">
        <f t="shared" si="12"/>
        <v>0</v>
      </c>
      <c r="EG6" s="86">
        <f t="shared" si="12"/>
        <v>0.27</v>
      </c>
      <c r="EH6" s="80">
        <f t="shared" si="12"/>
        <v>0</v>
      </c>
      <c r="EI6" s="86">
        <f t="shared" si="12"/>
        <v>0.44</v>
      </c>
      <c r="EJ6" s="86">
        <f t="shared" si="12"/>
        <v>0.52</v>
      </c>
      <c r="EK6" s="86">
        <f t="shared" si="12"/>
        <v>0.47</v>
      </c>
      <c r="EL6" s="86">
        <f t="shared" si="12"/>
        <v>0.4</v>
      </c>
      <c r="EM6" s="86">
        <f t="shared" si="12"/>
        <v>0.36</v>
      </c>
      <c r="EN6" s="80" t="str">
        <f>IF(EN7="","",IF(EN7="-","【-】","【"&amp;SUBSTITUTE(TEXT(EN7,"#,##0.00"),"-","△")&amp;"】"))</f>
        <v>【0.66】</v>
      </c>
    </row>
    <row r="7" spans="1:144" s="64" customFormat="1">
      <c r="A7" s="65"/>
      <c r="B7" s="71">
        <v>2021</v>
      </c>
      <c r="C7" s="71">
        <v>223026</v>
      </c>
      <c r="D7" s="71">
        <v>46</v>
      </c>
      <c r="E7" s="71">
        <v>1</v>
      </c>
      <c r="F7" s="71">
        <v>0</v>
      </c>
      <c r="G7" s="71">
        <v>1</v>
      </c>
      <c r="H7" s="71" t="s">
        <v>94</v>
      </c>
      <c r="I7" s="71" t="s">
        <v>95</v>
      </c>
      <c r="J7" s="71" t="s">
        <v>96</v>
      </c>
      <c r="K7" s="71" t="s">
        <v>97</v>
      </c>
      <c r="L7" s="71" t="s">
        <v>78</v>
      </c>
      <c r="M7" s="71" t="s">
        <v>15</v>
      </c>
      <c r="N7" s="81" t="s">
        <v>98</v>
      </c>
      <c r="O7" s="81">
        <v>55.57</v>
      </c>
      <c r="P7" s="81">
        <v>95.12</v>
      </c>
      <c r="Q7" s="81">
        <v>2640</v>
      </c>
      <c r="R7" s="81">
        <v>6892</v>
      </c>
      <c r="S7" s="81">
        <v>100.69</v>
      </c>
      <c r="T7" s="81">
        <v>68.45</v>
      </c>
      <c r="U7" s="81">
        <v>6497</v>
      </c>
      <c r="V7" s="81">
        <v>18.16</v>
      </c>
      <c r="W7" s="81">
        <v>357.76</v>
      </c>
      <c r="X7" s="81">
        <v>97.33</v>
      </c>
      <c r="Y7" s="81">
        <v>98.63</v>
      </c>
      <c r="Z7" s="81">
        <v>97.91</v>
      </c>
      <c r="AA7" s="81">
        <v>95.35</v>
      </c>
      <c r="AB7" s="81">
        <v>95.89</v>
      </c>
      <c r="AC7" s="81">
        <v>104.47</v>
      </c>
      <c r="AD7" s="81">
        <v>103.81</v>
      </c>
      <c r="AE7" s="81">
        <v>104.35</v>
      </c>
      <c r="AF7" s="81">
        <v>105.34</v>
      </c>
      <c r="AG7" s="81">
        <v>105.77</v>
      </c>
      <c r="AH7" s="81">
        <v>111.39</v>
      </c>
      <c r="AI7" s="81">
        <v>0</v>
      </c>
      <c r="AJ7" s="81">
        <v>0</v>
      </c>
      <c r="AK7" s="81">
        <v>0</v>
      </c>
      <c r="AL7" s="81">
        <v>0</v>
      </c>
      <c r="AM7" s="81">
        <v>0</v>
      </c>
      <c r="AN7" s="81">
        <v>16.399999999999999</v>
      </c>
      <c r="AO7" s="81">
        <v>25.66</v>
      </c>
      <c r="AP7" s="81">
        <v>21.69</v>
      </c>
      <c r="AQ7" s="81">
        <v>24.04</v>
      </c>
      <c r="AR7" s="81">
        <v>28.03</v>
      </c>
      <c r="AS7" s="81">
        <v>1.3</v>
      </c>
      <c r="AT7" s="81">
        <v>241.39</v>
      </c>
      <c r="AU7" s="81">
        <v>241.2</v>
      </c>
      <c r="AV7" s="81">
        <v>242.9</v>
      </c>
      <c r="AW7" s="81">
        <v>317.35000000000002</v>
      </c>
      <c r="AX7" s="81">
        <v>281.22000000000003</v>
      </c>
      <c r="AY7" s="81">
        <v>293.23</v>
      </c>
      <c r="AZ7" s="81">
        <v>300.14</v>
      </c>
      <c r="BA7" s="81">
        <v>301.04000000000002</v>
      </c>
      <c r="BB7" s="81">
        <v>305.08</v>
      </c>
      <c r="BC7" s="81">
        <v>305.33999999999997</v>
      </c>
      <c r="BD7" s="81">
        <v>261.51</v>
      </c>
      <c r="BE7" s="81">
        <v>414.57</v>
      </c>
      <c r="BF7" s="81">
        <v>405.48</v>
      </c>
      <c r="BG7" s="81">
        <v>412.97</v>
      </c>
      <c r="BH7" s="81">
        <v>446.65</v>
      </c>
      <c r="BI7" s="81">
        <v>455.35</v>
      </c>
      <c r="BJ7" s="81">
        <v>542.29999999999995</v>
      </c>
      <c r="BK7" s="81">
        <v>566.65</v>
      </c>
      <c r="BL7" s="81">
        <v>551.62</v>
      </c>
      <c r="BM7" s="81">
        <v>585.59</v>
      </c>
      <c r="BN7" s="81">
        <v>561.34</v>
      </c>
      <c r="BO7" s="81">
        <v>265.16000000000003</v>
      </c>
      <c r="BP7" s="81">
        <v>90.08</v>
      </c>
      <c r="BQ7" s="81">
        <v>87.44</v>
      </c>
      <c r="BR7" s="81">
        <v>88.49</v>
      </c>
      <c r="BS7" s="81">
        <v>86.07</v>
      </c>
      <c r="BT7" s="81">
        <v>80.48</v>
      </c>
      <c r="BU7" s="81">
        <v>87.51</v>
      </c>
      <c r="BV7" s="81">
        <v>84.77</v>
      </c>
      <c r="BW7" s="81">
        <v>87.11</v>
      </c>
      <c r="BX7" s="81">
        <v>82.78</v>
      </c>
      <c r="BY7" s="81">
        <v>84.82</v>
      </c>
      <c r="BZ7" s="81">
        <v>102.35</v>
      </c>
      <c r="CA7" s="81">
        <v>172.61</v>
      </c>
      <c r="CB7" s="81">
        <v>178.32</v>
      </c>
      <c r="CC7" s="81">
        <v>174.4</v>
      </c>
      <c r="CD7" s="81">
        <v>179.24</v>
      </c>
      <c r="CE7" s="81">
        <v>189.61</v>
      </c>
      <c r="CF7" s="81">
        <v>218.42</v>
      </c>
      <c r="CG7" s="81">
        <v>227.27</v>
      </c>
      <c r="CH7" s="81">
        <v>223.98</v>
      </c>
      <c r="CI7" s="81">
        <v>225.09</v>
      </c>
      <c r="CJ7" s="81">
        <v>224.82</v>
      </c>
      <c r="CK7" s="81">
        <v>167.74</v>
      </c>
      <c r="CL7" s="81">
        <v>35.42</v>
      </c>
      <c r="CM7" s="81">
        <v>35.54</v>
      </c>
      <c r="CN7" s="81">
        <v>34.46</v>
      </c>
      <c r="CO7" s="81">
        <v>34.799999999999997</v>
      </c>
      <c r="CP7" s="81">
        <v>33.549999999999997</v>
      </c>
      <c r="CQ7" s="81">
        <v>50.24</v>
      </c>
      <c r="CR7" s="81">
        <v>50.29</v>
      </c>
      <c r="CS7" s="81">
        <v>49.64</v>
      </c>
      <c r="CT7" s="81">
        <v>49.38</v>
      </c>
      <c r="CU7" s="81">
        <v>50.09</v>
      </c>
      <c r="CV7" s="81">
        <v>60.29</v>
      </c>
      <c r="CW7" s="81">
        <v>72.44</v>
      </c>
      <c r="CX7" s="81">
        <v>72.290000000000006</v>
      </c>
      <c r="CY7" s="81">
        <v>72.150000000000006</v>
      </c>
      <c r="CZ7" s="81">
        <v>72.290000000000006</v>
      </c>
      <c r="DA7" s="81">
        <v>72.25</v>
      </c>
      <c r="DB7" s="81">
        <v>78.650000000000006</v>
      </c>
      <c r="DC7" s="81">
        <v>77.73</v>
      </c>
      <c r="DD7" s="81">
        <v>78.09</v>
      </c>
      <c r="DE7" s="81">
        <v>78.010000000000005</v>
      </c>
      <c r="DF7" s="81">
        <v>77.599999999999994</v>
      </c>
      <c r="DG7" s="81">
        <v>90.12</v>
      </c>
      <c r="DH7" s="81">
        <v>54.34</v>
      </c>
      <c r="DI7" s="81">
        <v>55.57</v>
      </c>
      <c r="DJ7" s="81">
        <v>56.88</v>
      </c>
      <c r="DK7" s="81">
        <v>56.81</v>
      </c>
      <c r="DL7" s="81">
        <v>58.5</v>
      </c>
      <c r="DM7" s="81">
        <v>45.14</v>
      </c>
      <c r="DN7" s="81">
        <v>45.85</v>
      </c>
      <c r="DO7" s="81">
        <v>47.31</v>
      </c>
      <c r="DP7" s="81">
        <v>47.5</v>
      </c>
      <c r="DQ7" s="81">
        <v>48.41</v>
      </c>
      <c r="DR7" s="81">
        <v>50.88</v>
      </c>
      <c r="DS7" s="81">
        <v>0</v>
      </c>
      <c r="DT7" s="81">
        <v>0</v>
      </c>
      <c r="DU7" s="81">
        <v>0</v>
      </c>
      <c r="DV7" s="81">
        <v>0</v>
      </c>
      <c r="DW7" s="81">
        <v>0</v>
      </c>
      <c r="DX7" s="81">
        <v>13.58</v>
      </c>
      <c r="DY7" s="81">
        <v>14.13</v>
      </c>
      <c r="DZ7" s="81">
        <v>16.77</v>
      </c>
      <c r="EA7" s="81">
        <v>17.399999999999999</v>
      </c>
      <c r="EB7" s="81">
        <v>18.64</v>
      </c>
      <c r="EC7" s="81">
        <v>22.3</v>
      </c>
      <c r="ED7" s="81">
        <v>0</v>
      </c>
      <c r="EE7" s="81">
        <v>0</v>
      </c>
      <c r="EF7" s="81">
        <v>0</v>
      </c>
      <c r="EG7" s="81">
        <v>0.27</v>
      </c>
      <c r="EH7" s="81">
        <v>0</v>
      </c>
      <c r="EI7" s="81">
        <v>0.44</v>
      </c>
      <c r="EJ7" s="81">
        <v>0.52</v>
      </c>
      <c r="EK7" s="81">
        <v>0.47</v>
      </c>
      <c r="EL7" s="81">
        <v>0.4</v>
      </c>
      <c r="EM7" s="81">
        <v>0.36</v>
      </c>
      <c r="EN7" s="81">
        <v>0.66</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47119</v>
      </c>
      <c r="C10" s="72">
        <f>DATEVALUE($B7+12-C11&amp;"/1/"&amp;C12)</f>
        <v>47484</v>
      </c>
      <c r="D10" s="73">
        <f>DATEVALUE($B7+12-D11&amp;"/1/"&amp;D12)</f>
        <v>47849</v>
      </c>
      <c r="E10" s="73">
        <f>DATEVALUE($B7+12-E11&amp;"/1/"&amp;E12)</f>
        <v>48215</v>
      </c>
      <c r="F10" s="73">
        <f>DATEVALUE($B7+12-F11&amp;"/1/"&amp;F12)</f>
        <v>48582</v>
      </c>
    </row>
    <row r="11" spans="1:144">
      <c r="B11">
        <v>4</v>
      </c>
      <c r="C11">
        <v>3</v>
      </c>
      <c r="D11">
        <v>2</v>
      </c>
      <c r="E11">
        <v>1</v>
      </c>
      <c r="F11">
        <v>0</v>
      </c>
      <c r="G11" t="s">
        <v>104</v>
      </c>
    </row>
    <row r="12" spans="1:144">
      <c r="B12">
        <v>1</v>
      </c>
      <c r="C12">
        <v>1</v>
      </c>
      <c r="D12">
        <v>1</v>
      </c>
      <c r="E12">
        <v>2</v>
      </c>
      <c r="F12">
        <v>3</v>
      </c>
      <c r="G12" t="s">
        <v>105</v>
      </c>
    </row>
    <row r="13" spans="1:144">
      <c r="B13" t="s">
        <v>106</v>
      </c>
      <c r="C13" t="s">
        <v>106</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2023-02-15T06:15:06Z</dcterms:created>
  <dcterms:modified xsi:type="dcterms:W3CDTF">2023-02-15T06:15:06Z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2023-02-15T06:15:06Z</vt:filetime>
  </property>
</Properties>
</file>