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cScQu2duGXPLdvozkm0ZEz1dNFgZL58WnRKIr+NXOuIikMPMRKyGlnFr5x/4eOW3Ya0GEbwoD5d4L3kSglbDg==" workbookSaltValue="3eklFrFqVbEhzQbDy1lg+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<sst xmlns="http://schemas.openxmlformats.org/spreadsheetml/2006/main" xmlns:r="http://schemas.openxmlformats.org/officeDocument/2006/relationships" count="115" uniqueCount="115">
  <si>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</si>
  <si>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</si>
  <si>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</si>
  <si>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</si>
  <si>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</si>
  <si>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</si>
  <si>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</si>
  <si>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</si>
  <si>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</si>
  <si>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</si>
  <si>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</si>
  <si>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</si>
  <si>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</si>
  <si>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</si>
  <si>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</si>
  <si>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</si>
  <si>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</si>
  <si>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</si>
  <si>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</si>
  <si>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</si>
  <si>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</si>
  <si>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</si>
  <si>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</si>
  <si>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</si>
  <si>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</si>
  <si>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</si>
  <si>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</si>
  <si>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</si>
  <si>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</si>
  <si>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</si>
  <si>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</si>
  <si>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</si>
  <si>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</si>
  <si>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</si>
  <si>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</si>
  <si>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</si>
  <si>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　経常収支比率は、100％を下回っており、類似団体平均値、全国平均値と比較しても下回っている。
　また、経費回収率についても、類似団体平均値、全国平均値と比較して下回っている。要因として、分子要因である使用料収入が少ないことが挙げられる。改善策のひとつとして、使用料金の改定が考えられるが、大幅な値上げを行うと、使用者の負担を著しく増加させるため、慎重に検討していく必要がある。
　累積欠損金比率については、令和３年度より公営企業会計に移行し、法適用となったことから、欠損金の累積がされていないため、類似団体平均値、全国平均値と比較して下回っている。
　流動比率は、類似団体平均値、全国平均値と比較して同程度となっているが、100％を下回っている。流動比率の分母要素となる流動負債は、企業債が多くを占めているため、この状況はしばらく続くことが見込まれる。
　企業債残高対事業規模比率は、類似団体平均値、全国平均値と比較して上回っている。要因として、分母要素となる営業収益が少ないことが挙げられる。
　汚水処理原価は、類似団体平均値、全国平均値と比較して上回っている。分子要因である汚水処理費は、マンホールポンプ点検業務を隔年で行っていることにより、隔年で増減している。
　施設利用率は、使用者の減少により、減少傾向にある。
　水洗化率は、類似団体平均値、全国平均値と比較して上回っており、水洗化率が高いと判断される。</t>
    <rPh sb="1" eb="3">
      <t>ケイジョウ</t>
    </rPh>
    <rPh sb="3" eb="5">
      <t>シュウシ</t>
    </rPh>
    <rPh sb="5" eb="7">
      <t>ヒリツ</t>
    </rPh>
    <rPh sb="21" eb="23">
      <t>ルイジ</t>
    </rPh>
    <rPh sb="23" eb="25">
      <t>ダンタイ</t>
    </rPh>
    <rPh sb="25" eb="27">
      <t>ヘイキン</t>
    </rPh>
    <rPh sb="27" eb="28">
      <t>チ</t>
    </rPh>
    <rPh sb="29" eb="31">
      <t>ゼンコク</t>
    </rPh>
    <rPh sb="31" eb="33">
      <t>ヘイキン</t>
    </rPh>
    <rPh sb="33" eb="34">
      <t>チ</t>
    </rPh>
    <rPh sb="35" eb="37">
      <t>ヒカク</t>
    </rPh>
    <rPh sb="40" eb="42">
      <t>シタマワ</t>
    </rPh>
    <rPh sb="52" eb="54">
      <t>ケイヒ</t>
    </rPh>
    <rPh sb="54" eb="56">
      <t>カイシュウ</t>
    </rPh>
    <rPh sb="56" eb="57">
      <t>リツ</t>
    </rPh>
    <rPh sb="77" eb="79">
      <t>ヒカク</t>
    </rPh>
    <rPh sb="81" eb="83">
      <t>シタマワ</t>
    </rPh>
    <rPh sb="88" eb="90">
      <t>ヨウイン</t>
    </rPh>
    <rPh sb="94" eb="96">
      <t>ブンシ</t>
    </rPh>
    <rPh sb="96" eb="98">
      <t>ヨウイン</t>
    </rPh>
    <rPh sb="101" eb="104">
      <t>シヨウリョウ</t>
    </rPh>
    <rPh sb="104" eb="106">
      <t>シュウニュウ</t>
    </rPh>
    <rPh sb="107" eb="108">
      <t>スク</t>
    </rPh>
    <rPh sb="113" eb="114">
      <t>ア</t>
    </rPh>
    <rPh sb="119" eb="122">
      <t>カイゼンサク</t>
    </rPh>
    <rPh sb="130" eb="133">
      <t>シヨウリョウ</t>
    </rPh>
    <rPh sb="133" eb="134">
      <t>キン</t>
    </rPh>
    <rPh sb="135" eb="137">
      <t>カイテイ</t>
    </rPh>
    <rPh sb="138" eb="139">
      <t>カンガ</t>
    </rPh>
    <rPh sb="145" eb="147">
      <t>オオハバ</t>
    </rPh>
    <rPh sb="148" eb="150">
      <t>ネア</t>
    </rPh>
    <rPh sb="152" eb="153">
      <t>オコナ</t>
    </rPh>
    <rPh sb="156" eb="159">
      <t>シヨウシャ</t>
    </rPh>
    <rPh sb="160" eb="162">
      <t>フタン</t>
    </rPh>
    <rPh sb="163" eb="164">
      <t>イチジル</t>
    </rPh>
    <rPh sb="166" eb="168">
      <t>ゾウカ</t>
    </rPh>
    <rPh sb="174" eb="176">
      <t>シンチョウ</t>
    </rPh>
    <rPh sb="177" eb="179">
      <t>ケントウ</t>
    </rPh>
    <rPh sb="183" eb="185">
      <t>ヒツヨウ</t>
    </rPh>
    <rPh sb="191" eb="193">
      <t>ルイセキ</t>
    </rPh>
    <rPh sb="193" eb="195">
      <t>ケッソン</t>
    </rPh>
    <rPh sb="195" eb="196">
      <t>キン</t>
    </rPh>
    <rPh sb="196" eb="198">
      <t>ヒリツ</t>
    </rPh>
    <rPh sb="204" eb="206">
      <t>レイワ</t>
    </rPh>
    <rPh sb="207" eb="209">
      <t>ネンド</t>
    </rPh>
    <rPh sb="211" eb="213">
      <t>コウエイ</t>
    </rPh>
    <rPh sb="213" eb="215">
      <t>キギョウ</t>
    </rPh>
    <rPh sb="215" eb="217">
      <t>カイケイ</t>
    </rPh>
    <rPh sb="218" eb="220">
      <t>イコウ</t>
    </rPh>
    <rPh sb="222" eb="223">
      <t>ホウ</t>
    </rPh>
    <rPh sb="223" eb="225">
      <t>テキヨウ</t>
    </rPh>
    <rPh sb="234" eb="237">
      <t>ケッソンキン</t>
    </rPh>
    <rPh sb="238" eb="240">
      <t>ルイセキ</t>
    </rPh>
    <rPh sb="277" eb="279">
      <t>リュウドウ</t>
    </rPh>
    <rPh sb="279" eb="281">
      <t>ヒリツ</t>
    </rPh>
    <rPh sb="297" eb="299">
      <t>ヒカク</t>
    </rPh>
    <rPh sb="301" eb="304">
      <t>ドウテイド</t>
    </rPh>
    <rPh sb="317" eb="319">
      <t>シタマワ</t>
    </rPh>
    <rPh sb="324" eb="326">
      <t>リュウドウ</t>
    </rPh>
    <rPh sb="326" eb="328">
      <t>ヒリツ</t>
    </rPh>
    <rPh sb="329" eb="331">
      <t>ブンボ</t>
    </rPh>
    <rPh sb="331" eb="333">
      <t>ヨウソ</t>
    </rPh>
    <rPh sb="336" eb="338">
      <t>リュウドウ</t>
    </rPh>
    <rPh sb="338" eb="340">
      <t>フサイ</t>
    </rPh>
    <rPh sb="342" eb="344">
      <t>キギョウ</t>
    </rPh>
    <rPh sb="344" eb="345">
      <t>サイ</t>
    </rPh>
    <rPh sb="346" eb="347">
      <t>オオ</t>
    </rPh>
    <rPh sb="349" eb="350">
      <t>シ</t>
    </rPh>
    <rPh sb="359" eb="361">
      <t>ジョウキョウ</t>
    </rPh>
    <rPh sb="366" eb="367">
      <t>ツヅ</t>
    </rPh>
    <rPh sb="371" eb="373">
      <t>ミコ</t>
    </rPh>
    <rPh sb="379" eb="381">
      <t>キギョウ</t>
    </rPh>
    <rPh sb="381" eb="382">
      <t>サイ</t>
    </rPh>
    <rPh sb="382" eb="384">
      <t>ザンダカ</t>
    </rPh>
    <rPh sb="384" eb="385">
      <t>タイ</t>
    </rPh>
    <rPh sb="385" eb="387">
      <t>ジギョウ</t>
    </rPh>
    <rPh sb="387" eb="389">
      <t>キボ</t>
    </rPh>
    <rPh sb="389" eb="391">
      <t>ヒリツ</t>
    </rPh>
    <rPh sb="411" eb="413">
      <t>ウワマワ</t>
    </rPh>
    <rPh sb="418" eb="420">
      <t>ヨウイン</t>
    </rPh>
    <rPh sb="424" eb="426">
      <t>ブンボ</t>
    </rPh>
    <rPh sb="426" eb="428">
      <t>ヨウソ</t>
    </rPh>
    <rPh sb="431" eb="433">
      <t>エイギョウ</t>
    </rPh>
    <rPh sb="433" eb="435">
      <t>シュウエキ</t>
    </rPh>
    <rPh sb="436" eb="437">
      <t>スク</t>
    </rPh>
    <rPh sb="442" eb="443">
      <t>ア</t>
    </rPh>
    <rPh sb="450" eb="452">
      <t>オスイ</t>
    </rPh>
    <rPh sb="452" eb="454">
      <t>ショリ</t>
    </rPh>
    <rPh sb="454" eb="456">
      <t>ゲンカ</t>
    </rPh>
    <rPh sb="483" eb="485">
      <t>ブンシ</t>
    </rPh>
    <rPh sb="485" eb="487">
      <t>ヨウイン</t>
    </rPh>
    <rPh sb="490" eb="492">
      <t>オスイ</t>
    </rPh>
    <rPh sb="492" eb="494">
      <t>ショリ</t>
    </rPh>
    <rPh sb="494" eb="495">
      <t>ヒ</t>
    </rPh>
    <rPh sb="505" eb="507">
      <t>テンケン</t>
    </rPh>
    <rPh sb="507" eb="509">
      <t>ギョウム</t>
    </rPh>
    <rPh sb="510" eb="512">
      <t>カクネン</t>
    </rPh>
    <rPh sb="513" eb="514">
      <t>オコナ</t>
    </rPh>
    <rPh sb="524" eb="526">
      <t>カクネン</t>
    </rPh>
    <rPh sb="527" eb="529">
      <t>ゾウゲン</t>
    </rPh>
    <rPh sb="536" eb="538">
      <t>シセツ</t>
    </rPh>
    <rPh sb="538" eb="540">
      <t>リヨウ</t>
    </rPh>
    <rPh sb="540" eb="541">
      <t>リツ</t>
    </rPh>
    <rPh sb="543" eb="546">
      <t>シヨウシャ</t>
    </rPh>
    <rPh sb="547" eb="549">
      <t>ゲンショウ</t>
    </rPh>
    <rPh sb="553" eb="555">
      <t>ゲンショウ</t>
    </rPh>
    <rPh sb="555" eb="557">
      <t>ケイコウ</t>
    </rPh>
    <rPh sb="563" eb="566">
      <t>スイセンカ</t>
    </rPh>
    <rPh sb="566" eb="567">
      <t>リツ</t>
    </rPh>
    <rPh sb="594" eb="597">
      <t>スイセンカ</t>
    </rPh>
    <rPh sb="597" eb="598">
      <t>リツ</t>
    </rPh>
    <rPh sb="599" eb="600">
      <t>タカ</t>
    </rPh>
    <rPh sb="602" eb="604">
      <t>ハンダン</t>
    </rPh>
    <phoneticPr fontId="1"/>
  </si>
  <si>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</si>
  <si>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</si>
  <si>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</si>
  <si>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</si>
  <si>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</si>
  <si>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</si>
  <si>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</si>
  <si>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</si>
  <si>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</si>
  <si>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</si>
  <si>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</si>
  <si>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</si>
  <si>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</si>
  <si>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</si>
  <si>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</si>
  <si>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</si>
  <si>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</si>
  <si>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</si>
  <si>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</si>
  <si>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</si>
  <si>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</si>
  <si>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</si>
  <si>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</si>
  <si>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</si>
  <si>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</si>
  <si>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</si>
  <si>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</si>
  <si>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</si>
  <si>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</si>
  <si>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</si>
  <si>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</si>
  <si>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</si>
  <si>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</si>
  <si>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</si>
  <si>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</si>
  <si>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</si>
  <si>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</si>
  <si>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</si>
  <si>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</si>
  <si>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</si>
  <si>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</si>
  <si>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</si>
  <si>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</si>
  <si>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</si>
  <si>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</si>
  <si>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</si>
  <si>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</si>
  <si>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</si>
  <si>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</si>
  <si>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</si>
  <si>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</si>
  <si>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</si>
  <si>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</si>
  <si>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</si>
  <si>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</si>
  <si>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</si>
  <si>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</si>
  <si>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</si>
  <si>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</si>
  <si>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函南町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</si>
  <si>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</si>
  <si>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</si>
  <si>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</si>
  <si>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</si>
  <si>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</si>
  <si>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</si>
  <si>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</si>
  <si>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</si>
  <si>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</si>
  <si>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</si>
  <si>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</si>
  <si>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</si>
  <si>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</si>
  <si>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</si>
  <si>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</si>
  <si>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</si>
  <si>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10年４月に供用開始した田代処理区は、供用開始から24年が経過し、主要な機械・電気設備が耐用年数を経過している状況である。今後は施設の老朽化が進行し、施設の機能低下、補修・修繕費の増大など施設の円滑な維持管理運営が困難となることが懸念されることから、計画的な機能保全計画（最適整備構想）を令和２年度に策定した。今後、計画を活用しながら、施設の持続的な維持管理運営を行っていく。</t>
    <rPh sb="58" eb="60">
      <t>ジョウキョウ</t>
    </rPh>
    <rPh sb="161" eb="163">
      <t>ケイカク</t>
    </rPh>
    <rPh sb="164" eb="166">
      <t>カツヨウ</t>
    </rPh>
    <rPh sb="185" eb="186">
      <t>オコナ</t>
    </rPh>
    <phoneticPr fontId="1"/>
  </si>
  <si>
    <t>　経営の健全性の面からみると、慢性的な赤字経営となっている。現状では対象区域の人口規模も年々減少している一方、施設の維持費用の増額等により、歳出規模は年々増加の傾向をたどっている。
　令和３年度予算より公営企業会計に移行したことで、経営の可視化を図り、使用料金の値上げも含め、効率的な経営を推進していく。</t>
    <rPh sb="55" eb="57">
      <t>シセツ</t>
    </rPh>
    <rPh sb="58" eb="60">
      <t>イジ</t>
    </rPh>
    <rPh sb="60" eb="62">
      <t>ヒヨウ</t>
    </rPh>
    <rPh sb="63" eb="65">
      <t>ゾウガク</t>
    </rPh>
    <rPh sb="65" eb="66">
      <t>トウ</t>
    </rPh>
    <rPh sb="80" eb="82">
      <t>ケイコウ</t>
    </rPh>
    <rPh sb="126" eb="129">
      <t>シヨウリョウ</t>
    </rPh>
    <rPh sb="129" eb="130">
      <t>キン</t>
    </rPh>
    <rPh sb="131" eb="133">
      <t>ネア</t>
    </rPh>
    <rPh sb="135" eb="136">
      <t>フク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</si>
</sst>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5.e-002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63.16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66.53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0</c:v>
                </c:pt>
                <c:pt idx="4">
                  <c:v>94.59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84.67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0</c:v>
                </c:pt>
                <c:pt idx="4">
                  <c:v>99.83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0</c:v>
                </c:pt>
                <c:pt idx="4">
                  <c:v>3.26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21.85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1.85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132.04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0</c:v>
                </c:pt>
                <c:pt idx="4">
                  <c:v>36.92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35.69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1391.29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791.76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0</c:v>
                </c:pt>
                <c:pt idx="4">
                  <c:v>26.34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56.26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0</c:v>
                </c:pt>
                <c:pt idx="4">
                  <c:v>324.51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282.08999999999997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函南町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37280</v>
      </c>
      <c r="AM8" s="21"/>
      <c r="AN8" s="21"/>
      <c r="AO8" s="21"/>
      <c r="AP8" s="21"/>
      <c r="AQ8" s="21"/>
      <c r="AR8" s="21"/>
      <c r="AS8" s="21"/>
      <c r="AT8" s="7">
        <f>データ!T6</f>
        <v>65.16</v>
      </c>
      <c r="AU8" s="7"/>
      <c r="AV8" s="7"/>
      <c r="AW8" s="7"/>
      <c r="AX8" s="7"/>
      <c r="AY8" s="7"/>
      <c r="AZ8" s="7"/>
      <c r="BA8" s="7"/>
      <c r="BB8" s="7">
        <f>データ!U6</f>
        <v>572.13</v>
      </c>
      <c r="BC8" s="7"/>
      <c r="BD8" s="7"/>
      <c r="BE8" s="7"/>
      <c r="BF8" s="7"/>
      <c r="BG8" s="7"/>
      <c r="BH8" s="7"/>
      <c r="BI8" s="7"/>
      <c r="BJ8" s="3"/>
      <c r="BK8" s="3"/>
      <c r="BL8" s="27" t="s">
        <v>14</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90.27</v>
      </c>
      <c r="J10" s="7"/>
      <c r="K10" s="7"/>
      <c r="L10" s="7"/>
      <c r="M10" s="7"/>
      <c r="N10" s="7"/>
      <c r="O10" s="7"/>
      <c r="P10" s="7">
        <f>データ!P6</f>
        <v>0.3</v>
      </c>
      <c r="Q10" s="7"/>
      <c r="R10" s="7"/>
      <c r="S10" s="7"/>
      <c r="T10" s="7"/>
      <c r="U10" s="7"/>
      <c r="V10" s="7"/>
      <c r="W10" s="7">
        <f>データ!Q6</f>
        <v>100</v>
      </c>
      <c r="X10" s="7"/>
      <c r="Y10" s="7"/>
      <c r="Z10" s="7"/>
      <c r="AA10" s="7"/>
      <c r="AB10" s="7"/>
      <c r="AC10" s="7"/>
      <c r="AD10" s="21">
        <f>データ!R6</f>
        <v>2860</v>
      </c>
      <c r="AE10" s="21"/>
      <c r="AF10" s="21"/>
      <c r="AG10" s="21"/>
      <c r="AH10" s="21"/>
      <c r="AI10" s="21"/>
      <c r="AJ10" s="21"/>
      <c r="AK10" s="2"/>
      <c r="AL10" s="21">
        <f>データ!V6</f>
        <v>111</v>
      </c>
      <c r="AM10" s="21"/>
      <c r="AN10" s="21"/>
      <c r="AO10" s="21"/>
      <c r="AP10" s="21"/>
      <c r="AQ10" s="21"/>
      <c r="AR10" s="21"/>
      <c r="AS10" s="21"/>
      <c r="AT10" s="7">
        <f>データ!W6</f>
        <v>8.e-002</v>
      </c>
      <c r="AU10" s="7"/>
      <c r="AV10" s="7"/>
      <c r="AW10" s="7"/>
      <c r="AX10" s="7"/>
      <c r="AY10" s="7"/>
      <c r="AZ10" s="7"/>
      <c r="BA10" s="7"/>
      <c r="BB10" s="7">
        <f>データ!X6</f>
        <v>1387.5</v>
      </c>
      <c r="BC10" s="7"/>
      <c r="BD10" s="7"/>
      <c r="BE10" s="7"/>
      <c r="BF10" s="7"/>
      <c r="BG10" s="7"/>
      <c r="BH10" s="7"/>
      <c r="BI10" s="7"/>
      <c r="BJ10" s="2"/>
      <c r="BK10" s="2"/>
      <c r="BL10" s="29" t="s">
        <v>39</v>
      </c>
      <c r="BM10" s="41"/>
      <c r="BN10" s="50" t="s">
        <v>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36</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46</v>
      </c>
      <c r="F84" s="12" t="s">
        <v>48</v>
      </c>
      <c r="G84" s="12" t="s">
        <v>49</v>
      </c>
      <c r="H84" s="12" t="s">
        <v>43</v>
      </c>
      <c r="I84" s="12" t="s">
        <v>12</v>
      </c>
      <c r="J84" s="12" t="s">
        <v>50</v>
      </c>
      <c r="K84" s="12" t="s">
        <v>51</v>
      </c>
      <c r="L84" s="12" t="s">
        <v>33</v>
      </c>
      <c r="M84" s="12" t="s">
        <v>38</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uVpyVTJ5CaPoHVR5SeNciKoQaj6fy1Pij9LrWB4lRc0VSEmUgX+glXwYqE+71ZdHwCHoNziwBQz4yiLE5NFj4Q==" saltValue="FLcdOqRGIVIfOWCadOvGX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34</v>
      </c>
      <c r="C3" s="64" t="s">
        <v>59</v>
      </c>
      <c r="D3" s="64" t="s">
        <v>60</v>
      </c>
      <c r="E3" s="64" t="s">
        <v>6</v>
      </c>
      <c r="F3" s="64" t="s">
        <v>5</v>
      </c>
      <c r="G3" s="64" t="s">
        <v>26</v>
      </c>
      <c r="H3" s="71" t="s">
        <v>61</v>
      </c>
      <c r="I3" s="74"/>
      <c r="J3" s="74"/>
      <c r="K3" s="74"/>
      <c r="L3" s="74"/>
      <c r="M3" s="74"/>
      <c r="N3" s="74"/>
      <c r="O3" s="74"/>
      <c r="P3" s="74"/>
      <c r="Q3" s="74"/>
      <c r="R3" s="74"/>
      <c r="S3" s="74"/>
      <c r="T3" s="74"/>
      <c r="U3" s="74"/>
      <c r="V3" s="74"/>
      <c r="W3" s="74"/>
      <c r="X3" s="79"/>
      <c r="Y3" s="82"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53</v>
      </c>
      <c r="Z4" s="83"/>
      <c r="AA4" s="83"/>
      <c r="AB4" s="83"/>
      <c r="AC4" s="83"/>
      <c r="AD4" s="83"/>
      <c r="AE4" s="83"/>
      <c r="AF4" s="83"/>
      <c r="AG4" s="83"/>
      <c r="AH4" s="83"/>
      <c r="AI4" s="83"/>
      <c r="AJ4" s="83" t="s">
        <v>47</v>
      </c>
      <c r="AK4" s="83"/>
      <c r="AL4" s="83"/>
      <c r="AM4" s="83"/>
      <c r="AN4" s="83"/>
      <c r="AO4" s="83"/>
      <c r="AP4" s="83"/>
      <c r="AQ4" s="83"/>
      <c r="AR4" s="83"/>
      <c r="AS4" s="83"/>
      <c r="AT4" s="83"/>
      <c r="AU4" s="83" t="s">
        <v>29</v>
      </c>
      <c r="AV4" s="83"/>
      <c r="AW4" s="83"/>
      <c r="AX4" s="83"/>
      <c r="AY4" s="83"/>
      <c r="AZ4" s="83"/>
      <c r="BA4" s="83"/>
      <c r="BB4" s="83"/>
      <c r="BC4" s="83"/>
      <c r="BD4" s="83"/>
      <c r="BE4" s="83"/>
      <c r="BF4" s="83" t="s">
        <v>63</v>
      </c>
      <c r="BG4" s="83"/>
      <c r="BH4" s="83"/>
      <c r="BI4" s="83"/>
      <c r="BJ4" s="83"/>
      <c r="BK4" s="83"/>
      <c r="BL4" s="83"/>
      <c r="BM4" s="83"/>
      <c r="BN4" s="83"/>
      <c r="BO4" s="83"/>
      <c r="BP4" s="83"/>
      <c r="BQ4" s="83" t="s">
        <v>16</v>
      </c>
      <c r="BR4" s="83"/>
      <c r="BS4" s="83"/>
      <c r="BT4" s="83"/>
      <c r="BU4" s="83"/>
      <c r="BV4" s="83"/>
      <c r="BW4" s="83"/>
      <c r="BX4" s="83"/>
      <c r="BY4" s="83"/>
      <c r="BZ4" s="83"/>
      <c r="CA4" s="83"/>
      <c r="CB4" s="83" t="s">
        <v>64</v>
      </c>
      <c r="CC4" s="83"/>
      <c r="CD4" s="83"/>
      <c r="CE4" s="83"/>
      <c r="CF4" s="83"/>
      <c r="CG4" s="83"/>
      <c r="CH4" s="83"/>
      <c r="CI4" s="83"/>
      <c r="CJ4" s="83"/>
      <c r="CK4" s="83"/>
      <c r="CL4" s="83"/>
      <c r="CM4" s="83" t="s">
        <v>0</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8</v>
      </c>
      <c r="N5" s="73" t="s">
        <v>74</v>
      </c>
      <c r="O5" s="73" t="s">
        <v>75</v>
      </c>
      <c r="P5" s="73" t="s">
        <v>76</v>
      </c>
      <c r="Q5" s="73" t="s">
        <v>77</v>
      </c>
      <c r="R5" s="73" t="s">
        <v>78</v>
      </c>
      <c r="S5" s="73" t="s">
        <v>79</v>
      </c>
      <c r="T5" s="73" t="s">
        <v>80</v>
      </c>
      <c r="U5" s="73" t="s">
        <v>1</v>
      </c>
      <c r="V5" s="73" t="s">
        <v>81</v>
      </c>
      <c r="W5" s="73" t="s">
        <v>82</v>
      </c>
      <c r="X5" s="73" t="s">
        <v>83</v>
      </c>
      <c r="Y5" s="73" t="s">
        <v>84</v>
      </c>
      <c r="Z5" s="73" t="s">
        <v>85</v>
      </c>
      <c r="AA5" s="73" t="s">
        <v>86</v>
      </c>
      <c r="AB5" s="73" t="s">
        <v>87</v>
      </c>
      <c r="AC5" s="73" t="s">
        <v>88</v>
      </c>
      <c r="AD5" s="73" t="s">
        <v>89</v>
      </c>
      <c r="AE5" s="73" t="s">
        <v>91</v>
      </c>
      <c r="AF5" s="73" t="s">
        <v>92</v>
      </c>
      <c r="AG5" s="73" t="s">
        <v>93</v>
      </c>
      <c r="AH5" s="73" t="s">
        <v>94</v>
      </c>
      <c r="AI5" s="73" t="s">
        <v>45</v>
      </c>
      <c r="AJ5" s="73" t="s">
        <v>84</v>
      </c>
      <c r="AK5" s="73" t="s">
        <v>85</v>
      </c>
      <c r="AL5" s="73" t="s">
        <v>86</v>
      </c>
      <c r="AM5" s="73" t="s">
        <v>87</v>
      </c>
      <c r="AN5" s="73" t="s">
        <v>88</v>
      </c>
      <c r="AO5" s="73" t="s">
        <v>89</v>
      </c>
      <c r="AP5" s="73" t="s">
        <v>91</v>
      </c>
      <c r="AQ5" s="73" t="s">
        <v>92</v>
      </c>
      <c r="AR5" s="73" t="s">
        <v>93</v>
      </c>
      <c r="AS5" s="73" t="s">
        <v>94</v>
      </c>
      <c r="AT5" s="73" t="s">
        <v>90</v>
      </c>
      <c r="AU5" s="73" t="s">
        <v>84</v>
      </c>
      <c r="AV5" s="73" t="s">
        <v>85</v>
      </c>
      <c r="AW5" s="73" t="s">
        <v>86</v>
      </c>
      <c r="AX5" s="73" t="s">
        <v>87</v>
      </c>
      <c r="AY5" s="73" t="s">
        <v>88</v>
      </c>
      <c r="AZ5" s="73" t="s">
        <v>89</v>
      </c>
      <c r="BA5" s="73" t="s">
        <v>91</v>
      </c>
      <c r="BB5" s="73" t="s">
        <v>92</v>
      </c>
      <c r="BC5" s="73" t="s">
        <v>93</v>
      </c>
      <c r="BD5" s="73" t="s">
        <v>94</v>
      </c>
      <c r="BE5" s="73" t="s">
        <v>90</v>
      </c>
      <c r="BF5" s="73" t="s">
        <v>84</v>
      </c>
      <c r="BG5" s="73" t="s">
        <v>85</v>
      </c>
      <c r="BH5" s="73" t="s">
        <v>86</v>
      </c>
      <c r="BI5" s="73" t="s">
        <v>87</v>
      </c>
      <c r="BJ5" s="73" t="s">
        <v>88</v>
      </c>
      <c r="BK5" s="73" t="s">
        <v>89</v>
      </c>
      <c r="BL5" s="73" t="s">
        <v>91</v>
      </c>
      <c r="BM5" s="73" t="s">
        <v>92</v>
      </c>
      <c r="BN5" s="73" t="s">
        <v>93</v>
      </c>
      <c r="BO5" s="73" t="s">
        <v>94</v>
      </c>
      <c r="BP5" s="73" t="s">
        <v>90</v>
      </c>
      <c r="BQ5" s="73" t="s">
        <v>84</v>
      </c>
      <c r="BR5" s="73" t="s">
        <v>85</v>
      </c>
      <c r="BS5" s="73" t="s">
        <v>86</v>
      </c>
      <c r="BT5" s="73" t="s">
        <v>87</v>
      </c>
      <c r="BU5" s="73" t="s">
        <v>88</v>
      </c>
      <c r="BV5" s="73" t="s">
        <v>89</v>
      </c>
      <c r="BW5" s="73" t="s">
        <v>91</v>
      </c>
      <c r="BX5" s="73" t="s">
        <v>92</v>
      </c>
      <c r="BY5" s="73" t="s">
        <v>93</v>
      </c>
      <c r="BZ5" s="73" t="s">
        <v>94</v>
      </c>
      <c r="CA5" s="73" t="s">
        <v>90</v>
      </c>
      <c r="CB5" s="73" t="s">
        <v>84</v>
      </c>
      <c r="CC5" s="73" t="s">
        <v>85</v>
      </c>
      <c r="CD5" s="73" t="s">
        <v>86</v>
      </c>
      <c r="CE5" s="73" t="s">
        <v>87</v>
      </c>
      <c r="CF5" s="73" t="s">
        <v>88</v>
      </c>
      <c r="CG5" s="73" t="s">
        <v>89</v>
      </c>
      <c r="CH5" s="73" t="s">
        <v>91</v>
      </c>
      <c r="CI5" s="73" t="s">
        <v>92</v>
      </c>
      <c r="CJ5" s="73" t="s">
        <v>93</v>
      </c>
      <c r="CK5" s="73" t="s">
        <v>94</v>
      </c>
      <c r="CL5" s="73" t="s">
        <v>90</v>
      </c>
      <c r="CM5" s="73" t="s">
        <v>84</v>
      </c>
      <c r="CN5" s="73" t="s">
        <v>85</v>
      </c>
      <c r="CO5" s="73" t="s">
        <v>86</v>
      </c>
      <c r="CP5" s="73" t="s">
        <v>87</v>
      </c>
      <c r="CQ5" s="73" t="s">
        <v>88</v>
      </c>
      <c r="CR5" s="73" t="s">
        <v>89</v>
      </c>
      <c r="CS5" s="73" t="s">
        <v>91</v>
      </c>
      <c r="CT5" s="73" t="s">
        <v>92</v>
      </c>
      <c r="CU5" s="73" t="s">
        <v>93</v>
      </c>
      <c r="CV5" s="73" t="s">
        <v>94</v>
      </c>
      <c r="CW5" s="73" t="s">
        <v>90</v>
      </c>
      <c r="CX5" s="73" t="s">
        <v>84</v>
      </c>
      <c r="CY5" s="73" t="s">
        <v>85</v>
      </c>
      <c r="CZ5" s="73" t="s">
        <v>86</v>
      </c>
      <c r="DA5" s="73" t="s">
        <v>87</v>
      </c>
      <c r="DB5" s="73" t="s">
        <v>88</v>
      </c>
      <c r="DC5" s="73" t="s">
        <v>89</v>
      </c>
      <c r="DD5" s="73" t="s">
        <v>91</v>
      </c>
      <c r="DE5" s="73" t="s">
        <v>92</v>
      </c>
      <c r="DF5" s="73" t="s">
        <v>93</v>
      </c>
      <c r="DG5" s="73" t="s">
        <v>94</v>
      </c>
      <c r="DH5" s="73" t="s">
        <v>90</v>
      </c>
      <c r="DI5" s="73" t="s">
        <v>84</v>
      </c>
      <c r="DJ5" s="73" t="s">
        <v>85</v>
      </c>
      <c r="DK5" s="73" t="s">
        <v>86</v>
      </c>
      <c r="DL5" s="73" t="s">
        <v>87</v>
      </c>
      <c r="DM5" s="73" t="s">
        <v>88</v>
      </c>
      <c r="DN5" s="73" t="s">
        <v>89</v>
      </c>
      <c r="DO5" s="73" t="s">
        <v>91</v>
      </c>
      <c r="DP5" s="73" t="s">
        <v>92</v>
      </c>
      <c r="DQ5" s="73" t="s">
        <v>93</v>
      </c>
      <c r="DR5" s="73" t="s">
        <v>94</v>
      </c>
      <c r="DS5" s="73" t="s">
        <v>90</v>
      </c>
      <c r="DT5" s="73" t="s">
        <v>84</v>
      </c>
      <c r="DU5" s="73" t="s">
        <v>85</v>
      </c>
      <c r="DV5" s="73" t="s">
        <v>86</v>
      </c>
      <c r="DW5" s="73" t="s">
        <v>87</v>
      </c>
      <c r="DX5" s="73" t="s">
        <v>88</v>
      </c>
      <c r="DY5" s="73" t="s">
        <v>89</v>
      </c>
      <c r="DZ5" s="73" t="s">
        <v>91</v>
      </c>
      <c r="EA5" s="73" t="s">
        <v>92</v>
      </c>
      <c r="EB5" s="73" t="s">
        <v>93</v>
      </c>
      <c r="EC5" s="73" t="s">
        <v>94</v>
      </c>
      <c r="ED5" s="73" t="s">
        <v>90</v>
      </c>
      <c r="EE5" s="73" t="s">
        <v>84</v>
      </c>
      <c r="EF5" s="73" t="s">
        <v>85</v>
      </c>
      <c r="EG5" s="73" t="s">
        <v>86</v>
      </c>
      <c r="EH5" s="73" t="s">
        <v>87</v>
      </c>
      <c r="EI5" s="73" t="s">
        <v>88</v>
      </c>
      <c r="EJ5" s="73" t="s">
        <v>89</v>
      </c>
      <c r="EK5" s="73" t="s">
        <v>91</v>
      </c>
      <c r="EL5" s="73" t="s">
        <v>92</v>
      </c>
      <c r="EM5" s="73" t="s">
        <v>93</v>
      </c>
      <c r="EN5" s="73" t="s">
        <v>94</v>
      </c>
      <c r="EO5" s="73" t="s">
        <v>90</v>
      </c>
    </row>
    <row r="6" spans="1:148" s="61" customFormat="1">
      <c r="A6" s="62" t="s">
        <v>95</v>
      </c>
      <c r="B6" s="67">
        <f t="shared" ref="B6:X6" si="1">B7</f>
        <v>2021</v>
      </c>
      <c r="C6" s="67">
        <f t="shared" si="1"/>
        <v>223255</v>
      </c>
      <c r="D6" s="67">
        <f t="shared" si="1"/>
        <v>46</v>
      </c>
      <c r="E6" s="67">
        <f t="shared" si="1"/>
        <v>17</v>
      </c>
      <c r="F6" s="67">
        <f t="shared" si="1"/>
        <v>5</v>
      </c>
      <c r="G6" s="67">
        <f t="shared" si="1"/>
        <v>0</v>
      </c>
      <c r="H6" s="67" t="str">
        <f t="shared" si="1"/>
        <v>静岡県　函南町</v>
      </c>
      <c r="I6" s="67" t="str">
        <f t="shared" si="1"/>
        <v>法適用</v>
      </c>
      <c r="J6" s="67" t="str">
        <f t="shared" si="1"/>
        <v>下水道事業</v>
      </c>
      <c r="K6" s="67" t="str">
        <f t="shared" si="1"/>
        <v>農業集落排水</v>
      </c>
      <c r="L6" s="67" t="str">
        <f t="shared" si="1"/>
        <v>F2</v>
      </c>
      <c r="M6" s="67" t="str">
        <f t="shared" si="1"/>
        <v>非設置</v>
      </c>
      <c r="N6" s="76" t="str">
        <f t="shared" si="1"/>
        <v>-</v>
      </c>
      <c r="O6" s="76">
        <f t="shared" si="1"/>
        <v>90.27</v>
      </c>
      <c r="P6" s="76">
        <f t="shared" si="1"/>
        <v>0.3</v>
      </c>
      <c r="Q6" s="76">
        <f t="shared" si="1"/>
        <v>100</v>
      </c>
      <c r="R6" s="76">
        <f t="shared" si="1"/>
        <v>2860</v>
      </c>
      <c r="S6" s="76">
        <f t="shared" si="1"/>
        <v>37280</v>
      </c>
      <c r="T6" s="76">
        <f t="shared" si="1"/>
        <v>65.16</v>
      </c>
      <c r="U6" s="76">
        <f t="shared" si="1"/>
        <v>572.13</v>
      </c>
      <c r="V6" s="76">
        <f t="shared" si="1"/>
        <v>111</v>
      </c>
      <c r="W6" s="76">
        <f t="shared" si="1"/>
        <v>8.e-002</v>
      </c>
      <c r="X6" s="76">
        <f t="shared" si="1"/>
        <v>1387.5</v>
      </c>
      <c r="Y6" s="84" t="str">
        <f t="shared" ref="Y6:AH6" si="2">IF(Y7="",NA(),Y7)</f>
        <v>-</v>
      </c>
      <c r="Z6" s="84" t="str">
        <f t="shared" si="2"/>
        <v>-</v>
      </c>
      <c r="AA6" s="84" t="str">
        <f t="shared" si="2"/>
        <v>-</v>
      </c>
      <c r="AB6" s="84" t="str">
        <f t="shared" si="2"/>
        <v>-</v>
      </c>
      <c r="AC6" s="84">
        <f t="shared" si="2"/>
        <v>99.83</v>
      </c>
      <c r="AD6" s="84" t="str">
        <f t="shared" si="2"/>
        <v>-</v>
      </c>
      <c r="AE6" s="84" t="str">
        <f t="shared" si="2"/>
        <v>-</v>
      </c>
      <c r="AF6" s="84" t="str">
        <f t="shared" si="2"/>
        <v>-</v>
      </c>
      <c r="AG6" s="84" t="str">
        <f t="shared" si="2"/>
        <v>-</v>
      </c>
      <c r="AH6" s="84">
        <f t="shared" si="2"/>
        <v>106.07</v>
      </c>
      <c r="AI6" s="76" t="str">
        <f>IF(AI7="","",IF(AI7="-","【-】","【"&amp;SUBSTITUTE(TEXT(AI7,"#,##0.00"),"-","△")&amp;"】"))</f>
        <v>【104.16】</v>
      </c>
      <c r="AJ6" s="84" t="str">
        <f t="shared" ref="AJ6:AS6" si="3">IF(AJ7="",NA(),AJ7)</f>
        <v>-</v>
      </c>
      <c r="AK6" s="84" t="str">
        <f t="shared" si="3"/>
        <v>-</v>
      </c>
      <c r="AL6" s="84" t="str">
        <f t="shared" si="3"/>
        <v>-</v>
      </c>
      <c r="AM6" s="84" t="str">
        <f t="shared" si="3"/>
        <v>-</v>
      </c>
      <c r="AN6" s="84">
        <f t="shared" si="3"/>
        <v>1.85</v>
      </c>
      <c r="AO6" s="84" t="str">
        <f t="shared" si="3"/>
        <v>-</v>
      </c>
      <c r="AP6" s="84" t="str">
        <f t="shared" si="3"/>
        <v>-</v>
      </c>
      <c r="AQ6" s="84" t="str">
        <f t="shared" si="3"/>
        <v>-</v>
      </c>
      <c r="AR6" s="84" t="str">
        <f t="shared" si="3"/>
        <v>-</v>
      </c>
      <c r="AS6" s="84">
        <f t="shared" si="3"/>
        <v>132.04</v>
      </c>
      <c r="AT6" s="76" t="str">
        <f>IF(AT7="","",IF(AT7="-","【-】","【"&amp;SUBSTITUTE(TEXT(AT7,"#,##0.00"),"-","△")&amp;"】"))</f>
        <v>【128.23】</v>
      </c>
      <c r="AU6" s="84" t="str">
        <f t="shared" ref="AU6:BD6" si="4">IF(AU7="",NA(),AU7)</f>
        <v>-</v>
      </c>
      <c r="AV6" s="84" t="str">
        <f t="shared" si="4"/>
        <v>-</v>
      </c>
      <c r="AW6" s="84" t="str">
        <f t="shared" si="4"/>
        <v>-</v>
      </c>
      <c r="AX6" s="84" t="str">
        <f t="shared" si="4"/>
        <v>-</v>
      </c>
      <c r="AY6" s="84">
        <f t="shared" si="4"/>
        <v>36.92</v>
      </c>
      <c r="AZ6" s="84" t="str">
        <f t="shared" si="4"/>
        <v>-</v>
      </c>
      <c r="BA6" s="84" t="str">
        <f t="shared" si="4"/>
        <v>-</v>
      </c>
      <c r="BB6" s="84" t="str">
        <f t="shared" si="4"/>
        <v>-</v>
      </c>
      <c r="BC6" s="84" t="str">
        <f t="shared" si="4"/>
        <v>-</v>
      </c>
      <c r="BD6" s="84">
        <f t="shared" si="4"/>
        <v>35.69</v>
      </c>
      <c r="BE6" s="76" t="str">
        <f>IF(BE7="","",IF(BE7="-","【-】","【"&amp;SUBSTITUTE(TEXT(BE7,"#,##0.00"),"-","△")&amp;"】"))</f>
        <v>【34.77】</v>
      </c>
      <c r="BF6" s="84" t="str">
        <f t="shared" ref="BF6:BO6" si="5">IF(BF7="",NA(),BF7)</f>
        <v>-</v>
      </c>
      <c r="BG6" s="84" t="str">
        <f t="shared" si="5"/>
        <v>-</v>
      </c>
      <c r="BH6" s="84" t="str">
        <f t="shared" si="5"/>
        <v>-</v>
      </c>
      <c r="BI6" s="84" t="str">
        <f t="shared" si="5"/>
        <v>-</v>
      </c>
      <c r="BJ6" s="84">
        <f t="shared" si="5"/>
        <v>1391.29</v>
      </c>
      <c r="BK6" s="84" t="str">
        <f t="shared" si="5"/>
        <v>-</v>
      </c>
      <c r="BL6" s="84" t="str">
        <f t="shared" si="5"/>
        <v>-</v>
      </c>
      <c r="BM6" s="84" t="str">
        <f t="shared" si="5"/>
        <v>-</v>
      </c>
      <c r="BN6" s="84" t="str">
        <f t="shared" si="5"/>
        <v>-</v>
      </c>
      <c r="BO6" s="84">
        <f t="shared" si="5"/>
        <v>791.76</v>
      </c>
      <c r="BP6" s="76" t="str">
        <f>IF(BP7="","",IF(BP7="-","【-】","【"&amp;SUBSTITUTE(TEXT(BP7,"#,##0.00"),"-","△")&amp;"】"))</f>
        <v>【786.37】</v>
      </c>
      <c r="BQ6" s="84" t="str">
        <f t="shared" ref="BQ6:BZ6" si="6">IF(BQ7="",NA(),BQ7)</f>
        <v>-</v>
      </c>
      <c r="BR6" s="84" t="str">
        <f t="shared" si="6"/>
        <v>-</v>
      </c>
      <c r="BS6" s="84" t="str">
        <f t="shared" si="6"/>
        <v>-</v>
      </c>
      <c r="BT6" s="84" t="str">
        <f t="shared" si="6"/>
        <v>-</v>
      </c>
      <c r="BU6" s="84">
        <f t="shared" si="6"/>
        <v>26.34</v>
      </c>
      <c r="BV6" s="84" t="str">
        <f t="shared" si="6"/>
        <v>-</v>
      </c>
      <c r="BW6" s="84" t="str">
        <f t="shared" si="6"/>
        <v>-</v>
      </c>
      <c r="BX6" s="84" t="str">
        <f t="shared" si="6"/>
        <v>-</v>
      </c>
      <c r="BY6" s="84" t="str">
        <f t="shared" si="6"/>
        <v>-</v>
      </c>
      <c r="BZ6" s="84">
        <f t="shared" si="6"/>
        <v>56.26</v>
      </c>
      <c r="CA6" s="76" t="str">
        <f>IF(CA7="","",IF(CA7="-","【-】","【"&amp;SUBSTITUTE(TEXT(CA7,"#,##0.00"),"-","△")&amp;"】"))</f>
        <v>【60.65】</v>
      </c>
      <c r="CB6" s="84" t="str">
        <f t="shared" ref="CB6:CK6" si="7">IF(CB7="",NA(),CB7)</f>
        <v>-</v>
      </c>
      <c r="CC6" s="84" t="str">
        <f t="shared" si="7"/>
        <v>-</v>
      </c>
      <c r="CD6" s="84" t="str">
        <f t="shared" si="7"/>
        <v>-</v>
      </c>
      <c r="CE6" s="84" t="str">
        <f t="shared" si="7"/>
        <v>-</v>
      </c>
      <c r="CF6" s="84">
        <f t="shared" si="7"/>
        <v>324.51</v>
      </c>
      <c r="CG6" s="84" t="str">
        <f t="shared" si="7"/>
        <v>-</v>
      </c>
      <c r="CH6" s="84" t="str">
        <f t="shared" si="7"/>
        <v>-</v>
      </c>
      <c r="CI6" s="84" t="str">
        <f t="shared" si="7"/>
        <v>-</v>
      </c>
      <c r="CJ6" s="84" t="str">
        <f t="shared" si="7"/>
        <v>-</v>
      </c>
      <c r="CK6" s="84">
        <f t="shared" si="7"/>
        <v>282.08999999999997</v>
      </c>
      <c r="CL6" s="76" t="str">
        <f>IF(CL7="","",IF(CL7="-","【-】","【"&amp;SUBSTITUTE(TEXT(CL7,"#,##0.00"),"-","△")&amp;"】"))</f>
        <v>【256.97】</v>
      </c>
      <c r="CM6" s="84" t="str">
        <f t="shared" ref="CM6:CV6" si="8">IF(CM7="",NA(),CM7)</f>
        <v>-</v>
      </c>
      <c r="CN6" s="84" t="str">
        <f t="shared" si="8"/>
        <v>-</v>
      </c>
      <c r="CO6" s="84" t="str">
        <f t="shared" si="8"/>
        <v>-</v>
      </c>
      <c r="CP6" s="84" t="str">
        <f t="shared" si="8"/>
        <v>-</v>
      </c>
      <c r="CQ6" s="84">
        <f t="shared" si="8"/>
        <v>63.16</v>
      </c>
      <c r="CR6" s="84" t="str">
        <f t="shared" si="8"/>
        <v>-</v>
      </c>
      <c r="CS6" s="84" t="str">
        <f t="shared" si="8"/>
        <v>-</v>
      </c>
      <c r="CT6" s="84" t="str">
        <f t="shared" si="8"/>
        <v>-</v>
      </c>
      <c r="CU6" s="84" t="str">
        <f t="shared" si="8"/>
        <v>-</v>
      </c>
      <c r="CV6" s="84">
        <f t="shared" si="8"/>
        <v>66.53</v>
      </c>
      <c r="CW6" s="76" t="str">
        <f>IF(CW7="","",IF(CW7="-","【-】","【"&amp;SUBSTITUTE(TEXT(CW7,"#,##0.00"),"-","△")&amp;"】"))</f>
        <v>【61.14】</v>
      </c>
      <c r="CX6" s="84" t="str">
        <f t="shared" ref="CX6:DG6" si="9">IF(CX7="",NA(),CX7)</f>
        <v>-</v>
      </c>
      <c r="CY6" s="84" t="str">
        <f t="shared" si="9"/>
        <v>-</v>
      </c>
      <c r="CZ6" s="84" t="str">
        <f t="shared" si="9"/>
        <v>-</v>
      </c>
      <c r="DA6" s="84" t="str">
        <f t="shared" si="9"/>
        <v>-</v>
      </c>
      <c r="DB6" s="84">
        <f t="shared" si="9"/>
        <v>94.59</v>
      </c>
      <c r="DC6" s="84" t="str">
        <f t="shared" si="9"/>
        <v>-</v>
      </c>
      <c r="DD6" s="84" t="str">
        <f t="shared" si="9"/>
        <v>-</v>
      </c>
      <c r="DE6" s="84" t="str">
        <f t="shared" si="9"/>
        <v>-</v>
      </c>
      <c r="DF6" s="84" t="str">
        <f t="shared" si="9"/>
        <v>-</v>
      </c>
      <c r="DG6" s="84">
        <f t="shared" si="9"/>
        <v>84.67</v>
      </c>
      <c r="DH6" s="76" t="str">
        <f>IF(DH7="","",IF(DH7="-","【-】","【"&amp;SUBSTITUTE(TEXT(DH7,"#,##0.00"),"-","△")&amp;"】"))</f>
        <v>【86.91】</v>
      </c>
      <c r="DI6" s="84" t="str">
        <f t="shared" ref="DI6:DR6" si="10">IF(DI7="",NA(),DI7)</f>
        <v>-</v>
      </c>
      <c r="DJ6" s="84" t="str">
        <f t="shared" si="10"/>
        <v>-</v>
      </c>
      <c r="DK6" s="84" t="str">
        <f t="shared" si="10"/>
        <v>-</v>
      </c>
      <c r="DL6" s="84" t="str">
        <f t="shared" si="10"/>
        <v>-</v>
      </c>
      <c r="DM6" s="84">
        <f t="shared" si="10"/>
        <v>3.26</v>
      </c>
      <c r="DN6" s="84" t="str">
        <f t="shared" si="10"/>
        <v>-</v>
      </c>
      <c r="DO6" s="84" t="str">
        <f t="shared" si="10"/>
        <v>-</v>
      </c>
      <c r="DP6" s="84" t="str">
        <f t="shared" si="10"/>
        <v>-</v>
      </c>
      <c r="DQ6" s="84" t="str">
        <f t="shared" si="10"/>
        <v>-</v>
      </c>
      <c r="DR6" s="84">
        <f t="shared" si="10"/>
        <v>21.85</v>
      </c>
      <c r="DS6" s="76" t="str">
        <f>IF(DS7="","",IF(DS7="-","【-】","【"&amp;SUBSTITUTE(TEXT(DS7,"#,##0.00"),"-","△")&amp;"】"))</f>
        <v>【24.95】</v>
      </c>
      <c r="DT6" s="84" t="str">
        <f t="shared" ref="DT6:EC6" si="11">IF(DT7="",NA(),DT7)</f>
        <v>-</v>
      </c>
      <c r="DU6" s="84" t="str">
        <f t="shared" si="11"/>
        <v>-</v>
      </c>
      <c r="DV6" s="84" t="str">
        <f t="shared" si="11"/>
        <v>-</v>
      </c>
      <c r="DW6" s="84" t="str">
        <f t="shared" si="11"/>
        <v>-</v>
      </c>
      <c r="DX6" s="76">
        <f t="shared" si="11"/>
        <v>0</v>
      </c>
      <c r="DY6" s="84" t="str">
        <f t="shared" si="11"/>
        <v>-</v>
      </c>
      <c r="DZ6" s="84" t="str">
        <f t="shared" si="11"/>
        <v>-</v>
      </c>
      <c r="EA6" s="84" t="str">
        <f t="shared" si="11"/>
        <v>-</v>
      </c>
      <c r="EB6" s="84" t="str">
        <f t="shared" si="11"/>
        <v>-</v>
      </c>
      <c r="EC6" s="76">
        <f t="shared" si="11"/>
        <v>0</v>
      </c>
      <c r="ED6" s="76" t="str">
        <f>IF(ED7="","",IF(ED7="-","【-】","【"&amp;SUBSTITUTE(TEXT(ED7,"#,##0.00"),"-","△")&amp;"】"))</f>
        <v>【0.00】</v>
      </c>
      <c r="EE6" s="84" t="str">
        <f t="shared" ref="EE6:EN6" si="12">IF(EE7="",NA(),EE7)</f>
        <v>-</v>
      </c>
      <c r="EF6" s="84" t="str">
        <f t="shared" si="12"/>
        <v>-</v>
      </c>
      <c r="EG6" s="84" t="str">
        <f t="shared" si="12"/>
        <v>-</v>
      </c>
      <c r="EH6" s="84" t="str">
        <f t="shared" si="12"/>
        <v>-</v>
      </c>
      <c r="EI6" s="76">
        <f t="shared" si="12"/>
        <v>0</v>
      </c>
      <c r="EJ6" s="84" t="str">
        <f t="shared" si="12"/>
        <v>-</v>
      </c>
      <c r="EK6" s="84" t="str">
        <f t="shared" si="12"/>
        <v>-</v>
      </c>
      <c r="EL6" s="84" t="str">
        <f t="shared" si="12"/>
        <v>-</v>
      </c>
      <c r="EM6" s="84" t="str">
        <f t="shared" si="12"/>
        <v>-</v>
      </c>
      <c r="EN6" s="84">
        <f t="shared" si="12"/>
        <v>5.e-002</v>
      </c>
      <c r="EO6" s="76" t="str">
        <f>IF(EO7="","",IF(EO7="-","【-】","【"&amp;SUBSTITUTE(TEXT(EO7,"#,##0.00"),"-","△")&amp;"】"))</f>
        <v>【0.03】</v>
      </c>
    </row>
    <row r="7" spans="1:148" s="61" customFormat="1">
      <c r="A7" s="62"/>
      <c r="B7" s="68">
        <v>2021</v>
      </c>
      <c r="C7" s="68">
        <v>223255</v>
      </c>
      <c r="D7" s="68">
        <v>46</v>
      </c>
      <c r="E7" s="68">
        <v>17</v>
      </c>
      <c r="F7" s="68">
        <v>5</v>
      </c>
      <c r="G7" s="68">
        <v>0</v>
      </c>
      <c r="H7" s="68" t="s">
        <v>96</v>
      </c>
      <c r="I7" s="68" t="s">
        <v>97</v>
      </c>
      <c r="J7" s="68" t="s">
        <v>98</v>
      </c>
      <c r="K7" s="68" t="s">
        <v>99</v>
      </c>
      <c r="L7" s="68" t="s">
        <v>100</v>
      </c>
      <c r="M7" s="68" t="s">
        <v>101</v>
      </c>
      <c r="N7" s="77" t="s">
        <v>102</v>
      </c>
      <c r="O7" s="77">
        <v>90.27</v>
      </c>
      <c r="P7" s="77">
        <v>0.3</v>
      </c>
      <c r="Q7" s="77">
        <v>100</v>
      </c>
      <c r="R7" s="77">
        <v>2860</v>
      </c>
      <c r="S7" s="77">
        <v>37280</v>
      </c>
      <c r="T7" s="77">
        <v>65.16</v>
      </c>
      <c r="U7" s="77">
        <v>572.13</v>
      </c>
      <c r="V7" s="77">
        <v>111</v>
      </c>
      <c r="W7" s="77">
        <v>8.e-002</v>
      </c>
      <c r="X7" s="77">
        <v>1387.5</v>
      </c>
      <c r="Y7" s="77" t="s">
        <v>102</v>
      </c>
      <c r="Z7" s="77" t="s">
        <v>102</v>
      </c>
      <c r="AA7" s="77" t="s">
        <v>102</v>
      </c>
      <c r="AB7" s="77" t="s">
        <v>102</v>
      </c>
      <c r="AC7" s="77">
        <v>99.83</v>
      </c>
      <c r="AD7" s="77" t="s">
        <v>102</v>
      </c>
      <c r="AE7" s="77" t="s">
        <v>102</v>
      </c>
      <c r="AF7" s="77" t="s">
        <v>102</v>
      </c>
      <c r="AG7" s="77" t="s">
        <v>102</v>
      </c>
      <c r="AH7" s="77">
        <v>106.07</v>
      </c>
      <c r="AI7" s="77">
        <v>104.16</v>
      </c>
      <c r="AJ7" s="77" t="s">
        <v>102</v>
      </c>
      <c r="AK7" s="77" t="s">
        <v>102</v>
      </c>
      <c r="AL7" s="77" t="s">
        <v>102</v>
      </c>
      <c r="AM7" s="77" t="s">
        <v>102</v>
      </c>
      <c r="AN7" s="77">
        <v>1.85</v>
      </c>
      <c r="AO7" s="77" t="s">
        <v>102</v>
      </c>
      <c r="AP7" s="77" t="s">
        <v>102</v>
      </c>
      <c r="AQ7" s="77" t="s">
        <v>102</v>
      </c>
      <c r="AR7" s="77" t="s">
        <v>102</v>
      </c>
      <c r="AS7" s="77">
        <v>132.04</v>
      </c>
      <c r="AT7" s="77">
        <v>128.22999999999999</v>
      </c>
      <c r="AU7" s="77" t="s">
        <v>102</v>
      </c>
      <c r="AV7" s="77" t="s">
        <v>102</v>
      </c>
      <c r="AW7" s="77" t="s">
        <v>102</v>
      </c>
      <c r="AX7" s="77" t="s">
        <v>102</v>
      </c>
      <c r="AY7" s="77">
        <v>36.92</v>
      </c>
      <c r="AZ7" s="77" t="s">
        <v>102</v>
      </c>
      <c r="BA7" s="77" t="s">
        <v>102</v>
      </c>
      <c r="BB7" s="77" t="s">
        <v>102</v>
      </c>
      <c r="BC7" s="77" t="s">
        <v>102</v>
      </c>
      <c r="BD7" s="77">
        <v>35.69</v>
      </c>
      <c r="BE7" s="77">
        <v>34.770000000000003</v>
      </c>
      <c r="BF7" s="77" t="s">
        <v>102</v>
      </c>
      <c r="BG7" s="77" t="s">
        <v>102</v>
      </c>
      <c r="BH7" s="77" t="s">
        <v>102</v>
      </c>
      <c r="BI7" s="77" t="s">
        <v>102</v>
      </c>
      <c r="BJ7" s="77">
        <v>1391.29</v>
      </c>
      <c r="BK7" s="77" t="s">
        <v>102</v>
      </c>
      <c r="BL7" s="77" t="s">
        <v>102</v>
      </c>
      <c r="BM7" s="77" t="s">
        <v>102</v>
      </c>
      <c r="BN7" s="77" t="s">
        <v>102</v>
      </c>
      <c r="BO7" s="77">
        <v>791.76</v>
      </c>
      <c r="BP7" s="77">
        <v>786.37</v>
      </c>
      <c r="BQ7" s="77" t="s">
        <v>102</v>
      </c>
      <c r="BR7" s="77" t="s">
        <v>102</v>
      </c>
      <c r="BS7" s="77" t="s">
        <v>102</v>
      </c>
      <c r="BT7" s="77" t="s">
        <v>102</v>
      </c>
      <c r="BU7" s="77">
        <v>26.34</v>
      </c>
      <c r="BV7" s="77" t="s">
        <v>102</v>
      </c>
      <c r="BW7" s="77" t="s">
        <v>102</v>
      </c>
      <c r="BX7" s="77" t="s">
        <v>102</v>
      </c>
      <c r="BY7" s="77" t="s">
        <v>102</v>
      </c>
      <c r="BZ7" s="77">
        <v>56.26</v>
      </c>
      <c r="CA7" s="77">
        <v>60.65</v>
      </c>
      <c r="CB7" s="77" t="s">
        <v>102</v>
      </c>
      <c r="CC7" s="77" t="s">
        <v>102</v>
      </c>
      <c r="CD7" s="77" t="s">
        <v>102</v>
      </c>
      <c r="CE7" s="77" t="s">
        <v>102</v>
      </c>
      <c r="CF7" s="77">
        <v>324.51</v>
      </c>
      <c r="CG7" s="77" t="s">
        <v>102</v>
      </c>
      <c r="CH7" s="77" t="s">
        <v>102</v>
      </c>
      <c r="CI7" s="77" t="s">
        <v>102</v>
      </c>
      <c r="CJ7" s="77" t="s">
        <v>102</v>
      </c>
      <c r="CK7" s="77">
        <v>282.08999999999997</v>
      </c>
      <c r="CL7" s="77">
        <v>256.97000000000003</v>
      </c>
      <c r="CM7" s="77" t="s">
        <v>102</v>
      </c>
      <c r="CN7" s="77" t="s">
        <v>102</v>
      </c>
      <c r="CO7" s="77" t="s">
        <v>102</v>
      </c>
      <c r="CP7" s="77" t="s">
        <v>102</v>
      </c>
      <c r="CQ7" s="77">
        <v>63.16</v>
      </c>
      <c r="CR7" s="77" t="s">
        <v>102</v>
      </c>
      <c r="CS7" s="77" t="s">
        <v>102</v>
      </c>
      <c r="CT7" s="77" t="s">
        <v>102</v>
      </c>
      <c r="CU7" s="77" t="s">
        <v>102</v>
      </c>
      <c r="CV7" s="77">
        <v>66.53</v>
      </c>
      <c r="CW7" s="77">
        <v>61.14</v>
      </c>
      <c r="CX7" s="77" t="s">
        <v>102</v>
      </c>
      <c r="CY7" s="77" t="s">
        <v>102</v>
      </c>
      <c r="CZ7" s="77" t="s">
        <v>102</v>
      </c>
      <c r="DA7" s="77" t="s">
        <v>102</v>
      </c>
      <c r="DB7" s="77">
        <v>94.59</v>
      </c>
      <c r="DC7" s="77" t="s">
        <v>102</v>
      </c>
      <c r="DD7" s="77" t="s">
        <v>102</v>
      </c>
      <c r="DE7" s="77" t="s">
        <v>102</v>
      </c>
      <c r="DF7" s="77" t="s">
        <v>102</v>
      </c>
      <c r="DG7" s="77">
        <v>84.67</v>
      </c>
      <c r="DH7" s="77">
        <v>86.91</v>
      </c>
      <c r="DI7" s="77" t="s">
        <v>102</v>
      </c>
      <c r="DJ7" s="77" t="s">
        <v>102</v>
      </c>
      <c r="DK7" s="77" t="s">
        <v>102</v>
      </c>
      <c r="DL7" s="77" t="s">
        <v>102</v>
      </c>
      <c r="DM7" s="77">
        <v>3.26</v>
      </c>
      <c r="DN7" s="77" t="s">
        <v>102</v>
      </c>
      <c r="DO7" s="77" t="s">
        <v>102</v>
      </c>
      <c r="DP7" s="77" t="s">
        <v>102</v>
      </c>
      <c r="DQ7" s="77" t="s">
        <v>102</v>
      </c>
      <c r="DR7" s="77">
        <v>21.85</v>
      </c>
      <c r="DS7" s="77">
        <v>24.95</v>
      </c>
      <c r="DT7" s="77" t="s">
        <v>102</v>
      </c>
      <c r="DU7" s="77" t="s">
        <v>102</v>
      </c>
      <c r="DV7" s="77" t="s">
        <v>102</v>
      </c>
      <c r="DW7" s="77" t="s">
        <v>102</v>
      </c>
      <c r="DX7" s="77">
        <v>0</v>
      </c>
      <c r="DY7" s="77" t="s">
        <v>102</v>
      </c>
      <c r="DZ7" s="77" t="s">
        <v>102</v>
      </c>
      <c r="EA7" s="77" t="s">
        <v>102</v>
      </c>
      <c r="EB7" s="77" t="s">
        <v>102</v>
      </c>
      <c r="EC7" s="77">
        <v>0</v>
      </c>
      <c r="ED7" s="77">
        <v>0</v>
      </c>
      <c r="EE7" s="77" t="s">
        <v>102</v>
      </c>
      <c r="EF7" s="77" t="s">
        <v>102</v>
      </c>
      <c r="EG7" s="77" t="s">
        <v>102</v>
      </c>
      <c r="EH7" s="77" t="s">
        <v>102</v>
      </c>
      <c r="EI7" s="77">
        <v>0</v>
      </c>
      <c r="EJ7" s="77" t="s">
        <v>102</v>
      </c>
      <c r="EK7" s="77" t="s">
        <v>102</v>
      </c>
      <c r="EL7" s="77" t="s">
        <v>102</v>
      </c>
      <c r="EM7" s="77" t="s">
        <v>102</v>
      </c>
      <c r="EN7" s="77">
        <v>5.e-002</v>
      </c>
      <c r="EO7" s="77">
        <v>3.e-002</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34</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2023-01-24T07:05:17Z</cp:lastPrinted>
  <dcterms:created xsi:type="dcterms:W3CDTF">2023-01-12T23:45:02Z</dcterms:created>
  <dcterms:modified xsi:type="dcterms:W3CDTF">2023-02-21T23:03:58Z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5.0.1.0</vt:lpwstr>
    </vt:vector>
  </property>
  <property fmtid="{DCFEDD21-7773-49B2-8022-6FC58DB5260B}" pid="3" name="LastSavedVersion">
    <vt:lpwstr>3.1.7.0</vt:lpwstr>
  </property>
  <property fmtid="{DCFEDD21-7773-49B2-8022-6FC58DB5260B}" pid="4" name="LastSavedDate">
    <vt:filetime>2023-02-21T23:03:58Z</vt:filetime>
  </property>
</Properties>
</file>