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K4J/wxvxNJrwmMlEuPmv5mgQkSD3z+E4yoTVwjRslkBiC9yXdmTgRZWC1uCBH5TMz4dGkr21eE9bhvFOlr8Rg==" workbookSaltValue="L43QDBgPNkKAwtmoRb2PgQ==" workbookSpinCount="100000"/>
  <bookViews>
    <workbookView xWindow="0" yWindow="0" windowWidth="28800" windowHeight="1149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<sst xmlns="http://schemas.openxmlformats.org/spreadsheetml/2006/main" xmlns:r="http://schemas.openxmlformats.org/officeDocument/2006/relationships" count="112" uniqueCount="112">
  <si>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</si>
  <si>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</si>
  <si>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</si>
  <si>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</si>
  <si>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</si>
  <si>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</si>
  <si>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</si>
  <si>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</si>
  <si>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</si>
  <si>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</si>
  <si>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</si>
  <si>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</si>
  <si>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</si>
  <si>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</si>
  <si>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</si>
  <si>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</si>
  <si>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</si>
  <si>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</si>
  <si>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</si>
  <si>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</si>
  <si>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</si>
  <si>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</si>
  <si>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</si>
  <si>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</si>
  <si>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</si>
  <si>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</si>
  <si>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</si>
  <si>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</si>
  <si>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</si>
  <si>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</si>
  <si>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</si>
  <si>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</si>
  <si>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</si>
  <si>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</si>
  <si>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</si>
  <si>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</si>
  <si>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</si>
  <si>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</si>
  <si>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</si>
  <si>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</si>
  <si>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</si>
  <si>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</si>
  <si>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</si>
  <si>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</si>
  <si>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</si>
  <si>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</si>
  <si>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</si>
  <si>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</si>
  <si>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</si>
  <si>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</si>
  <si>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</si>
  <si>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</si>
  <si>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</si>
  <si>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</si>
  <si>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</si>
  <si>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</si>
  <si>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</si>
  <si>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</si>
  <si>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</si>
  <si>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</si>
  <si>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</si>
  <si>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</si>
  <si>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</si>
  <si>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</si>
  <si>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</si>
  <si>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</si>
  <si>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</si>
  <si>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</si>
  <si>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</si>
  <si>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</si>
  <si>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</si>
  <si>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</si>
  <si>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</si>
  <si>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</si>
  <si>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</si>
  <si>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</si>
  <si>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</si>
  <si>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</si>
  <si>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</si>
  <si>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</si>
  <si>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</si>
  <si>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</si>
  <si>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</si>
  <si>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</si>
  <si>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</si>
  <si>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</si>
  <si>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</si>
  <si>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</si>
  <si>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</si>
  <si>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</si>
  <si>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</si>
  <si>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</si>
  <si>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</si>
  <si>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</si>
  <si>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吉田町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</si>
  <si>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</si>
  <si>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</si>
  <si>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</si>
  <si>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</si>
  <si>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</si>
  <si>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</si>
  <si>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</si>
  <si>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</si>
  <si>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</si>
  <si>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</si>
  <si>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</si>
  <si>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</si>
  <si>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</si>
  <si>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</si>
  <si>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営の健全性・効率性の指標は望ましいとされている数値を満たしており、類似団体平均値と比較しても良好な数値であることから健全な経営状態であると判断できる。また、継続的な黒字を確保しつつ、企業債残高を減少させることができており、効率的な運営ができていると評価できる。
　しかしながら、老朽化は徐々に進行している状況であり、計画的な管路及び施設の更新に取り組む必要がある。
　今後は更新費用が嵩んでいくとともに、物価上昇等による経常経費の上昇も考えられる。令和5年度には経営戦略策定から5年が経過し、見直しが必要な時期を迎えている。見直しの中で今後の施設更新需要や更新費用について改めて検討を行い、より一層の効率的かつ安定した経営に努めていく。</t>
    <rPh sb="1" eb="3">
      <t>ケイエイ</t>
    </rPh>
    <rPh sb="4" eb="7">
      <t>ケンゼンセイ</t>
    </rPh>
    <rPh sb="8" eb="11">
      <t>コウリツセイ</t>
    </rPh>
    <rPh sb="12" eb="14">
      <t>シヒョウ</t>
    </rPh>
    <rPh sb="15" eb="16">
      <t>ノゾ</t>
    </rPh>
    <rPh sb="25" eb="27">
      <t>スウチ</t>
    </rPh>
    <rPh sb="28" eb="29">
      <t>ミ</t>
    </rPh>
    <rPh sb="35" eb="37">
      <t>ルイジ</t>
    </rPh>
    <rPh sb="37" eb="39">
      <t>ダンタイ</t>
    </rPh>
    <rPh sb="39" eb="42">
      <t>ヘイキンチ</t>
    </rPh>
    <rPh sb="43" eb="45">
      <t>ヒカク</t>
    </rPh>
    <rPh sb="48" eb="50">
      <t>リョウコウ</t>
    </rPh>
    <rPh sb="51" eb="53">
      <t>スウチ</t>
    </rPh>
    <rPh sb="60" eb="62">
      <t>ケンゼン</t>
    </rPh>
    <rPh sb="63" eb="65">
      <t>ケイエイ</t>
    </rPh>
    <rPh sb="65" eb="67">
      <t>ジョウタイ</t>
    </rPh>
    <rPh sb="71" eb="73">
      <t>ハンダン</t>
    </rPh>
    <rPh sb="80" eb="83">
      <t>ケイゾクテキ</t>
    </rPh>
    <rPh sb="84" eb="86">
      <t>クロジ</t>
    </rPh>
    <rPh sb="87" eb="89">
      <t>カクホ</t>
    </rPh>
    <rPh sb="93" eb="95">
      <t>キギョウ</t>
    </rPh>
    <rPh sb="95" eb="96">
      <t>サイ</t>
    </rPh>
    <rPh sb="96" eb="98">
      <t>ザンダカ</t>
    </rPh>
    <rPh sb="99" eb="101">
      <t>ゲンショウ</t>
    </rPh>
    <rPh sb="113" eb="116">
      <t>コウリツテキ</t>
    </rPh>
    <rPh sb="117" eb="119">
      <t>ウンエイ</t>
    </rPh>
    <rPh sb="126" eb="128">
      <t>ヒョウカ</t>
    </rPh>
    <rPh sb="141" eb="144">
      <t>ロウキュウカ</t>
    </rPh>
    <rPh sb="145" eb="147">
      <t>ジョジョ</t>
    </rPh>
    <rPh sb="148" eb="150">
      <t>シンコウ</t>
    </rPh>
    <rPh sb="154" eb="156">
      <t>ジョウキョウ</t>
    </rPh>
    <rPh sb="160" eb="163">
      <t>ケイカクテキ</t>
    </rPh>
    <rPh sb="164" eb="166">
      <t>カンロ</t>
    </rPh>
    <rPh sb="166" eb="167">
      <t>オヨ</t>
    </rPh>
    <rPh sb="168" eb="170">
      <t>シセツ</t>
    </rPh>
    <rPh sb="171" eb="173">
      <t>コウシン</t>
    </rPh>
    <rPh sb="174" eb="175">
      <t>ト</t>
    </rPh>
    <rPh sb="176" eb="177">
      <t>ク</t>
    </rPh>
    <rPh sb="178" eb="180">
      <t>ヒツヨウ</t>
    </rPh>
    <rPh sb="186" eb="188">
      <t>コンゴ</t>
    </rPh>
    <rPh sb="189" eb="191">
      <t>コウシン</t>
    </rPh>
    <rPh sb="191" eb="193">
      <t>ヒヨウ</t>
    </rPh>
    <rPh sb="194" eb="195">
      <t>カサ</t>
    </rPh>
    <rPh sb="204" eb="206">
      <t>ブッカ</t>
    </rPh>
    <rPh sb="206" eb="208">
      <t>ジョウショウ</t>
    </rPh>
    <rPh sb="208" eb="209">
      <t>ナド</t>
    </rPh>
    <rPh sb="212" eb="214">
      <t>ケイジョウ</t>
    </rPh>
    <rPh sb="214" eb="216">
      <t>ケイヒ</t>
    </rPh>
    <rPh sb="217" eb="219">
      <t>ジョウショウ</t>
    </rPh>
    <rPh sb="220" eb="221">
      <t>カンガ</t>
    </rPh>
    <rPh sb="226" eb="228">
      <t>レイワ</t>
    </rPh>
    <rPh sb="229" eb="231">
      <t>ネンド</t>
    </rPh>
    <rPh sb="233" eb="235">
      <t>ケイエイ</t>
    </rPh>
    <rPh sb="235" eb="237">
      <t>センリャク</t>
    </rPh>
    <rPh sb="237" eb="239">
      <t>サクテイ</t>
    </rPh>
    <rPh sb="242" eb="243">
      <t>ネン</t>
    </rPh>
    <rPh sb="244" eb="246">
      <t>ケイカ</t>
    </rPh>
    <rPh sb="248" eb="250">
      <t>ミナオ</t>
    </rPh>
    <rPh sb="252" eb="254">
      <t>ヒツヨウ</t>
    </rPh>
    <rPh sb="255" eb="257">
      <t>ジキ</t>
    </rPh>
    <rPh sb="258" eb="259">
      <t>ムカ</t>
    </rPh>
    <rPh sb="264" eb="266">
      <t>ミナオ</t>
    </rPh>
    <rPh sb="268" eb="269">
      <t>ナカ</t>
    </rPh>
    <rPh sb="270" eb="272">
      <t>コンゴ</t>
    </rPh>
    <rPh sb="273" eb="275">
      <t>シセツ</t>
    </rPh>
    <rPh sb="275" eb="277">
      <t>コウシン</t>
    </rPh>
    <rPh sb="277" eb="279">
      <t>ジュヨウ</t>
    </rPh>
    <rPh sb="280" eb="282">
      <t>コウシン</t>
    </rPh>
    <rPh sb="282" eb="284">
      <t>ヒヨウ</t>
    </rPh>
    <rPh sb="288" eb="289">
      <t>アラタ</t>
    </rPh>
    <rPh sb="291" eb="293">
      <t>ケントウ</t>
    </rPh>
    <rPh sb="294" eb="295">
      <t>オコナ</t>
    </rPh>
    <rPh sb="299" eb="301">
      <t>イッソウ</t>
    </rPh>
    <rPh sb="302" eb="304">
      <t>コウリツ</t>
    </rPh>
    <rPh sb="304" eb="305">
      <t>テキ</t>
    </rPh>
    <rPh sb="307" eb="309">
      <t>アンテイ</t>
    </rPh>
    <rPh sb="311" eb="313">
      <t>ケイエイ</t>
    </rPh>
    <rPh sb="314" eb="315">
      <t>ツト</t>
    </rPh>
    <phoneticPr fontId="1"/>
  </si>
  <si>
    <t>①有形固定資産減価償却率は、類似団体平均値より低く、良好な数値であるが、若干の増加傾向で推移している。法定耐用年数に近い管路の割合が増加していることを示しており、老朽化が徐々に進行していると言える。今後も計画的な施設や管路の更新に努める必要がある。
②管路経年化率は類似団体平均を下回っているが、前年を上回る結果となっている。より一層の計画的な管路更新を進める必要がある。なお、平成30年度から総務省の基準に合わせ、対象とする老朽管の年数を20年から40年に変更したことにより、平成29年度以前の以前の数値を大きく下回る結果となっている。
③管路更新率は類似団体平均と比較して上回っており良好な状態であるが、令和3年度から管路更新に加えて施設更新を実施しているため、管路の更新率は低い数値となった。</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3" eb="24">
      <t>ヒク</t>
    </rPh>
    <rPh sb="26" eb="28">
      <t>リョウコウ</t>
    </rPh>
    <rPh sb="29" eb="31">
      <t>スウチ</t>
    </rPh>
    <rPh sb="36" eb="38">
      <t>ジャッカン</t>
    </rPh>
    <rPh sb="39" eb="41">
      <t>ゾウカ</t>
    </rPh>
    <rPh sb="41" eb="43">
      <t>ケイコウ</t>
    </rPh>
    <rPh sb="44" eb="46">
      <t>スイイ</t>
    </rPh>
    <rPh sb="51" eb="53">
      <t>ホウテイ</t>
    </rPh>
    <rPh sb="53" eb="55">
      <t>タイヨウ</t>
    </rPh>
    <rPh sb="55" eb="57">
      <t>ネンスウ</t>
    </rPh>
    <rPh sb="58" eb="59">
      <t>チカ</t>
    </rPh>
    <rPh sb="60" eb="62">
      <t>カンロ</t>
    </rPh>
    <rPh sb="63" eb="65">
      <t>ワリアイ</t>
    </rPh>
    <rPh sb="66" eb="68">
      <t>ゾウカ</t>
    </rPh>
    <rPh sb="75" eb="76">
      <t>シメ</t>
    </rPh>
    <rPh sb="81" eb="84">
      <t>ロウキュウカ</t>
    </rPh>
    <rPh sb="85" eb="87">
      <t>ジョジョ</t>
    </rPh>
    <rPh sb="88" eb="90">
      <t>シンコウ</t>
    </rPh>
    <rPh sb="95" eb="96">
      <t>イ</t>
    </rPh>
    <rPh sb="99" eb="101">
      <t>コンゴ</t>
    </rPh>
    <rPh sb="102" eb="105">
      <t>ケイカクテキ</t>
    </rPh>
    <rPh sb="106" eb="108">
      <t>シセツ</t>
    </rPh>
    <rPh sb="109" eb="111">
      <t>カンロ</t>
    </rPh>
    <rPh sb="112" eb="114">
      <t>コウシン</t>
    </rPh>
    <rPh sb="115" eb="116">
      <t>ツト</t>
    </rPh>
    <rPh sb="118" eb="120">
      <t>ヒツヨウ</t>
    </rPh>
    <rPh sb="126" eb="128">
      <t>カンロ</t>
    </rPh>
    <rPh sb="128" eb="131">
      <t>ケイネンカ</t>
    </rPh>
    <rPh sb="131" eb="132">
      <t>リツ</t>
    </rPh>
    <rPh sb="133" eb="135">
      <t>ルイジ</t>
    </rPh>
    <rPh sb="135" eb="137">
      <t>ダンタイ</t>
    </rPh>
    <rPh sb="137" eb="139">
      <t>ヘイキン</t>
    </rPh>
    <rPh sb="140" eb="142">
      <t>シタマワ</t>
    </rPh>
    <rPh sb="148" eb="150">
      <t>ゼンネン</t>
    </rPh>
    <rPh sb="151" eb="153">
      <t>ウワマワ</t>
    </rPh>
    <rPh sb="154" eb="156">
      <t>ケッカ</t>
    </rPh>
    <rPh sb="165" eb="167">
      <t>イッソウ</t>
    </rPh>
    <rPh sb="168" eb="171">
      <t>ケイカクテキ</t>
    </rPh>
    <rPh sb="172" eb="174">
      <t>カンロ</t>
    </rPh>
    <rPh sb="174" eb="176">
      <t>コウシン</t>
    </rPh>
    <rPh sb="177" eb="178">
      <t>スス</t>
    </rPh>
    <rPh sb="180" eb="182">
      <t>ヒツヨウ</t>
    </rPh>
    <rPh sb="189" eb="191">
      <t>ヘイセイ</t>
    </rPh>
    <rPh sb="193" eb="195">
      <t>ネンド</t>
    </rPh>
    <rPh sb="197" eb="200">
      <t>ソウムショウ</t>
    </rPh>
    <rPh sb="201" eb="203">
      <t>キジュン</t>
    </rPh>
    <rPh sb="204" eb="205">
      <t>ア</t>
    </rPh>
    <rPh sb="208" eb="210">
      <t>タイショウ</t>
    </rPh>
    <rPh sb="213" eb="215">
      <t>ロウキュウ</t>
    </rPh>
    <rPh sb="215" eb="216">
      <t>カン</t>
    </rPh>
    <rPh sb="217" eb="219">
      <t>ネンスウ</t>
    </rPh>
    <rPh sb="222" eb="223">
      <t>ネン</t>
    </rPh>
    <rPh sb="227" eb="228">
      <t>ネン</t>
    </rPh>
    <rPh sb="229" eb="231">
      <t>ヘンコウ</t>
    </rPh>
    <rPh sb="239" eb="241">
      <t>ヘイセイ</t>
    </rPh>
    <rPh sb="243" eb="245">
      <t>ネンド</t>
    </rPh>
    <rPh sb="245" eb="247">
      <t>イゼン</t>
    </rPh>
    <rPh sb="248" eb="250">
      <t>イゼン</t>
    </rPh>
    <rPh sb="251" eb="253">
      <t>スウチ</t>
    </rPh>
    <rPh sb="254" eb="255">
      <t>オオ</t>
    </rPh>
    <rPh sb="257" eb="259">
      <t>シタマワ</t>
    </rPh>
    <rPh sb="260" eb="262">
      <t>ケッカ</t>
    </rPh>
    <rPh sb="271" eb="273">
      <t>カンロ</t>
    </rPh>
    <rPh sb="273" eb="275">
      <t>コウシン</t>
    </rPh>
    <rPh sb="275" eb="276">
      <t>リツ</t>
    </rPh>
    <rPh sb="277" eb="279">
      <t>ルイジ</t>
    </rPh>
    <rPh sb="279" eb="281">
      <t>ダンタイ</t>
    </rPh>
    <rPh sb="281" eb="283">
      <t>ヘイキン</t>
    </rPh>
    <rPh sb="284" eb="286">
      <t>ヒカク</t>
    </rPh>
    <rPh sb="288" eb="290">
      <t>ウワマワ</t>
    </rPh>
    <rPh sb="294" eb="296">
      <t>リョウコウ</t>
    </rPh>
    <rPh sb="297" eb="299">
      <t>ジョウタイ</t>
    </rPh>
    <rPh sb="304" eb="306">
      <t>レイワ</t>
    </rPh>
    <rPh sb="307" eb="309">
      <t>ネンド</t>
    </rPh>
    <rPh sb="311" eb="313">
      <t>カンロ</t>
    </rPh>
    <rPh sb="313" eb="315">
      <t>コウシン</t>
    </rPh>
    <rPh sb="316" eb="317">
      <t>クワ</t>
    </rPh>
    <rPh sb="319" eb="321">
      <t>シセツ</t>
    </rPh>
    <rPh sb="321" eb="323">
      <t>コウシン</t>
    </rPh>
    <rPh sb="324" eb="326">
      <t>ジッシ</t>
    </rPh>
    <rPh sb="333" eb="335">
      <t>カンロ</t>
    </rPh>
    <rPh sb="336" eb="338">
      <t>コウシン</t>
    </rPh>
    <rPh sb="338" eb="339">
      <t>リツ</t>
    </rPh>
    <rPh sb="340" eb="341">
      <t>ヒク</t>
    </rPh>
    <rPh sb="342" eb="344">
      <t>スウチ</t>
    </rPh>
    <phoneticPr fontId="1"/>
  </si>
  <si>
    <t>①経常収支比率は100％を超え類似団体平均を上回っており、良好な数値を維持している。収益のほとんどは給水収益であり、健全な経営が保たれている。
②累積欠損金比率は、欠損金が生じていないため継続して0％である。
③流動比率は300％を超えて推移しており、支払能力は十分に備えている。
④企業債残高対給水収益比率は類似団体平均を超えて若干高い数値となっているが、減少傾向にある。企業債残高は配水池、浄水池等の耐震化を進めたために起債額が増加した経緯があり、現在は返済額を超えない額を借入額とすることで企業債残高の減少に努めており、今後も継続して計画的な償還を行っていく。
⑤料金回収率は100％を超える水準で推移している。給水に係る費用を全てを給水収益で賄うことができており、良好な状態である。
⑥給水原価はほぼ横ばいで推移している。水源に恵まれ、給水コストが低く抑えられていることから、類似団体平均値と比較して良好な状態を維持できている。
⑦施設利用率はほぼ横ばいで推移しており、類似団体平均を継続して上回っている。適切な規模の施設を効率良く利用できている。
⑧有収率は類似団体平均と比較して上回っているが、近年上昇傾向にあったものが令和３年度は減少に転じている。漏水等の無収水量が発生していると考えられる。これまでも有収率の向上を目指して漏水調査を行い、早期発見、適切な修繕に努めてきたが、今後は漏水の可能性の高い材質の管を中心に漏水調査を計画的に実施し、より一層の漏水早期発見、迅速な修繕等の対策を講じる必要がある。</t>
    <rPh sb="1" eb="3">
      <t>ケイジョウ</t>
    </rPh>
    <rPh sb="3" eb="5">
      <t>シュウシ</t>
    </rPh>
    <rPh sb="5" eb="7">
      <t>ヒリツ</t>
    </rPh>
    <rPh sb="13" eb="14">
      <t>コ</t>
    </rPh>
    <rPh sb="15" eb="17">
      <t>ルイジ</t>
    </rPh>
    <rPh sb="17" eb="19">
      <t>ダンタイ</t>
    </rPh>
    <rPh sb="19" eb="21">
      <t>ヘイキン</t>
    </rPh>
    <rPh sb="22" eb="24">
      <t>ウワマワ</t>
    </rPh>
    <rPh sb="29" eb="31">
      <t>リョウコウ</t>
    </rPh>
    <rPh sb="32" eb="34">
      <t>スウチ</t>
    </rPh>
    <rPh sb="35" eb="37">
      <t>イジ</t>
    </rPh>
    <rPh sb="42" eb="44">
      <t>シュウエキ</t>
    </rPh>
    <rPh sb="50" eb="52">
      <t>キュウスイ</t>
    </rPh>
    <rPh sb="52" eb="54">
      <t>シュウエキ</t>
    </rPh>
    <rPh sb="58" eb="60">
      <t>ケンゼン</t>
    </rPh>
    <rPh sb="61" eb="63">
      <t>ケイエイ</t>
    </rPh>
    <rPh sb="64" eb="65">
      <t>タモ</t>
    </rPh>
    <rPh sb="73" eb="75">
      <t>ルイセキ</t>
    </rPh>
    <rPh sb="75" eb="77">
      <t>ケッソン</t>
    </rPh>
    <rPh sb="77" eb="78">
      <t>キン</t>
    </rPh>
    <rPh sb="78" eb="80">
      <t>ヒリツ</t>
    </rPh>
    <rPh sb="82" eb="84">
      <t>ケッソン</t>
    </rPh>
    <rPh sb="84" eb="85">
      <t>キン</t>
    </rPh>
    <rPh sb="86" eb="87">
      <t>ショウ</t>
    </rPh>
    <rPh sb="94" eb="96">
      <t>ケイゾク</t>
    </rPh>
    <rPh sb="106" eb="108">
      <t>リュウドウ</t>
    </rPh>
    <rPh sb="108" eb="110">
      <t>ヒリツ</t>
    </rPh>
    <rPh sb="116" eb="117">
      <t>コ</t>
    </rPh>
    <rPh sb="119" eb="121">
      <t>スイイ</t>
    </rPh>
    <rPh sb="126" eb="128">
      <t>シハライ</t>
    </rPh>
    <rPh sb="128" eb="130">
      <t>ノウリョク</t>
    </rPh>
    <rPh sb="131" eb="133">
      <t>ジュウブン</t>
    </rPh>
    <rPh sb="134" eb="135">
      <t>ソナ</t>
    </rPh>
    <rPh sb="142" eb="144">
      <t>キギョウ</t>
    </rPh>
    <rPh sb="144" eb="145">
      <t>サイ</t>
    </rPh>
    <rPh sb="145" eb="147">
      <t>ザンダカ</t>
    </rPh>
    <rPh sb="147" eb="148">
      <t>タイ</t>
    </rPh>
    <rPh sb="148" eb="150">
      <t>キュウスイ</t>
    </rPh>
    <rPh sb="150" eb="152">
      <t>シュウエキ</t>
    </rPh>
    <rPh sb="152" eb="154">
      <t>ヒリツ</t>
    </rPh>
    <rPh sb="155" eb="157">
      <t>ルイジ</t>
    </rPh>
    <rPh sb="347" eb="349">
      <t>キュウスイ</t>
    </rPh>
    <rPh sb="349" eb="351">
      <t>ゲンカ</t>
    </rPh>
    <rPh sb="354" eb="355">
      <t>ヨコ</t>
    </rPh>
    <rPh sb="358" eb="360">
      <t>スイイ</t>
    </rPh>
    <rPh sb="365" eb="367">
      <t>スイゲン</t>
    </rPh>
    <rPh sb="368" eb="369">
      <t>メグ</t>
    </rPh>
    <rPh sb="372" eb="374">
      <t>キュウスイ</t>
    </rPh>
    <rPh sb="378" eb="379">
      <t>ヒク</t>
    </rPh>
    <rPh sb="380" eb="381">
      <t>オサ</t>
    </rPh>
    <rPh sb="392" eb="394">
      <t>ルイジ</t>
    </rPh>
    <rPh sb="394" eb="396">
      <t>ダンタイ</t>
    </rPh>
    <rPh sb="396" eb="399">
      <t>ヘイキンチ</t>
    </rPh>
    <rPh sb="400" eb="402">
      <t>ヒカク</t>
    </rPh>
    <rPh sb="404" eb="406">
      <t>リョウコウ</t>
    </rPh>
    <rPh sb="407" eb="409">
      <t>ジョウタイ</t>
    </rPh>
    <rPh sb="410" eb="412">
      <t>イジ</t>
    </rPh>
    <rPh sb="420" eb="422">
      <t>シセツ</t>
    </rPh>
    <rPh sb="422" eb="424">
      <t>リヨウ</t>
    </rPh>
    <rPh sb="424" eb="425">
      <t>リツ</t>
    </rPh>
    <rPh sb="428" eb="429">
      <t>ヨコ</t>
    </rPh>
    <rPh sb="432" eb="434">
      <t>スイイ</t>
    </rPh>
    <rPh sb="439" eb="441">
      <t>ルイジ</t>
    </rPh>
    <rPh sb="441" eb="443">
      <t>ダンタイ</t>
    </rPh>
    <rPh sb="443" eb="445">
      <t>ヘイキン</t>
    </rPh>
    <rPh sb="446" eb="448">
      <t>ケイゾク</t>
    </rPh>
    <rPh sb="450" eb="452">
      <t>ウワマワ</t>
    </rPh>
    <rPh sb="457" eb="459">
      <t>テキセツ</t>
    </rPh>
    <rPh sb="460" eb="462">
      <t>キボ</t>
    </rPh>
    <rPh sb="463" eb="465">
      <t>シセツ</t>
    </rPh>
    <rPh sb="466" eb="468">
      <t>コウリツ</t>
    </rPh>
    <rPh sb="468" eb="469">
      <t>ヨ</t>
    </rPh>
    <rPh sb="470" eb="472">
      <t>リヨウ</t>
    </rPh>
    <rPh sb="480" eb="483">
      <t>ユウシュウリツ</t>
    </rPh>
    <rPh sb="484" eb="486">
      <t>ルイジ</t>
    </rPh>
    <rPh sb="486" eb="488">
      <t>ダンタイ</t>
    </rPh>
    <rPh sb="488" eb="490">
      <t>ヘイキン</t>
    </rPh>
    <rPh sb="491" eb="493">
      <t>ヒカク</t>
    </rPh>
    <rPh sb="495" eb="497">
      <t>ウワマワ</t>
    </rPh>
    <rPh sb="503" eb="505">
      <t>キンネン</t>
    </rPh>
    <rPh sb="505" eb="507">
      <t>ジョウショウ</t>
    </rPh>
    <rPh sb="507" eb="509">
      <t>ケイコウ</t>
    </rPh>
    <rPh sb="516" eb="518">
      <t>レイワ</t>
    </rPh>
    <rPh sb="519" eb="521">
      <t>ネンド</t>
    </rPh>
    <rPh sb="522" eb="524">
      <t>ゲンショウ</t>
    </rPh>
    <rPh sb="525" eb="526">
      <t>テン</t>
    </rPh>
    <rPh sb="531" eb="533">
      <t>ロウスイ</t>
    </rPh>
    <rPh sb="533" eb="534">
      <t>ナド</t>
    </rPh>
    <rPh sb="558" eb="561">
      <t>ユウシュウリツ</t>
    </rPh>
    <rPh sb="562" eb="564">
      <t>コウジョウ</t>
    </rPh>
    <rPh sb="565" eb="567">
      <t>メザ</t>
    </rPh>
    <rPh sb="569" eb="571">
      <t>ロウスイ</t>
    </rPh>
    <rPh sb="571" eb="573">
      <t>チョウサ</t>
    </rPh>
    <rPh sb="574" eb="575">
      <t>オコナ</t>
    </rPh>
    <rPh sb="577" eb="579">
      <t>ソウキ</t>
    </rPh>
    <rPh sb="579" eb="581">
      <t>ハッケン</t>
    </rPh>
    <rPh sb="582" eb="584">
      <t>テキセツ</t>
    </rPh>
    <rPh sb="585" eb="587">
      <t>シュウゼン</t>
    </rPh>
    <rPh sb="588" eb="589">
      <t>ツト</t>
    </rPh>
    <rPh sb="595" eb="597">
      <t>コンゴ</t>
    </rPh>
    <rPh sb="630" eb="632">
      <t>イッソウ</t>
    </rPh>
    <rPh sb="633" eb="635">
      <t>ロウスイ</t>
    </rPh>
    <rPh sb="635" eb="637">
      <t>ソウキ</t>
    </rPh>
    <rPh sb="637" eb="639">
      <t>ハッケン</t>
    </rPh>
    <rPh sb="640" eb="642">
      <t>ジンソク</t>
    </rPh>
    <rPh sb="643" eb="645">
      <t>シュウゼン</t>
    </rPh>
    <rPh sb="645" eb="646">
      <t>ナド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</si>
</sst>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0.88</c:v>
                </c:pt>
                <c:pt idx="1">
                  <c:v>0.92</c:v>
                </c:pt>
                <c:pt idx="2">
                  <c:v>0.71</c:v>
                </c:pt>
                <c:pt idx="3">
                  <c:v>0.65</c:v>
                </c:pt>
                <c:pt idx="4">
                  <c:v>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0.51</c:v>
                </c:pt>
                <c:pt idx="1">
                  <c:v>0.57999999999999996</c:v>
                </c:pt>
                <c:pt idx="2">
                  <c:v>0.54</c:v>
                </c:pt>
                <c:pt idx="3">
                  <c:v>0.56999999999999995</c:v>
                </c:pt>
                <c:pt idx="4">
                  <c:v>0.52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71.06</c:v>
                </c:pt>
                <c:pt idx="1">
                  <c:v>70.11</c:v>
                </c:pt>
                <c:pt idx="2">
                  <c:v>68.56</c:v>
                </c:pt>
                <c:pt idx="3">
                  <c:v>69.459999999999994</c:v>
                </c:pt>
                <c:pt idx="4">
                  <c:v>69.37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60.03</c:v>
                </c:pt>
                <c:pt idx="1">
                  <c:v>59.74</c:v>
                </c:pt>
                <c:pt idx="2">
                  <c:v>59.67</c:v>
                </c:pt>
                <c:pt idx="3">
                  <c:v>60.12</c:v>
                </c:pt>
                <c:pt idx="4">
                  <c:v>60.34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86.67</c:v>
                </c:pt>
                <c:pt idx="1">
                  <c:v>87.49</c:v>
                </c:pt>
                <c:pt idx="2">
                  <c:v>88.59</c:v>
                </c:pt>
                <c:pt idx="3">
                  <c:v>89.79</c:v>
                </c:pt>
                <c:pt idx="4">
                  <c:v>88.77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84.81</c:v>
                </c:pt>
                <c:pt idx="1">
                  <c:v>84.8</c:v>
                </c:pt>
                <c:pt idx="2">
                  <c:v>84.6</c:v>
                </c:pt>
                <c:pt idx="3">
                  <c:v>84.24</c:v>
                </c:pt>
                <c:pt idx="4">
                  <c:v>84.19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120.4</c:v>
                </c:pt>
                <c:pt idx="1">
                  <c:v>117.77</c:v>
                </c:pt>
                <c:pt idx="2">
                  <c:v>119.3</c:v>
                </c:pt>
                <c:pt idx="3">
                  <c:v>121.42</c:v>
                </c:pt>
                <c:pt idx="4">
                  <c:v>122.79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110.68</c:v>
                </c:pt>
                <c:pt idx="1">
                  <c:v>110.66</c:v>
                </c:pt>
                <c:pt idx="2">
                  <c:v>109.01</c:v>
                </c:pt>
                <c:pt idx="3">
                  <c:v>108.83</c:v>
                </c:pt>
                <c:pt idx="4">
                  <c:v>109.23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38.869999999999997</c:v>
                </c:pt>
                <c:pt idx="1">
                  <c:v>40.17</c:v>
                </c:pt>
                <c:pt idx="2">
                  <c:v>41.42</c:v>
                </c:pt>
                <c:pt idx="3">
                  <c:v>42.58</c:v>
                </c:pt>
                <c:pt idx="4">
                  <c:v>43.88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47.28</c:v>
                </c:pt>
                <c:pt idx="1">
                  <c:v>47.66</c:v>
                </c:pt>
                <c:pt idx="2">
                  <c:v>48.17</c:v>
                </c:pt>
                <c:pt idx="3">
                  <c:v>48.83</c:v>
                </c:pt>
                <c:pt idx="4">
                  <c:v>49.96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38.549999999999997</c:v>
                </c:pt>
                <c:pt idx="1">
                  <c:v>14.59</c:v>
                </c:pt>
                <c:pt idx="2">
                  <c:v>15.9</c:v>
                </c:pt>
                <c:pt idx="3">
                  <c:v>14.46</c:v>
                </c:pt>
                <c:pt idx="4">
                  <c:v>15.51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12.19</c:v>
                </c:pt>
                <c:pt idx="1">
                  <c:v>15.1</c:v>
                </c:pt>
                <c:pt idx="2">
                  <c:v>17.12</c:v>
                </c:pt>
                <c:pt idx="3">
                  <c:v>18.18</c:v>
                </c:pt>
                <c:pt idx="4">
                  <c:v>19.32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3.56</c:v>
                </c:pt>
                <c:pt idx="1">
                  <c:v>2.74</c:v>
                </c:pt>
                <c:pt idx="2">
                  <c:v>3.7</c:v>
                </c:pt>
                <c:pt idx="3">
                  <c:v>4.34</c:v>
                </c:pt>
                <c:pt idx="4">
                  <c:v>4.6900000000000004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334.18</c:v>
                </c:pt>
                <c:pt idx="1">
                  <c:v>331.38</c:v>
                </c:pt>
                <c:pt idx="2">
                  <c:v>342.21</c:v>
                </c:pt>
                <c:pt idx="3">
                  <c:v>356.8</c:v>
                </c:pt>
                <c:pt idx="4">
                  <c:v>374.09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357.34</c:v>
                </c:pt>
                <c:pt idx="1">
                  <c:v>366.03</c:v>
                </c:pt>
                <c:pt idx="2">
                  <c:v>365.18</c:v>
                </c:pt>
                <c:pt idx="3">
                  <c:v>327.77</c:v>
                </c:pt>
                <c:pt idx="4">
                  <c:v>338.02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495.36</c:v>
                </c:pt>
                <c:pt idx="1">
                  <c:v>478.97</c:v>
                </c:pt>
                <c:pt idx="2">
                  <c:v>463.23</c:v>
                </c:pt>
                <c:pt idx="3">
                  <c:v>431.16</c:v>
                </c:pt>
                <c:pt idx="4">
                  <c:v>414.5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373.69</c:v>
                </c:pt>
                <c:pt idx="1">
                  <c:v>370.12</c:v>
                </c:pt>
                <c:pt idx="2">
                  <c:v>371.65</c:v>
                </c:pt>
                <c:pt idx="3">
                  <c:v>397.1</c:v>
                </c:pt>
                <c:pt idx="4">
                  <c:v>379.91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121.22</c:v>
                </c:pt>
                <c:pt idx="1">
                  <c:v>118.05</c:v>
                </c:pt>
                <c:pt idx="2">
                  <c:v>120.54</c:v>
                </c:pt>
                <c:pt idx="3">
                  <c:v>123.2</c:v>
                </c:pt>
                <c:pt idx="4">
                  <c:v>124.46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99.87</c:v>
                </c:pt>
                <c:pt idx="1">
                  <c:v>100.42</c:v>
                </c:pt>
                <c:pt idx="2">
                  <c:v>98.77</c:v>
                </c:pt>
                <c:pt idx="3">
                  <c:v>95.79</c:v>
                </c:pt>
                <c:pt idx="4">
                  <c:v>98.3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101.53</c:v>
                </c:pt>
                <c:pt idx="1">
                  <c:v>104.46</c:v>
                </c:pt>
                <c:pt idx="2">
                  <c:v>102.77</c:v>
                </c:pt>
                <c:pt idx="3">
                  <c:v>100.18</c:v>
                </c:pt>
                <c:pt idx="4">
                  <c:v>99.61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171.81</c:v>
                </c:pt>
                <c:pt idx="1">
                  <c:v>171.67</c:v>
                </c:pt>
                <c:pt idx="2">
                  <c:v>173.67</c:v>
                </c:pt>
                <c:pt idx="3">
                  <c:v>171.13</c:v>
                </c:pt>
                <c:pt idx="4">
                  <c:v>173.7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5" zoomScaleNormal="75" workbookViewId="0">
      <selection activeCell="B2" sqref="B2:BZ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吉田町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2"/>
      <c r="P7" s="25" t="s">
        <v>6</v>
      </c>
      <c r="Q7" s="25"/>
      <c r="R7" s="25"/>
      <c r="S7" s="25"/>
      <c r="T7" s="25"/>
      <c r="U7" s="25"/>
      <c r="V7" s="25"/>
      <c r="W7" s="25" t="s">
        <v>14</v>
      </c>
      <c r="X7" s="25"/>
      <c r="Y7" s="25"/>
      <c r="Z7" s="25"/>
      <c r="AA7" s="25"/>
      <c r="AB7" s="25"/>
      <c r="AC7" s="25"/>
      <c r="AD7" s="25" t="s">
        <v>5</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29230</v>
      </c>
      <c r="AM8" s="29"/>
      <c r="AN8" s="29"/>
      <c r="AO8" s="29"/>
      <c r="AP8" s="29"/>
      <c r="AQ8" s="29"/>
      <c r="AR8" s="29"/>
      <c r="AS8" s="29"/>
      <c r="AT8" s="7">
        <f>データ!$S$6</f>
        <v>20.73</v>
      </c>
      <c r="AU8" s="15"/>
      <c r="AV8" s="15"/>
      <c r="AW8" s="15"/>
      <c r="AX8" s="15"/>
      <c r="AY8" s="15"/>
      <c r="AZ8" s="15"/>
      <c r="BA8" s="15"/>
      <c r="BB8" s="27">
        <f>データ!$T$6</f>
        <v>1410.03</v>
      </c>
      <c r="BC8" s="27"/>
      <c r="BD8" s="27"/>
      <c r="BE8" s="27"/>
      <c r="BF8" s="27"/>
      <c r="BG8" s="27"/>
      <c r="BH8" s="27"/>
      <c r="BI8" s="27"/>
      <c r="BJ8" s="3"/>
      <c r="BK8" s="3"/>
      <c r="BL8" s="36" t="s">
        <v>12</v>
      </c>
      <c r="BM8" s="46"/>
      <c r="BN8" s="53" t="s">
        <v>21</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16</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71.06</v>
      </c>
      <c r="J10" s="15"/>
      <c r="K10" s="15"/>
      <c r="L10" s="15"/>
      <c r="M10" s="15"/>
      <c r="N10" s="15"/>
      <c r="O10" s="24"/>
      <c r="P10" s="27">
        <f>データ!$P$6</f>
        <v>95.34</v>
      </c>
      <c r="Q10" s="27"/>
      <c r="R10" s="27"/>
      <c r="S10" s="27"/>
      <c r="T10" s="27"/>
      <c r="U10" s="27"/>
      <c r="V10" s="27"/>
      <c r="W10" s="29">
        <f>データ!$Q$6</f>
        <v>2266</v>
      </c>
      <c r="X10" s="29"/>
      <c r="Y10" s="29"/>
      <c r="Z10" s="29"/>
      <c r="AA10" s="29"/>
      <c r="AB10" s="29"/>
      <c r="AC10" s="29"/>
      <c r="AD10" s="2"/>
      <c r="AE10" s="2"/>
      <c r="AF10" s="2"/>
      <c r="AG10" s="2"/>
      <c r="AH10" s="2"/>
      <c r="AI10" s="2"/>
      <c r="AJ10" s="2"/>
      <c r="AK10" s="2"/>
      <c r="AL10" s="29">
        <f>データ!$U$6</f>
        <v>31705</v>
      </c>
      <c r="AM10" s="29"/>
      <c r="AN10" s="29"/>
      <c r="AO10" s="29"/>
      <c r="AP10" s="29"/>
      <c r="AQ10" s="29"/>
      <c r="AR10" s="29"/>
      <c r="AS10" s="29"/>
      <c r="AT10" s="7">
        <f>データ!$V$6</f>
        <v>38.35</v>
      </c>
      <c r="AU10" s="15"/>
      <c r="AV10" s="15"/>
      <c r="AW10" s="15"/>
      <c r="AX10" s="15"/>
      <c r="AY10" s="15"/>
      <c r="AZ10" s="15"/>
      <c r="BA10" s="15"/>
      <c r="BB10" s="27">
        <f>データ!$W$6</f>
        <v>826.73</v>
      </c>
      <c r="BC10" s="27"/>
      <c r="BD10" s="27"/>
      <c r="BE10" s="27"/>
      <c r="BF10" s="27"/>
      <c r="BG10" s="27"/>
      <c r="BH10" s="27"/>
      <c r="BI10" s="27"/>
      <c r="BJ10" s="2"/>
      <c r="BK10" s="2"/>
      <c r="BL10" s="38" t="s">
        <v>37</v>
      </c>
      <c r="BM10" s="48"/>
      <c r="BN10" s="55" t="s">
        <v>4</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111</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44</v>
      </c>
      <c r="C84" s="12"/>
      <c r="D84" s="12"/>
      <c r="E84" s="12" t="s">
        <v>46</v>
      </c>
      <c r="F84" s="12" t="s">
        <v>48</v>
      </c>
      <c r="G84" s="12" t="s">
        <v>49</v>
      </c>
      <c r="H84" s="12" t="s">
        <v>42</v>
      </c>
      <c r="I84" s="12" t="s">
        <v>8</v>
      </c>
      <c r="J84" s="12" t="s">
        <v>30</v>
      </c>
      <c r="K84" s="12" t="s">
        <v>50</v>
      </c>
      <c r="L84" s="12" t="s">
        <v>52</v>
      </c>
      <c r="M84" s="12" t="s">
        <v>34</v>
      </c>
      <c r="N84" s="12" t="s">
        <v>54</v>
      </c>
      <c r="O84" s="12" t="s">
        <v>56</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yvwmR9o5Gk1nCEO18TOD1NPea67IAiVnXvjloiZMvxP6pMVfWRDEFVOqowacwpawRPQW0WnsuqOSB180SYTTMw==" saltValue="gTOGLqR51Pa/B0t26zCqk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51</v>
      </c>
      <c r="C3" s="67" t="s">
        <v>59</v>
      </c>
      <c r="D3" s="67" t="s">
        <v>60</v>
      </c>
      <c r="E3" s="67" t="s">
        <v>3</v>
      </c>
      <c r="F3" s="67" t="s">
        <v>2</v>
      </c>
      <c r="G3" s="67" t="s">
        <v>26</v>
      </c>
      <c r="H3" s="75" t="s">
        <v>31</v>
      </c>
      <c r="I3" s="78"/>
      <c r="J3" s="78"/>
      <c r="K3" s="78"/>
      <c r="L3" s="78"/>
      <c r="M3" s="78"/>
      <c r="N3" s="78"/>
      <c r="O3" s="78"/>
      <c r="P3" s="78"/>
      <c r="Q3" s="78"/>
      <c r="R3" s="78"/>
      <c r="S3" s="78"/>
      <c r="T3" s="78"/>
      <c r="U3" s="78"/>
      <c r="V3" s="78"/>
      <c r="W3" s="82"/>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10</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61</v>
      </c>
      <c r="B4" s="68"/>
      <c r="C4" s="68"/>
      <c r="D4" s="68"/>
      <c r="E4" s="68"/>
      <c r="F4" s="68"/>
      <c r="G4" s="68"/>
      <c r="H4" s="76"/>
      <c r="I4" s="79"/>
      <c r="J4" s="79"/>
      <c r="K4" s="79"/>
      <c r="L4" s="79"/>
      <c r="M4" s="79"/>
      <c r="N4" s="79"/>
      <c r="O4" s="79"/>
      <c r="P4" s="79"/>
      <c r="Q4" s="79"/>
      <c r="R4" s="79"/>
      <c r="S4" s="79"/>
      <c r="T4" s="79"/>
      <c r="U4" s="79"/>
      <c r="V4" s="79"/>
      <c r="W4" s="83"/>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63</v>
      </c>
      <c r="BF4" s="85"/>
      <c r="BG4" s="85"/>
      <c r="BH4" s="85"/>
      <c r="BI4" s="85"/>
      <c r="BJ4" s="85"/>
      <c r="BK4" s="85"/>
      <c r="BL4" s="85"/>
      <c r="BM4" s="85"/>
      <c r="BN4" s="85"/>
      <c r="BO4" s="85"/>
      <c r="BP4" s="85" t="s">
        <v>36</v>
      </c>
      <c r="BQ4" s="85"/>
      <c r="BR4" s="85"/>
      <c r="BS4" s="85"/>
      <c r="BT4" s="85"/>
      <c r="BU4" s="85"/>
      <c r="BV4" s="85"/>
      <c r="BW4" s="85"/>
      <c r="BX4" s="85"/>
      <c r="BY4" s="85"/>
      <c r="BZ4" s="85"/>
      <c r="CA4" s="85" t="s">
        <v>64</v>
      </c>
      <c r="CB4" s="85"/>
      <c r="CC4" s="85"/>
      <c r="CD4" s="85"/>
      <c r="CE4" s="85"/>
      <c r="CF4" s="85"/>
      <c r="CG4" s="85"/>
      <c r="CH4" s="85"/>
      <c r="CI4" s="85"/>
      <c r="CJ4" s="85"/>
      <c r="CK4" s="85"/>
      <c r="CL4" s="85" t="s">
        <v>66</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62</v>
      </c>
      <c r="DT4" s="85"/>
      <c r="DU4" s="85"/>
      <c r="DV4" s="85"/>
      <c r="DW4" s="85"/>
      <c r="DX4" s="85"/>
      <c r="DY4" s="85"/>
      <c r="DZ4" s="85"/>
      <c r="EA4" s="85"/>
      <c r="EB4" s="85"/>
      <c r="EC4" s="85"/>
      <c r="ED4" s="85" t="s">
        <v>69</v>
      </c>
      <c r="EE4" s="85"/>
      <c r="EF4" s="85"/>
      <c r="EG4" s="85"/>
      <c r="EH4" s="85"/>
      <c r="EI4" s="85"/>
      <c r="EJ4" s="85"/>
      <c r="EK4" s="85"/>
      <c r="EL4" s="85"/>
      <c r="EM4" s="85"/>
      <c r="EN4" s="85"/>
    </row>
    <row r="5" spans="1:144">
      <c r="A5" s="65" t="s">
        <v>29</v>
      </c>
      <c r="B5" s="69"/>
      <c r="C5" s="69"/>
      <c r="D5" s="69"/>
      <c r="E5" s="69"/>
      <c r="F5" s="69"/>
      <c r="G5" s="69"/>
      <c r="H5" s="77" t="s">
        <v>58</v>
      </c>
      <c r="I5" s="77" t="s">
        <v>70</v>
      </c>
      <c r="J5" s="77" t="s">
        <v>71</v>
      </c>
      <c r="K5" s="77" t="s">
        <v>72</v>
      </c>
      <c r="L5" s="77" t="s">
        <v>73</v>
      </c>
      <c r="M5" s="77" t="s">
        <v>5</v>
      </c>
      <c r="N5" s="77" t="s">
        <v>74</v>
      </c>
      <c r="O5" s="77" t="s">
        <v>75</v>
      </c>
      <c r="P5" s="77" t="s">
        <v>76</v>
      </c>
      <c r="Q5" s="77" t="s">
        <v>77</v>
      </c>
      <c r="R5" s="77" t="s">
        <v>78</v>
      </c>
      <c r="S5" s="77" t="s">
        <v>79</v>
      </c>
      <c r="T5" s="77" t="s">
        <v>65</v>
      </c>
      <c r="U5" s="77" t="s">
        <v>80</v>
      </c>
      <c r="V5" s="77" t="s">
        <v>81</v>
      </c>
      <c r="W5" s="77" t="s">
        <v>82</v>
      </c>
      <c r="X5" s="77" t="s">
        <v>83</v>
      </c>
      <c r="Y5" s="77" t="s">
        <v>84</v>
      </c>
      <c r="Z5" s="77" t="s">
        <v>85</v>
      </c>
      <c r="AA5" s="77" t="s">
        <v>0</v>
      </c>
      <c r="AB5" s="77" t="s">
        <v>86</v>
      </c>
      <c r="AC5" s="77" t="s">
        <v>88</v>
      </c>
      <c r="AD5" s="77" t="s">
        <v>89</v>
      </c>
      <c r="AE5" s="77" t="s">
        <v>90</v>
      </c>
      <c r="AF5" s="77" t="s">
        <v>91</v>
      </c>
      <c r="AG5" s="77" t="s">
        <v>92</v>
      </c>
      <c r="AH5" s="77" t="s">
        <v>44</v>
      </c>
      <c r="AI5" s="77" t="s">
        <v>83</v>
      </c>
      <c r="AJ5" s="77" t="s">
        <v>84</v>
      </c>
      <c r="AK5" s="77" t="s">
        <v>85</v>
      </c>
      <c r="AL5" s="77" t="s">
        <v>0</v>
      </c>
      <c r="AM5" s="77" t="s">
        <v>86</v>
      </c>
      <c r="AN5" s="77" t="s">
        <v>88</v>
      </c>
      <c r="AO5" s="77" t="s">
        <v>89</v>
      </c>
      <c r="AP5" s="77" t="s">
        <v>90</v>
      </c>
      <c r="AQ5" s="77" t="s">
        <v>91</v>
      </c>
      <c r="AR5" s="77" t="s">
        <v>92</v>
      </c>
      <c r="AS5" s="77" t="s">
        <v>87</v>
      </c>
      <c r="AT5" s="77" t="s">
        <v>83</v>
      </c>
      <c r="AU5" s="77" t="s">
        <v>84</v>
      </c>
      <c r="AV5" s="77" t="s">
        <v>85</v>
      </c>
      <c r="AW5" s="77" t="s">
        <v>0</v>
      </c>
      <c r="AX5" s="77" t="s">
        <v>86</v>
      </c>
      <c r="AY5" s="77" t="s">
        <v>88</v>
      </c>
      <c r="AZ5" s="77" t="s">
        <v>89</v>
      </c>
      <c r="BA5" s="77" t="s">
        <v>90</v>
      </c>
      <c r="BB5" s="77" t="s">
        <v>91</v>
      </c>
      <c r="BC5" s="77" t="s">
        <v>92</v>
      </c>
      <c r="BD5" s="77" t="s">
        <v>87</v>
      </c>
      <c r="BE5" s="77" t="s">
        <v>83</v>
      </c>
      <c r="BF5" s="77" t="s">
        <v>84</v>
      </c>
      <c r="BG5" s="77" t="s">
        <v>85</v>
      </c>
      <c r="BH5" s="77" t="s">
        <v>0</v>
      </c>
      <c r="BI5" s="77" t="s">
        <v>86</v>
      </c>
      <c r="BJ5" s="77" t="s">
        <v>88</v>
      </c>
      <c r="BK5" s="77" t="s">
        <v>89</v>
      </c>
      <c r="BL5" s="77" t="s">
        <v>90</v>
      </c>
      <c r="BM5" s="77" t="s">
        <v>91</v>
      </c>
      <c r="BN5" s="77" t="s">
        <v>92</v>
      </c>
      <c r="BO5" s="77" t="s">
        <v>87</v>
      </c>
      <c r="BP5" s="77" t="s">
        <v>83</v>
      </c>
      <c r="BQ5" s="77" t="s">
        <v>84</v>
      </c>
      <c r="BR5" s="77" t="s">
        <v>85</v>
      </c>
      <c r="BS5" s="77" t="s">
        <v>0</v>
      </c>
      <c r="BT5" s="77" t="s">
        <v>86</v>
      </c>
      <c r="BU5" s="77" t="s">
        <v>88</v>
      </c>
      <c r="BV5" s="77" t="s">
        <v>89</v>
      </c>
      <c r="BW5" s="77" t="s">
        <v>90</v>
      </c>
      <c r="BX5" s="77" t="s">
        <v>91</v>
      </c>
      <c r="BY5" s="77" t="s">
        <v>92</v>
      </c>
      <c r="BZ5" s="77" t="s">
        <v>87</v>
      </c>
      <c r="CA5" s="77" t="s">
        <v>83</v>
      </c>
      <c r="CB5" s="77" t="s">
        <v>84</v>
      </c>
      <c r="CC5" s="77" t="s">
        <v>85</v>
      </c>
      <c r="CD5" s="77" t="s">
        <v>0</v>
      </c>
      <c r="CE5" s="77" t="s">
        <v>86</v>
      </c>
      <c r="CF5" s="77" t="s">
        <v>88</v>
      </c>
      <c r="CG5" s="77" t="s">
        <v>89</v>
      </c>
      <c r="CH5" s="77" t="s">
        <v>90</v>
      </c>
      <c r="CI5" s="77" t="s">
        <v>91</v>
      </c>
      <c r="CJ5" s="77" t="s">
        <v>92</v>
      </c>
      <c r="CK5" s="77" t="s">
        <v>87</v>
      </c>
      <c r="CL5" s="77" t="s">
        <v>83</v>
      </c>
      <c r="CM5" s="77" t="s">
        <v>84</v>
      </c>
      <c r="CN5" s="77" t="s">
        <v>85</v>
      </c>
      <c r="CO5" s="77" t="s">
        <v>0</v>
      </c>
      <c r="CP5" s="77" t="s">
        <v>86</v>
      </c>
      <c r="CQ5" s="77" t="s">
        <v>88</v>
      </c>
      <c r="CR5" s="77" t="s">
        <v>89</v>
      </c>
      <c r="CS5" s="77" t="s">
        <v>90</v>
      </c>
      <c r="CT5" s="77" t="s">
        <v>91</v>
      </c>
      <c r="CU5" s="77" t="s">
        <v>92</v>
      </c>
      <c r="CV5" s="77" t="s">
        <v>87</v>
      </c>
      <c r="CW5" s="77" t="s">
        <v>83</v>
      </c>
      <c r="CX5" s="77" t="s">
        <v>84</v>
      </c>
      <c r="CY5" s="77" t="s">
        <v>85</v>
      </c>
      <c r="CZ5" s="77" t="s">
        <v>0</v>
      </c>
      <c r="DA5" s="77" t="s">
        <v>86</v>
      </c>
      <c r="DB5" s="77" t="s">
        <v>88</v>
      </c>
      <c r="DC5" s="77" t="s">
        <v>89</v>
      </c>
      <c r="DD5" s="77" t="s">
        <v>90</v>
      </c>
      <c r="DE5" s="77" t="s">
        <v>91</v>
      </c>
      <c r="DF5" s="77" t="s">
        <v>92</v>
      </c>
      <c r="DG5" s="77" t="s">
        <v>87</v>
      </c>
      <c r="DH5" s="77" t="s">
        <v>83</v>
      </c>
      <c r="DI5" s="77" t="s">
        <v>84</v>
      </c>
      <c r="DJ5" s="77" t="s">
        <v>85</v>
      </c>
      <c r="DK5" s="77" t="s">
        <v>0</v>
      </c>
      <c r="DL5" s="77" t="s">
        <v>86</v>
      </c>
      <c r="DM5" s="77" t="s">
        <v>88</v>
      </c>
      <c r="DN5" s="77" t="s">
        <v>89</v>
      </c>
      <c r="DO5" s="77" t="s">
        <v>90</v>
      </c>
      <c r="DP5" s="77" t="s">
        <v>91</v>
      </c>
      <c r="DQ5" s="77" t="s">
        <v>92</v>
      </c>
      <c r="DR5" s="77" t="s">
        <v>87</v>
      </c>
      <c r="DS5" s="77" t="s">
        <v>83</v>
      </c>
      <c r="DT5" s="77" t="s">
        <v>84</v>
      </c>
      <c r="DU5" s="77" t="s">
        <v>85</v>
      </c>
      <c r="DV5" s="77" t="s">
        <v>0</v>
      </c>
      <c r="DW5" s="77" t="s">
        <v>86</v>
      </c>
      <c r="DX5" s="77" t="s">
        <v>88</v>
      </c>
      <c r="DY5" s="77" t="s">
        <v>89</v>
      </c>
      <c r="DZ5" s="77" t="s">
        <v>90</v>
      </c>
      <c r="EA5" s="77" t="s">
        <v>91</v>
      </c>
      <c r="EB5" s="77" t="s">
        <v>92</v>
      </c>
      <c r="EC5" s="77" t="s">
        <v>87</v>
      </c>
      <c r="ED5" s="77" t="s">
        <v>83</v>
      </c>
      <c r="EE5" s="77" t="s">
        <v>84</v>
      </c>
      <c r="EF5" s="77" t="s">
        <v>85</v>
      </c>
      <c r="EG5" s="77" t="s">
        <v>0</v>
      </c>
      <c r="EH5" s="77" t="s">
        <v>86</v>
      </c>
      <c r="EI5" s="77" t="s">
        <v>88</v>
      </c>
      <c r="EJ5" s="77" t="s">
        <v>89</v>
      </c>
      <c r="EK5" s="77" t="s">
        <v>90</v>
      </c>
      <c r="EL5" s="77" t="s">
        <v>91</v>
      </c>
      <c r="EM5" s="77" t="s">
        <v>92</v>
      </c>
      <c r="EN5" s="77" t="s">
        <v>87</v>
      </c>
    </row>
    <row r="6" spans="1:144" s="64" customFormat="1">
      <c r="A6" s="65" t="s">
        <v>93</v>
      </c>
      <c r="B6" s="70">
        <f t="shared" ref="B6:W6" si="1">B7</f>
        <v>2021</v>
      </c>
      <c r="C6" s="70">
        <f t="shared" si="1"/>
        <v>224243</v>
      </c>
      <c r="D6" s="70">
        <f t="shared" si="1"/>
        <v>46</v>
      </c>
      <c r="E6" s="70">
        <f t="shared" si="1"/>
        <v>1</v>
      </c>
      <c r="F6" s="70">
        <f t="shared" si="1"/>
        <v>0</v>
      </c>
      <c r="G6" s="70">
        <f t="shared" si="1"/>
        <v>1</v>
      </c>
      <c r="H6" s="70" t="str">
        <f t="shared" si="1"/>
        <v>静岡県　吉田町</v>
      </c>
      <c r="I6" s="70" t="str">
        <f t="shared" si="1"/>
        <v>法適用</v>
      </c>
      <c r="J6" s="70" t="str">
        <f t="shared" si="1"/>
        <v>水道事業</v>
      </c>
      <c r="K6" s="70" t="str">
        <f t="shared" si="1"/>
        <v>末端給水事業</v>
      </c>
      <c r="L6" s="70" t="str">
        <f t="shared" si="1"/>
        <v>A5</v>
      </c>
      <c r="M6" s="70" t="str">
        <f t="shared" si="1"/>
        <v>非設置</v>
      </c>
      <c r="N6" s="80" t="str">
        <f t="shared" si="1"/>
        <v>-</v>
      </c>
      <c r="O6" s="80">
        <f t="shared" si="1"/>
        <v>71.06</v>
      </c>
      <c r="P6" s="80">
        <f t="shared" si="1"/>
        <v>95.34</v>
      </c>
      <c r="Q6" s="80">
        <f t="shared" si="1"/>
        <v>2266</v>
      </c>
      <c r="R6" s="80">
        <f t="shared" si="1"/>
        <v>29230</v>
      </c>
      <c r="S6" s="80">
        <f t="shared" si="1"/>
        <v>20.73</v>
      </c>
      <c r="T6" s="80">
        <f t="shared" si="1"/>
        <v>1410.03</v>
      </c>
      <c r="U6" s="80">
        <f t="shared" si="1"/>
        <v>31705</v>
      </c>
      <c r="V6" s="80">
        <f t="shared" si="1"/>
        <v>38.35</v>
      </c>
      <c r="W6" s="80">
        <f t="shared" si="1"/>
        <v>826.73</v>
      </c>
      <c r="X6" s="86">
        <f t="shared" ref="X6:AG6" si="2">IF(X7="",NA(),X7)</f>
        <v>120.4</v>
      </c>
      <c r="Y6" s="86">
        <f t="shared" si="2"/>
        <v>117.77</v>
      </c>
      <c r="Z6" s="86">
        <f t="shared" si="2"/>
        <v>119.3</v>
      </c>
      <c r="AA6" s="86">
        <f t="shared" si="2"/>
        <v>121.42</v>
      </c>
      <c r="AB6" s="86">
        <f t="shared" si="2"/>
        <v>122.79</v>
      </c>
      <c r="AC6" s="86">
        <f t="shared" si="2"/>
        <v>110.68</v>
      </c>
      <c r="AD6" s="86">
        <f t="shared" si="2"/>
        <v>110.66</v>
      </c>
      <c r="AE6" s="86">
        <f t="shared" si="2"/>
        <v>109.01</v>
      </c>
      <c r="AF6" s="86">
        <f t="shared" si="2"/>
        <v>108.83</v>
      </c>
      <c r="AG6" s="86">
        <f t="shared" si="2"/>
        <v>109.23</v>
      </c>
      <c r="AH6" s="80" t="str">
        <f>IF(AH7="","",IF(AH7="-","【-】","【"&amp;SUBSTITUTE(TEXT(AH7,"#,##0.00"),"-","△")&amp;"】"))</f>
        <v>【111.39】</v>
      </c>
      <c r="AI6" s="80">
        <f t="shared" ref="AI6:AR6" si="3">IF(AI7="",NA(),AI7)</f>
        <v>0</v>
      </c>
      <c r="AJ6" s="80">
        <f t="shared" si="3"/>
        <v>0</v>
      </c>
      <c r="AK6" s="80">
        <f t="shared" si="3"/>
        <v>0</v>
      </c>
      <c r="AL6" s="80">
        <f t="shared" si="3"/>
        <v>0</v>
      </c>
      <c r="AM6" s="80">
        <f t="shared" si="3"/>
        <v>0</v>
      </c>
      <c r="AN6" s="86">
        <f t="shared" si="3"/>
        <v>3.56</v>
      </c>
      <c r="AO6" s="86">
        <f t="shared" si="3"/>
        <v>2.74</v>
      </c>
      <c r="AP6" s="86">
        <f t="shared" si="3"/>
        <v>3.7</v>
      </c>
      <c r="AQ6" s="86">
        <f t="shared" si="3"/>
        <v>4.34</v>
      </c>
      <c r="AR6" s="86">
        <f t="shared" si="3"/>
        <v>4.6900000000000004</v>
      </c>
      <c r="AS6" s="80" t="str">
        <f>IF(AS7="","",IF(AS7="-","【-】","【"&amp;SUBSTITUTE(TEXT(AS7,"#,##0.00"),"-","△")&amp;"】"))</f>
        <v>【1.30】</v>
      </c>
      <c r="AT6" s="86">
        <f t="shared" ref="AT6:BC6" si="4">IF(AT7="",NA(),AT7)</f>
        <v>334.18</v>
      </c>
      <c r="AU6" s="86">
        <f t="shared" si="4"/>
        <v>331.38</v>
      </c>
      <c r="AV6" s="86">
        <f t="shared" si="4"/>
        <v>342.21</v>
      </c>
      <c r="AW6" s="86">
        <f t="shared" si="4"/>
        <v>356.8</v>
      </c>
      <c r="AX6" s="86">
        <f t="shared" si="4"/>
        <v>374.09</v>
      </c>
      <c r="AY6" s="86">
        <f t="shared" si="4"/>
        <v>357.34</v>
      </c>
      <c r="AZ6" s="86">
        <f t="shared" si="4"/>
        <v>366.03</v>
      </c>
      <c r="BA6" s="86">
        <f t="shared" si="4"/>
        <v>365.18</v>
      </c>
      <c r="BB6" s="86">
        <f t="shared" si="4"/>
        <v>327.77</v>
      </c>
      <c r="BC6" s="86">
        <f t="shared" si="4"/>
        <v>338.02</v>
      </c>
      <c r="BD6" s="80" t="str">
        <f>IF(BD7="","",IF(BD7="-","【-】","【"&amp;SUBSTITUTE(TEXT(BD7,"#,##0.00"),"-","△")&amp;"】"))</f>
        <v>【261.51】</v>
      </c>
      <c r="BE6" s="86">
        <f t="shared" ref="BE6:BN6" si="5">IF(BE7="",NA(),BE7)</f>
        <v>495.36</v>
      </c>
      <c r="BF6" s="86">
        <f t="shared" si="5"/>
        <v>478.97</v>
      </c>
      <c r="BG6" s="86">
        <f t="shared" si="5"/>
        <v>463.23</v>
      </c>
      <c r="BH6" s="86">
        <f t="shared" si="5"/>
        <v>431.16</v>
      </c>
      <c r="BI6" s="86">
        <f t="shared" si="5"/>
        <v>414.5</v>
      </c>
      <c r="BJ6" s="86">
        <f t="shared" si="5"/>
        <v>373.69</v>
      </c>
      <c r="BK6" s="86">
        <f t="shared" si="5"/>
        <v>370.12</v>
      </c>
      <c r="BL6" s="86">
        <f t="shared" si="5"/>
        <v>371.65</v>
      </c>
      <c r="BM6" s="86">
        <f t="shared" si="5"/>
        <v>397.1</v>
      </c>
      <c r="BN6" s="86">
        <f t="shared" si="5"/>
        <v>379.91</v>
      </c>
      <c r="BO6" s="80" t="str">
        <f>IF(BO7="","",IF(BO7="-","【-】","【"&amp;SUBSTITUTE(TEXT(BO7,"#,##0.00"),"-","△")&amp;"】"))</f>
        <v>【265.16】</v>
      </c>
      <c r="BP6" s="86">
        <f t="shared" ref="BP6:BY6" si="6">IF(BP7="",NA(),BP7)</f>
        <v>121.22</v>
      </c>
      <c r="BQ6" s="86">
        <f t="shared" si="6"/>
        <v>118.05</v>
      </c>
      <c r="BR6" s="86">
        <f t="shared" si="6"/>
        <v>120.54</v>
      </c>
      <c r="BS6" s="86">
        <f t="shared" si="6"/>
        <v>123.2</v>
      </c>
      <c r="BT6" s="86">
        <f t="shared" si="6"/>
        <v>124.46</v>
      </c>
      <c r="BU6" s="86">
        <f t="shared" si="6"/>
        <v>99.87</v>
      </c>
      <c r="BV6" s="86">
        <f t="shared" si="6"/>
        <v>100.42</v>
      </c>
      <c r="BW6" s="86">
        <f t="shared" si="6"/>
        <v>98.77</v>
      </c>
      <c r="BX6" s="86">
        <f t="shared" si="6"/>
        <v>95.79</v>
      </c>
      <c r="BY6" s="86">
        <f t="shared" si="6"/>
        <v>98.3</v>
      </c>
      <c r="BZ6" s="80" t="str">
        <f>IF(BZ7="","",IF(BZ7="-","【-】","【"&amp;SUBSTITUTE(TEXT(BZ7,"#,##0.00"),"-","△")&amp;"】"))</f>
        <v>【102.35】</v>
      </c>
      <c r="CA6" s="86">
        <f t="shared" ref="CA6:CJ6" si="7">IF(CA7="",NA(),CA7)</f>
        <v>101.53</v>
      </c>
      <c r="CB6" s="86">
        <f t="shared" si="7"/>
        <v>104.46</v>
      </c>
      <c r="CC6" s="86">
        <f t="shared" si="7"/>
        <v>102.77</v>
      </c>
      <c r="CD6" s="86">
        <f t="shared" si="7"/>
        <v>100.18</v>
      </c>
      <c r="CE6" s="86">
        <f t="shared" si="7"/>
        <v>99.61</v>
      </c>
      <c r="CF6" s="86">
        <f t="shared" si="7"/>
        <v>171.81</v>
      </c>
      <c r="CG6" s="86">
        <f t="shared" si="7"/>
        <v>171.67</v>
      </c>
      <c r="CH6" s="86">
        <f t="shared" si="7"/>
        <v>173.67</v>
      </c>
      <c r="CI6" s="86">
        <f t="shared" si="7"/>
        <v>171.13</v>
      </c>
      <c r="CJ6" s="86">
        <f t="shared" si="7"/>
        <v>173.7</v>
      </c>
      <c r="CK6" s="80" t="str">
        <f>IF(CK7="","",IF(CK7="-","【-】","【"&amp;SUBSTITUTE(TEXT(CK7,"#,##0.00"),"-","△")&amp;"】"))</f>
        <v>【167.74】</v>
      </c>
      <c r="CL6" s="86">
        <f t="shared" ref="CL6:CU6" si="8">IF(CL7="",NA(),CL7)</f>
        <v>71.06</v>
      </c>
      <c r="CM6" s="86">
        <f t="shared" si="8"/>
        <v>70.11</v>
      </c>
      <c r="CN6" s="86">
        <f t="shared" si="8"/>
        <v>68.56</v>
      </c>
      <c r="CO6" s="86">
        <f t="shared" si="8"/>
        <v>69.459999999999994</v>
      </c>
      <c r="CP6" s="86">
        <f t="shared" si="8"/>
        <v>69.37</v>
      </c>
      <c r="CQ6" s="86">
        <f t="shared" si="8"/>
        <v>60.03</v>
      </c>
      <c r="CR6" s="86">
        <f t="shared" si="8"/>
        <v>59.74</v>
      </c>
      <c r="CS6" s="86">
        <f t="shared" si="8"/>
        <v>59.67</v>
      </c>
      <c r="CT6" s="86">
        <f t="shared" si="8"/>
        <v>60.12</v>
      </c>
      <c r="CU6" s="86">
        <f t="shared" si="8"/>
        <v>60.34</v>
      </c>
      <c r="CV6" s="80" t="str">
        <f>IF(CV7="","",IF(CV7="-","【-】","【"&amp;SUBSTITUTE(TEXT(CV7,"#,##0.00"),"-","△")&amp;"】"))</f>
        <v>【60.29】</v>
      </c>
      <c r="CW6" s="86">
        <f t="shared" ref="CW6:DF6" si="9">IF(CW7="",NA(),CW7)</f>
        <v>86.67</v>
      </c>
      <c r="CX6" s="86">
        <f t="shared" si="9"/>
        <v>87.49</v>
      </c>
      <c r="CY6" s="86">
        <f t="shared" si="9"/>
        <v>88.59</v>
      </c>
      <c r="CZ6" s="86">
        <f t="shared" si="9"/>
        <v>89.79</v>
      </c>
      <c r="DA6" s="86">
        <f t="shared" si="9"/>
        <v>88.77</v>
      </c>
      <c r="DB6" s="86">
        <f t="shared" si="9"/>
        <v>84.81</v>
      </c>
      <c r="DC6" s="86">
        <f t="shared" si="9"/>
        <v>84.8</v>
      </c>
      <c r="DD6" s="86">
        <f t="shared" si="9"/>
        <v>84.6</v>
      </c>
      <c r="DE6" s="86">
        <f t="shared" si="9"/>
        <v>84.24</v>
      </c>
      <c r="DF6" s="86">
        <f t="shared" si="9"/>
        <v>84.19</v>
      </c>
      <c r="DG6" s="80" t="str">
        <f>IF(DG7="","",IF(DG7="-","【-】","【"&amp;SUBSTITUTE(TEXT(DG7,"#,##0.00"),"-","△")&amp;"】"))</f>
        <v>【90.12】</v>
      </c>
      <c r="DH6" s="86">
        <f t="shared" ref="DH6:DQ6" si="10">IF(DH7="",NA(),DH7)</f>
        <v>38.869999999999997</v>
      </c>
      <c r="DI6" s="86">
        <f t="shared" si="10"/>
        <v>40.17</v>
      </c>
      <c r="DJ6" s="86">
        <f t="shared" si="10"/>
        <v>41.42</v>
      </c>
      <c r="DK6" s="86">
        <f t="shared" si="10"/>
        <v>42.58</v>
      </c>
      <c r="DL6" s="86">
        <f t="shared" si="10"/>
        <v>43.88</v>
      </c>
      <c r="DM6" s="86">
        <f t="shared" si="10"/>
        <v>47.28</v>
      </c>
      <c r="DN6" s="86">
        <f t="shared" si="10"/>
        <v>47.66</v>
      </c>
      <c r="DO6" s="86">
        <f t="shared" si="10"/>
        <v>48.17</v>
      </c>
      <c r="DP6" s="86">
        <f t="shared" si="10"/>
        <v>48.83</v>
      </c>
      <c r="DQ6" s="86">
        <f t="shared" si="10"/>
        <v>49.96</v>
      </c>
      <c r="DR6" s="80" t="str">
        <f>IF(DR7="","",IF(DR7="-","【-】","【"&amp;SUBSTITUTE(TEXT(DR7,"#,##0.00"),"-","△")&amp;"】"))</f>
        <v>【50.88】</v>
      </c>
      <c r="DS6" s="86">
        <f t="shared" ref="DS6:EB6" si="11">IF(DS7="",NA(),DS7)</f>
        <v>38.549999999999997</v>
      </c>
      <c r="DT6" s="86">
        <f t="shared" si="11"/>
        <v>14.59</v>
      </c>
      <c r="DU6" s="86">
        <f t="shared" si="11"/>
        <v>15.9</v>
      </c>
      <c r="DV6" s="86">
        <f t="shared" si="11"/>
        <v>14.46</v>
      </c>
      <c r="DW6" s="86">
        <f t="shared" si="11"/>
        <v>15.51</v>
      </c>
      <c r="DX6" s="86">
        <f t="shared" si="11"/>
        <v>12.19</v>
      </c>
      <c r="DY6" s="86">
        <f t="shared" si="11"/>
        <v>15.1</v>
      </c>
      <c r="DZ6" s="86">
        <f t="shared" si="11"/>
        <v>17.12</v>
      </c>
      <c r="EA6" s="86">
        <f t="shared" si="11"/>
        <v>18.18</v>
      </c>
      <c r="EB6" s="86">
        <f t="shared" si="11"/>
        <v>19.32</v>
      </c>
      <c r="EC6" s="80" t="str">
        <f>IF(EC7="","",IF(EC7="-","【-】","【"&amp;SUBSTITUTE(TEXT(EC7,"#,##0.00"),"-","△")&amp;"】"))</f>
        <v>【22.30】</v>
      </c>
      <c r="ED6" s="86">
        <f t="shared" ref="ED6:EM6" si="12">IF(ED7="",NA(),ED7)</f>
        <v>0.88</v>
      </c>
      <c r="EE6" s="86">
        <f t="shared" si="12"/>
        <v>0.92</v>
      </c>
      <c r="EF6" s="86">
        <f t="shared" si="12"/>
        <v>0.71</v>
      </c>
      <c r="EG6" s="86">
        <f t="shared" si="12"/>
        <v>0.65</v>
      </c>
      <c r="EH6" s="86">
        <f t="shared" si="12"/>
        <v>0.6</v>
      </c>
      <c r="EI6" s="86">
        <f t="shared" si="12"/>
        <v>0.51</v>
      </c>
      <c r="EJ6" s="86">
        <f t="shared" si="12"/>
        <v>0.57999999999999996</v>
      </c>
      <c r="EK6" s="86">
        <f t="shared" si="12"/>
        <v>0.54</v>
      </c>
      <c r="EL6" s="86">
        <f t="shared" si="12"/>
        <v>0.56999999999999995</v>
      </c>
      <c r="EM6" s="86">
        <f t="shared" si="12"/>
        <v>0.52</v>
      </c>
      <c r="EN6" s="80" t="str">
        <f>IF(EN7="","",IF(EN7="-","【-】","【"&amp;SUBSTITUTE(TEXT(EN7,"#,##0.00"),"-","△")&amp;"】"))</f>
        <v>【0.66】</v>
      </c>
    </row>
    <row r="7" spans="1:144" s="64" customFormat="1">
      <c r="A7" s="65"/>
      <c r="B7" s="71">
        <v>2021</v>
      </c>
      <c r="C7" s="71">
        <v>224243</v>
      </c>
      <c r="D7" s="71">
        <v>46</v>
      </c>
      <c r="E7" s="71">
        <v>1</v>
      </c>
      <c r="F7" s="71">
        <v>0</v>
      </c>
      <c r="G7" s="71">
        <v>1</v>
      </c>
      <c r="H7" s="71" t="s">
        <v>94</v>
      </c>
      <c r="I7" s="71" t="s">
        <v>95</v>
      </c>
      <c r="J7" s="71" t="s">
        <v>96</v>
      </c>
      <c r="K7" s="71" t="s">
        <v>97</v>
      </c>
      <c r="L7" s="71" t="s">
        <v>23</v>
      </c>
      <c r="M7" s="71" t="s">
        <v>15</v>
      </c>
      <c r="N7" s="81" t="s">
        <v>98</v>
      </c>
      <c r="O7" s="81">
        <v>71.06</v>
      </c>
      <c r="P7" s="81">
        <v>95.34</v>
      </c>
      <c r="Q7" s="81">
        <v>2266</v>
      </c>
      <c r="R7" s="81">
        <v>29230</v>
      </c>
      <c r="S7" s="81">
        <v>20.73</v>
      </c>
      <c r="T7" s="81">
        <v>1410.03</v>
      </c>
      <c r="U7" s="81">
        <v>31705</v>
      </c>
      <c r="V7" s="81">
        <v>38.35</v>
      </c>
      <c r="W7" s="81">
        <v>826.73</v>
      </c>
      <c r="X7" s="81">
        <v>120.4</v>
      </c>
      <c r="Y7" s="81">
        <v>117.77</v>
      </c>
      <c r="Z7" s="81">
        <v>119.3</v>
      </c>
      <c r="AA7" s="81">
        <v>121.42</v>
      </c>
      <c r="AB7" s="81">
        <v>122.79</v>
      </c>
      <c r="AC7" s="81">
        <v>110.68</v>
      </c>
      <c r="AD7" s="81">
        <v>110.66</v>
      </c>
      <c r="AE7" s="81">
        <v>109.01</v>
      </c>
      <c r="AF7" s="81">
        <v>108.83</v>
      </c>
      <c r="AG7" s="81">
        <v>109.23</v>
      </c>
      <c r="AH7" s="81">
        <v>111.39</v>
      </c>
      <c r="AI7" s="81">
        <v>0</v>
      </c>
      <c r="AJ7" s="81">
        <v>0</v>
      </c>
      <c r="AK7" s="81">
        <v>0</v>
      </c>
      <c r="AL7" s="81">
        <v>0</v>
      </c>
      <c r="AM7" s="81">
        <v>0</v>
      </c>
      <c r="AN7" s="81">
        <v>3.56</v>
      </c>
      <c r="AO7" s="81">
        <v>2.74</v>
      </c>
      <c r="AP7" s="81">
        <v>3.7</v>
      </c>
      <c r="AQ7" s="81">
        <v>4.34</v>
      </c>
      <c r="AR7" s="81">
        <v>4.6900000000000004</v>
      </c>
      <c r="AS7" s="81">
        <v>1.3</v>
      </c>
      <c r="AT7" s="81">
        <v>334.18</v>
      </c>
      <c r="AU7" s="81">
        <v>331.38</v>
      </c>
      <c r="AV7" s="81">
        <v>342.21</v>
      </c>
      <c r="AW7" s="81">
        <v>356.8</v>
      </c>
      <c r="AX7" s="81">
        <v>374.09</v>
      </c>
      <c r="AY7" s="81">
        <v>357.34</v>
      </c>
      <c r="AZ7" s="81">
        <v>366.03</v>
      </c>
      <c r="BA7" s="81">
        <v>365.18</v>
      </c>
      <c r="BB7" s="81">
        <v>327.77</v>
      </c>
      <c r="BC7" s="81">
        <v>338.02</v>
      </c>
      <c r="BD7" s="81">
        <v>261.51</v>
      </c>
      <c r="BE7" s="81">
        <v>495.36</v>
      </c>
      <c r="BF7" s="81">
        <v>478.97</v>
      </c>
      <c r="BG7" s="81">
        <v>463.23</v>
      </c>
      <c r="BH7" s="81">
        <v>431.16</v>
      </c>
      <c r="BI7" s="81">
        <v>414.5</v>
      </c>
      <c r="BJ7" s="81">
        <v>373.69</v>
      </c>
      <c r="BK7" s="81">
        <v>370.12</v>
      </c>
      <c r="BL7" s="81">
        <v>371.65</v>
      </c>
      <c r="BM7" s="81">
        <v>397.1</v>
      </c>
      <c r="BN7" s="81">
        <v>379.91</v>
      </c>
      <c r="BO7" s="81">
        <v>265.16000000000003</v>
      </c>
      <c r="BP7" s="81">
        <v>121.22</v>
      </c>
      <c r="BQ7" s="81">
        <v>118.05</v>
      </c>
      <c r="BR7" s="81">
        <v>120.54</v>
      </c>
      <c r="BS7" s="81">
        <v>123.2</v>
      </c>
      <c r="BT7" s="81">
        <v>124.46</v>
      </c>
      <c r="BU7" s="81">
        <v>99.87</v>
      </c>
      <c r="BV7" s="81">
        <v>100.42</v>
      </c>
      <c r="BW7" s="81">
        <v>98.77</v>
      </c>
      <c r="BX7" s="81">
        <v>95.79</v>
      </c>
      <c r="BY7" s="81">
        <v>98.3</v>
      </c>
      <c r="BZ7" s="81">
        <v>102.35</v>
      </c>
      <c r="CA7" s="81">
        <v>101.53</v>
      </c>
      <c r="CB7" s="81">
        <v>104.46</v>
      </c>
      <c r="CC7" s="81">
        <v>102.77</v>
      </c>
      <c r="CD7" s="81">
        <v>100.18</v>
      </c>
      <c r="CE7" s="81">
        <v>99.61</v>
      </c>
      <c r="CF7" s="81">
        <v>171.81</v>
      </c>
      <c r="CG7" s="81">
        <v>171.67</v>
      </c>
      <c r="CH7" s="81">
        <v>173.67</v>
      </c>
      <c r="CI7" s="81">
        <v>171.13</v>
      </c>
      <c r="CJ7" s="81">
        <v>173.7</v>
      </c>
      <c r="CK7" s="81">
        <v>167.74</v>
      </c>
      <c r="CL7" s="81">
        <v>71.06</v>
      </c>
      <c r="CM7" s="81">
        <v>70.11</v>
      </c>
      <c r="CN7" s="81">
        <v>68.56</v>
      </c>
      <c r="CO7" s="81">
        <v>69.459999999999994</v>
      </c>
      <c r="CP7" s="81">
        <v>69.37</v>
      </c>
      <c r="CQ7" s="81">
        <v>60.03</v>
      </c>
      <c r="CR7" s="81">
        <v>59.74</v>
      </c>
      <c r="CS7" s="81">
        <v>59.67</v>
      </c>
      <c r="CT7" s="81">
        <v>60.12</v>
      </c>
      <c r="CU7" s="81">
        <v>60.34</v>
      </c>
      <c r="CV7" s="81">
        <v>60.29</v>
      </c>
      <c r="CW7" s="81">
        <v>86.67</v>
      </c>
      <c r="CX7" s="81">
        <v>87.49</v>
      </c>
      <c r="CY7" s="81">
        <v>88.59</v>
      </c>
      <c r="CZ7" s="81">
        <v>89.79</v>
      </c>
      <c r="DA7" s="81">
        <v>88.77</v>
      </c>
      <c r="DB7" s="81">
        <v>84.81</v>
      </c>
      <c r="DC7" s="81">
        <v>84.8</v>
      </c>
      <c r="DD7" s="81">
        <v>84.6</v>
      </c>
      <c r="DE7" s="81">
        <v>84.24</v>
      </c>
      <c r="DF7" s="81">
        <v>84.19</v>
      </c>
      <c r="DG7" s="81">
        <v>90.12</v>
      </c>
      <c r="DH7" s="81">
        <v>38.869999999999997</v>
      </c>
      <c r="DI7" s="81">
        <v>40.17</v>
      </c>
      <c r="DJ7" s="81">
        <v>41.42</v>
      </c>
      <c r="DK7" s="81">
        <v>42.58</v>
      </c>
      <c r="DL7" s="81">
        <v>43.88</v>
      </c>
      <c r="DM7" s="81">
        <v>47.28</v>
      </c>
      <c r="DN7" s="81">
        <v>47.66</v>
      </c>
      <c r="DO7" s="81">
        <v>48.17</v>
      </c>
      <c r="DP7" s="81">
        <v>48.83</v>
      </c>
      <c r="DQ7" s="81">
        <v>49.96</v>
      </c>
      <c r="DR7" s="81">
        <v>50.88</v>
      </c>
      <c r="DS7" s="81">
        <v>38.549999999999997</v>
      </c>
      <c r="DT7" s="81">
        <v>14.59</v>
      </c>
      <c r="DU7" s="81">
        <v>15.9</v>
      </c>
      <c r="DV7" s="81">
        <v>14.46</v>
      </c>
      <c r="DW7" s="81">
        <v>15.51</v>
      </c>
      <c r="DX7" s="81">
        <v>12.19</v>
      </c>
      <c r="DY7" s="81">
        <v>15.1</v>
      </c>
      <c r="DZ7" s="81">
        <v>17.12</v>
      </c>
      <c r="EA7" s="81">
        <v>18.18</v>
      </c>
      <c r="EB7" s="81">
        <v>19.32</v>
      </c>
      <c r="EC7" s="81">
        <v>22.3</v>
      </c>
      <c r="ED7" s="81">
        <v>0.88</v>
      </c>
      <c r="EE7" s="81">
        <v>0.92</v>
      </c>
      <c r="EF7" s="81">
        <v>0.71</v>
      </c>
      <c r="EG7" s="81">
        <v>0.65</v>
      </c>
      <c r="EH7" s="81">
        <v>0.6</v>
      </c>
      <c r="EI7" s="81">
        <v>0.51</v>
      </c>
      <c r="EJ7" s="81">
        <v>0.57999999999999996</v>
      </c>
      <c r="EK7" s="81">
        <v>0.54</v>
      </c>
      <c r="EL7" s="81">
        <v>0.56999999999999995</v>
      </c>
      <c r="EM7" s="81">
        <v>0.52</v>
      </c>
      <c r="EN7" s="81">
        <v>0.66</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51</v>
      </c>
      <c r="B10" s="72">
        <f>DATEVALUE($B7+12-B11&amp;"/1/"&amp;B12)</f>
        <v>47119</v>
      </c>
      <c r="C10" s="72">
        <f>DATEVALUE($B7+12-C11&amp;"/1/"&amp;C12)</f>
        <v>47484</v>
      </c>
      <c r="D10" s="73">
        <f>DATEVALUE($B7+12-D11&amp;"/1/"&amp;D12)</f>
        <v>47849</v>
      </c>
      <c r="E10" s="73">
        <f>DATEVALUE($B7+12-E11&amp;"/1/"&amp;E12)</f>
        <v>48215</v>
      </c>
      <c r="F10" s="73">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2023-01-27T00:54:10Z</cp:lastPrinted>
  <dcterms:created xsi:type="dcterms:W3CDTF">2022-12-01T00:59:54Z</dcterms:created>
  <dcterms:modified xsi:type="dcterms:W3CDTF">2023-02-15T06:16:45Z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2023-02-15T06:16:45Z</vt:filetime>
  </property>
</Properties>
</file>