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J/1E3OA2wyWuakA0Jxx2cBpxnzBnsgaH8mYUt6GxRbNgeM6sbFkbDFwblZUtr8yN0wBvemhZhJ0GjhOljs55cQ==" workbookSaltValue="Lb+/eZaO0DH/wA0Z+LvnpA==" workbookSpinCount="100000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<sst xmlns="http://schemas.openxmlformats.org/spreadsheetml/2006/main" xmlns:r="http://schemas.openxmlformats.org/officeDocument/2006/relationships" count="112" uniqueCount="112">
  <si>
    <t>比率(N-1)</t>
    <rPh sb="0" eb="2">
      <t>ヒリツ</t>
    </rPh>
    <phoneticPr fontId="1"/>
  </si>
  <si>
    <t>経営比較分析表（令和3年度決算）</t>
    <rPh sb="8" eb="10">
      <t>レイワ</t>
    </rPh>
    <rPh sb="12" eb="13">
      <t>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</si>
  <si>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</si>
  <si>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</si>
  <si>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</si>
  <si>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</si>
  <si>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</si>
  <si>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</si>
  <si>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</si>
  <si>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</si>
  <si>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</si>
  <si>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</si>
  <si>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</si>
  <si>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</si>
  <si>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</si>
  <si>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</si>
  <si>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</si>
  <si>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</si>
  <si>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</si>
  <si>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類似団体</t>
    <rPh sb="0" eb="2">
      <t>ルイジ</t>
    </rPh>
    <rPh sb="2" eb="4">
      <t>ダンタイ</t>
    </rPh>
    <phoneticPr fontId="1"/>
  </si>
  <si>
    <t>現在給水人口(人)</t>
  </si>
  <si>
    <t>小項目</t>
    <rPh sb="0" eb="3">
      <t>ショウコウモク</t>
    </rPh>
    <phoneticPr fontId="1"/>
  </si>
  <si>
    <t>1⑥</t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</si>
  <si>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</si>
  <si>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</si>
  <si>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</si>
  <si>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</si>
  <si>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</si>
  <si>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</si>
  <si>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</si>
  <si>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</si>
  <si>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</si>
  <si>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>1④</t>
  </si>
  <si>
    <t>2. 老朽化の状況について</t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</si>
  <si>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</si>
  <si>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</si>
  <si>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</si>
  <si>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</si>
  <si>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</si>
  <si>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</si>
  <si>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1"/>
  </si>
  <si>
    <t>1②</t>
  </si>
  <si>
    <t>1③</t>
  </si>
  <si>
    <t>1⑦</t>
  </si>
  <si>
    <t>年度</t>
    <rPh sb="0" eb="2">
      <t>ネンド</t>
    </rPh>
    <phoneticPr fontId="1"/>
  </si>
  <si>
    <t>1⑧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</si>
  <si>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</si>
  <si>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</si>
  <si>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</si>
  <si>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</si>
  <si>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項番</t>
    <rPh sb="0" eb="2">
      <t>コウバン</t>
    </rPh>
    <phoneticPr fontId="1"/>
  </si>
  <si>
    <t>団体CD</t>
    <rPh sb="0" eb="2">
      <t>ダンタイ</t>
    </rPh>
    <phoneticPr fontId="1"/>
  </si>
  <si>
    <t>都道府県名</t>
    <rPh sb="0" eb="4">
      <t>トドウフケン</t>
    </rPh>
    <rPh sb="4" eb="5">
      <t>メイ</t>
    </rPh>
    <phoneticPr fontId="1"/>
  </si>
  <si>
    <t>業種名称</t>
    <rPh sb="0" eb="2">
      <t>ギョウシュ</t>
    </rPh>
    <rPh sb="2" eb="4">
      <t>メイショウ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</si>
  <si>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</si>
  <si>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</si>
  <si>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</si>
  <si>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</si>
  <si>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</si>
  <si>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</si>
  <si>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</si>
  <si>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</si>
  <si>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</si>
  <si>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</si>
  <si>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</si>
  <si>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</si>
  <si>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事業名称</t>
    <rPh sb="0" eb="2">
      <t>ジギョウ</t>
    </rPh>
    <rPh sb="2" eb="4">
      <t>メイショウ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</si>
  <si>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</si>
  <si>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</si>
  <si>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</si>
  <si>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</si>
  <si>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</si>
  <si>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</si>
  <si>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  <rPh sb="0" eb="2">
      <t>キュウスイ</t>
    </rPh>
    <rPh sb="2" eb="4">
      <t>ジンコウ</t>
    </rPh>
    <phoneticPr fontId="1"/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</si>
  <si>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</si>
  <si>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</si>
  <si>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</si>
  <si>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</si>
  <si>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</si>
  <si>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</si>
  <si>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</si>
  <si>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</si>
  <si>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</si>
  <si>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</si>
  <si>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</si>
  <si>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</si>
  <si>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</si>
  <si>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静岡県　大井上水道企業団</t>
  </si>
  <si>
    <t>法適用</t>
  </si>
  <si>
    <r>
      <t>面積(km</t>
    </r>
    <r>
      <rPr>
        <vertAlign val="superscript"/>
        <sz val="11"/>
        <color theme="1"/>
        <rFont val="ＭＳ Ｐゴシック"/>
      </rPr>
      <t>2</t>
    </r>
    <r>
      <rPr>
        <sz val="11"/>
        <color theme="1"/>
        <rFont val="ＭＳ Ｐゴシック"/>
      </rPr>
      <t>)</t>
    </r>
  </si>
  <si>
    <t>水道事業</t>
  </si>
  <si>
    <t>末端給水事業</t>
  </si>
  <si>
    <t>A6</t>
  </si>
  <si>
    <t>←日数補正</t>
    <rPh sb="1" eb="3">
      <t>ニッスウ</t>
    </rPh>
    <rPh sb="3" eb="5">
      <t>ホセイ</t>
    </rPh>
    <phoneticPr fontId="1"/>
  </si>
  <si>
    <t>その他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</si>
  <si>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</si>
  <si>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</si>
  <si>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</si>
  <si>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</si>
  <si>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</si>
  <si>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</si>
  <si>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</si>
  <si>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</si>
  <si>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</si>
  <si>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</si>
  <si>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r>
      <t>人口密度(人/km</t>
    </r>
    <r>
      <rPr>
        <vertAlign val="superscript"/>
        <sz val="11"/>
        <color theme="1"/>
        <rFont val="ＭＳ Ｐゴシック"/>
      </rPr>
      <t>2</t>
    </r>
    <r>
      <rPr>
        <sz val="11"/>
        <color theme="1"/>
        <rFont val="ＭＳ Ｐゴシック"/>
      </rPr>
      <t>)</t>
    </r>
  </si>
  <si>
    <r>
      <t>1か月20ｍ</t>
    </r>
    <r>
      <rPr>
        <vertAlign val="superscript"/>
        <sz val="12"/>
        <color theme="1"/>
        <rFont val="ＭＳ Ｐゴシック"/>
      </rPr>
      <t>3</t>
    </r>
    <r>
      <rPr>
        <sz val="11"/>
        <color theme="1"/>
        <rFont val="ＭＳ Ｐゴシック"/>
      </rPr>
      <t>当たり家庭料金(円)</t>
    </r>
  </si>
  <si>
    <r>
      <t>給水区域面積(km</t>
    </r>
    <r>
      <rPr>
        <vertAlign val="superscript"/>
        <sz val="11"/>
        <color theme="1"/>
        <rFont val="ＭＳ Ｐゴシック"/>
      </rPr>
      <t>2</t>
    </r>
    <r>
      <rPr>
        <sz val="11"/>
        <color theme="1"/>
        <rFont val="ＭＳ Ｐゴシック"/>
      </rPr>
      <t>)</t>
    </r>
    <rPh sb="0" eb="2">
      <t>キュウスイ</t>
    </rPh>
    <rPh sb="2" eb="4">
      <t>クイキ</t>
    </rPh>
    <phoneticPr fontId="1"/>
  </si>
  <si>
    <r>
      <t>給水人口密度(人/km</t>
    </r>
    <r>
      <rPr>
        <vertAlign val="superscript"/>
        <sz val="11"/>
        <color theme="1"/>
        <rFont val="ＭＳ Ｐゴシック"/>
      </rPr>
      <t>2</t>
    </r>
    <r>
      <rPr>
        <sz val="11"/>
        <color theme="1"/>
        <rFont val="ＭＳ Ｐゴシック"/>
      </rPr>
      <t>)</t>
    </r>
    <rPh sb="0" eb="2">
      <t>キュウスイ</t>
    </rPh>
    <phoneticPr fontId="1"/>
  </si>
  <si>
    <t xml:space="preserve">　経常収支比率や経費回収率は100％を超えており、健全な経営が維持できていると言える。経常収支比率は、令和元年10月に実施した料金改定により、向上していたが、動力費の急激な高騰により、令和３年度は悪化した。
　累積欠損比率は0％であり、累積欠損金はない。
　流動比率は、755％であり、短期的な債務に対する不安はない（支払い能力は高い）。
　企業債対給水収益比率は低く、概ね１年分の給水収益と企業債保有高が同規模である。
 類似団体に比べて給水原価は低いが、計画的な施設・管路更新を行ってきたことから緊急かつ莫大な費用を要する施設・管路更新工事の発生がなく、減価償却費の見通しを含んだ料金算定をしている。
　施設利用率は、前年度と比較すると、微減である。
　平成30年度以降、有収率が向上していたが、令和３年度は減少した。これは、漏水が多発する地区を中心に主要な管路更新を行ってきたものの、更新を行っていない給水管からの漏水が増えたためである。
　経営の健全性、効率性を維持するため、基礎となる収益・費用構成の均衡を保つことや、資金管理、資金調達についても計画的に進めていく。また、水道料金の見直しについては、経営成績、財政状態及び将来事業計画に必要な資金確保を考慮し、取り組んでいく。
</t>
    <rPh sb="304" eb="306">
      <t>シセツ</t>
    </rPh>
    <rPh sb="306" eb="308">
      <t>リヨウ</t>
    </rPh>
    <rPh sb="308" eb="309">
      <t>リツ</t>
    </rPh>
    <rPh sb="311" eb="314">
      <t>ゼンネンド</t>
    </rPh>
    <rPh sb="315" eb="317">
      <t>ヒカク</t>
    </rPh>
    <rPh sb="321" eb="323">
      <t>ビゲン</t>
    </rPh>
    <phoneticPr fontId="1"/>
  </si>
  <si>
    <t>　管路経年化率は、法定耐用年数を経過した管路を計画的に更新していることにより、全体の13.46％と平均を6.15ポイント下回っている。
　管路更新率については、施設の更新に係る費用（令和３年度は、水源施設の改良を実施）と、管路更新費用との資金バランスを考慮していることから、更新率に増減が生じている。令和3年度の管路更新率は、0.63％と平均値を上回っている。
　更新計画で設定した管種別使用年数を基準に、現況を考慮し管路の更新を行っていくが、合わせて資金計画、水道料金シミュレーションによる供給単価などを考慮し、更新計画を実施していく。</t>
  </si>
  <si>
    <t>　類似団体平均と比べ、①経営状況は安定している（経常収支比率、累積欠損金比率、流動比率、企業債残高等より）、②給水原価は安価であるが、各経営指標は比較的良好といえる（給水原価及び各グラフより）、③漏水対策、老朽管対策として管路更新を進めており（管路更新率より）、その結果、有収率は類似団体の平均を上回っている。　　　　　　　　　
 有収率においては、配水管、給水管ともビニル管にて漏水が多発していることから、ビニル管総延長が長い事が有収率低下の要因の１つと言える。
有収率向上の対策として、老朽施設更新に加え、漏水調査の実施を強化するとともに、漏水多発管路を優先して更新し、有収率向上に努めていく。また布設管種についても検討を行い漏水減少に努める。老朽施設や設備更新、昭和50年代前後に布設された大量の管路更新が予測され、多額の資金が必要となることから、適正期間での料金算定を行い計画的な資金確保を通し、安定的な経営を行う必要がある。</t>
    <rPh sb="136" eb="139">
      <t>ユウシュウリツ</t>
    </rPh>
    <rPh sb="140" eb="142">
      <t>ルイジ</t>
    </rPh>
    <rPh sb="142" eb="144">
      <t>ダンタイ</t>
    </rPh>
    <rPh sb="145" eb="147">
      <t>ヘイキン</t>
    </rPh>
    <rPh sb="148" eb="150">
      <t>ウワマワ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</si>
</sst>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#,##0.00;&quot;△&quot;#,##0.00;&quot;-&quot;"/>
    <numFmt numFmtId="181" formatCode="#,##0.00;&quot;△ &quot;#,##0.00"/>
  </numFmts>
  <fonts count="15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  <protection hidden="1"/>
    </xf>
    <xf numFmtId="176" fontId="3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2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  <protection hidden="1"/>
    </xf>
    <xf numFmtId="176" fontId="3" fillId="0" borderId="9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>
      <alignment vertical="center"/>
    </xf>
    <xf numFmtId="177" fontId="3" fillId="0" borderId="9" xfId="0" applyNumberFormat="1" applyFont="1" applyBorder="1" applyAlignment="1" applyProtection="1">
      <alignment horizontal="center" vertical="center" shrinkToFit="1"/>
      <protection hidden="1"/>
    </xf>
    <xf numFmtId="49" fontId="2" fillId="0" borderId="0" xfId="0" applyNumberFormat="1" applyFont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8" fontId="0" fillId="0" borderId="9" xfId="0" applyNumberFormat="1" applyBorder="1">
      <alignment vertical="center"/>
    </xf>
    <xf numFmtId="179" fontId="0" fillId="0" borderId="9" xfId="0" applyNumberFormat="1" applyBorder="1">
      <alignment vertical="center"/>
    </xf>
    <xf numFmtId="0" fontId="6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9" xfId="1" applyNumberFormat="1" applyFont="1" applyFill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80" fontId="0" fillId="5" borderId="9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1" fontId="0" fillId="0" borderId="0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1.19</c:v>
                </c:pt>
                <c:pt idx="2">
                  <c:v>0.59</c:v>
                </c:pt>
                <c:pt idx="3">
                  <c:v>1.1200000000000001</c:v>
                </c:pt>
                <c:pt idx="4">
                  <c:v>0.63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0.48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77" b="0.750000000000012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81.95</c:v>
                </c:pt>
                <c:pt idx="1">
                  <c:v>82.4</c:v>
                </c:pt>
                <c:pt idx="2">
                  <c:v>79.790000000000006</c:v>
                </c:pt>
                <c:pt idx="3">
                  <c:v>46.02</c:v>
                </c:pt>
                <c:pt idx="4">
                  <c:v>45.62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55.63</c:v>
                </c:pt>
                <c:pt idx="1">
                  <c:v>55.03</c:v>
                </c:pt>
                <c:pt idx="2">
                  <c:v>55.14</c:v>
                </c:pt>
                <c:pt idx="3">
                  <c:v>55.89</c:v>
                </c:pt>
                <c:pt idx="4">
                  <c:v>55.72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80.38</c:v>
                </c:pt>
                <c:pt idx="1">
                  <c:v>79.900000000000006</c:v>
                </c:pt>
                <c:pt idx="2">
                  <c:v>81.040000000000006</c:v>
                </c:pt>
                <c:pt idx="3">
                  <c:v>82.04</c:v>
                </c:pt>
                <c:pt idx="4">
                  <c:v>81.7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81.900000000000006</c:v>
                </c:pt>
                <c:pt idx="2">
                  <c:v>81.39</c:v>
                </c:pt>
                <c:pt idx="3">
                  <c:v>81.27</c:v>
                </c:pt>
                <c:pt idx="4">
                  <c:v>81.260000000000005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110.97</c:v>
                </c:pt>
                <c:pt idx="1">
                  <c:v>106.63</c:v>
                </c:pt>
                <c:pt idx="2">
                  <c:v>109.92</c:v>
                </c:pt>
                <c:pt idx="3">
                  <c:v>112.08</c:v>
                </c:pt>
                <c:pt idx="4">
                  <c:v>111.42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108.87</c:v>
                </c:pt>
                <c:pt idx="2">
                  <c:v>108.61</c:v>
                </c:pt>
                <c:pt idx="3">
                  <c:v>108.35</c:v>
                </c:pt>
                <c:pt idx="4">
                  <c:v>108.84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21" b="0.750000000000012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46.14</c:v>
                </c:pt>
                <c:pt idx="1">
                  <c:v>47.14</c:v>
                </c:pt>
                <c:pt idx="2">
                  <c:v>48.08</c:v>
                </c:pt>
                <c:pt idx="3">
                  <c:v>49.1</c:v>
                </c:pt>
                <c:pt idx="4">
                  <c:v>49.74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48.05</c:v>
                </c:pt>
                <c:pt idx="1">
                  <c:v>48.87</c:v>
                </c:pt>
                <c:pt idx="2">
                  <c:v>49.92</c:v>
                </c:pt>
                <c:pt idx="3">
                  <c:v>50.63</c:v>
                </c:pt>
                <c:pt idx="4">
                  <c:v>51.29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12.62</c:v>
                </c:pt>
                <c:pt idx="1">
                  <c:v>11.5</c:v>
                </c:pt>
                <c:pt idx="2">
                  <c:v>12.24</c:v>
                </c:pt>
                <c:pt idx="3">
                  <c:v>11.84</c:v>
                </c:pt>
                <c:pt idx="4">
                  <c:v>13.46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14.85</c:v>
                </c:pt>
                <c:pt idx="2">
                  <c:v>16.88</c:v>
                </c:pt>
                <c:pt idx="3">
                  <c:v>18.28</c:v>
                </c:pt>
                <c:pt idx="4">
                  <c:v>19.61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2.64</c:v>
                </c:pt>
                <c:pt idx="1">
                  <c:v>3.16</c:v>
                </c:pt>
                <c:pt idx="2">
                  <c:v>3.59</c:v>
                </c:pt>
                <c:pt idx="3">
                  <c:v>3.98</c:v>
                </c:pt>
                <c:pt idx="4">
                  <c:v>6.02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1739.89</c:v>
                </c:pt>
                <c:pt idx="1">
                  <c:v>655.04</c:v>
                </c:pt>
                <c:pt idx="2">
                  <c:v>982.08</c:v>
                </c:pt>
                <c:pt idx="3">
                  <c:v>731.14</c:v>
                </c:pt>
                <c:pt idx="4">
                  <c:v>754.99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359.47</c:v>
                </c:pt>
                <c:pt idx="1">
                  <c:v>369.69</c:v>
                </c:pt>
                <c:pt idx="2">
                  <c:v>379.08</c:v>
                </c:pt>
                <c:pt idx="3">
                  <c:v>367.55</c:v>
                </c:pt>
                <c:pt idx="4">
                  <c:v>378.56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104.85</c:v>
                </c:pt>
                <c:pt idx="1">
                  <c:v>96.77</c:v>
                </c:pt>
                <c:pt idx="2">
                  <c:v>86.98</c:v>
                </c:pt>
                <c:pt idx="3">
                  <c:v>73.52</c:v>
                </c:pt>
                <c:pt idx="4">
                  <c:v>66.3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401.79</c:v>
                </c:pt>
                <c:pt idx="1">
                  <c:v>402.99</c:v>
                </c:pt>
                <c:pt idx="2">
                  <c:v>398.98</c:v>
                </c:pt>
                <c:pt idx="3">
                  <c:v>418.68</c:v>
                </c:pt>
                <c:pt idx="4">
                  <c:v>395.68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110.62</c:v>
                </c:pt>
                <c:pt idx="1">
                  <c:v>105.76</c:v>
                </c:pt>
                <c:pt idx="2">
                  <c:v>109.68</c:v>
                </c:pt>
                <c:pt idx="3">
                  <c:v>104.1</c:v>
                </c:pt>
                <c:pt idx="4">
                  <c:v>111.4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98.66</c:v>
                </c:pt>
                <c:pt idx="2">
                  <c:v>98.64</c:v>
                </c:pt>
                <c:pt idx="3">
                  <c:v>94.78</c:v>
                </c:pt>
                <c:pt idx="4">
                  <c:v>97.59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103.21</c:v>
                </c:pt>
                <c:pt idx="1">
                  <c:v>107.96</c:v>
                </c:pt>
                <c:pt idx="2">
                  <c:v>107.48</c:v>
                </c:pt>
                <c:pt idx="3">
                  <c:v>120.35</c:v>
                </c:pt>
                <c:pt idx="4">
                  <c:v>112.55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174.97</c:v>
                </c:pt>
                <c:pt idx="1">
                  <c:v>178.59</c:v>
                </c:pt>
                <c:pt idx="2">
                  <c:v>178.92</c:v>
                </c:pt>
                <c:pt idx="3">
                  <c:v>181.3</c:v>
                </c:pt>
                <c:pt idx="4">
                  <c:v>181.71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【111.39】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【261.51】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【265.16】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【90.12】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【60.29】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【167.74】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【102.35】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【50.88】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【22.30】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【0.66】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25" defaultRowHeight="13.5"/>
  <cols>
    <col min="1" max="1" width="2.625" style="1"/>
    <col min="2" max="62" width="3.75" style="1" customWidth="1"/>
    <col min="63" max="63" width="2.625" style="1"/>
    <col min="64" max="78" width="3.125" style="1" customWidth="1"/>
    <col min="79" max="79" width="4.5" style="1" bestFit="1" customWidth="1"/>
    <col min="80" max="80" width="2.625" style="1"/>
    <col min="81" max="82" width="4.5" style="1" bestFit="1" customWidth="1"/>
    <col min="83" max="16384" width="2.625" style="1"/>
  </cols>
  <sheetData>
    <row r="1" spans="1:78" ht="17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9.75" customHeight="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</row>
    <row r="3" spans="1:78" ht="9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</row>
    <row r="4" spans="1:78" ht="9.7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9.75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3"/>
      <c r="B6" s="5" t="str">
        <f>データ!H6</f>
        <v>静岡県　大井上水道企業団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31"/>
      <c r="AE6" s="31"/>
      <c r="AF6" s="31"/>
      <c r="AG6" s="31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3"/>
      <c r="B7" s="6" t="s">
        <v>7</v>
      </c>
      <c r="C7" s="14"/>
      <c r="D7" s="14"/>
      <c r="E7" s="14"/>
      <c r="F7" s="14"/>
      <c r="G7" s="14"/>
      <c r="H7" s="14"/>
      <c r="I7" s="6" t="s">
        <v>8</v>
      </c>
      <c r="J7" s="14"/>
      <c r="K7" s="14"/>
      <c r="L7" s="14"/>
      <c r="M7" s="14"/>
      <c r="N7" s="14"/>
      <c r="O7" s="23"/>
      <c r="P7" s="26" t="s">
        <v>6</v>
      </c>
      <c r="Q7" s="26"/>
      <c r="R7" s="26"/>
      <c r="S7" s="26"/>
      <c r="T7" s="26"/>
      <c r="U7" s="26"/>
      <c r="V7" s="26"/>
      <c r="W7" s="26" t="s">
        <v>10</v>
      </c>
      <c r="X7" s="26"/>
      <c r="Y7" s="26"/>
      <c r="Z7" s="26"/>
      <c r="AA7" s="26"/>
      <c r="AB7" s="26"/>
      <c r="AC7" s="26"/>
      <c r="AD7" s="26" t="s">
        <v>5</v>
      </c>
      <c r="AE7" s="26"/>
      <c r="AF7" s="26"/>
      <c r="AG7" s="26"/>
      <c r="AH7" s="26"/>
      <c r="AI7" s="26"/>
      <c r="AJ7" s="26"/>
      <c r="AK7" s="3"/>
      <c r="AL7" s="26" t="s">
        <v>11</v>
      </c>
      <c r="AM7" s="26"/>
      <c r="AN7" s="26"/>
      <c r="AO7" s="26"/>
      <c r="AP7" s="26"/>
      <c r="AQ7" s="26"/>
      <c r="AR7" s="26"/>
      <c r="AS7" s="26"/>
      <c r="AT7" s="6" t="s">
        <v>89</v>
      </c>
      <c r="AU7" s="14"/>
      <c r="AV7" s="14"/>
      <c r="AW7" s="14"/>
      <c r="AX7" s="14"/>
      <c r="AY7" s="14"/>
      <c r="AZ7" s="14"/>
      <c r="BA7" s="14"/>
      <c r="BB7" s="26" t="s">
        <v>105</v>
      </c>
      <c r="BC7" s="26"/>
      <c r="BD7" s="26"/>
      <c r="BE7" s="26"/>
      <c r="BF7" s="26"/>
      <c r="BG7" s="26"/>
      <c r="BH7" s="26"/>
      <c r="BI7" s="26"/>
      <c r="BJ7" s="4"/>
      <c r="BK7" s="4"/>
      <c r="BL7" s="36" t="s">
        <v>12</v>
      </c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57"/>
    </row>
    <row r="8" spans="1:78" ht="18.75" customHeight="1">
      <c r="A8" s="3"/>
      <c r="B8" s="7" t="str">
        <f>データ!$I$6</f>
        <v>法適用</v>
      </c>
      <c r="C8" s="15"/>
      <c r="D8" s="15"/>
      <c r="E8" s="15"/>
      <c r="F8" s="15"/>
      <c r="G8" s="15"/>
      <c r="H8" s="15"/>
      <c r="I8" s="7" t="str">
        <f>データ!$J$6</f>
        <v>水道事業</v>
      </c>
      <c r="J8" s="15"/>
      <c r="K8" s="15"/>
      <c r="L8" s="15"/>
      <c r="M8" s="15"/>
      <c r="N8" s="15"/>
      <c r="O8" s="24"/>
      <c r="P8" s="27" t="str">
        <f>データ!$K$6</f>
        <v>末端給水事業</v>
      </c>
      <c r="Q8" s="27"/>
      <c r="R8" s="27"/>
      <c r="S8" s="27"/>
      <c r="T8" s="27"/>
      <c r="U8" s="27"/>
      <c r="V8" s="27"/>
      <c r="W8" s="27" t="str">
        <f>データ!$L$6</f>
        <v>A6</v>
      </c>
      <c r="X8" s="27"/>
      <c r="Y8" s="27"/>
      <c r="Z8" s="27"/>
      <c r="AA8" s="27"/>
      <c r="AB8" s="27"/>
      <c r="AC8" s="27"/>
      <c r="AD8" s="27" t="str">
        <f>データ!$M$6</f>
        <v>その他</v>
      </c>
      <c r="AE8" s="27"/>
      <c r="AF8" s="27"/>
      <c r="AG8" s="27"/>
      <c r="AH8" s="27"/>
      <c r="AI8" s="27"/>
      <c r="AJ8" s="27"/>
      <c r="AK8" s="3"/>
      <c r="AL8" s="30" t="str">
        <f>データ!$R$6</f>
        <v>-</v>
      </c>
      <c r="AM8" s="30"/>
      <c r="AN8" s="30"/>
      <c r="AO8" s="30"/>
      <c r="AP8" s="30"/>
      <c r="AQ8" s="30"/>
      <c r="AR8" s="30"/>
      <c r="AS8" s="30"/>
      <c r="AT8" s="8" t="str">
        <f>データ!$S$6</f>
        <v>-</v>
      </c>
      <c r="AU8" s="16"/>
      <c r="AV8" s="16"/>
      <c r="AW8" s="16"/>
      <c r="AX8" s="16"/>
      <c r="AY8" s="16"/>
      <c r="AZ8" s="16"/>
      <c r="BA8" s="16"/>
      <c r="BB8" s="28" t="str">
        <f>データ!$T$6</f>
        <v>-</v>
      </c>
      <c r="BC8" s="28"/>
      <c r="BD8" s="28"/>
      <c r="BE8" s="28"/>
      <c r="BF8" s="28"/>
      <c r="BG8" s="28"/>
      <c r="BH8" s="28"/>
      <c r="BI8" s="28"/>
      <c r="BJ8" s="4"/>
      <c r="BK8" s="4"/>
      <c r="BL8" s="37" t="s">
        <v>9</v>
      </c>
      <c r="BM8" s="47"/>
      <c r="BN8" s="54" t="s">
        <v>14</v>
      </c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8"/>
    </row>
    <row r="9" spans="1:78" ht="18.75" customHeight="1">
      <c r="A9" s="3"/>
      <c r="B9" s="6" t="s">
        <v>15</v>
      </c>
      <c r="C9" s="14"/>
      <c r="D9" s="14"/>
      <c r="E9" s="14"/>
      <c r="F9" s="14"/>
      <c r="G9" s="14"/>
      <c r="H9" s="14"/>
      <c r="I9" s="6" t="s">
        <v>16</v>
      </c>
      <c r="J9" s="14"/>
      <c r="K9" s="14"/>
      <c r="L9" s="14"/>
      <c r="M9" s="14"/>
      <c r="N9" s="14"/>
      <c r="O9" s="23"/>
      <c r="P9" s="26" t="s">
        <v>18</v>
      </c>
      <c r="Q9" s="26"/>
      <c r="R9" s="26"/>
      <c r="S9" s="26"/>
      <c r="T9" s="26"/>
      <c r="U9" s="26"/>
      <c r="V9" s="26"/>
      <c r="W9" s="26" t="s">
        <v>106</v>
      </c>
      <c r="X9" s="26"/>
      <c r="Y9" s="26"/>
      <c r="Z9" s="26"/>
      <c r="AA9" s="26"/>
      <c r="AB9" s="26"/>
      <c r="AC9" s="26"/>
      <c r="AD9" s="3"/>
      <c r="AE9" s="3"/>
      <c r="AF9" s="3"/>
      <c r="AG9" s="3"/>
      <c r="AH9" s="3"/>
      <c r="AI9" s="3"/>
      <c r="AJ9" s="3"/>
      <c r="AK9" s="3"/>
      <c r="AL9" s="26" t="s">
        <v>20</v>
      </c>
      <c r="AM9" s="26"/>
      <c r="AN9" s="26"/>
      <c r="AO9" s="26"/>
      <c r="AP9" s="26"/>
      <c r="AQ9" s="26"/>
      <c r="AR9" s="26"/>
      <c r="AS9" s="26"/>
      <c r="AT9" s="6" t="s">
        <v>107</v>
      </c>
      <c r="AU9" s="14"/>
      <c r="AV9" s="14"/>
      <c r="AW9" s="14"/>
      <c r="AX9" s="14"/>
      <c r="AY9" s="14"/>
      <c r="AZ9" s="14"/>
      <c r="BA9" s="14"/>
      <c r="BB9" s="26" t="s">
        <v>108</v>
      </c>
      <c r="BC9" s="26"/>
      <c r="BD9" s="26"/>
      <c r="BE9" s="26"/>
      <c r="BF9" s="26"/>
      <c r="BG9" s="26"/>
      <c r="BH9" s="26"/>
      <c r="BI9" s="26"/>
      <c r="BJ9" s="4"/>
      <c r="BK9" s="4"/>
      <c r="BL9" s="38" t="s">
        <v>23</v>
      </c>
      <c r="BM9" s="48"/>
      <c r="BN9" s="55" t="s">
        <v>25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9"/>
    </row>
    <row r="10" spans="1:78" ht="18.75" customHeight="1">
      <c r="A10" s="3"/>
      <c r="B10" s="8" t="str">
        <f>データ!$N$6</f>
        <v>-</v>
      </c>
      <c r="C10" s="16"/>
      <c r="D10" s="16"/>
      <c r="E10" s="16"/>
      <c r="F10" s="16"/>
      <c r="G10" s="16"/>
      <c r="H10" s="16"/>
      <c r="I10" s="8">
        <f>データ!$O$6</f>
        <v>89.94</v>
      </c>
      <c r="J10" s="16"/>
      <c r="K10" s="16"/>
      <c r="L10" s="16"/>
      <c r="M10" s="16"/>
      <c r="N10" s="16"/>
      <c r="O10" s="25"/>
      <c r="P10" s="28">
        <f>データ!$P$6</f>
        <v>93.6</v>
      </c>
      <c r="Q10" s="28"/>
      <c r="R10" s="28"/>
      <c r="S10" s="28"/>
      <c r="T10" s="28"/>
      <c r="U10" s="28"/>
      <c r="V10" s="28"/>
      <c r="W10" s="30">
        <f>データ!$Q$6</f>
        <v>2514</v>
      </c>
      <c r="X10" s="30"/>
      <c r="Y10" s="30"/>
      <c r="Z10" s="30"/>
      <c r="AA10" s="30"/>
      <c r="AB10" s="30"/>
      <c r="AC10" s="30"/>
      <c r="AD10" s="3"/>
      <c r="AE10" s="3"/>
      <c r="AF10" s="3"/>
      <c r="AG10" s="3"/>
      <c r="AH10" s="3"/>
      <c r="AI10" s="3"/>
      <c r="AJ10" s="3"/>
      <c r="AK10" s="3"/>
      <c r="AL10" s="30">
        <f>データ!$U$6</f>
        <v>19280</v>
      </c>
      <c r="AM10" s="30"/>
      <c r="AN10" s="30"/>
      <c r="AO10" s="30"/>
      <c r="AP10" s="30"/>
      <c r="AQ10" s="30"/>
      <c r="AR10" s="30"/>
      <c r="AS10" s="30"/>
      <c r="AT10" s="8">
        <f>データ!$V$6</f>
        <v>32.42</v>
      </c>
      <c r="AU10" s="16"/>
      <c r="AV10" s="16"/>
      <c r="AW10" s="16"/>
      <c r="AX10" s="16"/>
      <c r="AY10" s="16"/>
      <c r="AZ10" s="16"/>
      <c r="BA10" s="16"/>
      <c r="BB10" s="28">
        <f>データ!$W$6</f>
        <v>594.69000000000005</v>
      </c>
      <c r="BC10" s="28"/>
      <c r="BD10" s="28"/>
      <c r="BE10" s="28"/>
      <c r="BF10" s="28"/>
      <c r="BG10" s="28"/>
      <c r="BH10" s="28"/>
      <c r="BI10" s="28"/>
      <c r="BJ10" s="3"/>
      <c r="BK10" s="3"/>
      <c r="BL10" s="39" t="s">
        <v>27</v>
      </c>
      <c r="BM10" s="49"/>
      <c r="BN10" s="56" t="s">
        <v>4</v>
      </c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60"/>
    </row>
    <row r="11" spans="1:78" ht="9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41" t="s">
        <v>28</v>
      </c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</row>
    <row r="12" spans="1:78" ht="9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</row>
    <row r="13" spans="1:78" ht="9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</row>
    <row r="14" spans="1:78" ht="13.5" customHeight="1">
      <c r="A14" s="3"/>
      <c r="B14" s="9" t="s">
        <v>30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32"/>
      <c r="BK14" s="3"/>
      <c r="BL14" s="42" t="s">
        <v>31</v>
      </c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61"/>
    </row>
    <row r="15" spans="1:78" ht="13.5" customHeight="1">
      <c r="A15" s="3"/>
      <c r="B15" s="10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33"/>
      <c r="BK15" s="3"/>
      <c r="BL15" s="43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62"/>
    </row>
    <row r="16" spans="1:78" ht="13.5" customHeight="1">
      <c r="A16" s="3"/>
      <c r="B16" s="1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4"/>
      <c r="BK16" s="3"/>
      <c r="BL16" s="44" t="s">
        <v>109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63"/>
    </row>
    <row r="17" spans="1:78" ht="13.5" customHeight="1">
      <c r="A17" s="3"/>
      <c r="B17" s="1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4"/>
      <c r="BK17" s="3"/>
      <c r="BL17" s="44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63"/>
    </row>
    <row r="18" spans="1:78" ht="13.5" customHeight="1">
      <c r="A18" s="3"/>
      <c r="B18" s="1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4"/>
      <c r="BK18" s="3"/>
      <c r="BL18" s="44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63"/>
    </row>
    <row r="19" spans="1:78" ht="13.5" customHeight="1">
      <c r="A19" s="3"/>
      <c r="B19" s="1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4"/>
      <c r="BK19" s="3"/>
      <c r="BL19" s="44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63"/>
    </row>
    <row r="20" spans="1:78" ht="13.5" customHeight="1">
      <c r="A20" s="3"/>
      <c r="B20" s="1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4"/>
      <c r="BK20" s="3"/>
      <c r="BL20" s="44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63"/>
    </row>
    <row r="21" spans="1:78" ht="13.5" customHeight="1">
      <c r="A21" s="3"/>
      <c r="B21" s="1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4"/>
      <c r="BK21" s="3"/>
      <c r="BL21" s="44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63"/>
    </row>
    <row r="22" spans="1:78" ht="13.5" customHeight="1">
      <c r="A22" s="3"/>
      <c r="B22" s="1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4"/>
      <c r="BK22" s="3"/>
      <c r="BL22" s="44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63"/>
    </row>
    <row r="23" spans="1:78" ht="13.5" customHeight="1">
      <c r="A23" s="3"/>
      <c r="B23" s="1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4"/>
      <c r="BK23" s="3"/>
      <c r="BL23" s="44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63"/>
    </row>
    <row r="24" spans="1:78" ht="13.5" customHeight="1">
      <c r="A24" s="3"/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4"/>
      <c r="BK24" s="3"/>
      <c r="BL24" s="44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63"/>
    </row>
    <row r="25" spans="1:78" ht="13.5" customHeight="1">
      <c r="A25" s="3"/>
      <c r="B25" s="1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4"/>
      <c r="BK25" s="3"/>
      <c r="BL25" s="44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63"/>
    </row>
    <row r="26" spans="1:78" ht="13.5" customHeight="1">
      <c r="A26" s="3"/>
      <c r="B26" s="1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4"/>
      <c r="BK26" s="3"/>
      <c r="BL26" s="44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63"/>
    </row>
    <row r="27" spans="1:78" ht="13.5" customHeight="1">
      <c r="A27" s="3"/>
      <c r="B27" s="1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4"/>
      <c r="BK27" s="3"/>
      <c r="BL27" s="44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63"/>
    </row>
    <row r="28" spans="1:78" ht="13.5" customHeight="1">
      <c r="A28" s="3"/>
      <c r="B28" s="1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4"/>
      <c r="BK28" s="3"/>
      <c r="BL28" s="44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63"/>
    </row>
    <row r="29" spans="1:78" ht="13.5" customHeight="1">
      <c r="A29" s="3"/>
      <c r="B29" s="1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4"/>
      <c r="BK29" s="3"/>
      <c r="BL29" s="44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63"/>
    </row>
    <row r="30" spans="1:78" ht="13.5" customHeight="1">
      <c r="A30" s="3"/>
      <c r="B30" s="1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4"/>
      <c r="BK30" s="3"/>
      <c r="BL30" s="44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63"/>
    </row>
    <row r="31" spans="1:78" ht="13.5" customHeight="1">
      <c r="A31" s="3"/>
      <c r="B31" s="1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4"/>
      <c r="BK31" s="3"/>
      <c r="BL31" s="44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63"/>
    </row>
    <row r="32" spans="1:78" ht="13.5" customHeight="1">
      <c r="A32" s="3"/>
      <c r="B32" s="1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4"/>
      <c r="BK32" s="3"/>
      <c r="BL32" s="44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63"/>
    </row>
    <row r="33" spans="1:78" ht="13.5" customHeight="1">
      <c r="A33" s="3"/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4"/>
      <c r="BK33" s="3"/>
      <c r="BL33" s="44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63"/>
    </row>
    <row r="34" spans="1:78" ht="13.5" customHeight="1">
      <c r="A34" s="3"/>
      <c r="B34" s="1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9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9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9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34"/>
      <c r="BK34" s="3"/>
      <c r="BL34" s="44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63"/>
    </row>
    <row r="35" spans="1:78" ht="13.5" customHeight="1">
      <c r="A35" s="3"/>
      <c r="B35" s="1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9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9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9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34"/>
      <c r="BK35" s="3"/>
      <c r="BL35" s="44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63"/>
    </row>
    <row r="36" spans="1:78" ht="13.5" customHeight="1">
      <c r="A36" s="3"/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4"/>
      <c r="BK36" s="3"/>
      <c r="BL36" s="44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63"/>
    </row>
    <row r="37" spans="1:78" ht="13.5" customHeight="1">
      <c r="A37" s="3"/>
      <c r="B37" s="1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4"/>
      <c r="BK37" s="3"/>
      <c r="BL37" s="44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63"/>
    </row>
    <row r="38" spans="1:78" ht="13.5" customHeight="1">
      <c r="A38" s="3"/>
      <c r="B38" s="1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4"/>
      <c r="BK38" s="3"/>
      <c r="BL38" s="44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63"/>
    </row>
    <row r="39" spans="1:78" ht="13.5" customHeight="1">
      <c r="A39" s="3"/>
      <c r="B39" s="1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4"/>
      <c r="BK39" s="3"/>
      <c r="BL39" s="44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63"/>
    </row>
    <row r="40" spans="1:78" ht="13.5" customHeight="1">
      <c r="A40" s="3"/>
      <c r="B40" s="1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4"/>
      <c r="BK40" s="3"/>
      <c r="BL40" s="44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63"/>
    </row>
    <row r="41" spans="1:78" ht="13.5" customHeight="1">
      <c r="A41" s="3"/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4"/>
      <c r="BK41" s="3"/>
      <c r="BL41" s="44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63"/>
    </row>
    <row r="42" spans="1:78" ht="13.5" customHeight="1">
      <c r="A42" s="3"/>
      <c r="B42" s="1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4"/>
      <c r="BK42" s="3"/>
      <c r="BL42" s="44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63"/>
    </row>
    <row r="43" spans="1:78" ht="13.5" customHeight="1">
      <c r="A43" s="3"/>
      <c r="B43" s="1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4"/>
      <c r="BK43" s="3"/>
      <c r="BL43" s="44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63"/>
    </row>
    <row r="44" spans="1:78" ht="13.5" customHeight="1">
      <c r="A44" s="3"/>
      <c r="B44" s="1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4"/>
      <c r="BK44" s="3"/>
      <c r="BL44" s="44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63"/>
    </row>
    <row r="45" spans="1:78" ht="13.5" customHeight="1">
      <c r="A45" s="3"/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4"/>
      <c r="BK45" s="3"/>
      <c r="BL45" s="42" t="s">
        <v>33</v>
      </c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61"/>
    </row>
    <row r="46" spans="1:78" ht="13.5" customHeight="1">
      <c r="A46" s="3"/>
      <c r="B46" s="1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4"/>
      <c r="BK46" s="3"/>
      <c r="BL46" s="43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62"/>
    </row>
    <row r="47" spans="1:78" ht="13.5" customHeight="1">
      <c r="A47" s="3"/>
      <c r="B47" s="1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4"/>
      <c r="BK47" s="3"/>
      <c r="BL47" s="44" t="s">
        <v>110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63"/>
    </row>
    <row r="48" spans="1:78" ht="13.5" customHeight="1">
      <c r="A48" s="3"/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4"/>
      <c r="BK48" s="3"/>
      <c r="BL48" s="44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63"/>
    </row>
    <row r="49" spans="1:78" ht="13.5" customHeight="1">
      <c r="A49" s="3"/>
      <c r="B49" s="1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4"/>
      <c r="BK49" s="3"/>
      <c r="BL49" s="44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63"/>
    </row>
    <row r="50" spans="1:78" ht="13.5" customHeight="1">
      <c r="A50" s="3"/>
      <c r="B50" s="1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4"/>
      <c r="BK50" s="3"/>
      <c r="BL50" s="44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63"/>
    </row>
    <row r="51" spans="1:78" ht="13.5" customHeight="1">
      <c r="A51" s="3"/>
      <c r="B51" s="1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4"/>
      <c r="BK51" s="3"/>
      <c r="BL51" s="44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63"/>
    </row>
    <row r="52" spans="1:78" ht="13.5" customHeight="1">
      <c r="A52" s="3"/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4"/>
      <c r="BK52" s="3"/>
      <c r="BL52" s="44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63"/>
    </row>
    <row r="53" spans="1:78" ht="13.5" customHeight="1">
      <c r="A53" s="3"/>
      <c r="B53" s="1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4"/>
      <c r="BK53" s="3"/>
      <c r="BL53" s="44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63"/>
    </row>
    <row r="54" spans="1:78" ht="13.5" customHeight="1">
      <c r="A54" s="3"/>
      <c r="B54" s="1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4"/>
      <c r="BK54" s="3"/>
      <c r="BL54" s="44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63"/>
    </row>
    <row r="55" spans="1:78" ht="13.5" customHeight="1">
      <c r="A55" s="3"/>
      <c r="B55" s="1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4"/>
      <c r="BK55" s="3"/>
      <c r="BL55" s="44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63"/>
    </row>
    <row r="56" spans="1:78" ht="13.5" customHeight="1">
      <c r="A56" s="3"/>
      <c r="B56" s="1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9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9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9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34"/>
      <c r="BK56" s="3"/>
      <c r="BL56" s="44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63"/>
    </row>
    <row r="57" spans="1:78" ht="13.5" customHeight="1">
      <c r="A57" s="3"/>
      <c r="B57" s="1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9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9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9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34"/>
      <c r="BK57" s="3"/>
      <c r="BL57" s="44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63"/>
    </row>
    <row r="58" spans="1:78" ht="13.5" customHeight="1">
      <c r="A58" s="3"/>
      <c r="B58" s="11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2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2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2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34"/>
      <c r="BK58" s="3"/>
      <c r="BL58" s="44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63"/>
    </row>
    <row r="59" spans="1:78" ht="13.5" customHeight="1">
      <c r="A59" s="3"/>
      <c r="B59" s="12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35"/>
      <c r="BK59" s="3"/>
      <c r="BL59" s="44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63"/>
    </row>
    <row r="60" spans="1:78" ht="13.5" customHeight="1">
      <c r="A60" s="3"/>
      <c r="B60" s="10" t="s">
        <v>36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33"/>
      <c r="BK60" s="3"/>
      <c r="BL60" s="44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63"/>
    </row>
    <row r="61" spans="1:78" ht="13.5" customHeight="1">
      <c r="A61" s="3"/>
      <c r="B61" s="10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33"/>
      <c r="BK61" s="3"/>
      <c r="BL61" s="44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63"/>
    </row>
    <row r="62" spans="1:78" ht="13.5" customHeight="1">
      <c r="A62" s="3"/>
      <c r="B62" s="1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4"/>
      <c r="BK62" s="3"/>
      <c r="BL62" s="44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63"/>
    </row>
    <row r="63" spans="1:78" ht="13.5" customHeight="1">
      <c r="A63" s="3"/>
      <c r="B63" s="1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4"/>
      <c r="BK63" s="3"/>
      <c r="BL63" s="44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63"/>
    </row>
    <row r="64" spans="1:78" ht="13.5" customHeight="1">
      <c r="A64" s="3"/>
      <c r="B64" s="1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4"/>
      <c r="BK64" s="3"/>
      <c r="BL64" s="42" t="s">
        <v>35</v>
      </c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61"/>
    </row>
    <row r="65" spans="1:78" ht="13.5" customHeight="1">
      <c r="A65" s="3"/>
      <c r="B65" s="1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4"/>
      <c r="BK65" s="3"/>
      <c r="BL65" s="43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62"/>
    </row>
    <row r="66" spans="1:78" ht="13.5" customHeight="1">
      <c r="A66" s="3"/>
      <c r="B66" s="1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4"/>
      <c r="BK66" s="3"/>
      <c r="BL66" s="44" t="s">
        <v>111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63"/>
    </row>
    <row r="67" spans="1:78" ht="13.5" customHeight="1">
      <c r="A67" s="3"/>
      <c r="B67" s="1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4"/>
      <c r="BK67" s="3"/>
      <c r="BL67" s="44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63"/>
    </row>
    <row r="68" spans="1:78" ht="13.5" customHeight="1">
      <c r="A68" s="3"/>
      <c r="B68" s="1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4"/>
      <c r="BK68" s="3"/>
      <c r="BL68" s="44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63"/>
    </row>
    <row r="69" spans="1:78" ht="13.5" customHeight="1">
      <c r="A69" s="3"/>
      <c r="B69" s="1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4"/>
      <c r="BK69" s="3"/>
      <c r="BL69" s="44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63"/>
    </row>
    <row r="70" spans="1:78" ht="13.5" customHeight="1">
      <c r="A70" s="3"/>
      <c r="B70" s="1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4"/>
      <c r="BK70" s="3"/>
      <c r="BL70" s="44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63"/>
    </row>
    <row r="71" spans="1:78" ht="13.5" customHeight="1">
      <c r="A71" s="3"/>
      <c r="B71" s="1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4"/>
      <c r="BK71" s="3"/>
      <c r="BL71" s="44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63"/>
    </row>
    <row r="72" spans="1:78" ht="13.5" customHeight="1">
      <c r="A72" s="3"/>
      <c r="B72" s="1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4"/>
      <c r="BK72" s="3"/>
      <c r="BL72" s="44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63"/>
    </row>
    <row r="73" spans="1:78" ht="13.5" customHeight="1">
      <c r="A73" s="3"/>
      <c r="B73" s="1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4"/>
      <c r="BK73" s="3"/>
      <c r="BL73" s="44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63"/>
    </row>
    <row r="74" spans="1:78" ht="13.5" customHeight="1">
      <c r="A74" s="3"/>
      <c r="B74" s="1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4"/>
      <c r="BK74" s="3"/>
      <c r="BL74" s="44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63"/>
    </row>
    <row r="75" spans="1:78" ht="13.5" customHeight="1">
      <c r="A75" s="3"/>
      <c r="B75" s="1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4"/>
      <c r="BK75" s="3"/>
      <c r="BL75" s="44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63"/>
    </row>
    <row r="76" spans="1:78" ht="13.5" customHeight="1">
      <c r="A76" s="3"/>
      <c r="B76" s="1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4"/>
      <c r="BK76" s="3"/>
      <c r="BL76" s="44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63"/>
    </row>
    <row r="77" spans="1:78" ht="13.5" customHeight="1">
      <c r="A77" s="3"/>
      <c r="B77" s="1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4"/>
      <c r="BK77" s="3"/>
      <c r="BL77" s="44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63"/>
    </row>
    <row r="78" spans="1:78" ht="13.5" customHeight="1">
      <c r="A78" s="3"/>
      <c r="B78" s="1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4"/>
      <c r="BK78" s="3"/>
      <c r="BL78" s="44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63"/>
    </row>
    <row r="79" spans="1:78" ht="13.5" customHeight="1">
      <c r="A79" s="3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9"/>
      <c r="V79" s="29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9"/>
      <c r="AP79" s="29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3"/>
      <c r="BJ79" s="34"/>
      <c r="BK79" s="3"/>
      <c r="BL79" s="44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63"/>
    </row>
    <row r="80" spans="1:78" ht="13.5" customHeight="1">
      <c r="A80" s="3"/>
      <c r="B80" s="1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9"/>
      <c r="V80" s="29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9"/>
      <c r="AP80" s="29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3"/>
      <c r="BJ80" s="34"/>
      <c r="BK80" s="3"/>
      <c r="BL80" s="44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63"/>
    </row>
    <row r="81" spans="1:78" ht="13.5" customHeight="1">
      <c r="A81" s="3"/>
      <c r="B81" s="1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3"/>
      <c r="V81" s="3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3"/>
      <c r="AP81" s="3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3"/>
      <c r="BJ81" s="34"/>
      <c r="BK81" s="3"/>
      <c r="BL81" s="44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63"/>
    </row>
    <row r="82" spans="1:78" ht="13.5" customHeight="1">
      <c r="A82" s="3"/>
      <c r="B82" s="12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35"/>
      <c r="BK82" s="3"/>
      <c r="BL82" s="45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64"/>
    </row>
    <row r="83" spans="1:78">
      <c r="C83" s="22"/>
    </row>
    <row r="84" spans="1:78" hidden="1">
      <c r="B84" s="13" t="s">
        <v>37</v>
      </c>
      <c r="C84" s="13"/>
      <c r="D84" s="13"/>
      <c r="E84" s="13" t="s">
        <v>39</v>
      </c>
      <c r="F84" s="13" t="s">
        <v>41</v>
      </c>
      <c r="G84" s="13" t="s">
        <v>42</v>
      </c>
      <c r="H84" s="13" t="s">
        <v>32</v>
      </c>
      <c r="I84" s="13" t="s">
        <v>34</v>
      </c>
      <c r="J84" s="13" t="s">
        <v>22</v>
      </c>
      <c r="K84" s="13" t="s">
        <v>43</v>
      </c>
      <c r="L84" s="13" t="s">
        <v>45</v>
      </c>
      <c r="M84" s="13" t="s">
        <v>24</v>
      </c>
      <c r="N84" s="13" t="s">
        <v>47</v>
      </c>
      <c r="O84" s="13" t="s">
        <v>49</v>
      </c>
    </row>
    <row r="85" spans="1:78" hidden="1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6wS3wirHhaFWgVXJUvD0I9iM9K07sKSykELJqlvY0NGbHp3JKQWTt8gcGNtJfsxN4+u6wSAdzLcRBBR9XVjEHg==" saltValue="nhZv/mOyaCTBF+kBA+EhfQ==" spinCount="100000" sheet="1" objects="1" scenarios="1" formatCells="0" formatColumns="0" formatRows="0"/>
  <mergeCells count="48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N10:BY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40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>
        <v>1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/>
      <c r="AI1" s="75">
        <v>1</v>
      </c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/>
      <c r="AT1" s="75">
        <v>1</v>
      </c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/>
      <c r="BE1" s="75">
        <v>1</v>
      </c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/>
      <c r="BP1" s="75">
        <v>1</v>
      </c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/>
      <c r="CA1" s="75">
        <v>1</v>
      </c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/>
      <c r="CL1" s="75">
        <v>1</v>
      </c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/>
      <c r="CW1" s="75">
        <v>1</v>
      </c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/>
      <c r="DH1" s="75">
        <v>1</v>
      </c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/>
      <c r="DS1" s="75">
        <v>1</v>
      </c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/>
      <c r="ED1" s="75">
        <v>1</v>
      </c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/>
    </row>
    <row r="2" spans="1:144">
      <c r="A2" s="66" t="s">
        <v>50</v>
      </c>
      <c r="B2" s="66">
        <f t="shared" ref="B2:EN2" si="0">COLUMN()-1</f>
        <v>1</v>
      </c>
      <c r="C2" s="66">
        <f t="shared" si="0"/>
        <v>2</v>
      </c>
      <c r="D2" s="66">
        <f t="shared" si="0"/>
        <v>3</v>
      </c>
      <c r="E2" s="66">
        <f t="shared" si="0"/>
        <v>4</v>
      </c>
      <c r="F2" s="66">
        <f t="shared" si="0"/>
        <v>5</v>
      </c>
      <c r="G2" s="66">
        <f t="shared" si="0"/>
        <v>6</v>
      </c>
      <c r="H2" s="66">
        <f t="shared" si="0"/>
        <v>7</v>
      </c>
      <c r="I2" s="66">
        <f t="shared" si="0"/>
        <v>8</v>
      </c>
      <c r="J2" s="66">
        <f t="shared" si="0"/>
        <v>9</v>
      </c>
      <c r="K2" s="66">
        <f t="shared" si="0"/>
        <v>10</v>
      </c>
      <c r="L2" s="66">
        <f t="shared" si="0"/>
        <v>11</v>
      </c>
      <c r="M2" s="66">
        <f t="shared" si="0"/>
        <v>12</v>
      </c>
      <c r="N2" s="66">
        <f t="shared" si="0"/>
        <v>13</v>
      </c>
      <c r="O2" s="66">
        <f t="shared" si="0"/>
        <v>14</v>
      </c>
      <c r="P2" s="66">
        <f t="shared" si="0"/>
        <v>15</v>
      </c>
      <c r="Q2" s="66">
        <f t="shared" si="0"/>
        <v>16</v>
      </c>
      <c r="R2" s="66">
        <f t="shared" si="0"/>
        <v>17</v>
      </c>
      <c r="S2" s="66">
        <f t="shared" si="0"/>
        <v>18</v>
      </c>
      <c r="T2" s="66">
        <f t="shared" si="0"/>
        <v>19</v>
      </c>
      <c r="U2" s="66">
        <f t="shared" si="0"/>
        <v>20</v>
      </c>
      <c r="V2" s="66">
        <f t="shared" si="0"/>
        <v>21</v>
      </c>
      <c r="W2" s="66">
        <f t="shared" si="0"/>
        <v>22</v>
      </c>
      <c r="X2" s="66">
        <f t="shared" si="0"/>
        <v>23</v>
      </c>
      <c r="Y2" s="66">
        <f t="shared" si="0"/>
        <v>24</v>
      </c>
      <c r="Z2" s="66">
        <f t="shared" si="0"/>
        <v>25</v>
      </c>
      <c r="AA2" s="66">
        <f t="shared" si="0"/>
        <v>26</v>
      </c>
      <c r="AB2" s="66">
        <f t="shared" si="0"/>
        <v>27</v>
      </c>
      <c r="AC2" s="66">
        <f t="shared" si="0"/>
        <v>28</v>
      </c>
      <c r="AD2" s="66">
        <f t="shared" si="0"/>
        <v>29</v>
      </c>
      <c r="AE2" s="66">
        <f t="shared" si="0"/>
        <v>30</v>
      </c>
      <c r="AF2" s="66">
        <f t="shared" si="0"/>
        <v>31</v>
      </c>
      <c r="AG2" s="66">
        <f t="shared" si="0"/>
        <v>32</v>
      </c>
      <c r="AH2" s="66">
        <f t="shared" si="0"/>
        <v>33</v>
      </c>
      <c r="AI2" s="66">
        <f t="shared" si="0"/>
        <v>34</v>
      </c>
      <c r="AJ2" s="66">
        <f t="shared" si="0"/>
        <v>35</v>
      </c>
      <c r="AK2" s="66">
        <f t="shared" si="0"/>
        <v>36</v>
      </c>
      <c r="AL2" s="66">
        <f t="shared" si="0"/>
        <v>37</v>
      </c>
      <c r="AM2" s="66">
        <f t="shared" si="0"/>
        <v>38</v>
      </c>
      <c r="AN2" s="66">
        <f t="shared" si="0"/>
        <v>39</v>
      </c>
      <c r="AO2" s="66">
        <f t="shared" si="0"/>
        <v>40</v>
      </c>
      <c r="AP2" s="66">
        <f t="shared" si="0"/>
        <v>41</v>
      </c>
      <c r="AQ2" s="66">
        <f t="shared" si="0"/>
        <v>42</v>
      </c>
      <c r="AR2" s="66">
        <f t="shared" si="0"/>
        <v>43</v>
      </c>
      <c r="AS2" s="66">
        <f t="shared" si="0"/>
        <v>44</v>
      </c>
      <c r="AT2" s="66">
        <f t="shared" si="0"/>
        <v>45</v>
      </c>
      <c r="AU2" s="66">
        <f t="shared" si="0"/>
        <v>46</v>
      </c>
      <c r="AV2" s="66">
        <f t="shared" si="0"/>
        <v>47</v>
      </c>
      <c r="AW2" s="66">
        <f t="shared" si="0"/>
        <v>48</v>
      </c>
      <c r="AX2" s="66">
        <f t="shared" si="0"/>
        <v>49</v>
      </c>
      <c r="AY2" s="66">
        <f t="shared" si="0"/>
        <v>50</v>
      </c>
      <c r="AZ2" s="66">
        <f t="shared" si="0"/>
        <v>51</v>
      </c>
      <c r="BA2" s="66">
        <f t="shared" si="0"/>
        <v>52</v>
      </c>
      <c r="BB2" s="66">
        <f t="shared" si="0"/>
        <v>53</v>
      </c>
      <c r="BC2" s="66">
        <f t="shared" si="0"/>
        <v>54</v>
      </c>
      <c r="BD2" s="66">
        <f t="shared" si="0"/>
        <v>55</v>
      </c>
      <c r="BE2" s="66">
        <f t="shared" si="0"/>
        <v>56</v>
      </c>
      <c r="BF2" s="66">
        <f t="shared" si="0"/>
        <v>57</v>
      </c>
      <c r="BG2" s="66">
        <f t="shared" si="0"/>
        <v>58</v>
      </c>
      <c r="BH2" s="66">
        <f t="shared" si="0"/>
        <v>59</v>
      </c>
      <c r="BI2" s="66">
        <f t="shared" si="0"/>
        <v>60</v>
      </c>
      <c r="BJ2" s="66">
        <f t="shared" si="0"/>
        <v>61</v>
      </c>
      <c r="BK2" s="66">
        <f t="shared" si="0"/>
        <v>62</v>
      </c>
      <c r="BL2" s="66">
        <f t="shared" si="0"/>
        <v>63</v>
      </c>
      <c r="BM2" s="66">
        <f t="shared" si="0"/>
        <v>64</v>
      </c>
      <c r="BN2" s="66">
        <f t="shared" si="0"/>
        <v>65</v>
      </c>
      <c r="BO2" s="66">
        <f t="shared" si="0"/>
        <v>66</v>
      </c>
      <c r="BP2" s="66">
        <f t="shared" si="0"/>
        <v>67</v>
      </c>
      <c r="BQ2" s="66">
        <f t="shared" si="0"/>
        <v>68</v>
      </c>
      <c r="BR2" s="66">
        <f t="shared" si="0"/>
        <v>69</v>
      </c>
      <c r="BS2" s="66">
        <f t="shared" si="0"/>
        <v>70</v>
      </c>
      <c r="BT2" s="66">
        <f t="shared" si="0"/>
        <v>71</v>
      </c>
      <c r="BU2" s="66">
        <f t="shared" si="0"/>
        <v>72</v>
      </c>
      <c r="BV2" s="66">
        <f t="shared" si="0"/>
        <v>73</v>
      </c>
      <c r="BW2" s="66">
        <f t="shared" si="0"/>
        <v>74</v>
      </c>
      <c r="BX2" s="66">
        <f t="shared" si="0"/>
        <v>75</v>
      </c>
      <c r="BY2" s="66">
        <f t="shared" si="0"/>
        <v>76</v>
      </c>
      <c r="BZ2" s="66">
        <f t="shared" si="0"/>
        <v>77</v>
      </c>
      <c r="CA2" s="66">
        <f t="shared" si="0"/>
        <v>78</v>
      </c>
      <c r="CB2" s="66">
        <f t="shared" si="0"/>
        <v>79</v>
      </c>
      <c r="CC2" s="66">
        <f t="shared" si="0"/>
        <v>80</v>
      </c>
      <c r="CD2" s="66">
        <f t="shared" si="0"/>
        <v>81</v>
      </c>
      <c r="CE2" s="66">
        <f t="shared" si="0"/>
        <v>82</v>
      </c>
      <c r="CF2" s="66">
        <f t="shared" si="0"/>
        <v>83</v>
      </c>
      <c r="CG2" s="66">
        <f t="shared" si="0"/>
        <v>84</v>
      </c>
      <c r="CH2" s="66">
        <f t="shared" si="0"/>
        <v>85</v>
      </c>
      <c r="CI2" s="66">
        <f t="shared" si="0"/>
        <v>86</v>
      </c>
      <c r="CJ2" s="66">
        <f t="shared" si="0"/>
        <v>87</v>
      </c>
      <c r="CK2" s="66">
        <f t="shared" si="0"/>
        <v>88</v>
      </c>
      <c r="CL2" s="66">
        <f t="shared" si="0"/>
        <v>89</v>
      </c>
      <c r="CM2" s="66">
        <f t="shared" si="0"/>
        <v>90</v>
      </c>
      <c r="CN2" s="66">
        <f t="shared" si="0"/>
        <v>91</v>
      </c>
      <c r="CO2" s="66">
        <f t="shared" si="0"/>
        <v>92</v>
      </c>
      <c r="CP2" s="66">
        <f t="shared" si="0"/>
        <v>93</v>
      </c>
      <c r="CQ2" s="66">
        <f t="shared" si="0"/>
        <v>94</v>
      </c>
      <c r="CR2" s="66">
        <f t="shared" si="0"/>
        <v>95</v>
      </c>
      <c r="CS2" s="66">
        <f t="shared" si="0"/>
        <v>96</v>
      </c>
      <c r="CT2" s="66">
        <f t="shared" si="0"/>
        <v>97</v>
      </c>
      <c r="CU2" s="66">
        <f t="shared" si="0"/>
        <v>98</v>
      </c>
      <c r="CV2" s="66">
        <f t="shared" si="0"/>
        <v>99</v>
      </c>
      <c r="CW2" s="66">
        <f t="shared" si="0"/>
        <v>100</v>
      </c>
      <c r="CX2" s="66">
        <f t="shared" si="0"/>
        <v>101</v>
      </c>
      <c r="CY2" s="66">
        <f t="shared" si="0"/>
        <v>102</v>
      </c>
      <c r="CZ2" s="66">
        <f t="shared" si="0"/>
        <v>103</v>
      </c>
      <c r="DA2" s="66">
        <f t="shared" si="0"/>
        <v>104</v>
      </c>
      <c r="DB2" s="66">
        <f t="shared" si="0"/>
        <v>105</v>
      </c>
      <c r="DC2" s="66">
        <f t="shared" si="0"/>
        <v>106</v>
      </c>
      <c r="DD2" s="66">
        <f t="shared" si="0"/>
        <v>107</v>
      </c>
      <c r="DE2" s="66">
        <f t="shared" si="0"/>
        <v>108</v>
      </c>
      <c r="DF2" s="66">
        <f t="shared" si="0"/>
        <v>109</v>
      </c>
      <c r="DG2" s="66">
        <f t="shared" si="0"/>
        <v>110</v>
      </c>
      <c r="DH2" s="66">
        <f t="shared" si="0"/>
        <v>111</v>
      </c>
      <c r="DI2" s="66">
        <f t="shared" si="0"/>
        <v>112</v>
      </c>
      <c r="DJ2" s="66">
        <f t="shared" si="0"/>
        <v>113</v>
      </c>
      <c r="DK2" s="66">
        <f t="shared" si="0"/>
        <v>114</v>
      </c>
      <c r="DL2" s="66">
        <f t="shared" si="0"/>
        <v>115</v>
      </c>
      <c r="DM2" s="66">
        <f t="shared" si="0"/>
        <v>116</v>
      </c>
      <c r="DN2" s="66">
        <f t="shared" si="0"/>
        <v>117</v>
      </c>
      <c r="DO2" s="66">
        <f t="shared" si="0"/>
        <v>118</v>
      </c>
      <c r="DP2" s="66">
        <f t="shared" si="0"/>
        <v>119</v>
      </c>
      <c r="DQ2" s="66">
        <f t="shared" si="0"/>
        <v>120</v>
      </c>
      <c r="DR2" s="66">
        <f t="shared" si="0"/>
        <v>121</v>
      </c>
      <c r="DS2" s="66">
        <f t="shared" si="0"/>
        <v>122</v>
      </c>
      <c r="DT2" s="66">
        <f t="shared" si="0"/>
        <v>123</v>
      </c>
      <c r="DU2" s="66">
        <f t="shared" si="0"/>
        <v>124</v>
      </c>
      <c r="DV2" s="66">
        <f t="shared" si="0"/>
        <v>125</v>
      </c>
      <c r="DW2" s="66">
        <f t="shared" si="0"/>
        <v>126</v>
      </c>
      <c r="DX2" s="66">
        <f t="shared" si="0"/>
        <v>127</v>
      </c>
      <c r="DY2" s="66">
        <f t="shared" si="0"/>
        <v>128</v>
      </c>
      <c r="DZ2" s="66">
        <f t="shared" si="0"/>
        <v>129</v>
      </c>
      <c r="EA2" s="66">
        <f t="shared" si="0"/>
        <v>130</v>
      </c>
      <c r="EB2" s="66">
        <f t="shared" si="0"/>
        <v>131</v>
      </c>
      <c r="EC2" s="66">
        <f t="shared" si="0"/>
        <v>132</v>
      </c>
      <c r="ED2" s="66">
        <f t="shared" si="0"/>
        <v>133</v>
      </c>
      <c r="EE2" s="66">
        <f t="shared" si="0"/>
        <v>134</v>
      </c>
      <c r="EF2" s="66">
        <f t="shared" si="0"/>
        <v>135</v>
      </c>
      <c r="EG2" s="66">
        <f t="shared" si="0"/>
        <v>136</v>
      </c>
      <c r="EH2" s="66">
        <f t="shared" si="0"/>
        <v>137</v>
      </c>
      <c r="EI2" s="66">
        <f t="shared" si="0"/>
        <v>138</v>
      </c>
      <c r="EJ2" s="66">
        <f t="shared" si="0"/>
        <v>139</v>
      </c>
      <c r="EK2" s="66">
        <f t="shared" si="0"/>
        <v>140</v>
      </c>
      <c r="EL2" s="66">
        <f t="shared" si="0"/>
        <v>141</v>
      </c>
      <c r="EM2" s="66">
        <f t="shared" si="0"/>
        <v>142</v>
      </c>
      <c r="EN2" s="66">
        <f t="shared" si="0"/>
        <v>143</v>
      </c>
    </row>
    <row r="3" spans="1:144">
      <c r="A3" s="66" t="s">
        <v>13</v>
      </c>
      <c r="B3" s="68" t="s">
        <v>44</v>
      </c>
      <c r="C3" s="68" t="s">
        <v>51</v>
      </c>
      <c r="D3" s="68" t="s">
        <v>54</v>
      </c>
      <c r="E3" s="68" t="s">
        <v>3</v>
      </c>
      <c r="F3" s="68" t="s">
        <v>2</v>
      </c>
      <c r="G3" s="68" t="s">
        <v>17</v>
      </c>
      <c r="H3" s="76" t="s">
        <v>55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3"/>
      <c r="X3" s="85" t="s">
        <v>48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36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>
      <c r="A4" s="66" t="s">
        <v>56</v>
      </c>
      <c r="B4" s="69"/>
      <c r="C4" s="69"/>
      <c r="D4" s="69"/>
      <c r="E4" s="69"/>
      <c r="F4" s="69"/>
      <c r="G4" s="69"/>
      <c r="H4" s="77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4"/>
      <c r="X4" s="86" t="s">
        <v>46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38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29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58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26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61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62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63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57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>
      <c r="A5" s="66" t="s">
        <v>21</v>
      </c>
      <c r="B5" s="70"/>
      <c r="C5" s="70"/>
      <c r="D5" s="70"/>
      <c r="E5" s="70"/>
      <c r="F5" s="70"/>
      <c r="G5" s="70"/>
      <c r="H5" s="78" t="s">
        <v>52</v>
      </c>
      <c r="I5" s="78" t="s">
        <v>65</v>
      </c>
      <c r="J5" s="78" t="s">
        <v>53</v>
      </c>
      <c r="K5" s="78" t="s">
        <v>66</v>
      </c>
      <c r="L5" s="78" t="s">
        <v>19</v>
      </c>
      <c r="M5" s="78" t="s">
        <v>5</v>
      </c>
      <c r="N5" s="78" t="s">
        <v>67</v>
      </c>
      <c r="O5" s="78" t="s">
        <v>68</v>
      </c>
      <c r="P5" s="78" t="s">
        <v>69</v>
      </c>
      <c r="Q5" s="78" t="s">
        <v>70</v>
      </c>
      <c r="R5" s="78" t="s">
        <v>71</v>
      </c>
      <c r="S5" s="78" t="s">
        <v>72</v>
      </c>
      <c r="T5" s="78" t="s">
        <v>60</v>
      </c>
      <c r="U5" s="78" t="s">
        <v>73</v>
      </c>
      <c r="V5" s="78" t="s">
        <v>74</v>
      </c>
      <c r="W5" s="78" t="s">
        <v>75</v>
      </c>
      <c r="X5" s="78" t="s">
        <v>76</v>
      </c>
      <c r="Y5" s="78" t="s">
        <v>77</v>
      </c>
      <c r="Z5" s="78" t="s">
        <v>78</v>
      </c>
      <c r="AA5" s="78" t="s">
        <v>0</v>
      </c>
      <c r="AB5" s="78" t="s">
        <v>79</v>
      </c>
      <c r="AC5" s="78" t="s">
        <v>81</v>
      </c>
      <c r="AD5" s="78" t="s">
        <v>82</v>
      </c>
      <c r="AE5" s="78" t="s">
        <v>83</v>
      </c>
      <c r="AF5" s="78" t="s">
        <v>84</v>
      </c>
      <c r="AG5" s="78" t="s">
        <v>85</v>
      </c>
      <c r="AH5" s="78" t="s">
        <v>37</v>
      </c>
      <c r="AI5" s="78" t="s">
        <v>76</v>
      </c>
      <c r="AJ5" s="78" t="s">
        <v>77</v>
      </c>
      <c r="AK5" s="78" t="s">
        <v>78</v>
      </c>
      <c r="AL5" s="78" t="s">
        <v>0</v>
      </c>
      <c r="AM5" s="78" t="s">
        <v>79</v>
      </c>
      <c r="AN5" s="78" t="s">
        <v>81</v>
      </c>
      <c r="AO5" s="78" t="s">
        <v>82</v>
      </c>
      <c r="AP5" s="78" t="s">
        <v>83</v>
      </c>
      <c r="AQ5" s="78" t="s">
        <v>84</v>
      </c>
      <c r="AR5" s="78" t="s">
        <v>85</v>
      </c>
      <c r="AS5" s="78" t="s">
        <v>80</v>
      </c>
      <c r="AT5" s="78" t="s">
        <v>76</v>
      </c>
      <c r="AU5" s="78" t="s">
        <v>77</v>
      </c>
      <c r="AV5" s="78" t="s">
        <v>78</v>
      </c>
      <c r="AW5" s="78" t="s">
        <v>0</v>
      </c>
      <c r="AX5" s="78" t="s">
        <v>79</v>
      </c>
      <c r="AY5" s="78" t="s">
        <v>81</v>
      </c>
      <c r="AZ5" s="78" t="s">
        <v>82</v>
      </c>
      <c r="BA5" s="78" t="s">
        <v>83</v>
      </c>
      <c r="BB5" s="78" t="s">
        <v>84</v>
      </c>
      <c r="BC5" s="78" t="s">
        <v>85</v>
      </c>
      <c r="BD5" s="78" t="s">
        <v>80</v>
      </c>
      <c r="BE5" s="78" t="s">
        <v>76</v>
      </c>
      <c r="BF5" s="78" t="s">
        <v>77</v>
      </c>
      <c r="BG5" s="78" t="s">
        <v>78</v>
      </c>
      <c r="BH5" s="78" t="s">
        <v>0</v>
      </c>
      <c r="BI5" s="78" t="s">
        <v>79</v>
      </c>
      <c r="BJ5" s="78" t="s">
        <v>81</v>
      </c>
      <c r="BK5" s="78" t="s">
        <v>82</v>
      </c>
      <c r="BL5" s="78" t="s">
        <v>83</v>
      </c>
      <c r="BM5" s="78" t="s">
        <v>84</v>
      </c>
      <c r="BN5" s="78" t="s">
        <v>85</v>
      </c>
      <c r="BO5" s="78" t="s">
        <v>80</v>
      </c>
      <c r="BP5" s="78" t="s">
        <v>76</v>
      </c>
      <c r="BQ5" s="78" t="s">
        <v>77</v>
      </c>
      <c r="BR5" s="78" t="s">
        <v>78</v>
      </c>
      <c r="BS5" s="78" t="s">
        <v>0</v>
      </c>
      <c r="BT5" s="78" t="s">
        <v>79</v>
      </c>
      <c r="BU5" s="78" t="s">
        <v>81</v>
      </c>
      <c r="BV5" s="78" t="s">
        <v>82</v>
      </c>
      <c r="BW5" s="78" t="s">
        <v>83</v>
      </c>
      <c r="BX5" s="78" t="s">
        <v>84</v>
      </c>
      <c r="BY5" s="78" t="s">
        <v>85</v>
      </c>
      <c r="BZ5" s="78" t="s">
        <v>80</v>
      </c>
      <c r="CA5" s="78" t="s">
        <v>76</v>
      </c>
      <c r="CB5" s="78" t="s">
        <v>77</v>
      </c>
      <c r="CC5" s="78" t="s">
        <v>78</v>
      </c>
      <c r="CD5" s="78" t="s">
        <v>0</v>
      </c>
      <c r="CE5" s="78" t="s">
        <v>79</v>
      </c>
      <c r="CF5" s="78" t="s">
        <v>81</v>
      </c>
      <c r="CG5" s="78" t="s">
        <v>82</v>
      </c>
      <c r="CH5" s="78" t="s">
        <v>83</v>
      </c>
      <c r="CI5" s="78" t="s">
        <v>84</v>
      </c>
      <c r="CJ5" s="78" t="s">
        <v>85</v>
      </c>
      <c r="CK5" s="78" t="s">
        <v>80</v>
      </c>
      <c r="CL5" s="78" t="s">
        <v>76</v>
      </c>
      <c r="CM5" s="78" t="s">
        <v>77</v>
      </c>
      <c r="CN5" s="78" t="s">
        <v>78</v>
      </c>
      <c r="CO5" s="78" t="s">
        <v>0</v>
      </c>
      <c r="CP5" s="78" t="s">
        <v>79</v>
      </c>
      <c r="CQ5" s="78" t="s">
        <v>81</v>
      </c>
      <c r="CR5" s="78" t="s">
        <v>82</v>
      </c>
      <c r="CS5" s="78" t="s">
        <v>83</v>
      </c>
      <c r="CT5" s="78" t="s">
        <v>84</v>
      </c>
      <c r="CU5" s="78" t="s">
        <v>85</v>
      </c>
      <c r="CV5" s="78" t="s">
        <v>80</v>
      </c>
      <c r="CW5" s="78" t="s">
        <v>76</v>
      </c>
      <c r="CX5" s="78" t="s">
        <v>77</v>
      </c>
      <c r="CY5" s="78" t="s">
        <v>78</v>
      </c>
      <c r="CZ5" s="78" t="s">
        <v>0</v>
      </c>
      <c r="DA5" s="78" t="s">
        <v>79</v>
      </c>
      <c r="DB5" s="78" t="s">
        <v>81</v>
      </c>
      <c r="DC5" s="78" t="s">
        <v>82</v>
      </c>
      <c r="DD5" s="78" t="s">
        <v>83</v>
      </c>
      <c r="DE5" s="78" t="s">
        <v>84</v>
      </c>
      <c r="DF5" s="78" t="s">
        <v>85</v>
      </c>
      <c r="DG5" s="78" t="s">
        <v>80</v>
      </c>
      <c r="DH5" s="78" t="s">
        <v>76</v>
      </c>
      <c r="DI5" s="78" t="s">
        <v>77</v>
      </c>
      <c r="DJ5" s="78" t="s">
        <v>78</v>
      </c>
      <c r="DK5" s="78" t="s">
        <v>0</v>
      </c>
      <c r="DL5" s="78" t="s">
        <v>79</v>
      </c>
      <c r="DM5" s="78" t="s">
        <v>81</v>
      </c>
      <c r="DN5" s="78" t="s">
        <v>82</v>
      </c>
      <c r="DO5" s="78" t="s">
        <v>83</v>
      </c>
      <c r="DP5" s="78" t="s">
        <v>84</v>
      </c>
      <c r="DQ5" s="78" t="s">
        <v>85</v>
      </c>
      <c r="DR5" s="78" t="s">
        <v>80</v>
      </c>
      <c r="DS5" s="78" t="s">
        <v>76</v>
      </c>
      <c r="DT5" s="78" t="s">
        <v>77</v>
      </c>
      <c r="DU5" s="78" t="s">
        <v>78</v>
      </c>
      <c r="DV5" s="78" t="s">
        <v>0</v>
      </c>
      <c r="DW5" s="78" t="s">
        <v>79</v>
      </c>
      <c r="DX5" s="78" t="s">
        <v>81</v>
      </c>
      <c r="DY5" s="78" t="s">
        <v>82</v>
      </c>
      <c r="DZ5" s="78" t="s">
        <v>83</v>
      </c>
      <c r="EA5" s="78" t="s">
        <v>84</v>
      </c>
      <c r="EB5" s="78" t="s">
        <v>85</v>
      </c>
      <c r="EC5" s="78" t="s">
        <v>80</v>
      </c>
      <c r="ED5" s="78" t="s">
        <v>76</v>
      </c>
      <c r="EE5" s="78" t="s">
        <v>77</v>
      </c>
      <c r="EF5" s="78" t="s">
        <v>78</v>
      </c>
      <c r="EG5" s="78" t="s">
        <v>0</v>
      </c>
      <c r="EH5" s="78" t="s">
        <v>79</v>
      </c>
      <c r="EI5" s="78" t="s">
        <v>81</v>
      </c>
      <c r="EJ5" s="78" t="s">
        <v>82</v>
      </c>
      <c r="EK5" s="78" t="s">
        <v>83</v>
      </c>
      <c r="EL5" s="78" t="s">
        <v>84</v>
      </c>
      <c r="EM5" s="78" t="s">
        <v>85</v>
      </c>
      <c r="EN5" s="78" t="s">
        <v>80</v>
      </c>
    </row>
    <row r="6" spans="1:144" s="65" customFormat="1">
      <c r="A6" s="66" t="s">
        <v>86</v>
      </c>
      <c r="B6" s="71">
        <f t="shared" ref="B6:W6" si="1">B7</f>
        <v>2021</v>
      </c>
      <c r="C6" s="71">
        <f t="shared" si="1"/>
        <v>228109</v>
      </c>
      <c r="D6" s="71">
        <f t="shared" si="1"/>
        <v>46</v>
      </c>
      <c r="E6" s="71">
        <f t="shared" si="1"/>
        <v>1</v>
      </c>
      <c r="F6" s="71">
        <f t="shared" si="1"/>
        <v>0</v>
      </c>
      <c r="G6" s="71">
        <f t="shared" si="1"/>
        <v>1</v>
      </c>
      <c r="H6" s="71" t="str">
        <f t="shared" si="1"/>
        <v>静岡県　大井上水道企業団</v>
      </c>
      <c r="I6" s="71" t="str">
        <f t="shared" si="1"/>
        <v>法適用</v>
      </c>
      <c r="J6" s="71" t="str">
        <f t="shared" si="1"/>
        <v>水道事業</v>
      </c>
      <c r="K6" s="71" t="str">
        <f t="shared" si="1"/>
        <v>末端給水事業</v>
      </c>
      <c r="L6" s="71" t="str">
        <f t="shared" si="1"/>
        <v>A6</v>
      </c>
      <c r="M6" s="71" t="str">
        <f t="shared" si="1"/>
        <v>その他</v>
      </c>
      <c r="N6" s="81" t="str">
        <f t="shared" si="1"/>
        <v>-</v>
      </c>
      <c r="O6" s="81">
        <f t="shared" si="1"/>
        <v>89.94</v>
      </c>
      <c r="P6" s="81">
        <f t="shared" si="1"/>
        <v>93.6</v>
      </c>
      <c r="Q6" s="81">
        <f t="shared" si="1"/>
        <v>2514</v>
      </c>
      <c r="R6" s="81" t="str">
        <f t="shared" si="1"/>
        <v>-</v>
      </c>
      <c r="S6" s="81" t="str">
        <f t="shared" si="1"/>
        <v>-</v>
      </c>
      <c r="T6" s="81" t="str">
        <f t="shared" si="1"/>
        <v>-</v>
      </c>
      <c r="U6" s="81">
        <f t="shared" si="1"/>
        <v>19280</v>
      </c>
      <c r="V6" s="81">
        <f t="shared" si="1"/>
        <v>32.42</v>
      </c>
      <c r="W6" s="81">
        <f t="shared" si="1"/>
        <v>594.69000000000005</v>
      </c>
      <c r="X6" s="87">
        <f t="shared" ref="X6:AG6" si="2">IF(X7="",NA(),X7)</f>
        <v>110.97</v>
      </c>
      <c r="Y6" s="87">
        <f t="shared" si="2"/>
        <v>106.63</v>
      </c>
      <c r="Z6" s="87">
        <f t="shared" si="2"/>
        <v>109.92</v>
      </c>
      <c r="AA6" s="87">
        <f t="shared" si="2"/>
        <v>112.08</v>
      </c>
      <c r="AB6" s="87">
        <f t="shared" si="2"/>
        <v>111.42</v>
      </c>
      <c r="AC6" s="87">
        <f t="shared" si="2"/>
        <v>110.05</v>
      </c>
      <c r="AD6" s="87">
        <f t="shared" si="2"/>
        <v>108.87</v>
      </c>
      <c r="AE6" s="87">
        <f t="shared" si="2"/>
        <v>108.61</v>
      </c>
      <c r="AF6" s="87">
        <f t="shared" si="2"/>
        <v>108.35</v>
      </c>
      <c r="AG6" s="87">
        <f t="shared" si="2"/>
        <v>108.84</v>
      </c>
      <c r="AH6" s="81" t="str">
        <f>IF(AH7="","",IF(AH7="-","【-】","【"&amp;SUBSTITUTE(TEXT(AH7,"#,##0.00"),"-","△")&amp;"】"))</f>
        <v>【111.39】</v>
      </c>
      <c r="AI6" s="81">
        <f t="shared" ref="AI6:AR6" si="3">IF(AI7="",NA(),AI7)</f>
        <v>0</v>
      </c>
      <c r="AJ6" s="81">
        <f t="shared" si="3"/>
        <v>0</v>
      </c>
      <c r="AK6" s="81">
        <f t="shared" si="3"/>
        <v>0</v>
      </c>
      <c r="AL6" s="81">
        <f t="shared" si="3"/>
        <v>0</v>
      </c>
      <c r="AM6" s="81">
        <f t="shared" si="3"/>
        <v>0</v>
      </c>
      <c r="AN6" s="87">
        <f t="shared" si="3"/>
        <v>2.64</v>
      </c>
      <c r="AO6" s="87">
        <f t="shared" si="3"/>
        <v>3.16</v>
      </c>
      <c r="AP6" s="87">
        <f t="shared" si="3"/>
        <v>3.59</v>
      </c>
      <c r="AQ6" s="87">
        <f t="shared" si="3"/>
        <v>3.98</v>
      </c>
      <c r="AR6" s="87">
        <f t="shared" si="3"/>
        <v>6.02</v>
      </c>
      <c r="AS6" s="81" t="str">
        <f>IF(AS7="","",IF(AS7="-","【-】","【"&amp;SUBSTITUTE(TEXT(AS7,"#,##0.00"),"-","△")&amp;"】"))</f>
        <v>【1.30】</v>
      </c>
      <c r="AT6" s="87">
        <f t="shared" ref="AT6:BC6" si="4">IF(AT7="",NA(),AT7)</f>
        <v>1739.89</v>
      </c>
      <c r="AU6" s="87">
        <f t="shared" si="4"/>
        <v>655.04</v>
      </c>
      <c r="AV6" s="87">
        <f t="shared" si="4"/>
        <v>982.08</v>
      </c>
      <c r="AW6" s="87">
        <f t="shared" si="4"/>
        <v>731.14</v>
      </c>
      <c r="AX6" s="87">
        <f t="shared" si="4"/>
        <v>754.99</v>
      </c>
      <c r="AY6" s="87">
        <f t="shared" si="4"/>
        <v>359.47</v>
      </c>
      <c r="AZ6" s="87">
        <f t="shared" si="4"/>
        <v>369.69</v>
      </c>
      <c r="BA6" s="87">
        <f t="shared" si="4"/>
        <v>379.08</v>
      </c>
      <c r="BB6" s="87">
        <f t="shared" si="4"/>
        <v>367.55</v>
      </c>
      <c r="BC6" s="87">
        <f t="shared" si="4"/>
        <v>378.56</v>
      </c>
      <c r="BD6" s="81" t="str">
        <f>IF(BD7="","",IF(BD7="-","【-】","【"&amp;SUBSTITUTE(TEXT(BD7,"#,##0.00"),"-","△")&amp;"】"))</f>
        <v>【261.51】</v>
      </c>
      <c r="BE6" s="87">
        <f t="shared" ref="BE6:BN6" si="5">IF(BE7="",NA(),BE7)</f>
        <v>104.85</v>
      </c>
      <c r="BF6" s="87">
        <f t="shared" si="5"/>
        <v>96.77</v>
      </c>
      <c r="BG6" s="87">
        <f t="shared" si="5"/>
        <v>86.98</v>
      </c>
      <c r="BH6" s="87">
        <f t="shared" si="5"/>
        <v>73.52</v>
      </c>
      <c r="BI6" s="87">
        <f t="shared" si="5"/>
        <v>66.3</v>
      </c>
      <c r="BJ6" s="87">
        <f t="shared" si="5"/>
        <v>401.79</v>
      </c>
      <c r="BK6" s="87">
        <f t="shared" si="5"/>
        <v>402.99</v>
      </c>
      <c r="BL6" s="87">
        <f t="shared" si="5"/>
        <v>398.98</v>
      </c>
      <c r="BM6" s="87">
        <f t="shared" si="5"/>
        <v>418.68</v>
      </c>
      <c r="BN6" s="87">
        <f t="shared" si="5"/>
        <v>395.68</v>
      </c>
      <c r="BO6" s="81" t="str">
        <f>IF(BO7="","",IF(BO7="-","【-】","【"&amp;SUBSTITUTE(TEXT(BO7,"#,##0.00"),"-","△")&amp;"】"))</f>
        <v>【265.16】</v>
      </c>
      <c r="BP6" s="87">
        <f t="shared" ref="BP6:BY6" si="6">IF(BP7="",NA(),BP7)</f>
        <v>110.62</v>
      </c>
      <c r="BQ6" s="87">
        <f t="shared" si="6"/>
        <v>105.76</v>
      </c>
      <c r="BR6" s="87">
        <f t="shared" si="6"/>
        <v>109.68</v>
      </c>
      <c r="BS6" s="87">
        <f t="shared" si="6"/>
        <v>104.1</v>
      </c>
      <c r="BT6" s="87">
        <f t="shared" si="6"/>
        <v>111.4</v>
      </c>
      <c r="BU6" s="87">
        <f t="shared" si="6"/>
        <v>100.12</v>
      </c>
      <c r="BV6" s="87">
        <f t="shared" si="6"/>
        <v>98.66</v>
      </c>
      <c r="BW6" s="87">
        <f t="shared" si="6"/>
        <v>98.64</v>
      </c>
      <c r="BX6" s="87">
        <f t="shared" si="6"/>
        <v>94.78</v>
      </c>
      <c r="BY6" s="87">
        <f t="shared" si="6"/>
        <v>97.59</v>
      </c>
      <c r="BZ6" s="81" t="str">
        <f>IF(BZ7="","",IF(BZ7="-","【-】","【"&amp;SUBSTITUTE(TEXT(BZ7,"#,##0.00"),"-","△")&amp;"】"))</f>
        <v>【102.35】</v>
      </c>
      <c r="CA6" s="87">
        <f t="shared" ref="CA6:CJ6" si="7">IF(CA7="",NA(),CA7)</f>
        <v>103.21</v>
      </c>
      <c r="CB6" s="87">
        <f t="shared" si="7"/>
        <v>107.96</v>
      </c>
      <c r="CC6" s="87">
        <f t="shared" si="7"/>
        <v>107.48</v>
      </c>
      <c r="CD6" s="87">
        <f t="shared" si="7"/>
        <v>120.35</v>
      </c>
      <c r="CE6" s="87">
        <f t="shared" si="7"/>
        <v>112.55</v>
      </c>
      <c r="CF6" s="87">
        <f t="shared" si="7"/>
        <v>174.97</v>
      </c>
      <c r="CG6" s="87">
        <f t="shared" si="7"/>
        <v>178.59</v>
      </c>
      <c r="CH6" s="87">
        <f t="shared" si="7"/>
        <v>178.92</v>
      </c>
      <c r="CI6" s="87">
        <f t="shared" si="7"/>
        <v>181.3</v>
      </c>
      <c r="CJ6" s="87">
        <f t="shared" si="7"/>
        <v>181.71</v>
      </c>
      <c r="CK6" s="81" t="str">
        <f>IF(CK7="","",IF(CK7="-","【-】","【"&amp;SUBSTITUTE(TEXT(CK7,"#,##0.00"),"-","△")&amp;"】"))</f>
        <v>【167.74】</v>
      </c>
      <c r="CL6" s="87">
        <f t="shared" ref="CL6:CU6" si="8">IF(CL7="",NA(),CL7)</f>
        <v>81.95</v>
      </c>
      <c r="CM6" s="87">
        <f t="shared" si="8"/>
        <v>82.4</v>
      </c>
      <c r="CN6" s="87">
        <f t="shared" si="8"/>
        <v>79.790000000000006</v>
      </c>
      <c r="CO6" s="87">
        <f t="shared" si="8"/>
        <v>46.02</v>
      </c>
      <c r="CP6" s="87">
        <f t="shared" si="8"/>
        <v>45.62</v>
      </c>
      <c r="CQ6" s="87">
        <f t="shared" si="8"/>
        <v>55.63</v>
      </c>
      <c r="CR6" s="87">
        <f t="shared" si="8"/>
        <v>55.03</v>
      </c>
      <c r="CS6" s="87">
        <f t="shared" si="8"/>
        <v>55.14</v>
      </c>
      <c r="CT6" s="87">
        <f t="shared" si="8"/>
        <v>55.89</v>
      </c>
      <c r="CU6" s="87">
        <f t="shared" si="8"/>
        <v>55.72</v>
      </c>
      <c r="CV6" s="81" t="str">
        <f>IF(CV7="","",IF(CV7="-","【-】","【"&amp;SUBSTITUTE(TEXT(CV7,"#,##0.00"),"-","△")&amp;"】"))</f>
        <v>【60.29】</v>
      </c>
      <c r="CW6" s="87">
        <f t="shared" ref="CW6:DF6" si="9">IF(CW7="",NA(),CW7)</f>
        <v>80.38</v>
      </c>
      <c r="CX6" s="87">
        <f t="shared" si="9"/>
        <v>79.900000000000006</v>
      </c>
      <c r="CY6" s="87">
        <f t="shared" si="9"/>
        <v>81.040000000000006</v>
      </c>
      <c r="CZ6" s="87">
        <f t="shared" si="9"/>
        <v>82.04</v>
      </c>
      <c r="DA6" s="87">
        <f t="shared" si="9"/>
        <v>81.7</v>
      </c>
      <c r="DB6" s="87">
        <f t="shared" si="9"/>
        <v>82.04</v>
      </c>
      <c r="DC6" s="87">
        <f t="shared" si="9"/>
        <v>81.900000000000006</v>
      </c>
      <c r="DD6" s="87">
        <f t="shared" si="9"/>
        <v>81.39</v>
      </c>
      <c r="DE6" s="87">
        <f t="shared" si="9"/>
        <v>81.27</v>
      </c>
      <c r="DF6" s="87">
        <f t="shared" si="9"/>
        <v>81.260000000000005</v>
      </c>
      <c r="DG6" s="81" t="str">
        <f>IF(DG7="","",IF(DG7="-","【-】","【"&amp;SUBSTITUTE(TEXT(DG7,"#,##0.00"),"-","△")&amp;"】"))</f>
        <v>【90.12】</v>
      </c>
      <c r="DH6" s="87">
        <f t="shared" ref="DH6:DQ6" si="10">IF(DH7="",NA(),DH7)</f>
        <v>46.14</v>
      </c>
      <c r="DI6" s="87">
        <f t="shared" si="10"/>
        <v>47.14</v>
      </c>
      <c r="DJ6" s="87">
        <f t="shared" si="10"/>
        <v>48.08</v>
      </c>
      <c r="DK6" s="87">
        <f t="shared" si="10"/>
        <v>49.1</v>
      </c>
      <c r="DL6" s="87">
        <f t="shared" si="10"/>
        <v>49.74</v>
      </c>
      <c r="DM6" s="87">
        <f t="shared" si="10"/>
        <v>48.05</v>
      </c>
      <c r="DN6" s="87">
        <f t="shared" si="10"/>
        <v>48.87</v>
      </c>
      <c r="DO6" s="87">
        <f t="shared" si="10"/>
        <v>49.92</v>
      </c>
      <c r="DP6" s="87">
        <f t="shared" si="10"/>
        <v>50.63</v>
      </c>
      <c r="DQ6" s="87">
        <f t="shared" si="10"/>
        <v>51.29</v>
      </c>
      <c r="DR6" s="81" t="str">
        <f>IF(DR7="","",IF(DR7="-","【-】","【"&amp;SUBSTITUTE(TEXT(DR7,"#,##0.00"),"-","△")&amp;"】"))</f>
        <v>【50.88】</v>
      </c>
      <c r="DS6" s="87">
        <f t="shared" ref="DS6:EB6" si="11">IF(DS7="",NA(),DS7)</f>
        <v>12.62</v>
      </c>
      <c r="DT6" s="87">
        <f t="shared" si="11"/>
        <v>11.5</v>
      </c>
      <c r="DU6" s="87">
        <f t="shared" si="11"/>
        <v>12.24</v>
      </c>
      <c r="DV6" s="87">
        <f t="shared" si="11"/>
        <v>11.84</v>
      </c>
      <c r="DW6" s="87">
        <f t="shared" si="11"/>
        <v>13.46</v>
      </c>
      <c r="DX6" s="87">
        <f t="shared" si="11"/>
        <v>13.39</v>
      </c>
      <c r="DY6" s="87">
        <f t="shared" si="11"/>
        <v>14.85</v>
      </c>
      <c r="DZ6" s="87">
        <f t="shared" si="11"/>
        <v>16.88</v>
      </c>
      <c r="EA6" s="87">
        <f t="shared" si="11"/>
        <v>18.28</v>
      </c>
      <c r="EB6" s="87">
        <f t="shared" si="11"/>
        <v>19.61</v>
      </c>
      <c r="EC6" s="81" t="str">
        <f>IF(EC7="","",IF(EC7="-","【-】","【"&amp;SUBSTITUTE(TEXT(EC7,"#,##0.00"),"-","△")&amp;"】"))</f>
        <v>【22.30】</v>
      </c>
      <c r="ED6" s="87">
        <f t="shared" ref="ED6:EM6" si="12">IF(ED7="",NA(),ED7)</f>
        <v>0.63</v>
      </c>
      <c r="EE6" s="87">
        <f t="shared" si="12"/>
        <v>1.19</v>
      </c>
      <c r="EF6" s="87">
        <f t="shared" si="12"/>
        <v>0.59</v>
      </c>
      <c r="EG6" s="87">
        <f t="shared" si="12"/>
        <v>1.1200000000000001</v>
      </c>
      <c r="EH6" s="87">
        <f t="shared" si="12"/>
        <v>0.63</v>
      </c>
      <c r="EI6" s="87">
        <f t="shared" si="12"/>
        <v>0.54</v>
      </c>
      <c r="EJ6" s="87">
        <f t="shared" si="12"/>
        <v>0.5</v>
      </c>
      <c r="EK6" s="87">
        <f t="shared" si="12"/>
        <v>0.52</v>
      </c>
      <c r="EL6" s="87">
        <f t="shared" si="12"/>
        <v>0.53</v>
      </c>
      <c r="EM6" s="87">
        <f t="shared" si="12"/>
        <v>0.48</v>
      </c>
      <c r="EN6" s="81" t="str">
        <f>IF(EN7="","",IF(EN7="-","【-】","【"&amp;SUBSTITUTE(TEXT(EN7,"#,##0.00"),"-","△")&amp;"】"))</f>
        <v>【0.66】</v>
      </c>
    </row>
    <row r="7" spans="1:144" s="65" customFormat="1">
      <c r="A7" s="66"/>
      <c r="B7" s="72">
        <v>2021</v>
      </c>
      <c r="C7" s="72">
        <v>228109</v>
      </c>
      <c r="D7" s="72">
        <v>46</v>
      </c>
      <c r="E7" s="72">
        <v>1</v>
      </c>
      <c r="F7" s="72">
        <v>0</v>
      </c>
      <c r="G7" s="72">
        <v>1</v>
      </c>
      <c r="H7" s="72" t="s">
        <v>87</v>
      </c>
      <c r="I7" s="72" t="s">
        <v>88</v>
      </c>
      <c r="J7" s="72" t="s">
        <v>90</v>
      </c>
      <c r="K7" s="72" t="s">
        <v>91</v>
      </c>
      <c r="L7" s="72" t="s">
        <v>92</v>
      </c>
      <c r="M7" s="72" t="s">
        <v>94</v>
      </c>
      <c r="N7" s="82" t="s">
        <v>95</v>
      </c>
      <c r="O7" s="82">
        <v>89.94</v>
      </c>
      <c r="P7" s="82">
        <v>93.6</v>
      </c>
      <c r="Q7" s="82">
        <v>2514</v>
      </c>
      <c r="R7" s="82" t="s">
        <v>95</v>
      </c>
      <c r="S7" s="82" t="s">
        <v>95</v>
      </c>
      <c r="T7" s="82" t="s">
        <v>95</v>
      </c>
      <c r="U7" s="82">
        <v>19280</v>
      </c>
      <c r="V7" s="82">
        <v>32.42</v>
      </c>
      <c r="W7" s="82">
        <v>594.69000000000005</v>
      </c>
      <c r="X7" s="82">
        <v>110.97</v>
      </c>
      <c r="Y7" s="82">
        <v>106.63</v>
      </c>
      <c r="Z7" s="82">
        <v>109.92</v>
      </c>
      <c r="AA7" s="82">
        <v>112.08</v>
      </c>
      <c r="AB7" s="82">
        <v>111.42</v>
      </c>
      <c r="AC7" s="82">
        <v>110.05</v>
      </c>
      <c r="AD7" s="82">
        <v>108.87</v>
      </c>
      <c r="AE7" s="82">
        <v>108.61</v>
      </c>
      <c r="AF7" s="82">
        <v>108.35</v>
      </c>
      <c r="AG7" s="82">
        <v>108.84</v>
      </c>
      <c r="AH7" s="82">
        <v>111.39</v>
      </c>
      <c r="AI7" s="82">
        <v>0</v>
      </c>
      <c r="AJ7" s="82">
        <v>0</v>
      </c>
      <c r="AK7" s="82">
        <v>0</v>
      </c>
      <c r="AL7" s="82">
        <v>0</v>
      </c>
      <c r="AM7" s="82">
        <v>0</v>
      </c>
      <c r="AN7" s="82">
        <v>2.64</v>
      </c>
      <c r="AO7" s="82">
        <v>3.16</v>
      </c>
      <c r="AP7" s="82">
        <v>3.59</v>
      </c>
      <c r="AQ7" s="82">
        <v>3.98</v>
      </c>
      <c r="AR7" s="82">
        <v>6.02</v>
      </c>
      <c r="AS7" s="82">
        <v>1.3</v>
      </c>
      <c r="AT7" s="82">
        <v>1739.89</v>
      </c>
      <c r="AU7" s="82">
        <v>655.04</v>
      </c>
      <c r="AV7" s="82">
        <v>982.08</v>
      </c>
      <c r="AW7" s="82">
        <v>731.14</v>
      </c>
      <c r="AX7" s="82">
        <v>754.99</v>
      </c>
      <c r="AY7" s="82">
        <v>359.47</v>
      </c>
      <c r="AZ7" s="82">
        <v>369.69</v>
      </c>
      <c r="BA7" s="82">
        <v>379.08</v>
      </c>
      <c r="BB7" s="82">
        <v>367.55</v>
      </c>
      <c r="BC7" s="82">
        <v>378.56</v>
      </c>
      <c r="BD7" s="82">
        <v>261.51</v>
      </c>
      <c r="BE7" s="82">
        <v>104.85</v>
      </c>
      <c r="BF7" s="82">
        <v>96.77</v>
      </c>
      <c r="BG7" s="82">
        <v>86.98</v>
      </c>
      <c r="BH7" s="82">
        <v>73.52</v>
      </c>
      <c r="BI7" s="82">
        <v>66.3</v>
      </c>
      <c r="BJ7" s="82">
        <v>401.79</v>
      </c>
      <c r="BK7" s="82">
        <v>402.99</v>
      </c>
      <c r="BL7" s="82">
        <v>398.98</v>
      </c>
      <c r="BM7" s="82">
        <v>418.68</v>
      </c>
      <c r="BN7" s="82">
        <v>395.68</v>
      </c>
      <c r="BO7" s="82">
        <v>265.16000000000003</v>
      </c>
      <c r="BP7" s="82">
        <v>110.62</v>
      </c>
      <c r="BQ7" s="82">
        <v>105.76</v>
      </c>
      <c r="BR7" s="82">
        <v>109.68</v>
      </c>
      <c r="BS7" s="82">
        <v>104.1</v>
      </c>
      <c r="BT7" s="82">
        <v>111.4</v>
      </c>
      <c r="BU7" s="82">
        <v>100.12</v>
      </c>
      <c r="BV7" s="82">
        <v>98.66</v>
      </c>
      <c r="BW7" s="82">
        <v>98.64</v>
      </c>
      <c r="BX7" s="82">
        <v>94.78</v>
      </c>
      <c r="BY7" s="82">
        <v>97.59</v>
      </c>
      <c r="BZ7" s="82">
        <v>102.35</v>
      </c>
      <c r="CA7" s="82">
        <v>103.21</v>
      </c>
      <c r="CB7" s="82">
        <v>107.96</v>
      </c>
      <c r="CC7" s="82">
        <v>107.48</v>
      </c>
      <c r="CD7" s="82">
        <v>120.35</v>
      </c>
      <c r="CE7" s="82">
        <v>112.55</v>
      </c>
      <c r="CF7" s="82">
        <v>174.97</v>
      </c>
      <c r="CG7" s="82">
        <v>178.59</v>
      </c>
      <c r="CH7" s="82">
        <v>178.92</v>
      </c>
      <c r="CI7" s="82">
        <v>181.3</v>
      </c>
      <c r="CJ7" s="82">
        <v>181.71</v>
      </c>
      <c r="CK7" s="82">
        <v>167.74</v>
      </c>
      <c r="CL7" s="82">
        <v>81.95</v>
      </c>
      <c r="CM7" s="82">
        <v>82.4</v>
      </c>
      <c r="CN7" s="82">
        <v>79.790000000000006</v>
      </c>
      <c r="CO7" s="82">
        <v>46.02</v>
      </c>
      <c r="CP7" s="82">
        <v>45.62</v>
      </c>
      <c r="CQ7" s="82">
        <v>55.63</v>
      </c>
      <c r="CR7" s="82">
        <v>55.03</v>
      </c>
      <c r="CS7" s="82">
        <v>55.14</v>
      </c>
      <c r="CT7" s="82">
        <v>55.89</v>
      </c>
      <c r="CU7" s="82">
        <v>55.72</v>
      </c>
      <c r="CV7" s="82">
        <v>60.29</v>
      </c>
      <c r="CW7" s="82">
        <v>80.38</v>
      </c>
      <c r="CX7" s="82">
        <v>79.900000000000006</v>
      </c>
      <c r="CY7" s="82">
        <v>81.040000000000006</v>
      </c>
      <c r="CZ7" s="82">
        <v>82.04</v>
      </c>
      <c r="DA7" s="82">
        <v>81.7</v>
      </c>
      <c r="DB7" s="82">
        <v>82.04</v>
      </c>
      <c r="DC7" s="82">
        <v>81.900000000000006</v>
      </c>
      <c r="DD7" s="82">
        <v>81.39</v>
      </c>
      <c r="DE7" s="82">
        <v>81.27</v>
      </c>
      <c r="DF7" s="82">
        <v>81.260000000000005</v>
      </c>
      <c r="DG7" s="82">
        <v>90.12</v>
      </c>
      <c r="DH7" s="82">
        <v>46.14</v>
      </c>
      <c r="DI7" s="82">
        <v>47.14</v>
      </c>
      <c r="DJ7" s="82">
        <v>48.08</v>
      </c>
      <c r="DK7" s="82">
        <v>49.1</v>
      </c>
      <c r="DL7" s="82">
        <v>49.74</v>
      </c>
      <c r="DM7" s="82">
        <v>48.05</v>
      </c>
      <c r="DN7" s="82">
        <v>48.87</v>
      </c>
      <c r="DO7" s="82">
        <v>49.92</v>
      </c>
      <c r="DP7" s="82">
        <v>50.63</v>
      </c>
      <c r="DQ7" s="82">
        <v>51.29</v>
      </c>
      <c r="DR7" s="82">
        <v>50.88</v>
      </c>
      <c r="DS7" s="82">
        <v>12.62</v>
      </c>
      <c r="DT7" s="82">
        <v>11.5</v>
      </c>
      <c r="DU7" s="82">
        <v>12.24</v>
      </c>
      <c r="DV7" s="82">
        <v>11.84</v>
      </c>
      <c r="DW7" s="82">
        <v>13.46</v>
      </c>
      <c r="DX7" s="82">
        <v>13.39</v>
      </c>
      <c r="DY7" s="82">
        <v>14.85</v>
      </c>
      <c r="DZ7" s="82">
        <v>16.88</v>
      </c>
      <c r="EA7" s="82">
        <v>18.28</v>
      </c>
      <c r="EB7" s="82">
        <v>19.61</v>
      </c>
      <c r="EC7" s="82">
        <v>22.3</v>
      </c>
      <c r="ED7" s="82">
        <v>0.63</v>
      </c>
      <c r="EE7" s="82">
        <v>1.19</v>
      </c>
      <c r="EF7" s="82">
        <v>0.59</v>
      </c>
      <c r="EG7" s="82">
        <v>1.1200000000000001</v>
      </c>
      <c r="EH7" s="82">
        <v>0.63</v>
      </c>
      <c r="EI7" s="82">
        <v>0.54</v>
      </c>
      <c r="EJ7" s="82">
        <v>0.5</v>
      </c>
      <c r="EK7" s="82">
        <v>0.52</v>
      </c>
      <c r="EL7" s="82">
        <v>0.53</v>
      </c>
      <c r="EM7" s="82">
        <v>0.48</v>
      </c>
      <c r="EN7" s="82">
        <v>0.66</v>
      </c>
    </row>
    <row r="8" spans="1:144"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9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9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9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9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9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9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9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9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9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9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9"/>
    </row>
    <row r="9" spans="1:144">
      <c r="A9" s="67"/>
      <c r="B9" s="67" t="s">
        <v>96</v>
      </c>
      <c r="C9" s="67" t="s">
        <v>97</v>
      </c>
      <c r="D9" s="67" t="s">
        <v>98</v>
      </c>
      <c r="E9" s="67" t="s">
        <v>99</v>
      </c>
      <c r="F9" s="67" t="s">
        <v>100</v>
      </c>
      <c r="X9" s="88"/>
      <c r="Y9" s="88"/>
      <c r="Z9" s="88"/>
      <c r="AA9" s="88"/>
      <c r="AB9" s="88"/>
      <c r="AC9" s="88"/>
      <c r="AD9" s="88"/>
      <c r="AE9" s="88"/>
      <c r="AF9" s="88"/>
      <c r="AG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D9" s="88"/>
      <c r="EE9" s="88"/>
      <c r="EF9" s="88"/>
      <c r="EG9" s="88"/>
      <c r="EH9" s="88"/>
      <c r="EI9" s="88"/>
      <c r="EJ9" s="88"/>
      <c r="EK9" s="88"/>
      <c r="EL9" s="88"/>
      <c r="EM9" s="88"/>
    </row>
    <row r="10" spans="1:144">
      <c r="A10" s="67" t="s">
        <v>44</v>
      </c>
      <c r="B10" s="73">
        <f>DATEVALUE($B7+12-B11&amp;"/1/"&amp;B12)</f>
        <v>47119</v>
      </c>
      <c r="C10" s="73">
        <f>DATEVALUE($B7+12-C11&amp;"/1/"&amp;C12)</f>
        <v>47484</v>
      </c>
      <c r="D10" s="74">
        <f>DATEVALUE($B7+12-D11&amp;"/1/"&amp;D12)</f>
        <v>47849</v>
      </c>
      <c r="E10" s="74">
        <f>DATEVALUE($B7+12-E11&amp;"/1/"&amp;E12)</f>
        <v>48215</v>
      </c>
      <c r="F10" s="74">
        <f>DATEVALUE($B7+12-F11&amp;"/1/"&amp;F12)</f>
        <v>48582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101</v>
      </c>
    </row>
    <row r="12" spans="1:144">
      <c r="B12">
        <v>1</v>
      </c>
      <c r="C12">
        <v>1</v>
      </c>
      <c r="D12">
        <v>1</v>
      </c>
      <c r="E12">
        <v>2</v>
      </c>
      <c r="F12">
        <v>3</v>
      </c>
      <c r="G12" t="s">
        <v>93</v>
      </c>
    </row>
    <row r="13" spans="1:144">
      <c r="B13" t="s">
        <v>102</v>
      </c>
      <c r="C13" t="s">
        <v>102</v>
      </c>
      <c r="D13" t="s">
        <v>103</v>
      </c>
      <c r="E13" t="s">
        <v>103</v>
      </c>
      <c r="F13" t="s">
        <v>103</v>
      </c>
      <c r="G13" t="s">
        <v>104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 </cp:lastModifiedBy>
  <dcterms:created xsi:type="dcterms:W3CDTF">2023-02-15T06:16:33Z</dcterms:created>
  <dcterms:modified xsi:type="dcterms:W3CDTF">2023-02-15T06:16:33Z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2023-02-15T06:16:33Z</vt:filetime>
  </property>
</Properties>
</file>