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dZoIT7Mhi6pNKtPlBDZk1ihtuP5sYQV3W4jNB+z8NgoPUrepmQcT5+8PwEdR5TiFBj5A/VvCd7QawQ2E02Jw==" workbookSaltValue="MOUEJG7g8cez2wfNYgvtVw==" workbookSpinCount="100000"/>
  <bookViews>
    <workbookView xWindow="-108" yWindow="-108" windowWidth="23256" windowHeight="1257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<sst xmlns="http://schemas.openxmlformats.org/spreadsheetml/2006/main" xmlns:r="http://schemas.openxmlformats.org/officeDocument/2006/relationships" count="112" uniqueCount="112">
  <si>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</si>
  <si>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</si>
  <si>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</si>
  <si>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</si>
  <si>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</si>
  <si>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</si>
  <si>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</si>
  <si>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</si>
  <si>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</si>
  <si>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</si>
  <si>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</si>
  <si>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</si>
  <si>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</si>
  <si>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</si>
  <si>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</si>
  <si>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</si>
  <si>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</si>
  <si>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</si>
  <si>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</si>
  <si>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</si>
  <si>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</si>
  <si>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</si>
  <si>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</si>
  <si>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</si>
  <si>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</si>
  <si>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</si>
  <si>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</si>
  <si>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</si>
  <si>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</si>
  <si>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</si>
  <si>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</si>
  <si>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</si>
  <si>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</si>
  <si>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</si>
  <si>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</si>
  <si>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</si>
  <si>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</si>
  <si>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</si>
  <si>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</si>
  <si>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</si>
  <si>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</si>
  <si>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</si>
  <si>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</si>
  <si>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</si>
  <si>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</si>
  <si>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</si>
  <si>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</si>
  <si>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</si>
  <si>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</si>
  <si>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</si>
  <si>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</si>
  <si>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</si>
  <si>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</si>
  <si>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</si>
  <si>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</si>
  <si>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</si>
  <si>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</si>
  <si>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</si>
  <si>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</si>
  <si>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</si>
  <si>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</si>
  <si>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</si>
  <si>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</si>
  <si>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</si>
  <si>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</si>
  <si>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</si>
  <si>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</si>
  <si>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</si>
  <si>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</si>
  <si>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</si>
  <si>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</si>
  <si>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</si>
  <si>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</si>
  <si>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</si>
  <si>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</si>
  <si>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</si>
  <si>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</si>
  <si>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</si>
  <si>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</si>
  <si>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</si>
  <si>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</si>
  <si>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</si>
  <si>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</si>
  <si>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</si>
  <si>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</si>
  <si>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</si>
  <si>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静岡県　伊東市</t>
  </si>
  <si>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</si>
  <si>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</si>
  <si>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</si>
  <si>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</si>
  <si>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</si>
  <si>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</si>
  <si>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</si>
  <si>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</si>
  <si>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</si>
  <si>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</si>
  <si>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</si>
  <si>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</si>
  <si>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</si>
  <si>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</si>
  <si>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</si>
  <si>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</si>
  <si>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</si>
  <si>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</si>
  <si>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</si>
  <si>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</si>
  <si>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</si>
  <si>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</si>
  <si>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有形固定資産の減価償却率は、類似団体平均値を下回っておりますが、施設の老朽化の状況は他の事業体と同様の状況であると考えられます。
　施設の老朽度合いを注視し、老朽施設の更新に向けて財源の確保を検討する必要があります。
　管路経年化率は、類似団体平均値より高い値となっておりますが、これは、人口の増加に伴い、水需要が急激に増大した時期に拡張整備された水道管が更新時期を迎えてきているためです。また、これらの水道管の更新には多大な費用が見込まれており、主たる財源である給水収益が減少傾向にある中で、耐用年数を経過した管路に対し、管路の更新ペースが追いついておらず管路更新率が類似団体の平均値を下回っております。
　今後は、アセットマネジメントに基づき、財源の確保と更新事業費の平準化を図り、管路の更新を計画的に進めていきます。</t>
    <rPh sb="1" eb="3">
      <t>ユウケイ</t>
    </rPh>
    <rPh sb="3" eb="5">
      <t>コテイ</t>
    </rPh>
    <rPh sb="5" eb="7">
      <t>シサン</t>
    </rPh>
    <rPh sb="8" eb="10">
      <t>ゲンカ</t>
    </rPh>
    <rPh sb="10" eb="12">
      <t>ショウキャク</t>
    </rPh>
    <rPh sb="12" eb="13">
      <t>リツ</t>
    </rPh>
    <rPh sb="15" eb="17">
      <t>ルイジ</t>
    </rPh>
    <rPh sb="17" eb="19">
      <t>ダンタイ</t>
    </rPh>
    <rPh sb="19" eb="22">
      <t>ヘイキンチ</t>
    </rPh>
    <rPh sb="23" eb="25">
      <t>シタマワ</t>
    </rPh>
    <rPh sb="33" eb="35">
      <t>シセツ</t>
    </rPh>
    <rPh sb="36" eb="39">
      <t>ロウキュウカ</t>
    </rPh>
    <rPh sb="40" eb="42">
      <t>ジョウキョウ</t>
    </rPh>
    <rPh sb="43" eb="44">
      <t>タ</t>
    </rPh>
    <rPh sb="45" eb="48">
      <t>ジギョウタイ</t>
    </rPh>
    <rPh sb="49" eb="51">
      <t>ドウヨウ</t>
    </rPh>
    <rPh sb="52" eb="54">
      <t>ジョウキョウ</t>
    </rPh>
    <rPh sb="58" eb="59">
      <t>カンガ</t>
    </rPh>
    <rPh sb="67" eb="69">
      <t>シセツ</t>
    </rPh>
    <rPh sb="70" eb="72">
      <t>ロウキュウ</t>
    </rPh>
    <rPh sb="72" eb="74">
      <t>ドア</t>
    </rPh>
    <rPh sb="76" eb="78">
      <t>チュウシ</t>
    </rPh>
    <rPh sb="80" eb="82">
      <t>ロウキュウ</t>
    </rPh>
    <rPh sb="82" eb="84">
      <t>シセツ</t>
    </rPh>
    <rPh sb="85" eb="87">
      <t>コウシン</t>
    </rPh>
    <rPh sb="88" eb="89">
      <t>ム</t>
    </rPh>
    <rPh sb="91" eb="93">
      <t>ザイゲン</t>
    </rPh>
    <rPh sb="94" eb="96">
      <t>カクホ</t>
    </rPh>
    <rPh sb="97" eb="99">
      <t>ケントウ</t>
    </rPh>
    <rPh sb="101" eb="103">
      <t>ヒツヨウ</t>
    </rPh>
    <rPh sb="111" eb="117">
      <t>カンロケイネンカリツ</t>
    </rPh>
    <rPh sb="119" eb="123">
      <t>ルイジダンタイ</t>
    </rPh>
    <rPh sb="123" eb="126">
      <t>ヘイキンチ</t>
    </rPh>
    <rPh sb="128" eb="129">
      <t>タカ</t>
    </rPh>
    <rPh sb="130" eb="131">
      <t>アタイ</t>
    </rPh>
    <rPh sb="145" eb="147">
      <t>ジンコウ</t>
    </rPh>
    <rPh sb="148" eb="150">
      <t>ゾウカ</t>
    </rPh>
    <rPh sb="151" eb="152">
      <t>トモナ</t>
    </rPh>
    <rPh sb="154" eb="157">
      <t>ミズジュヨウ</t>
    </rPh>
    <rPh sb="158" eb="160">
      <t>キュウゲキ</t>
    </rPh>
    <rPh sb="161" eb="163">
      <t>ゾウダイ</t>
    </rPh>
    <rPh sb="165" eb="167">
      <t>ジキ</t>
    </rPh>
    <rPh sb="168" eb="172">
      <t>カクチョウセイビ</t>
    </rPh>
    <rPh sb="175" eb="178">
      <t>スイドウカン</t>
    </rPh>
    <rPh sb="179" eb="183">
      <t>コウシンジキ</t>
    </rPh>
    <rPh sb="184" eb="185">
      <t>ムカ</t>
    </rPh>
    <rPh sb="207" eb="209">
      <t>コウシン</t>
    </rPh>
    <rPh sb="211" eb="213">
      <t>タダイ</t>
    </rPh>
    <rPh sb="214" eb="216">
      <t>ヒヨウ</t>
    </rPh>
    <rPh sb="217" eb="219">
      <t>ミコ</t>
    </rPh>
    <rPh sb="225" eb="226">
      <t>シュ</t>
    </rPh>
    <rPh sb="228" eb="230">
      <t>ザイゲン</t>
    </rPh>
    <rPh sb="233" eb="237">
      <t>キュウスイシュウエキ</t>
    </rPh>
    <rPh sb="238" eb="242">
      <t>ゲンショウケイコウ</t>
    </rPh>
    <rPh sb="245" eb="246">
      <t>ナカ</t>
    </rPh>
    <rPh sb="248" eb="252">
      <t>タイヨウネンスウ</t>
    </rPh>
    <rPh sb="253" eb="255">
      <t>ケイカ</t>
    </rPh>
    <rPh sb="257" eb="259">
      <t>カンロ</t>
    </rPh>
    <rPh sb="260" eb="261">
      <t>タイ</t>
    </rPh>
    <rPh sb="263" eb="265">
      <t>カンロ</t>
    </rPh>
    <rPh sb="266" eb="268">
      <t>コウシン</t>
    </rPh>
    <rPh sb="272" eb="273">
      <t>オ</t>
    </rPh>
    <rPh sb="280" eb="285">
      <t>カンロコウシンリツ</t>
    </rPh>
    <rPh sb="286" eb="290">
      <t>ルイジダンタイ</t>
    </rPh>
    <rPh sb="291" eb="294">
      <t>ヘイキンチ</t>
    </rPh>
    <rPh sb="295" eb="297">
      <t>シタマワ</t>
    </rPh>
    <rPh sb="306" eb="308">
      <t>コンゴ</t>
    </rPh>
    <rPh sb="321" eb="322">
      <t>モト</t>
    </rPh>
    <rPh sb="325" eb="327">
      <t>ザイゲン</t>
    </rPh>
    <rPh sb="328" eb="330">
      <t>カクホ</t>
    </rPh>
    <rPh sb="331" eb="336">
      <t>コウシンジギョウヒ</t>
    </rPh>
    <rPh sb="337" eb="340">
      <t>ヘイジュンカ</t>
    </rPh>
    <rPh sb="341" eb="342">
      <t>ハカ</t>
    </rPh>
    <rPh sb="344" eb="346">
      <t>カンロ</t>
    </rPh>
    <rPh sb="347" eb="349">
      <t>コウシン</t>
    </rPh>
    <rPh sb="350" eb="353">
      <t>ケイカクテキ</t>
    </rPh>
    <rPh sb="354" eb="355">
      <t>スス</t>
    </rPh>
    <phoneticPr fontId="1"/>
  </si>
  <si>
    <t>　経常収支比率、料金回収率が100％を下回っておりますが、累積欠損金は生じていないため、本市の経営状況は健全な水準にあると考えますが、今後に向けて検討を進める必要があります。
　また、有収率や管路経年化率等も全国平均値や類似団体平均値と比較して厳しい数値を示しているため、計画的かつ効率的な対策が求められています。
　給水人口の減少等により給水収益が減少傾向にあり、厳しい財政状況の中で老朽化施設の更新や耐震化等を適切に進めていくために、更なる経常経費の節減や企業債残高の縮減に繋がる効率的な事業運営に努めるとともに、給水需要に応じた施設規模の見直しや施設の統廃合、管種や老朽度合に応じた更新の優先順位設定を検討し、施設、管路の長期的な更新計画を定め、更新事業費の抑制及び平準化や施設の長寿命化に努めます。
　</t>
    <rPh sb="19" eb="20">
      <t>シタ</t>
    </rPh>
    <rPh sb="20" eb="21">
      <t>マワ</t>
    </rPh>
    <rPh sb="61" eb="62">
      <t>カンガ</t>
    </rPh>
    <rPh sb="67" eb="69">
      <t>コンゴ</t>
    </rPh>
    <rPh sb="70" eb="71">
      <t>ム</t>
    </rPh>
    <rPh sb="73" eb="75">
      <t>ケントウ</t>
    </rPh>
    <rPh sb="76" eb="77">
      <t>スス</t>
    </rPh>
    <rPh sb="79" eb="81">
      <t>ヒツヨウ</t>
    </rPh>
    <rPh sb="118" eb="120">
      <t>ヒカク</t>
    </rPh>
    <rPh sb="122" eb="123">
      <t>キビ</t>
    </rPh>
    <rPh sb="125" eb="126">
      <t>スウ</t>
    </rPh>
    <rPh sb="183" eb="184">
      <t>キビ</t>
    </rPh>
    <rPh sb="186" eb="188">
      <t>ザイセイ</t>
    </rPh>
    <rPh sb="188" eb="190">
      <t>ジョウキョウ</t>
    </rPh>
    <rPh sb="191" eb="192">
      <t>ナカ</t>
    </rPh>
    <rPh sb="219" eb="220">
      <t>サラ</t>
    </rPh>
    <rPh sb="239" eb="240">
      <t>ツナ</t>
    </rPh>
    <rPh sb="242" eb="245">
      <t>コウリツテキ</t>
    </rPh>
    <rPh sb="246" eb="248">
      <t>ジギョウ</t>
    </rPh>
    <rPh sb="248" eb="250">
      <t>ウンエイ</t>
    </rPh>
    <rPh sb="251" eb="252">
      <t>ツト</t>
    </rPh>
    <phoneticPr fontId="1"/>
  </si>
  <si>
    <r>
      <t>　経常収支比率は</t>
    </r>
    <r>
      <rPr>
        <sz val="11"/>
        <color auto="1"/>
        <rFont val="ＭＳ ゴシック"/>
      </rPr>
      <t>新型コロナウイルス感染症の影響を受けたことにより、単年度収支の黒字を示す100％を下回ってしまいましたが、累積欠損金の発生も無く、本市の経営状況は健全な水準が保たれていると考えます。
　流動比率は、類似団体平均を下回っておりますが、全国平均とほぼ同水準にあり、必要な支払能力は確保されています。
　企業債残高対給水収益比率は、類似団体平均を上回っておりますが、75％を超える自己資本構成比率を維持しており、企業債に対する依存度は低いものと考えられます。
　料金回収率は100％を下回ったため、給水収益の増収に努め、経常経費の見直しを図ります。なお、給水原価は類似団体平均を下回る水準を維持しております。
　有収水量の減少傾向が続いているため、今後も経常経費の縮減に努め、より効率的な事業運営について検討していく必要があります。
　施設利用率については、本市は観光を中心とした第３次産業が主要産業であるため、行楽シーズンの水需要の増大を考慮し、低い水準となっていますが、今後の給水人口の減少を踏まえ、適正な施設規模を検討する必要があります。
　有収率は、令和２年度から0.43%上昇し71.47%となりましたが、引き続き、漏水調査や老朽管更新の計画的な実施に努め、有収率の向上を図っていきます。</t>
    </r>
    <rPh sb="1" eb="3">
      <t>ケイジョウ</t>
    </rPh>
    <rPh sb="3" eb="5">
      <t>シュウシ</t>
    </rPh>
    <rPh sb="5" eb="7">
      <t>ヒリツ</t>
    </rPh>
    <rPh sb="8" eb="10">
      <t>シンガタ</t>
    </rPh>
    <rPh sb="17" eb="20">
      <t>カンセンショウ</t>
    </rPh>
    <rPh sb="21" eb="23">
      <t>エイキョウ</t>
    </rPh>
    <rPh sb="24" eb="25">
      <t>ウ</t>
    </rPh>
    <rPh sb="33" eb="36">
      <t>タンネンド</t>
    </rPh>
    <rPh sb="36" eb="38">
      <t>シュウシ</t>
    </rPh>
    <rPh sb="39" eb="41">
      <t>クロジ</t>
    </rPh>
    <rPh sb="42" eb="43">
      <t>シメ</t>
    </rPh>
    <rPh sb="49" eb="51">
      <t>シタマワ</t>
    </rPh>
    <rPh sb="61" eb="63">
      <t>ルイセキ</t>
    </rPh>
    <rPh sb="63" eb="66">
      <t>ケッソンキン</t>
    </rPh>
    <rPh sb="67" eb="69">
      <t>ハッセイ</t>
    </rPh>
    <rPh sb="70" eb="71">
      <t>ナ</t>
    </rPh>
    <rPh sb="73" eb="75">
      <t>ホンシ</t>
    </rPh>
    <rPh sb="76" eb="78">
      <t>ケイエイ</t>
    </rPh>
    <rPh sb="78" eb="80">
      <t>ジョウキョウ</t>
    </rPh>
    <rPh sb="81" eb="83">
      <t>ケンゼン</t>
    </rPh>
    <rPh sb="84" eb="86">
      <t>スイジュン</t>
    </rPh>
    <rPh sb="87" eb="88">
      <t>タモ</t>
    </rPh>
    <rPh sb="94" eb="95">
      <t>カンガ</t>
    </rPh>
    <rPh sb="131" eb="134">
      <t>ドウスイジュン</t>
    </rPh>
    <rPh sb="157" eb="159">
      <t>キギョウ</t>
    </rPh>
    <rPh sb="159" eb="160">
      <t>サイ</t>
    </rPh>
    <rPh sb="160" eb="162">
      <t>ザンダカ</t>
    </rPh>
    <rPh sb="162" eb="163">
      <t>タイ</t>
    </rPh>
    <rPh sb="163" eb="165">
      <t>キュウスイ</t>
    </rPh>
    <rPh sb="165" eb="167">
      <t>シュウエキ</t>
    </rPh>
    <rPh sb="167" eb="169">
      <t>ヒリツ</t>
    </rPh>
    <rPh sb="171" eb="173">
      <t>ルイジ</t>
    </rPh>
    <rPh sb="173" eb="175">
      <t>ダンタイ</t>
    </rPh>
    <rPh sb="175" eb="177">
      <t>ヘイキン</t>
    </rPh>
    <rPh sb="178" eb="180">
      <t>ウワマワ</t>
    </rPh>
    <rPh sb="192" eb="193">
      <t>コ</t>
    </rPh>
    <rPh sb="195" eb="197">
      <t>ジコ</t>
    </rPh>
    <rPh sb="197" eb="199">
      <t>シホン</t>
    </rPh>
    <rPh sb="199" eb="201">
      <t>コウセイ</t>
    </rPh>
    <rPh sb="201" eb="203">
      <t>ヒリツ</t>
    </rPh>
    <rPh sb="204" eb="206">
      <t>イジ</t>
    </rPh>
    <rPh sb="211" eb="213">
      <t>キギョウ</t>
    </rPh>
    <rPh sb="213" eb="214">
      <t>サイ</t>
    </rPh>
    <rPh sb="215" eb="216">
      <t>タイ</t>
    </rPh>
    <rPh sb="218" eb="221">
      <t>イゾンド</t>
    </rPh>
    <rPh sb="222" eb="223">
      <t>ヒク</t>
    </rPh>
    <rPh sb="227" eb="228">
      <t>カンガ</t>
    </rPh>
    <rPh sb="236" eb="238">
      <t>リョウキン</t>
    </rPh>
    <rPh sb="238" eb="240">
      <t>カイシュウ</t>
    </rPh>
    <rPh sb="240" eb="241">
      <t>リツ</t>
    </rPh>
    <rPh sb="247" eb="249">
      <t>シタマワ</t>
    </rPh>
    <rPh sb="254" eb="258">
      <t>キュウスイシュウエキ</t>
    </rPh>
    <rPh sb="259" eb="261">
      <t>ゾウシュウ</t>
    </rPh>
    <rPh sb="262" eb="263">
      <t>ツト</t>
    </rPh>
    <rPh sb="265" eb="269">
      <t>ケイジョウケイヒ</t>
    </rPh>
    <rPh sb="270" eb="272">
      <t>ミナオ</t>
    </rPh>
    <rPh sb="274" eb="275">
      <t>ハカ</t>
    </rPh>
    <rPh sb="282" eb="284">
      <t>キュウスイ</t>
    </rPh>
    <rPh sb="284" eb="286">
      <t>ゲンカ</t>
    </rPh>
    <rPh sb="287" eb="289">
      <t>ルイジ</t>
    </rPh>
    <rPh sb="289" eb="291">
      <t>ダンタイ</t>
    </rPh>
    <rPh sb="291" eb="293">
      <t>ヘイキン</t>
    </rPh>
    <rPh sb="294" eb="296">
      <t>シタマワ</t>
    </rPh>
    <rPh sb="297" eb="299">
      <t>スイジュン</t>
    </rPh>
    <rPh sb="300" eb="302">
      <t>イジ</t>
    </rPh>
    <rPh sb="311" eb="313">
      <t>ユウシュウ</t>
    </rPh>
    <rPh sb="313" eb="315">
      <t>スイリョウ</t>
    </rPh>
    <rPh sb="316" eb="318">
      <t>ゲンショウ</t>
    </rPh>
    <rPh sb="318" eb="320">
      <t>ケイコウ</t>
    </rPh>
    <rPh sb="321" eb="322">
      <t>ツヅ</t>
    </rPh>
    <rPh sb="329" eb="331">
      <t>コンゴ</t>
    </rPh>
    <rPh sb="332" eb="334">
      <t>ケイジョウ</t>
    </rPh>
    <rPh sb="334" eb="336">
      <t>ケイヒ</t>
    </rPh>
    <rPh sb="337" eb="339">
      <t>シュクゲン</t>
    </rPh>
    <rPh sb="340" eb="341">
      <t>ツト</t>
    </rPh>
    <rPh sb="345" eb="348">
      <t>コウリツテキ</t>
    </rPh>
    <rPh sb="349" eb="351">
      <t>ジギョウ</t>
    </rPh>
    <rPh sb="351" eb="353">
      <t>ウンエイ</t>
    </rPh>
    <rPh sb="357" eb="359">
      <t>ケントウ</t>
    </rPh>
    <rPh sb="363" eb="365">
      <t>ヒツヨウ</t>
    </rPh>
    <rPh sb="429" eb="430">
      <t>ヒク</t>
    </rPh>
    <rPh sb="431" eb="433">
      <t>スイジュン</t>
    </rPh>
    <rPh sb="442" eb="444">
      <t>コンゴ</t>
    </rPh>
    <rPh sb="445" eb="449">
      <t>キュウスイジンコウ</t>
    </rPh>
    <rPh sb="450" eb="452">
      <t>ゲンショウ</t>
    </rPh>
    <rPh sb="453" eb="454">
      <t>フ</t>
    </rPh>
    <rPh sb="479" eb="481">
      <t>ユウシュウ</t>
    </rPh>
    <rPh sb="481" eb="482">
      <t>リツ</t>
    </rPh>
    <rPh sb="484" eb="486">
      <t>レイワ</t>
    </rPh>
    <rPh sb="487" eb="489">
      <t>ネンド</t>
    </rPh>
    <rPh sb="496" eb="498">
      <t>ジョウショウ</t>
    </rPh>
    <rPh sb="513" eb="514">
      <t>ヒ</t>
    </rPh>
    <rPh sb="515" eb="516">
      <t>ツヅ</t>
    </rPh>
    <rPh sb="518" eb="520">
      <t>ロウスイ</t>
    </rPh>
    <rPh sb="520" eb="522">
      <t>チョウサ</t>
    </rPh>
    <rPh sb="523" eb="525">
      <t>ロウキュウ</t>
    </rPh>
    <rPh sb="525" eb="526">
      <t>カン</t>
    </rPh>
    <rPh sb="526" eb="528">
      <t>コウシン</t>
    </rPh>
    <rPh sb="529" eb="532">
      <t>ケイカクテキ</t>
    </rPh>
    <rPh sb="533" eb="535">
      <t>ジッシ</t>
    </rPh>
    <rPh sb="536" eb="537">
      <t>ツト</t>
    </rPh>
    <rPh sb="539" eb="541">
      <t>ユウシュウ</t>
    </rPh>
    <rPh sb="541" eb="542">
      <t>リツ</t>
    </rPh>
    <rPh sb="543" eb="545">
      <t>コウジョウ</t>
    </rPh>
    <rPh sb="546" eb="547">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</si>
</sst>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0.47</c:v>
                </c:pt>
                <c:pt idx="1">
                  <c:v>0.42</c:v>
                </c:pt>
                <c:pt idx="2">
                  <c:v>0.55000000000000004</c:v>
                </c:pt>
                <c:pt idx="3">
                  <c:v>0.44</c:v>
                </c:pt>
                <c:pt idx="4">
                  <c:v>0.14000000000000001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0.63</c:v>
                </c:pt>
                <c:pt idx="2">
                  <c:v>0.63</c:v>
                </c:pt>
                <c:pt idx="3">
                  <c:v>0.6</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42.18</c:v>
                </c:pt>
                <c:pt idx="1">
                  <c:v>41.52</c:v>
                </c:pt>
                <c:pt idx="2">
                  <c:v>41.25</c:v>
                </c:pt>
                <c:pt idx="3">
                  <c:v>40.69</c:v>
                </c:pt>
                <c:pt idx="4">
                  <c:v>39.64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59.46</c:v>
                </c:pt>
                <c:pt idx="2">
                  <c:v>59.51</c:v>
                </c:pt>
                <c:pt idx="3">
                  <c:v>59.91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75.13</c:v>
                </c:pt>
                <c:pt idx="1">
                  <c:v>74.61</c:v>
                </c:pt>
                <c:pt idx="2">
                  <c:v>73.33</c:v>
                </c:pt>
                <c:pt idx="3">
                  <c:v>71.040000000000006</c:v>
                </c:pt>
                <c:pt idx="4">
                  <c:v>71.47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87.41</c:v>
                </c:pt>
                <c:pt idx="2">
                  <c:v>87.08</c:v>
                </c:pt>
                <c:pt idx="3">
                  <c:v>87.26</c:v>
                </c:pt>
                <c:pt idx="4">
                  <c:v>87.57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114.1</c:v>
                </c:pt>
                <c:pt idx="1">
                  <c:v>115.38</c:v>
                </c:pt>
                <c:pt idx="2">
                  <c:v>104.69</c:v>
                </c:pt>
                <c:pt idx="3">
                  <c:v>105.6</c:v>
                </c:pt>
                <c:pt idx="4">
                  <c:v>99.51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111.44</c:v>
                </c:pt>
                <c:pt idx="2">
                  <c:v>111.17</c:v>
                </c:pt>
                <c:pt idx="3">
                  <c:v>110.91</c:v>
                </c:pt>
                <c:pt idx="4">
                  <c:v>111.49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40.76</c:v>
                </c:pt>
                <c:pt idx="1">
                  <c:v>41.68</c:v>
                </c:pt>
                <c:pt idx="2">
                  <c:v>43.31</c:v>
                </c:pt>
                <c:pt idx="3">
                  <c:v>44.23</c:v>
                </c:pt>
                <c:pt idx="4">
                  <c:v>45.36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47.62</c:v>
                </c:pt>
                <c:pt idx="2">
                  <c:v>48.55</c:v>
                </c:pt>
                <c:pt idx="3">
                  <c:v>49.2</c:v>
                </c:pt>
                <c:pt idx="4">
                  <c:v>50.01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35.96</c:v>
                </c:pt>
                <c:pt idx="1">
                  <c:v>37.840000000000003</c:v>
                </c:pt>
                <c:pt idx="2">
                  <c:v>38.01</c:v>
                </c:pt>
                <c:pt idx="3">
                  <c:v>38.409999999999997</c:v>
                </c:pt>
                <c:pt idx="4">
                  <c:v>39.58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16.27</c:v>
                </c:pt>
                <c:pt idx="2">
                  <c:v>17.11</c:v>
                </c:pt>
                <c:pt idx="3">
                  <c:v>18.329999999999998</c:v>
                </c:pt>
                <c:pt idx="4">
                  <c:v>20.27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1.03</c:v>
                </c:pt>
                <c:pt idx="2">
                  <c:v>0.78</c:v>
                </c:pt>
                <c:pt idx="3">
                  <c:v>0.92</c:v>
                </c:pt>
                <c:pt idx="4">
                  <c:v>0.87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255.81</c:v>
                </c:pt>
                <c:pt idx="1">
                  <c:v>319.37</c:v>
                </c:pt>
                <c:pt idx="2">
                  <c:v>258.67</c:v>
                </c:pt>
                <c:pt idx="3">
                  <c:v>278.89999999999998</c:v>
                </c:pt>
                <c:pt idx="4">
                  <c:v>276.72000000000003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349.83</c:v>
                </c:pt>
                <c:pt idx="2">
                  <c:v>360.86</c:v>
                </c:pt>
                <c:pt idx="3">
                  <c:v>350.79</c:v>
                </c:pt>
                <c:pt idx="4">
                  <c:v>354.57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378.12</c:v>
                </c:pt>
                <c:pt idx="1">
                  <c:v>384.69</c:v>
                </c:pt>
                <c:pt idx="2">
                  <c:v>390.14</c:v>
                </c:pt>
                <c:pt idx="3">
                  <c:v>414.46</c:v>
                </c:pt>
                <c:pt idx="4">
                  <c:v>418.82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314.87</c:v>
                </c:pt>
                <c:pt idx="2">
                  <c:v>309.27999999999997</c:v>
                </c:pt>
                <c:pt idx="3">
                  <c:v>322.92</c:v>
                </c:pt>
                <c:pt idx="4">
                  <c:v>303.45999999999998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113.42</c:v>
                </c:pt>
                <c:pt idx="1">
                  <c:v>109.5</c:v>
                </c:pt>
                <c:pt idx="2">
                  <c:v>103.42</c:v>
                </c:pt>
                <c:pt idx="3">
                  <c:v>103.66</c:v>
                </c:pt>
                <c:pt idx="4">
                  <c:v>96.69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103.54</c:v>
                </c:pt>
                <c:pt idx="2">
                  <c:v>103.32</c:v>
                </c:pt>
                <c:pt idx="3">
                  <c:v>100.85</c:v>
                </c:pt>
                <c:pt idx="4">
                  <c:v>103.79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137.41</c:v>
                </c:pt>
                <c:pt idx="1">
                  <c:v>142.31</c:v>
                </c:pt>
                <c:pt idx="2">
                  <c:v>151.24</c:v>
                </c:pt>
                <c:pt idx="3">
                  <c:v>148.36000000000001</c:v>
                </c:pt>
                <c:pt idx="4">
                  <c:v>159.77000000000001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167.46</c:v>
                </c:pt>
                <c:pt idx="2">
                  <c:v>168.56</c:v>
                </c:pt>
                <c:pt idx="3">
                  <c:v>167.1</c:v>
                </c:pt>
                <c:pt idx="4">
                  <c:v>167.86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伊東市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67074</v>
      </c>
      <c r="AM8" s="29"/>
      <c r="AN8" s="29"/>
      <c r="AO8" s="29"/>
      <c r="AP8" s="29"/>
      <c r="AQ8" s="29"/>
      <c r="AR8" s="29"/>
      <c r="AS8" s="29"/>
      <c r="AT8" s="7">
        <f>データ!$S$6</f>
        <v>124.02</v>
      </c>
      <c r="AU8" s="15"/>
      <c r="AV8" s="15"/>
      <c r="AW8" s="15"/>
      <c r="AX8" s="15"/>
      <c r="AY8" s="15"/>
      <c r="AZ8" s="15"/>
      <c r="BA8" s="15"/>
      <c r="BB8" s="27">
        <f>データ!$T$6</f>
        <v>540.83000000000004</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77.599999999999994</v>
      </c>
      <c r="J10" s="15"/>
      <c r="K10" s="15"/>
      <c r="L10" s="15"/>
      <c r="M10" s="15"/>
      <c r="N10" s="15"/>
      <c r="O10" s="24"/>
      <c r="P10" s="27">
        <f>データ!$P$6</f>
        <v>86.7</v>
      </c>
      <c r="Q10" s="27"/>
      <c r="R10" s="27"/>
      <c r="S10" s="27"/>
      <c r="T10" s="27"/>
      <c r="U10" s="27"/>
      <c r="V10" s="27"/>
      <c r="W10" s="29">
        <f>データ!$Q$6</f>
        <v>2500</v>
      </c>
      <c r="X10" s="29"/>
      <c r="Y10" s="29"/>
      <c r="Z10" s="29"/>
      <c r="AA10" s="29"/>
      <c r="AB10" s="29"/>
      <c r="AC10" s="29"/>
      <c r="AD10" s="2"/>
      <c r="AE10" s="2"/>
      <c r="AF10" s="2"/>
      <c r="AG10" s="2"/>
      <c r="AH10" s="2"/>
      <c r="AI10" s="2"/>
      <c r="AJ10" s="2"/>
      <c r="AK10" s="2"/>
      <c r="AL10" s="29">
        <f>データ!$U$6</f>
        <v>57835</v>
      </c>
      <c r="AM10" s="29"/>
      <c r="AN10" s="29"/>
      <c r="AO10" s="29"/>
      <c r="AP10" s="29"/>
      <c r="AQ10" s="29"/>
      <c r="AR10" s="29"/>
      <c r="AS10" s="29"/>
      <c r="AT10" s="7">
        <f>データ!$V$6</f>
        <v>45.45</v>
      </c>
      <c r="AU10" s="15"/>
      <c r="AV10" s="15"/>
      <c r="AW10" s="15"/>
      <c r="AX10" s="15"/>
      <c r="AY10" s="15"/>
      <c r="AZ10" s="15"/>
      <c r="BA10" s="15"/>
      <c r="BB10" s="27">
        <f>データ!$W$6</f>
        <v>1272.5</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l3HIVvZBkX/I0GZu2PBSjENUdjyre/J8VUKKMF1d4KN9p42Lp1BVIfIYmchUFiK//xnPYg4Glnf6y6cYUcQhUg==" saltValue="p0pWzh2m90FdZCVYBwPCi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58</v>
      </c>
      <c r="D3" s="67" t="s">
        <v>60</v>
      </c>
      <c r="E3" s="67" t="s">
        <v>3</v>
      </c>
      <c r="F3" s="67" t="s">
        <v>2</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63</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57</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87</v>
      </c>
      <c r="AC5" s="77" t="s">
        <v>89</v>
      </c>
      <c r="AD5" s="77" t="s">
        <v>90</v>
      </c>
      <c r="AE5" s="77" t="s">
        <v>91</v>
      </c>
      <c r="AF5" s="77" t="s">
        <v>92</v>
      </c>
      <c r="AG5" s="77" t="s">
        <v>93</v>
      </c>
      <c r="AH5" s="77" t="s">
        <v>43</v>
      </c>
      <c r="AI5" s="77" t="s">
        <v>83</v>
      </c>
      <c r="AJ5" s="77" t="s">
        <v>84</v>
      </c>
      <c r="AK5" s="77" t="s">
        <v>85</v>
      </c>
      <c r="AL5" s="77" t="s">
        <v>0</v>
      </c>
      <c r="AM5" s="77" t="s">
        <v>87</v>
      </c>
      <c r="AN5" s="77" t="s">
        <v>89</v>
      </c>
      <c r="AO5" s="77" t="s">
        <v>90</v>
      </c>
      <c r="AP5" s="77" t="s">
        <v>91</v>
      </c>
      <c r="AQ5" s="77" t="s">
        <v>92</v>
      </c>
      <c r="AR5" s="77" t="s">
        <v>93</v>
      </c>
      <c r="AS5" s="77" t="s">
        <v>88</v>
      </c>
      <c r="AT5" s="77" t="s">
        <v>83</v>
      </c>
      <c r="AU5" s="77" t="s">
        <v>84</v>
      </c>
      <c r="AV5" s="77" t="s">
        <v>85</v>
      </c>
      <c r="AW5" s="77" t="s">
        <v>0</v>
      </c>
      <c r="AX5" s="77" t="s">
        <v>87</v>
      </c>
      <c r="AY5" s="77" t="s">
        <v>89</v>
      </c>
      <c r="AZ5" s="77" t="s">
        <v>90</v>
      </c>
      <c r="BA5" s="77" t="s">
        <v>91</v>
      </c>
      <c r="BB5" s="77" t="s">
        <v>92</v>
      </c>
      <c r="BC5" s="77" t="s">
        <v>93</v>
      </c>
      <c r="BD5" s="77" t="s">
        <v>88</v>
      </c>
      <c r="BE5" s="77" t="s">
        <v>83</v>
      </c>
      <c r="BF5" s="77" t="s">
        <v>84</v>
      </c>
      <c r="BG5" s="77" t="s">
        <v>85</v>
      </c>
      <c r="BH5" s="77" t="s">
        <v>0</v>
      </c>
      <c r="BI5" s="77" t="s">
        <v>87</v>
      </c>
      <c r="BJ5" s="77" t="s">
        <v>89</v>
      </c>
      <c r="BK5" s="77" t="s">
        <v>90</v>
      </c>
      <c r="BL5" s="77" t="s">
        <v>91</v>
      </c>
      <c r="BM5" s="77" t="s">
        <v>92</v>
      </c>
      <c r="BN5" s="77" t="s">
        <v>93</v>
      </c>
      <c r="BO5" s="77" t="s">
        <v>88</v>
      </c>
      <c r="BP5" s="77" t="s">
        <v>83</v>
      </c>
      <c r="BQ5" s="77" t="s">
        <v>84</v>
      </c>
      <c r="BR5" s="77" t="s">
        <v>85</v>
      </c>
      <c r="BS5" s="77" t="s">
        <v>0</v>
      </c>
      <c r="BT5" s="77" t="s">
        <v>87</v>
      </c>
      <c r="BU5" s="77" t="s">
        <v>89</v>
      </c>
      <c r="BV5" s="77" t="s">
        <v>90</v>
      </c>
      <c r="BW5" s="77" t="s">
        <v>91</v>
      </c>
      <c r="BX5" s="77" t="s">
        <v>92</v>
      </c>
      <c r="BY5" s="77" t="s">
        <v>93</v>
      </c>
      <c r="BZ5" s="77" t="s">
        <v>88</v>
      </c>
      <c r="CA5" s="77" t="s">
        <v>83</v>
      </c>
      <c r="CB5" s="77" t="s">
        <v>84</v>
      </c>
      <c r="CC5" s="77" t="s">
        <v>85</v>
      </c>
      <c r="CD5" s="77" t="s">
        <v>0</v>
      </c>
      <c r="CE5" s="77" t="s">
        <v>87</v>
      </c>
      <c r="CF5" s="77" t="s">
        <v>89</v>
      </c>
      <c r="CG5" s="77" t="s">
        <v>90</v>
      </c>
      <c r="CH5" s="77" t="s">
        <v>91</v>
      </c>
      <c r="CI5" s="77" t="s">
        <v>92</v>
      </c>
      <c r="CJ5" s="77" t="s">
        <v>93</v>
      </c>
      <c r="CK5" s="77" t="s">
        <v>88</v>
      </c>
      <c r="CL5" s="77" t="s">
        <v>83</v>
      </c>
      <c r="CM5" s="77" t="s">
        <v>84</v>
      </c>
      <c r="CN5" s="77" t="s">
        <v>85</v>
      </c>
      <c r="CO5" s="77" t="s">
        <v>0</v>
      </c>
      <c r="CP5" s="77" t="s">
        <v>87</v>
      </c>
      <c r="CQ5" s="77" t="s">
        <v>89</v>
      </c>
      <c r="CR5" s="77" t="s">
        <v>90</v>
      </c>
      <c r="CS5" s="77" t="s">
        <v>91</v>
      </c>
      <c r="CT5" s="77" t="s">
        <v>92</v>
      </c>
      <c r="CU5" s="77" t="s">
        <v>93</v>
      </c>
      <c r="CV5" s="77" t="s">
        <v>88</v>
      </c>
      <c r="CW5" s="77" t="s">
        <v>83</v>
      </c>
      <c r="CX5" s="77" t="s">
        <v>84</v>
      </c>
      <c r="CY5" s="77" t="s">
        <v>85</v>
      </c>
      <c r="CZ5" s="77" t="s">
        <v>0</v>
      </c>
      <c r="DA5" s="77" t="s">
        <v>87</v>
      </c>
      <c r="DB5" s="77" t="s">
        <v>89</v>
      </c>
      <c r="DC5" s="77" t="s">
        <v>90</v>
      </c>
      <c r="DD5" s="77" t="s">
        <v>91</v>
      </c>
      <c r="DE5" s="77" t="s">
        <v>92</v>
      </c>
      <c r="DF5" s="77" t="s">
        <v>93</v>
      </c>
      <c r="DG5" s="77" t="s">
        <v>88</v>
      </c>
      <c r="DH5" s="77" t="s">
        <v>83</v>
      </c>
      <c r="DI5" s="77" t="s">
        <v>84</v>
      </c>
      <c r="DJ5" s="77" t="s">
        <v>85</v>
      </c>
      <c r="DK5" s="77" t="s">
        <v>0</v>
      </c>
      <c r="DL5" s="77" t="s">
        <v>87</v>
      </c>
      <c r="DM5" s="77" t="s">
        <v>89</v>
      </c>
      <c r="DN5" s="77" t="s">
        <v>90</v>
      </c>
      <c r="DO5" s="77" t="s">
        <v>91</v>
      </c>
      <c r="DP5" s="77" t="s">
        <v>92</v>
      </c>
      <c r="DQ5" s="77" t="s">
        <v>93</v>
      </c>
      <c r="DR5" s="77" t="s">
        <v>88</v>
      </c>
      <c r="DS5" s="77" t="s">
        <v>83</v>
      </c>
      <c r="DT5" s="77" t="s">
        <v>84</v>
      </c>
      <c r="DU5" s="77" t="s">
        <v>85</v>
      </c>
      <c r="DV5" s="77" t="s">
        <v>0</v>
      </c>
      <c r="DW5" s="77" t="s">
        <v>87</v>
      </c>
      <c r="DX5" s="77" t="s">
        <v>89</v>
      </c>
      <c r="DY5" s="77" t="s">
        <v>90</v>
      </c>
      <c r="DZ5" s="77" t="s">
        <v>91</v>
      </c>
      <c r="EA5" s="77" t="s">
        <v>92</v>
      </c>
      <c r="EB5" s="77" t="s">
        <v>93</v>
      </c>
      <c r="EC5" s="77" t="s">
        <v>88</v>
      </c>
      <c r="ED5" s="77" t="s">
        <v>83</v>
      </c>
      <c r="EE5" s="77" t="s">
        <v>84</v>
      </c>
      <c r="EF5" s="77" t="s">
        <v>85</v>
      </c>
      <c r="EG5" s="77" t="s">
        <v>0</v>
      </c>
      <c r="EH5" s="77" t="s">
        <v>87</v>
      </c>
      <c r="EI5" s="77" t="s">
        <v>89</v>
      </c>
      <c r="EJ5" s="77" t="s">
        <v>90</v>
      </c>
      <c r="EK5" s="77" t="s">
        <v>91</v>
      </c>
      <c r="EL5" s="77" t="s">
        <v>92</v>
      </c>
      <c r="EM5" s="77" t="s">
        <v>93</v>
      </c>
      <c r="EN5" s="77" t="s">
        <v>88</v>
      </c>
    </row>
    <row r="6" spans="1:144" s="64" customFormat="1">
      <c r="A6" s="65" t="s">
        <v>94</v>
      </c>
      <c r="B6" s="70">
        <f t="shared" ref="B6:W6" si="1">B7</f>
        <v>2021</v>
      </c>
      <c r="C6" s="70">
        <f t="shared" si="1"/>
        <v>222089</v>
      </c>
      <c r="D6" s="70">
        <f t="shared" si="1"/>
        <v>46</v>
      </c>
      <c r="E6" s="70">
        <f t="shared" si="1"/>
        <v>1</v>
      </c>
      <c r="F6" s="70">
        <f t="shared" si="1"/>
        <v>0</v>
      </c>
      <c r="G6" s="70">
        <f t="shared" si="1"/>
        <v>1</v>
      </c>
      <c r="H6" s="70" t="str">
        <f t="shared" si="1"/>
        <v>静岡県　伊東市</v>
      </c>
      <c r="I6" s="70" t="str">
        <f t="shared" si="1"/>
        <v>法適用</v>
      </c>
      <c r="J6" s="70" t="str">
        <f t="shared" si="1"/>
        <v>水道事業</v>
      </c>
      <c r="K6" s="70" t="str">
        <f t="shared" si="1"/>
        <v>末端給水事業</v>
      </c>
      <c r="L6" s="70" t="str">
        <f t="shared" si="1"/>
        <v>A4</v>
      </c>
      <c r="M6" s="70" t="str">
        <f t="shared" si="1"/>
        <v>非設置</v>
      </c>
      <c r="N6" s="80" t="str">
        <f t="shared" si="1"/>
        <v>-</v>
      </c>
      <c r="O6" s="80">
        <f t="shared" si="1"/>
        <v>77.599999999999994</v>
      </c>
      <c r="P6" s="80">
        <f t="shared" si="1"/>
        <v>86.7</v>
      </c>
      <c r="Q6" s="80">
        <f t="shared" si="1"/>
        <v>2500</v>
      </c>
      <c r="R6" s="80">
        <f t="shared" si="1"/>
        <v>67074</v>
      </c>
      <c r="S6" s="80">
        <f t="shared" si="1"/>
        <v>124.02</v>
      </c>
      <c r="T6" s="80">
        <f t="shared" si="1"/>
        <v>540.83000000000004</v>
      </c>
      <c r="U6" s="80">
        <f t="shared" si="1"/>
        <v>57835</v>
      </c>
      <c r="V6" s="80">
        <f t="shared" si="1"/>
        <v>45.45</v>
      </c>
      <c r="W6" s="80">
        <f t="shared" si="1"/>
        <v>1272.5</v>
      </c>
      <c r="X6" s="86">
        <f t="shared" ref="X6:AG6" si="2">IF(X7="",NA(),X7)</f>
        <v>114.1</v>
      </c>
      <c r="Y6" s="86">
        <f t="shared" si="2"/>
        <v>115.38</v>
      </c>
      <c r="Z6" s="86">
        <f t="shared" si="2"/>
        <v>104.69</v>
      </c>
      <c r="AA6" s="86">
        <f t="shared" si="2"/>
        <v>105.6</v>
      </c>
      <c r="AB6" s="86">
        <f t="shared" si="2"/>
        <v>99.51</v>
      </c>
      <c r="AC6" s="86">
        <f t="shared" si="2"/>
        <v>112.15</v>
      </c>
      <c r="AD6" s="86">
        <f t="shared" si="2"/>
        <v>111.44</v>
      </c>
      <c r="AE6" s="86">
        <f t="shared" si="2"/>
        <v>111.17</v>
      </c>
      <c r="AF6" s="86">
        <f t="shared" si="2"/>
        <v>110.91</v>
      </c>
      <c r="AG6" s="86">
        <f t="shared" si="2"/>
        <v>111.49</v>
      </c>
      <c r="AH6" s="80" t="str">
        <f>IF(AH7="","",IF(AH7="-","【-】","【"&amp;SUBSTITUTE(TEXT(AH7,"#,##0.00"),"-","△")&amp;"】"))</f>
        <v>【111.39】</v>
      </c>
      <c r="AI6" s="80">
        <f t="shared" ref="AI6:AR6" si="3">IF(AI7="",NA(),AI7)</f>
        <v>0</v>
      </c>
      <c r="AJ6" s="80">
        <f t="shared" si="3"/>
        <v>0</v>
      </c>
      <c r="AK6" s="80">
        <f t="shared" si="3"/>
        <v>0</v>
      </c>
      <c r="AL6" s="80">
        <f t="shared" si="3"/>
        <v>0</v>
      </c>
      <c r="AM6" s="80">
        <f t="shared" si="3"/>
        <v>0</v>
      </c>
      <c r="AN6" s="86">
        <f t="shared" si="3"/>
        <v>1</v>
      </c>
      <c r="AO6" s="86">
        <f t="shared" si="3"/>
        <v>1.03</v>
      </c>
      <c r="AP6" s="86">
        <f t="shared" si="3"/>
        <v>0.78</v>
      </c>
      <c r="AQ6" s="86">
        <f t="shared" si="3"/>
        <v>0.92</v>
      </c>
      <c r="AR6" s="86">
        <f t="shared" si="3"/>
        <v>0.87</v>
      </c>
      <c r="AS6" s="80" t="str">
        <f>IF(AS7="","",IF(AS7="-","【-】","【"&amp;SUBSTITUTE(TEXT(AS7,"#,##0.00"),"-","△")&amp;"】"))</f>
        <v>【1.30】</v>
      </c>
      <c r="AT6" s="86">
        <f t="shared" ref="AT6:BC6" si="4">IF(AT7="",NA(),AT7)</f>
        <v>255.81</v>
      </c>
      <c r="AU6" s="86">
        <f t="shared" si="4"/>
        <v>319.37</v>
      </c>
      <c r="AV6" s="86">
        <f t="shared" si="4"/>
        <v>258.67</v>
      </c>
      <c r="AW6" s="86">
        <f t="shared" si="4"/>
        <v>278.89999999999998</v>
      </c>
      <c r="AX6" s="86">
        <f t="shared" si="4"/>
        <v>276.72000000000003</v>
      </c>
      <c r="AY6" s="86">
        <f t="shared" si="4"/>
        <v>355.5</v>
      </c>
      <c r="AZ6" s="86">
        <f t="shared" si="4"/>
        <v>349.83</v>
      </c>
      <c r="BA6" s="86">
        <f t="shared" si="4"/>
        <v>360.86</v>
      </c>
      <c r="BB6" s="86">
        <f t="shared" si="4"/>
        <v>350.79</v>
      </c>
      <c r="BC6" s="86">
        <f t="shared" si="4"/>
        <v>354.57</v>
      </c>
      <c r="BD6" s="80" t="str">
        <f>IF(BD7="","",IF(BD7="-","【-】","【"&amp;SUBSTITUTE(TEXT(BD7,"#,##0.00"),"-","△")&amp;"】"))</f>
        <v>【261.51】</v>
      </c>
      <c r="BE6" s="86">
        <f t="shared" ref="BE6:BN6" si="5">IF(BE7="",NA(),BE7)</f>
        <v>378.12</v>
      </c>
      <c r="BF6" s="86">
        <f t="shared" si="5"/>
        <v>384.69</v>
      </c>
      <c r="BG6" s="86">
        <f t="shared" si="5"/>
        <v>390.14</v>
      </c>
      <c r="BH6" s="86">
        <f t="shared" si="5"/>
        <v>414.46</v>
      </c>
      <c r="BI6" s="86">
        <f t="shared" si="5"/>
        <v>418.82</v>
      </c>
      <c r="BJ6" s="86">
        <f t="shared" si="5"/>
        <v>312.58</v>
      </c>
      <c r="BK6" s="86">
        <f t="shared" si="5"/>
        <v>314.87</v>
      </c>
      <c r="BL6" s="86">
        <f t="shared" si="5"/>
        <v>309.27999999999997</v>
      </c>
      <c r="BM6" s="86">
        <f t="shared" si="5"/>
        <v>322.92</v>
      </c>
      <c r="BN6" s="86">
        <f t="shared" si="5"/>
        <v>303.45999999999998</v>
      </c>
      <c r="BO6" s="80" t="str">
        <f>IF(BO7="","",IF(BO7="-","【-】","【"&amp;SUBSTITUTE(TEXT(BO7,"#,##0.00"),"-","△")&amp;"】"))</f>
        <v>【265.16】</v>
      </c>
      <c r="BP6" s="86">
        <f t="shared" ref="BP6:BY6" si="6">IF(BP7="",NA(),BP7)</f>
        <v>113.42</v>
      </c>
      <c r="BQ6" s="86">
        <f t="shared" si="6"/>
        <v>109.5</v>
      </c>
      <c r="BR6" s="86">
        <f t="shared" si="6"/>
        <v>103.42</v>
      </c>
      <c r="BS6" s="86">
        <f t="shared" si="6"/>
        <v>103.66</v>
      </c>
      <c r="BT6" s="86">
        <f t="shared" si="6"/>
        <v>96.69</v>
      </c>
      <c r="BU6" s="86">
        <f t="shared" si="6"/>
        <v>104.57</v>
      </c>
      <c r="BV6" s="86">
        <f t="shared" si="6"/>
        <v>103.54</v>
      </c>
      <c r="BW6" s="86">
        <f t="shared" si="6"/>
        <v>103.32</v>
      </c>
      <c r="BX6" s="86">
        <f t="shared" si="6"/>
        <v>100.85</v>
      </c>
      <c r="BY6" s="86">
        <f t="shared" si="6"/>
        <v>103.79</v>
      </c>
      <c r="BZ6" s="80" t="str">
        <f>IF(BZ7="","",IF(BZ7="-","【-】","【"&amp;SUBSTITUTE(TEXT(BZ7,"#,##0.00"),"-","△")&amp;"】"))</f>
        <v>【102.35】</v>
      </c>
      <c r="CA6" s="86">
        <f t="shared" ref="CA6:CJ6" si="7">IF(CA7="",NA(),CA7)</f>
        <v>137.41</v>
      </c>
      <c r="CB6" s="86">
        <f t="shared" si="7"/>
        <v>142.31</v>
      </c>
      <c r="CC6" s="86">
        <f t="shared" si="7"/>
        <v>151.24</v>
      </c>
      <c r="CD6" s="86">
        <f t="shared" si="7"/>
        <v>148.36000000000001</v>
      </c>
      <c r="CE6" s="86">
        <f t="shared" si="7"/>
        <v>159.77000000000001</v>
      </c>
      <c r="CF6" s="86">
        <f t="shared" si="7"/>
        <v>165.47</v>
      </c>
      <c r="CG6" s="86">
        <f t="shared" si="7"/>
        <v>167.46</v>
      </c>
      <c r="CH6" s="86">
        <f t="shared" si="7"/>
        <v>168.56</v>
      </c>
      <c r="CI6" s="86">
        <f t="shared" si="7"/>
        <v>167.1</v>
      </c>
      <c r="CJ6" s="86">
        <f t="shared" si="7"/>
        <v>167.86</v>
      </c>
      <c r="CK6" s="80" t="str">
        <f>IF(CK7="","",IF(CK7="-","【-】","【"&amp;SUBSTITUTE(TEXT(CK7,"#,##0.00"),"-","△")&amp;"】"))</f>
        <v>【167.74】</v>
      </c>
      <c r="CL6" s="86">
        <f t="shared" ref="CL6:CU6" si="8">IF(CL7="",NA(),CL7)</f>
        <v>42.18</v>
      </c>
      <c r="CM6" s="86">
        <f t="shared" si="8"/>
        <v>41.52</v>
      </c>
      <c r="CN6" s="86">
        <f t="shared" si="8"/>
        <v>41.25</v>
      </c>
      <c r="CO6" s="86">
        <f t="shared" si="8"/>
        <v>40.69</v>
      </c>
      <c r="CP6" s="86">
        <f t="shared" si="8"/>
        <v>39.64</v>
      </c>
      <c r="CQ6" s="86">
        <f t="shared" si="8"/>
        <v>59.74</v>
      </c>
      <c r="CR6" s="86">
        <f t="shared" si="8"/>
        <v>59.46</v>
      </c>
      <c r="CS6" s="86">
        <f t="shared" si="8"/>
        <v>59.51</v>
      </c>
      <c r="CT6" s="86">
        <f t="shared" si="8"/>
        <v>59.91</v>
      </c>
      <c r="CU6" s="86">
        <f t="shared" si="8"/>
        <v>59.4</v>
      </c>
      <c r="CV6" s="80" t="str">
        <f>IF(CV7="","",IF(CV7="-","【-】","【"&amp;SUBSTITUTE(TEXT(CV7,"#,##0.00"),"-","△")&amp;"】"))</f>
        <v>【60.29】</v>
      </c>
      <c r="CW6" s="86">
        <f t="shared" ref="CW6:DF6" si="9">IF(CW7="",NA(),CW7)</f>
        <v>75.13</v>
      </c>
      <c r="CX6" s="86">
        <f t="shared" si="9"/>
        <v>74.61</v>
      </c>
      <c r="CY6" s="86">
        <f t="shared" si="9"/>
        <v>73.33</v>
      </c>
      <c r="CZ6" s="86">
        <f t="shared" si="9"/>
        <v>71.040000000000006</v>
      </c>
      <c r="DA6" s="86">
        <f t="shared" si="9"/>
        <v>71.47</v>
      </c>
      <c r="DB6" s="86">
        <f t="shared" si="9"/>
        <v>87.28</v>
      </c>
      <c r="DC6" s="86">
        <f t="shared" si="9"/>
        <v>87.41</v>
      </c>
      <c r="DD6" s="86">
        <f t="shared" si="9"/>
        <v>87.08</v>
      </c>
      <c r="DE6" s="86">
        <f t="shared" si="9"/>
        <v>87.26</v>
      </c>
      <c r="DF6" s="86">
        <f t="shared" si="9"/>
        <v>87.57</v>
      </c>
      <c r="DG6" s="80" t="str">
        <f>IF(DG7="","",IF(DG7="-","【-】","【"&amp;SUBSTITUTE(TEXT(DG7,"#,##0.00"),"-","△")&amp;"】"))</f>
        <v>【90.12】</v>
      </c>
      <c r="DH6" s="86">
        <f t="shared" ref="DH6:DQ6" si="10">IF(DH7="",NA(),DH7)</f>
        <v>40.76</v>
      </c>
      <c r="DI6" s="86">
        <f t="shared" si="10"/>
        <v>41.68</v>
      </c>
      <c r="DJ6" s="86">
        <f t="shared" si="10"/>
        <v>43.31</v>
      </c>
      <c r="DK6" s="86">
        <f t="shared" si="10"/>
        <v>44.23</v>
      </c>
      <c r="DL6" s="86">
        <f t="shared" si="10"/>
        <v>45.36</v>
      </c>
      <c r="DM6" s="86">
        <f t="shared" si="10"/>
        <v>46.94</v>
      </c>
      <c r="DN6" s="86">
        <f t="shared" si="10"/>
        <v>47.62</v>
      </c>
      <c r="DO6" s="86">
        <f t="shared" si="10"/>
        <v>48.55</v>
      </c>
      <c r="DP6" s="86">
        <f t="shared" si="10"/>
        <v>49.2</v>
      </c>
      <c r="DQ6" s="86">
        <f t="shared" si="10"/>
        <v>50.01</v>
      </c>
      <c r="DR6" s="80" t="str">
        <f>IF(DR7="","",IF(DR7="-","【-】","【"&amp;SUBSTITUTE(TEXT(DR7,"#,##0.00"),"-","△")&amp;"】"))</f>
        <v>【50.88】</v>
      </c>
      <c r="DS6" s="86">
        <f t="shared" ref="DS6:EB6" si="11">IF(DS7="",NA(),DS7)</f>
        <v>35.96</v>
      </c>
      <c r="DT6" s="86">
        <f t="shared" si="11"/>
        <v>37.840000000000003</v>
      </c>
      <c r="DU6" s="86">
        <f t="shared" si="11"/>
        <v>38.01</v>
      </c>
      <c r="DV6" s="86">
        <f t="shared" si="11"/>
        <v>38.409999999999997</v>
      </c>
      <c r="DW6" s="86">
        <f t="shared" si="11"/>
        <v>39.58</v>
      </c>
      <c r="DX6" s="86">
        <f t="shared" si="11"/>
        <v>14.48</v>
      </c>
      <c r="DY6" s="86">
        <f t="shared" si="11"/>
        <v>16.27</v>
      </c>
      <c r="DZ6" s="86">
        <f t="shared" si="11"/>
        <v>17.11</v>
      </c>
      <c r="EA6" s="86">
        <f t="shared" si="11"/>
        <v>18.329999999999998</v>
      </c>
      <c r="EB6" s="86">
        <f t="shared" si="11"/>
        <v>20.27</v>
      </c>
      <c r="EC6" s="80" t="str">
        <f>IF(EC7="","",IF(EC7="-","【-】","【"&amp;SUBSTITUTE(TEXT(EC7,"#,##0.00"),"-","△")&amp;"】"))</f>
        <v>【22.30】</v>
      </c>
      <c r="ED6" s="86">
        <f t="shared" ref="ED6:EM6" si="12">IF(ED7="",NA(),ED7)</f>
        <v>0.47</v>
      </c>
      <c r="EE6" s="86">
        <f t="shared" si="12"/>
        <v>0.42</v>
      </c>
      <c r="EF6" s="86">
        <f t="shared" si="12"/>
        <v>0.55000000000000004</v>
      </c>
      <c r="EG6" s="86">
        <f t="shared" si="12"/>
        <v>0.44</v>
      </c>
      <c r="EH6" s="86">
        <f t="shared" si="12"/>
        <v>0.14000000000000001</v>
      </c>
      <c r="EI6" s="86">
        <f t="shared" si="12"/>
        <v>0.75</v>
      </c>
      <c r="EJ6" s="86">
        <f t="shared" si="12"/>
        <v>0.63</v>
      </c>
      <c r="EK6" s="86">
        <f t="shared" si="12"/>
        <v>0.63</v>
      </c>
      <c r="EL6" s="86">
        <f t="shared" si="12"/>
        <v>0.6</v>
      </c>
      <c r="EM6" s="86">
        <f t="shared" si="12"/>
        <v>0.56000000000000005</v>
      </c>
      <c r="EN6" s="80" t="str">
        <f>IF(EN7="","",IF(EN7="-","【-】","【"&amp;SUBSTITUTE(TEXT(EN7,"#,##0.00"),"-","△")&amp;"】"))</f>
        <v>【0.66】</v>
      </c>
    </row>
    <row r="7" spans="1:144" s="64" customFormat="1">
      <c r="A7" s="65"/>
      <c r="B7" s="71">
        <v>2021</v>
      </c>
      <c r="C7" s="71">
        <v>222089</v>
      </c>
      <c r="D7" s="71">
        <v>46</v>
      </c>
      <c r="E7" s="71">
        <v>1</v>
      </c>
      <c r="F7" s="71">
        <v>0</v>
      </c>
      <c r="G7" s="71">
        <v>1</v>
      </c>
      <c r="H7" s="71" t="s">
        <v>86</v>
      </c>
      <c r="I7" s="71" t="s">
        <v>95</v>
      </c>
      <c r="J7" s="71" t="s">
        <v>96</v>
      </c>
      <c r="K7" s="71" t="s">
        <v>97</v>
      </c>
      <c r="L7" s="71" t="s">
        <v>59</v>
      </c>
      <c r="M7" s="71" t="s">
        <v>15</v>
      </c>
      <c r="N7" s="81" t="s">
        <v>98</v>
      </c>
      <c r="O7" s="81">
        <v>77.599999999999994</v>
      </c>
      <c r="P7" s="81">
        <v>86.7</v>
      </c>
      <c r="Q7" s="81">
        <v>2500</v>
      </c>
      <c r="R7" s="81">
        <v>67074</v>
      </c>
      <c r="S7" s="81">
        <v>124.02</v>
      </c>
      <c r="T7" s="81">
        <v>540.83000000000004</v>
      </c>
      <c r="U7" s="81">
        <v>57835</v>
      </c>
      <c r="V7" s="81">
        <v>45.45</v>
      </c>
      <c r="W7" s="81">
        <v>1272.5</v>
      </c>
      <c r="X7" s="81">
        <v>114.1</v>
      </c>
      <c r="Y7" s="81">
        <v>115.38</v>
      </c>
      <c r="Z7" s="81">
        <v>104.69</v>
      </c>
      <c r="AA7" s="81">
        <v>105.6</v>
      </c>
      <c r="AB7" s="81">
        <v>99.51</v>
      </c>
      <c r="AC7" s="81">
        <v>112.15</v>
      </c>
      <c r="AD7" s="81">
        <v>111.44</v>
      </c>
      <c r="AE7" s="81">
        <v>111.17</v>
      </c>
      <c r="AF7" s="81">
        <v>110.91</v>
      </c>
      <c r="AG7" s="81">
        <v>111.49</v>
      </c>
      <c r="AH7" s="81">
        <v>111.39</v>
      </c>
      <c r="AI7" s="81">
        <v>0</v>
      </c>
      <c r="AJ7" s="81">
        <v>0</v>
      </c>
      <c r="AK7" s="81">
        <v>0</v>
      </c>
      <c r="AL7" s="81">
        <v>0</v>
      </c>
      <c r="AM7" s="81">
        <v>0</v>
      </c>
      <c r="AN7" s="81">
        <v>1</v>
      </c>
      <c r="AO7" s="81">
        <v>1.03</v>
      </c>
      <c r="AP7" s="81">
        <v>0.78</v>
      </c>
      <c r="AQ7" s="81">
        <v>0.92</v>
      </c>
      <c r="AR7" s="81">
        <v>0.87</v>
      </c>
      <c r="AS7" s="81">
        <v>1.3</v>
      </c>
      <c r="AT7" s="81">
        <v>255.81</v>
      </c>
      <c r="AU7" s="81">
        <v>319.37</v>
      </c>
      <c r="AV7" s="81">
        <v>258.67</v>
      </c>
      <c r="AW7" s="81">
        <v>278.89999999999998</v>
      </c>
      <c r="AX7" s="81">
        <v>276.72000000000003</v>
      </c>
      <c r="AY7" s="81">
        <v>355.5</v>
      </c>
      <c r="AZ7" s="81">
        <v>349.83</v>
      </c>
      <c r="BA7" s="81">
        <v>360.86</v>
      </c>
      <c r="BB7" s="81">
        <v>350.79</v>
      </c>
      <c r="BC7" s="81">
        <v>354.57</v>
      </c>
      <c r="BD7" s="81">
        <v>261.51</v>
      </c>
      <c r="BE7" s="81">
        <v>378.12</v>
      </c>
      <c r="BF7" s="81">
        <v>384.69</v>
      </c>
      <c r="BG7" s="81">
        <v>390.14</v>
      </c>
      <c r="BH7" s="81">
        <v>414.46</v>
      </c>
      <c r="BI7" s="81">
        <v>418.82</v>
      </c>
      <c r="BJ7" s="81">
        <v>312.58</v>
      </c>
      <c r="BK7" s="81">
        <v>314.87</v>
      </c>
      <c r="BL7" s="81">
        <v>309.27999999999997</v>
      </c>
      <c r="BM7" s="81">
        <v>322.92</v>
      </c>
      <c r="BN7" s="81">
        <v>303.45999999999998</v>
      </c>
      <c r="BO7" s="81">
        <v>265.16000000000003</v>
      </c>
      <c r="BP7" s="81">
        <v>113.42</v>
      </c>
      <c r="BQ7" s="81">
        <v>109.5</v>
      </c>
      <c r="BR7" s="81">
        <v>103.42</v>
      </c>
      <c r="BS7" s="81">
        <v>103.66</v>
      </c>
      <c r="BT7" s="81">
        <v>96.69</v>
      </c>
      <c r="BU7" s="81">
        <v>104.57</v>
      </c>
      <c r="BV7" s="81">
        <v>103.54</v>
      </c>
      <c r="BW7" s="81">
        <v>103.32</v>
      </c>
      <c r="BX7" s="81">
        <v>100.85</v>
      </c>
      <c r="BY7" s="81">
        <v>103.79</v>
      </c>
      <c r="BZ7" s="81">
        <v>102.35</v>
      </c>
      <c r="CA7" s="81">
        <v>137.41</v>
      </c>
      <c r="CB7" s="81">
        <v>142.31</v>
      </c>
      <c r="CC7" s="81">
        <v>151.24</v>
      </c>
      <c r="CD7" s="81">
        <v>148.36000000000001</v>
      </c>
      <c r="CE7" s="81">
        <v>159.77000000000001</v>
      </c>
      <c r="CF7" s="81">
        <v>165.47</v>
      </c>
      <c r="CG7" s="81">
        <v>167.46</v>
      </c>
      <c r="CH7" s="81">
        <v>168.56</v>
      </c>
      <c r="CI7" s="81">
        <v>167.1</v>
      </c>
      <c r="CJ7" s="81">
        <v>167.86</v>
      </c>
      <c r="CK7" s="81">
        <v>167.74</v>
      </c>
      <c r="CL7" s="81">
        <v>42.18</v>
      </c>
      <c r="CM7" s="81">
        <v>41.52</v>
      </c>
      <c r="CN7" s="81">
        <v>41.25</v>
      </c>
      <c r="CO7" s="81">
        <v>40.69</v>
      </c>
      <c r="CP7" s="81">
        <v>39.64</v>
      </c>
      <c r="CQ7" s="81">
        <v>59.74</v>
      </c>
      <c r="CR7" s="81">
        <v>59.46</v>
      </c>
      <c r="CS7" s="81">
        <v>59.51</v>
      </c>
      <c r="CT7" s="81">
        <v>59.91</v>
      </c>
      <c r="CU7" s="81">
        <v>59.4</v>
      </c>
      <c r="CV7" s="81">
        <v>60.29</v>
      </c>
      <c r="CW7" s="81">
        <v>75.13</v>
      </c>
      <c r="CX7" s="81">
        <v>74.61</v>
      </c>
      <c r="CY7" s="81">
        <v>73.33</v>
      </c>
      <c r="CZ7" s="81">
        <v>71.040000000000006</v>
      </c>
      <c r="DA7" s="81">
        <v>71.47</v>
      </c>
      <c r="DB7" s="81">
        <v>87.28</v>
      </c>
      <c r="DC7" s="81">
        <v>87.41</v>
      </c>
      <c r="DD7" s="81">
        <v>87.08</v>
      </c>
      <c r="DE7" s="81">
        <v>87.26</v>
      </c>
      <c r="DF7" s="81">
        <v>87.57</v>
      </c>
      <c r="DG7" s="81">
        <v>90.12</v>
      </c>
      <c r="DH7" s="81">
        <v>40.76</v>
      </c>
      <c r="DI7" s="81">
        <v>41.68</v>
      </c>
      <c r="DJ7" s="81">
        <v>43.31</v>
      </c>
      <c r="DK7" s="81">
        <v>44.23</v>
      </c>
      <c r="DL7" s="81">
        <v>45.36</v>
      </c>
      <c r="DM7" s="81">
        <v>46.94</v>
      </c>
      <c r="DN7" s="81">
        <v>47.62</v>
      </c>
      <c r="DO7" s="81">
        <v>48.55</v>
      </c>
      <c r="DP7" s="81">
        <v>49.2</v>
      </c>
      <c r="DQ7" s="81">
        <v>50.01</v>
      </c>
      <c r="DR7" s="81">
        <v>50.88</v>
      </c>
      <c r="DS7" s="81">
        <v>35.96</v>
      </c>
      <c r="DT7" s="81">
        <v>37.840000000000003</v>
      </c>
      <c r="DU7" s="81">
        <v>38.01</v>
      </c>
      <c r="DV7" s="81">
        <v>38.409999999999997</v>
      </c>
      <c r="DW7" s="81">
        <v>39.58</v>
      </c>
      <c r="DX7" s="81">
        <v>14.48</v>
      </c>
      <c r="DY7" s="81">
        <v>16.27</v>
      </c>
      <c r="DZ7" s="81">
        <v>17.11</v>
      </c>
      <c r="EA7" s="81">
        <v>18.329999999999998</v>
      </c>
      <c r="EB7" s="81">
        <v>20.27</v>
      </c>
      <c r="EC7" s="81">
        <v>22.3</v>
      </c>
      <c r="ED7" s="81">
        <v>0.47</v>
      </c>
      <c r="EE7" s="81">
        <v>0.42</v>
      </c>
      <c r="EF7" s="81">
        <v>0.55000000000000004</v>
      </c>
      <c r="EG7" s="81">
        <v>0.44</v>
      </c>
      <c r="EH7" s="81">
        <v>0.14000000000000001</v>
      </c>
      <c r="EI7" s="81">
        <v>0.75</v>
      </c>
      <c r="EJ7" s="81">
        <v>0.63</v>
      </c>
      <c r="EK7" s="81">
        <v>0.63</v>
      </c>
      <c r="EL7" s="81">
        <v>0.6</v>
      </c>
      <c r="EM7" s="81">
        <v>0.56000000000000005</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2023-01-23T02:42:11Z</cp:lastPrinted>
  <dcterms:created xsi:type="dcterms:W3CDTF">2022-12-01T00:59:33Z</dcterms:created>
  <dcterms:modified xsi:type="dcterms:W3CDTF">2023-02-15T06:07:12Z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2023-02-15T06:07:12Z</vt:filetime>
  </property>
</Properties>
</file>