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884Xf4Oi6W6g7b0cIBj0CCuN2jFcp8lZtRQ8WaON32PQV33cJhQwNGAbkkPIWNWdt4YtNjZzrNpxjRMWg5ylQ==" workbookSaltValue="sUsmwg0s2XXlfzppLdzg3w==" workbookSpinCount="100000"/>
  <bookViews>
    <workbookView xWindow="0" yWindow="0" windowWidth="15360" windowHeight="7632"/>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<sst xmlns="http://schemas.openxmlformats.org/spreadsheetml/2006/main" xmlns:r="http://schemas.openxmlformats.org/officeDocument/2006/relationships" count="112" uniqueCount="112">
  <si>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</si>
  <si>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</si>
  <si>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</si>
  <si>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</si>
  <si>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</si>
  <si>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</si>
  <si>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</si>
  <si>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</si>
  <si>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</si>
  <si>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</si>
  <si>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</si>
  <si>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</si>
  <si>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</si>
  <si>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</si>
  <si>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</si>
  <si>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</si>
  <si>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</si>
  <si>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</si>
  <si>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</si>
  <si>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</si>
  <si>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</si>
  <si>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</si>
  <si>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</si>
  <si>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</si>
  <si>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</si>
  <si>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</si>
  <si>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</si>
  <si>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</si>
  <si>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</si>
  <si>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</si>
  <si>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</si>
  <si>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</si>
  <si>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</si>
  <si>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</si>
  <si>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</si>
  <si>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</si>
  <si>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</si>
  <si>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</si>
  <si>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</si>
  <si>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</si>
  <si>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</si>
  <si>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</si>
  <si>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</si>
  <si>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</si>
  <si>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</si>
  <si>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</si>
  <si>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静岡県　焼津市</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</si>
  <si>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</si>
  <si>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</si>
  <si>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</si>
  <si>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</si>
  <si>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</si>
  <si>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</si>
  <si>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</si>
  <si>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</si>
  <si>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</si>
  <si>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</si>
  <si>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</si>
  <si>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</si>
  <si>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</si>
  <si>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</si>
  <si>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</si>
  <si>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</si>
  <si>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</si>
  <si>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</si>
  <si>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</si>
  <si>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</si>
  <si>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</si>
  <si>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</si>
  <si>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</si>
  <si>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</si>
  <si>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</si>
  <si>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</si>
  <si>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</si>
  <si>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</si>
  <si>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</si>
  <si>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</si>
  <si>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</si>
  <si>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</si>
  <si>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</si>
  <si>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</si>
  <si>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</si>
  <si>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</si>
  <si>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</si>
  <si>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</si>
  <si>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</si>
  <si>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</si>
  <si>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</si>
  <si>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</si>
  <si>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</si>
  <si>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</si>
  <si>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</si>
  <si>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</si>
  <si>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</si>
  <si>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</si>
  <si>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</si>
  <si>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</si>
  <si>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</si>
  <si>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</si>
  <si>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</si>
  <si>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</si>
  <si>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</si>
  <si>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</si>
  <si>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</si>
  <si>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</si>
  <si>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</si>
  <si>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</si>
  <si>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</si>
  <si>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</si>
  <si>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値と同程度の数値で推移している。今後も、点検・修繕を計画的に行い、長寿命化を図り、ライフサイクルコストの縮減に努めたうえで、老朽化施設の適正規模での計画的な更新が求められる。
「②管路経年化率」は類似団体平均値を大きく下回り、効率的な管路更新が実施できているが、上昇（悪化）傾向にある。引き続き、アセットマネジメントにより更新需要費の平準化を図り、ダウンサイジングによる計画的かつ効率的な管路更新が求められる。
「③管路更新率」は類似団体平均値と比較して良好な数値で推移しているものの、施工単価が高い基幹管路の更新事業を重点的に実施していることから、低い水準で推移している。管路経年化率と同様、今後も更新需要の見通しを踏まえて計画的かつ効率的に管路を更新していく必要がある。</t>
    <rPh sb="152" eb="154">
      <t>ジョウショウ</t>
    </rPh>
    <rPh sb="164" eb="165">
      <t>ヒ</t>
    </rPh>
    <rPh sb="166" eb="167">
      <t>ツヅ</t>
    </rPh>
    <rPh sb="220" eb="221">
      <t>モト</t>
    </rPh>
    <rPh sb="301" eb="303">
      <t>スイイ</t>
    </rPh>
    <rPh sb="318" eb="320">
      <t>コンゴ</t>
    </rPh>
    <rPh sb="321" eb="323">
      <t>コウシン</t>
    </rPh>
    <rPh sb="323" eb="325">
      <t>ジュヨウ</t>
    </rPh>
    <rPh sb="326" eb="328">
      <t>ミトオ</t>
    </rPh>
    <rPh sb="330" eb="331">
      <t>フ</t>
    </rPh>
    <phoneticPr fontId="1"/>
  </si>
  <si>
    <t>「1.経営の健全性・効率性」の指標は、望ましいとされる数値を満たしており、類似団体平均値と比較して良好な経営状況と評価できる。「2.老朽化の状況」の指標は、一見すると悪い状況に捉えられる指標もあるが、基幹管路を中心に計画的な更新事業を実施している。今後の施設更新においても、アセットマネジメントによる資産管理により適正規模での投資の合理化を図り、計画的な更新を進めていく必要がある。
今後の経営については、人口減に伴う給水人口の減少及び使用者の節水意識の高まり等により給水収益の減少傾向が続くと見込まれる。令和元年度に策定した「焼津市水道ビジョン・経営戦略2020」における将来を見据えた投資計画と、安定的かつ持続的に事業を運営していくための財政計画に則り、投資の合理化と財源の確保を行い、引き続き安全な水の安定供給に努めたい。</t>
    <rPh sb="74" eb="76">
      <t>シヒョウ</t>
    </rPh>
    <rPh sb="78" eb="80">
      <t>イッケン</t>
    </rPh>
    <rPh sb="83" eb="84">
      <t>ワル</t>
    </rPh>
    <rPh sb="85" eb="87">
      <t>ジョウキョウ</t>
    </rPh>
    <rPh sb="88" eb="89">
      <t>トラ</t>
    </rPh>
    <rPh sb="93" eb="95">
      <t>シヒョウ</t>
    </rPh>
    <rPh sb="100" eb="102">
      <t>キカン</t>
    </rPh>
    <rPh sb="102" eb="104">
      <t>カンロ</t>
    </rPh>
    <rPh sb="105" eb="107">
      <t>チュウシン</t>
    </rPh>
    <rPh sb="108" eb="111">
      <t>ケイカクテキ</t>
    </rPh>
    <rPh sb="112" eb="114">
      <t>コウシン</t>
    </rPh>
    <rPh sb="114" eb="116">
      <t>ジギョウ</t>
    </rPh>
    <rPh sb="117" eb="119">
      <t>ジッシ</t>
    </rPh>
    <rPh sb="159" eb="161">
      <t>キボ</t>
    </rPh>
    <rPh sb="173" eb="176">
      <t>ケイカクテキ</t>
    </rPh>
    <rPh sb="177" eb="179">
      <t>コウシン</t>
    </rPh>
    <rPh sb="180" eb="181">
      <t>スス</t>
    </rPh>
    <rPh sb="207" eb="208">
      <t>トモナ</t>
    </rPh>
    <rPh sb="216" eb="217">
      <t>オヨ</t>
    </rPh>
    <rPh sb="218" eb="221">
      <t>シヨウシャ</t>
    </rPh>
    <rPh sb="222" eb="224">
      <t>セッスイ</t>
    </rPh>
    <rPh sb="224" eb="226">
      <t>イシキ</t>
    </rPh>
    <rPh sb="230" eb="231">
      <t>トウ</t>
    </rPh>
    <rPh sb="241" eb="243">
      <t>ケイコウ</t>
    </rPh>
    <rPh sb="345" eb="346">
      <t>ヒ</t>
    </rPh>
    <rPh sb="347" eb="348">
      <t>ツヅ</t>
    </rPh>
    <phoneticPr fontId="1"/>
  </si>
  <si>
    <t>「①経常収支比率」は継続して100%を超え、類似団体平均値より良好な数値で推移しており、「②累積欠損金比率」は欠損金が生じていないため継続して0％であり、健全経営が続いている。
「③流動比率」は類似団体平均値と同程度で、300％を超えて推移しており、短期的債務に対する支払能力は十分に備えている。
「④企業債残高対給水収益比率」が近年、類似団体平均値よりも高い水準で推移しているのは、給水人口の減少に伴う給水収益の減少に加え、計画的な施設更新のために企業債を活用しているからである。
「⑤料金回収率」は100％を超える水準で推移し、類似団体平均値よりも良好な数値を維持している。「⑥給水原価」は類似団体平均値を大きく下回っており、効率性が確保できている。引き続き業務の効率化を推進する。
「⑦施設利用率」は類似団体平均値及び全国平均値と比べて低い（悪い）数値である。安定供給やリスク管理を考慮すると予備能力の確保は必要だが、人口減少に伴う給水量の低下を踏まえ、今後も、最大稼働率や負荷率と併せて適正な施設規模を捉えていくことが必要である。
「⑧有収率」は類似団体平均値を上回っており、良好な数値で推移している。引き続き漏水調査及び修繕と計画的な老朽管更新により、効率的な経営を推進していく。</t>
    <rPh sb="178" eb="179">
      <t>タカ</t>
    </rPh>
    <rPh sb="180" eb="182">
      <t>スイジュン</t>
    </rPh>
    <rPh sb="183" eb="185">
      <t>スイイ</t>
    </rPh>
    <rPh sb="192" eb="194">
      <t>キュウスイ</t>
    </rPh>
    <rPh sb="194" eb="196">
      <t>ジンコウ</t>
    </rPh>
    <rPh sb="197" eb="199">
      <t>ゲンショウ</t>
    </rPh>
    <rPh sb="200" eb="201">
      <t>トモナ</t>
    </rPh>
    <rPh sb="202" eb="204">
      <t>キュウスイ</t>
    </rPh>
    <rPh sb="204" eb="206">
      <t>シュウエキ</t>
    </rPh>
    <rPh sb="207" eb="209">
      <t>ゲンショウ</t>
    </rPh>
    <rPh sb="210" eb="211">
      <t>クワ</t>
    </rPh>
    <rPh sb="213" eb="216">
      <t>ケイカクテキ</t>
    </rPh>
    <rPh sb="217" eb="219">
      <t>シセツ</t>
    </rPh>
    <rPh sb="219" eb="221">
      <t>コウシン</t>
    </rPh>
    <rPh sb="225" eb="227">
      <t>キギョウ</t>
    </rPh>
    <rPh sb="227" eb="228">
      <t>サイ</t>
    </rPh>
    <rPh sb="229" eb="231">
      <t>カツヨウ</t>
    </rPh>
    <rPh sb="305" eb="306">
      <t>オオ</t>
    </rPh>
    <rPh sb="374" eb="375">
      <t>ワル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</si>
</sst>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0.93</c:v>
                </c:pt>
                <c:pt idx="1">
                  <c:v>0.96</c:v>
                </c:pt>
                <c:pt idx="2">
                  <c:v>1.04</c:v>
                </c:pt>
                <c:pt idx="3">
                  <c:v>0.48</c:v>
                </c:pt>
                <c:pt idx="4">
                  <c:v>0.75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55.9</c:v>
                </c:pt>
                <c:pt idx="1">
                  <c:v>55.39</c:v>
                </c:pt>
                <c:pt idx="2">
                  <c:v>55.01</c:v>
                </c:pt>
                <c:pt idx="3">
                  <c:v>54.53</c:v>
                </c:pt>
                <c:pt idx="4">
                  <c:v>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92.68</c:v>
                </c:pt>
                <c:pt idx="1">
                  <c:v>92.05</c:v>
                </c:pt>
                <c:pt idx="2">
                  <c:v>91.3</c:v>
                </c:pt>
                <c:pt idx="3">
                  <c:v>92.08</c:v>
                </c:pt>
                <c:pt idx="4">
                  <c:v>91.08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124.18</c:v>
                </c:pt>
                <c:pt idx="1">
                  <c:v>121.92</c:v>
                </c:pt>
                <c:pt idx="2">
                  <c:v>118.76</c:v>
                </c:pt>
                <c:pt idx="3">
                  <c:v>109.1</c:v>
                </c:pt>
                <c:pt idx="4">
                  <c:v>116.56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47.21</c:v>
                </c:pt>
                <c:pt idx="1">
                  <c:v>47.72</c:v>
                </c:pt>
                <c:pt idx="2">
                  <c:v>48.27</c:v>
                </c:pt>
                <c:pt idx="3">
                  <c:v>49.14</c:v>
                </c:pt>
                <c:pt idx="4">
                  <c:v>49.5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8.5299999999999994</c:v>
                </c:pt>
                <c:pt idx="1">
                  <c:v>9.8699999999999992</c:v>
                </c:pt>
                <c:pt idx="2">
                  <c:v>10.86</c:v>
                </c:pt>
                <c:pt idx="3">
                  <c:v>12.52</c:v>
                </c:pt>
                <c:pt idx="4">
                  <c:v>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360.45</c:v>
                </c:pt>
                <c:pt idx="1">
                  <c:v>330.45</c:v>
                </c:pt>
                <c:pt idx="2">
                  <c:v>395.26</c:v>
                </c:pt>
                <c:pt idx="3">
                  <c:v>415.47</c:v>
                </c:pt>
                <c:pt idx="4">
                  <c:v>374.98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252.63</c:v>
                </c:pt>
                <c:pt idx="1">
                  <c:v>255.36</c:v>
                </c:pt>
                <c:pt idx="2">
                  <c:v>252.92</c:v>
                </c:pt>
                <c:pt idx="3">
                  <c:v>271.29000000000002</c:v>
                </c:pt>
                <c:pt idx="4">
                  <c:v>269.01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124.85</c:v>
                </c:pt>
                <c:pt idx="1">
                  <c:v>122.62</c:v>
                </c:pt>
                <c:pt idx="2">
                  <c:v>119.25</c:v>
                </c:pt>
                <c:pt idx="3">
                  <c:v>108.45</c:v>
                </c:pt>
                <c:pt idx="4">
                  <c:v>116.41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89.05</c:v>
                </c:pt>
                <c:pt idx="1">
                  <c:v>90.7</c:v>
                </c:pt>
                <c:pt idx="2">
                  <c:v>93.33</c:v>
                </c:pt>
                <c:pt idx="3">
                  <c:v>96.26</c:v>
                </c:pt>
                <c:pt idx="4">
                  <c:v>94.99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137722</v>
      </c>
      <c r="AM8" s="29"/>
      <c r="AN8" s="29"/>
      <c r="AO8" s="29"/>
      <c r="AP8" s="29"/>
      <c r="AQ8" s="29"/>
      <c r="AR8" s="29"/>
      <c r="AS8" s="29"/>
      <c r="AT8" s="7">
        <f>データ!$S$6</f>
        <v>70.3</v>
      </c>
      <c r="AU8" s="15"/>
      <c r="AV8" s="15"/>
      <c r="AW8" s="15"/>
      <c r="AX8" s="15"/>
      <c r="AY8" s="15"/>
      <c r="AZ8" s="15"/>
      <c r="BA8" s="15"/>
      <c r="BB8" s="27">
        <f>データ!$T$6</f>
        <v>1959.06</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74.319999999999993</v>
      </c>
      <c r="J10" s="15"/>
      <c r="K10" s="15"/>
      <c r="L10" s="15"/>
      <c r="M10" s="15"/>
      <c r="N10" s="15"/>
      <c r="O10" s="24"/>
      <c r="P10" s="27">
        <f>データ!$P$6</f>
        <v>99.4</v>
      </c>
      <c r="Q10" s="27"/>
      <c r="R10" s="27"/>
      <c r="S10" s="27"/>
      <c r="T10" s="27"/>
      <c r="U10" s="27"/>
      <c r="V10" s="27"/>
      <c r="W10" s="29">
        <f>データ!$Q$6</f>
        <v>1782</v>
      </c>
      <c r="X10" s="29"/>
      <c r="Y10" s="29"/>
      <c r="Z10" s="29"/>
      <c r="AA10" s="29"/>
      <c r="AB10" s="29"/>
      <c r="AC10" s="29"/>
      <c r="AD10" s="2"/>
      <c r="AE10" s="2"/>
      <c r="AF10" s="2"/>
      <c r="AG10" s="2"/>
      <c r="AH10" s="2"/>
      <c r="AI10" s="2"/>
      <c r="AJ10" s="2"/>
      <c r="AK10" s="2"/>
      <c r="AL10" s="29">
        <f>データ!$U$6</f>
        <v>136529</v>
      </c>
      <c r="AM10" s="29"/>
      <c r="AN10" s="29"/>
      <c r="AO10" s="29"/>
      <c r="AP10" s="29"/>
      <c r="AQ10" s="29"/>
      <c r="AR10" s="29"/>
      <c r="AS10" s="29"/>
      <c r="AT10" s="7">
        <f>データ!$V$6</f>
        <v>66.89</v>
      </c>
      <c r="AU10" s="15"/>
      <c r="AV10" s="15"/>
      <c r="AW10" s="15"/>
      <c r="AX10" s="15"/>
      <c r="AY10" s="15"/>
      <c r="AZ10" s="15"/>
      <c r="BA10" s="15"/>
      <c r="BB10" s="27">
        <f>データ!$W$6</f>
        <v>2041.1</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48</v>
      </c>
      <c r="G84" s="12" t="s">
        <v>49</v>
      </c>
      <c r="H84" s="12" t="s">
        <v>41</v>
      </c>
      <c r="I84" s="12" t="s">
        <v>8</v>
      </c>
      <c r="J84" s="12" t="s">
        <v>29</v>
      </c>
      <c r="K84" s="12" t="s">
        <v>50</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B66FfQx2uwp1t8/Jfj+NEB7sRtsS0z77c4/4HsCcgVvos9J+P7fHOxeLf7VSwu03itUy7frfV62WAbbouNAI4g==" saltValue="E5fttUti7jz/KzbEUnhEI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222127</v>
      </c>
      <c r="D6" s="70">
        <f t="shared" si="1"/>
        <v>46</v>
      </c>
      <c r="E6" s="70">
        <f t="shared" si="1"/>
        <v>1</v>
      </c>
      <c r="F6" s="70">
        <f t="shared" si="1"/>
        <v>0</v>
      </c>
      <c r="G6" s="70">
        <f t="shared" si="1"/>
        <v>1</v>
      </c>
      <c r="H6" s="70" t="str">
        <f t="shared" si="1"/>
        <v>静岡県　焼津市</v>
      </c>
      <c r="I6" s="70" t="str">
        <f t="shared" si="1"/>
        <v>法適用</v>
      </c>
      <c r="J6" s="70" t="str">
        <f t="shared" si="1"/>
        <v>水道事業</v>
      </c>
      <c r="K6" s="70" t="str">
        <f t="shared" si="1"/>
        <v>末端給水事業</v>
      </c>
      <c r="L6" s="70" t="str">
        <f t="shared" si="1"/>
        <v>A3</v>
      </c>
      <c r="M6" s="70" t="str">
        <f t="shared" si="1"/>
        <v>非設置</v>
      </c>
      <c r="N6" s="80" t="str">
        <f t="shared" si="1"/>
        <v>-</v>
      </c>
      <c r="O6" s="80">
        <f t="shared" si="1"/>
        <v>74.319999999999993</v>
      </c>
      <c r="P6" s="80">
        <f t="shared" si="1"/>
        <v>99.4</v>
      </c>
      <c r="Q6" s="80">
        <f t="shared" si="1"/>
        <v>1782</v>
      </c>
      <c r="R6" s="80">
        <f t="shared" si="1"/>
        <v>137722</v>
      </c>
      <c r="S6" s="80">
        <f t="shared" si="1"/>
        <v>70.3</v>
      </c>
      <c r="T6" s="80">
        <f t="shared" si="1"/>
        <v>1959.06</v>
      </c>
      <c r="U6" s="80">
        <f t="shared" si="1"/>
        <v>136529</v>
      </c>
      <c r="V6" s="80">
        <f t="shared" si="1"/>
        <v>66.89</v>
      </c>
      <c r="W6" s="80">
        <f t="shared" si="1"/>
        <v>2041.1</v>
      </c>
      <c r="X6" s="86">
        <f t="shared" ref="X6:AG6" si="2">IF(X7="",NA(),X7)</f>
        <v>124.18</v>
      </c>
      <c r="Y6" s="86">
        <f t="shared" si="2"/>
        <v>121.92</v>
      </c>
      <c r="Z6" s="86">
        <f t="shared" si="2"/>
        <v>118.76</v>
      </c>
      <c r="AA6" s="86">
        <f t="shared" si="2"/>
        <v>109.1</v>
      </c>
      <c r="AB6" s="86">
        <f t="shared" si="2"/>
        <v>116.56</v>
      </c>
      <c r="AC6" s="86">
        <f t="shared" si="2"/>
        <v>113.68</v>
      </c>
      <c r="AD6" s="86">
        <f t="shared" si="2"/>
        <v>113.82</v>
      </c>
      <c r="AE6" s="86">
        <f t="shared" si="2"/>
        <v>112.82</v>
      </c>
      <c r="AF6" s="86">
        <f t="shared" si="2"/>
        <v>111.21</v>
      </c>
      <c r="AG6" s="86">
        <f t="shared" si="2"/>
        <v>111.89</v>
      </c>
      <c r="AH6" s="80" t="str">
        <f>IF(AH7="","",IF(AH7="-","【-】","【"&amp;SUBSTITUTE(TEXT(AH7,"#,##0.00"),"-","△")&amp;"】"))</f>
        <v>【111.39】</v>
      </c>
      <c r="AI6" s="80">
        <f t="shared" ref="AI6:AR6" si="3">IF(AI7="",NA(),AI7)</f>
        <v>0</v>
      </c>
      <c r="AJ6" s="80">
        <f t="shared" si="3"/>
        <v>0</v>
      </c>
      <c r="AK6" s="80">
        <f t="shared" si="3"/>
        <v>0</v>
      </c>
      <c r="AL6" s="80">
        <f t="shared" si="3"/>
        <v>0</v>
      </c>
      <c r="AM6" s="80">
        <f t="shared" si="3"/>
        <v>0</v>
      </c>
      <c r="AN6" s="86">
        <f t="shared" si="3"/>
        <v>3.e-002</v>
      </c>
      <c r="AO6" s="80">
        <f t="shared" si="3"/>
        <v>0</v>
      </c>
      <c r="AP6" s="80">
        <f t="shared" si="3"/>
        <v>0</v>
      </c>
      <c r="AQ6" s="80">
        <f t="shared" si="3"/>
        <v>0</v>
      </c>
      <c r="AR6" s="86">
        <f t="shared" si="3"/>
        <v>0.45</v>
      </c>
      <c r="AS6" s="80" t="str">
        <f>IF(AS7="","",IF(AS7="-","【-】","【"&amp;SUBSTITUTE(TEXT(AS7,"#,##0.00"),"-","△")&amp;"】"))</f>
        <v>【1.30】</v>
      </c>
      <c r="AT6" s="86">
        <f t="shared" ref="AT6:BC6" si="4">IF(AT7="",NA(),AT7)</f>
        <v>360.45</v>
      </c>
      <c r="AU6" s="86">
        <f t="shared" si="4"/>
        <v>330.45</v>
      </c>
      <c r="AV6" s="86">
        <f t="shared" si="4"/>
        <v>395.26</v>
      </c>
      <c r="AW6" s="86">
        <f t="shared" si="4"/>
        <v>415.47</v>
      </c>
      <c r="AX6" s="86">
        <f t="shared" si="4"/>
        <v>374.98</v>
      </c>
      <c r="AY6" s="86">
        <f t="shared" si="4"/>
        <v>337.49</v>
      </c>
      <c r="AZ6" s="86">
        <f t="shared" si="4"/>
        <v>335.6</v>
      </c>
      <c r="BA6" s="86">
        <f t="shared" si="4"/>
        <v>358.91</v>
      </c>
      <c r="BB6" s="86">
        <f t="shared" si="4"/>
        <v>360.96</v>
      </c>
      <c r="BC6" s="86">
        <f t="shared" si="4"/>
        <v>351.29</v>
      </c>
      <c r="BD6" s="80" t="str">
        <f>IF(BD7="","",IF(BD7="-","【-】","【"&amp;SUBSTITUTE(TEXT(BD7,"#,##0.00"),"-","△")&amp;"】"))</f>
        <v>【261.51】</v>
      </c>
      <c r="BE6" s="86">
        <f t="shared" ref="BE6:BN6" si="5">IF(BE7="",NA(),BE7)</f>
        <v>252.63</v>
      </c>
      <c r="BF6" s="86">
        <f t="shared" si="5"/>
        <v>255.36</v>
      </c>
      <c r="BG6" s="86">
        <f t="shared" si="5"/>
        <v>252.92</v>
      </c>
      <c r="BH6" s="86">
        <f t="shared" si="5"/>
        <v>271.29000000000002</v>
      </c>
      <c r="BI6" s="86">
        <f t="shared" si="5"/>
        <v>269.01</v>
      </c>
      <c r="BJ6" s="86">
        <f t="shared" si="5"/>
        <v>265.92</v>
      </c>
      <c r="BK6" s="86">
        <f t="shared" si="5"/>
        <v>258.26</v>
      </c>
      <c r="BL6" s="86">
        <f t="shared" si="5"/>
        <v>247.27</v>
      </c>
      <c r="BM6" s="86">
        <f t="shared" si="5"/>
        <v>239.18</v>
      </c>
      <c r="BN6" s="86">
        <f t="shared" si="5"/>
        <v>236.29</v>
      </c>
      <c r="BO6" s="80" t="str">
        <f>IF(BO7="","",IF(BO7="-","【-】","【"&amp;SUBSTITUTE(TEXT(BO7,"#,##0.00"),"-","△")&amp;"】"))</f>
        <v>【265.16】</v>
      </c>
      <c r="BP6" s="86">
        <f t="shared" ref="BP6:BY6" si="6">IF(BP7="",NA(),BP7)</f>
        <v>124.85</v>
      </c>
      <c r="BQ6" s="86">
        <f t="shared" si="6"/>
        <v>122.62</v>
      </c>
      <c r="BR6" s="86">
        <f t="shared" si="6"/>
        <v>119.25</v>
      </c>
      <c r="BS6" s="86">
        <f t="shared" si="6"/>
        <v>108.45</v>
      </c>
      <c r="BT6" s="86">
        <f t="shared" si="6"/>
        <v>116.41</v>
      </c>
      <c r="BU6" s="86">
        <f t="shared" si="6"/>
        <v>105.86</v>
      </c>
      <c r="BV6" s="86">
        <f t="shared" si="6"/>
        <v>106.07</v>
      </c>
      <c r="BW6" s="86">
        <f t="shared" si="6"/>
        <v>105.34</v>
      </c>
      <c r="BX6" s="86">
        <f t="shared" si="6"/>
        <v>101.89</v>
      </c>
      <c r="BY6" s="86">
        <f t="shared" si="6"/>
        <v>104.33</v>
      </c>
      <c r="BZ6" s="80" t="str">
        <f>IF(BZ7="","",IF(BZ7="-","【-】","【"&amp;SUBSTITUTE(TEXT(BZ7,"#,##0.00"),"-","△")&amp;"】"))</f>
        <v>【102.35】</v>
      </c>
      <c r="CA6" s="86">
        <f t="shared" ref="CA6:CJ6" si="7">IF(CA7="",NA(),CA7)</f>
        <v>89.05</v>
      </c>
      <c r="CB6" s="86">
        <f t="shared" si="7"/>
        <v>90.7</v>
      </c>
      <c r="CC6" s="86">
        <f t="shared" si="7"/>
        <v>93.33</v>
      </c>
      <c r="CD6" s="86">
        <f t="shared" si="7"/>
        <v>96.26</v>
      </c>
      <c r="CE6" s="86">
        <f t="shared" si="7"/>
        <v>94.99</v>
      </c>
      <c r="CF6" s="86">
        <f t="shared" si="7"/>
        <v>158.58000000000001</v>
      </c>
      <c r="CG6" s="86">
        <f t="shared" si="7"/>
        <v>159.22</v>
      </c>
      <c r="CH6" s="86">
        <f t="shared" si="7"/>
        <v>159.6</v>
      </c>
      <c r="CI6" s="86">
        <f t="shared" si="7"/>
        <v>156.32</v>
      </c>
      <c r="CJ6" s="86">
        <f t="shared" si="7"/>
        <v>157.4</v>
      </c>
      <c r="CK6" s="80" t="str">
        <f>IF(CK7="","",IF(CK7="-","【-】","【"&amp;SUBSTITUTE(TEXT(CK7,"#,##0.00"),"-","△")&amp;"】"))</f>
        <v>【167.74】</v>
      </c>
      <c r="CL6" s="86">
        <f t="shared" ref="CL6:CU6" si="8">IF(CL7="",NA(),CL7)</f>
        <v>55.9</v>
      </c>
      <c r="CM6" s="86">
        <f t="shared" si="8"/>
        <v>55.39</v>
      </c>
      <c r="CN6" s="86">
        <f t="shared" si="8"/>
        <v>55.01</v>
      </c>
      <c r="CO6" s="86">
        <f t="shared" si="8"/>
        <v>54.53</v>
      </c>
      <c r="CP6" s="86">
        <f t="shared" si="8"/>
        <v>54.1</v>
      </c>
      <c r="CQ6" s="86">
        <f t="shared" si="8"/>
        <v>62.38</v>
      </c>
      <c r="CR6" s="86">
        <f t="shared" si="8"/>
        <v>62.83</v>
      </c>
      <c r="CS6" s="86">
        <f t="shared" si="8"/>
        <v>62.05</v>
      </c>
      <c r="CT6" s="86">
        <f t="shared" si="8"/>
        <v>63.23</v>
      </c>
      <c r="CU6" s="86">
        <f t="shared" si="8"/>
        <v>62.59</v>
      </c>
      <c r="CV6" s="80" t="str">
        <f>IF(CV7="","",IF(CV7="-","【-】","【"&amp;SUBSTITUTE(TEXT(CV7,"#,##0.00"),"-","△")&amp;"】"))</f>
        <v>【60.29】</v>
      </c>
      <c r="CW6" s="86">
        <f t="shared" ref="CW6:DF6" si="9">IF(CW7="",NA(),CW7)</f>
        <v>92.68</v>
      </c>
      <c r="CX6" s="86">
        <f t="shared" si="9"/>
        <v>92.05</v>
      </c>
      <c r="CY6" s="86">
        <f t="shared" si="9"/>
        <v>91.3</v>
      </c>
      <c r="CZ6" s="86">
        <f t="shared" si="9"/>
        <v>92.08</v>
      </c>
      <c r="DA6" s="86">
        <f t="shared" si="9"/>
        <v>91.08</v>
      </c>
      <c r="DB6" s="86">
        <f t="shared" si="9"/>
        <v>89.17</v>
      </c>
      <c r="DC6" s="86">
        <f t="shared" si="9"/>
        <v>88.86</v>
      </c>
      <c r="DD6" s="86">
        <f t="shared" si="9"/>
        <v>89.11</v>
      </c>
      <c r="DE6" s="86">
        <f t="shared" si="9"/>
        <v>89.35</v>
      </c>
      <c r="DF6" s="86">
        <f t="shared" si="9"/>
        <v>89.7</v>
      </c>
      <c r="DG6" s="80" t="str">
        <f>IF(DG7="","",IF(DG7="-","【-】","【"&amp;SUBSTITUTE(TEXT(DG7,"#,##0.00"),"-","△")&amp;"】"))</f>
        <v>【90.12】</v>
      </c>
      <c r="DH6" s="86">
        <f t="shared" ref="DH6:DQ6" si="10">IF(DH7="",NA(),DH7)</f>
        <v>47.21</v>
      </c>
      <c r="DI6" s="86">
        <f t="shared" si="10"/>
        <v>47.72</v>
      </c>
      <c r="DJ6" s="86">
        <f t="shared" si="10"/>
        <v>48.27</v>
      </c>
      <c r="DK6" s="86">
        <f t="shared" si="10"/>
        <v>49.14</v>
      </c>
      <c r="DL6" s="86">
        <f t="shared" si="10"/>
        <v>49.5</v>
      </c>
      <c r="DM6" s="86">
        <f t="shared" si="10"/>
        <v>46.99</v>
      </c>
      <c r="DN6" s="86">
        <f t="shared" si="10"/>
        <v>47.89</v>
      </c>
      <c r="DO6" s="86">
        <f t="shared" si="10"/>
        <v>48.69</v>
      </c>
      <c r="DP6" s="86">
        <f t="shared" si="10"/>
        <v>49.62</v>
      </c>
      <c r="DQ6" s="86">
        <f t="shared" si="10"/>
        <v>50.5</v>
      </c>
      <c r="DR6" s="80" t="str">
        <f>IF(DR7="","",IF(DR7="-","【-】","【"&amp;SUBSTITUTE(TEXT(DR7,"#,##0.00"),"-","△")&amp;"】"))</f>
        <v>【50.88】</v>
      </c>
      <c r="DS6" s="86">
        <f t="shared" ref="DS6:EB6" si="11">IF(DS7="",NA(),DS7)</f>
        <v>8.5299999999999994</v>
      </c>
      <c r="DT6" s="86">
        <f t="shared" si="11"/>
        <v>9.8699999999999992</v>
      </c>
      <c r="DU6" s="86">
        <f t="shared" si="11"/>
        <v>10.86</v>
      </c>
      <c r="DV6" s="86">
        <f t="shared" si="11"/>
        <v>12.52</v>
      </c>
      <c r="DW6" s="86">
        <f t="shared" si="11"/>
        <v>14</v>
      </c>
      <c r="DX6" s="86">
        <f t="shared" si="11"/>
        <v>15.83</v>
      </c>
      <c r="DY6" s="86">
        <f t="shared" si="11"/>
        <v>16.899999999999999</v>
      </c>
      <c r="DZ6" s="86">
        <f t="shared" si="11"/>
        <v>18.260000000000002</v>
      </c>
      <c r="EA6" s="86">
        <f t="shared" si="11"/>
        <v>19.510000000000002</v>
      </c>
      <c r="EB6" s="86">
        <f t="shared" si="11"/>
        <v>21.19</v>
      </c>
      <c r="EC6" s="80" t="str">
        <f>IF(EC7="","",IF(EC7="-","【-】","【"&amp;SUBSTITUTE(TEXT(EC7,"#,##0.00"),"-","△")&amp;"】"))</f>
        <v>【22.30】</v>
      </c>
      <c r="ED6" s="86">
        <f t="shared" ref="ED6:EM6" si="12">IF(ED7="",NA(),ED7)</f>
        <v>0.93</v>
      </c>
      <c r="EE6" s="86">
        <f t="shared" si="12"/>
        <v>0.96</v>
      </c>
      <c r="EF6" s="86">
        <f t="shared" si="12"/>
        <v>1.04</v>
      </c>
      <c r="EG6" s="86">
        <f t="shared" si="12"/>
        <v>0.48</v>
      </c>
      <c r="EH6" s="86">
        <f t="shared" si="12"/>
        <v>0.75</v>
      </c>
      <c r="EI6" s="86">
        <f t="shared" si="12"/>
        <v>0.74</v>
      </c>
      <c r="EJ6" s="86">
        <f t="shared" si="12"/>
        <v>0.72</v>
      </c>
      <c r="EK6" s="86">
        <f t="shared" si="12"/>
        <v>0.66</v>
      </c>
      <c r="EL6" s="86">
        <f t="shared" si="12"/>
        <v>0.67</v>
      </c>
      <c r="EM6" s="86">
        <f t="shared" si="12"/>
        <v>0.62</v>
      </c>
      <c r="EN6" s="80" t="str">
        <f>IF(EN7="","",IF(EN7="-","【-】","【"&amp;SUBSTITUTE(TEXT(EN7,"#,##0.00"),"-","△")&amp;"】"))</f>
        <v>【0.66】</v>
      </c>
    </row>
    <row r="7" spans="1:144" s="64" customFormat="1">
      <c r="A7" s="65"/>
      <c r="B7" s="71">
        <v>2021</v>
      </c>
      <c r="C7" s="71">
        <v>222127</v>
      </c>
      <c r="D7" s="71">
        <v>46</v>
      </c>
      <c r="E7" s="71">
        <v>1</v>
      </c>
      <c r="F7" s="71">
        <v>0</v>
      </c>
      <c r="G7" s="71">
        <v>1</v>
      </c>
      <c r="H7" s="71" t="s">
        <v>46</v>
      </c>
      <c r="I7" s="71" t="s">
        <v>94</v>
      </c>
      <c r="J7" s="71" t="s">
        <v>95</v>
      </c>
      <c r="K7" s="71" t="s">
        <v>96</v>
      </c>
      <c r="L7" s="71" t="s">
        <v>97</v>
      </c>
      <c r="M7" s="71" t="s">
        <v>15</v>
      </c>
      <c r="N7" s="81" t="s">
        <v>98</v>
      </c>
      <c r="O7" s="81">
        <v>74.319999999999993</v>
      </c>
      <c r="P7" s="81">
        <v>99.4</v>
      </c>
      <c r="Q7" s="81">
        <v>1782</v>
      </c>
      <c r="R7" s="81">
        <v>137722</v>
      </c>
      <c r="S7" s="81">
        <v>70.3</v>
      </c>
      <c r="T7" s="81">
        <v>1959.06</v>
      </c>
      <c r="U7" s="81">
        <v>136529</v>
      </c>
      <c r="V7" s="81">
        <v>66.89</v>
      </c>
      <c r="W7" s="81">
        <v>2041.1</v>
      </c>
      <c r="X7" s="81">
        <v>124.18</v>
      </c>
      <c r="Y7" s="81">
        <v>121.92</v>
      </c>
      <c r="Z7" s="81">
        <v>118.76</v>
      </c>
      <c r="AA7" s="81">
        <v>109.1</v>
      </c>
      <c r="AB7" s="81">
        <v>116.56</v>
      </c>
      <c r="AC7" s="81">
        <v>113.68</v>
      </c>
      <c r="AD7" s="81">
        <v>113.82</v>
      </c>
      <c r="AE7" s="81">
        <v>112.82</v>
      </c>
      <c r="AF7" s="81">
        <v>111.21</v>
      </c>
      <c r="AG7" s="81">
        <v>111.89</v>
      </c>
      <c r="AH7" s="81">
        <v>111.39</v>
      </c>
      <c r="AI7" s="81">
        <v>0</v>
      </c>
      <c r="AJ7" s="81">
        <v>0</v>
      </c>
      <c r="AK7" s="81">
        <v>0</v>
      </c>
      <c r="AL7" s="81">
        <v>0</v>
      </c>
      <c r="AM7" s="81">
        <v>0</v>
      </c>
      <c r="AN7" s="81">
        <v>3.e-002</v>
      </c>
      <c r="AO7" s="81">
        <v>0</v>
      </c>
      <c r="AP7" s="81">
        <v>0</v>
      </c>
      <c r="AQ7" s="81">
        <v>0</v>
      </c>
      <c r="AR7" s="81">
        <v>0.45</v>
      </c>
      <c r="AS7" s="81">
        <v>1.3</v>
      </c>
      <c r="AT7" s="81">
        <v>360.45</v>
      </c>
      <c r="AU7" s="81">
        <v>330.45</v>
      </c>
      <c r="AV7" s="81">
        <v>395.26</v>
      </c>
      <c r="AW7" s="81">
        <v>415.47</v>
      </c>
      <c r="AX7" s="81">
        <v>374.98</v>
      </c>
      <c r="AY7" s="81">
        <v>337.49</v>
      </c>
      <c r="AZ7" s="81">
        <v>335.6</v>
      </c>
      <c r="BA7" s="81">
        <v>358.91</v>
      </c>
      <c r="BB7" s="81">
        <v>360.96</v>
      </c>
      <c r="BC7" s="81">
        <v>351.29</v>
      </c>
      <c r="BD7" s="81">
        <v>261.51</v>
      </c>
      <c r="BE7" s="81">
        <v>252.63</v>
      </c>
      <c r="BF7" s="81">
        <v>255.36</v>
      </c>
      <c r="BG7" s="81">
        <v>252.92</v>
      </c>
      <c r="BH7" s="81">
        <v>271.29000000000002</v>
      </c>
      <c r="BI7" s="81">
        <v>269.01</v>
      </c>
      <c r="BJ7" s="81">
        <v>265.92</v>
      </c>
      <c r="BK7" s="81">
        <v>258.26</v>
      </c>
      <c r="BL7" s="81">
        <v>247.27</v>
      </c>
      <c r="BM7" s="81">
        <v>239.18</v>
      </c>
      <c r="BN7" s="81">
        <v>236.29</v>
      </c>
      <c r="BO7" s="81">
        <v>265.16000000000003</v>
      </c>
      <c r="BP7" s="81">
        <v>124.85</v>
      </c>
      <c r="BQ7" s="81">
        <v>122.62</v>
      </c>
      <c r="BR7" s="81">
        <v>119.25</v>
      </c>
      <c r="BS7" s="81">
        <v>108.45</v>
      </c>
      <c r="BT7" s="81">
        <v>116.41</v>
      </c>
      <c r="BU7" s="81">
        <v>105.86</v>
      </c>
      <c r="BV7" s="81">
        <v>106.07</v>
      </c>
      <c r="BW7" s="81">
        <v>105.34</v>
      </c>
      <c r="BX7" s="81">
        <v>101.89</v>
      </c>
      <c r="BY7" s="81">
        <v>104.33</v>
      </c>
      <c r="BZ7" s="81">
        <v>102.35</v>
      </c>
      <c r="CA7" s="81">
        <v>89.05</v>
      </c>
      <c r="CB7" s="81">
        <v>90.7</v>
      </c>
      <c r="CC7" s="81">
        <v>93.33</v>
      </c>
      <c r="CD7" s="81">
        <v>96.26</v>
      </c>
      <c r="CE7" s="81">
        <v>94.99</v>
      </c>
      <c r="CF7" s="81">
        <v>158.58000000000001</v>
      </c>
      <c r="CG7" s="81">
        <v>159.22</v>
      </c>
      <c r="CH7" s="81">
        <v>159.6</v>
      </c>
      <c r="CI7" s="81">
        <v>156.32</v>
      </c>
      <c r="CJ7" s="81">
        <v>157.4</v>
      </c>
      <c r="CK7" s="81">
        <v>167.74</v>
      </c>
      <c r="CL7" s="81">
        <v>55.9</v>
      </c>
      <c r="CM7" s="81">
        <v>55.39</v>
      </c>
      <c r="CN7" s="81">
        <v>55.01</v>
      </c>
      <c r="CO7" s="81">
        <v>54.53</v>
      </c>
      <c r="CP7" s="81">
        <v>54.1</v>
      </c>
      <c r="CQ7" s="81">
        <v>62.38</v>
      </c>
      <c r="CR7" s="81">
        <v>62.83</v>
      </c>
      <c r="CS7" s="81">
        <v>62.05</v>
      </c>
      <c r="CT7" s="81">
        <v>63.23</v>
      </c>
      <c r="CU7" s="81">
        <v>62.59</v>
      </c>
      <c r="CV7" s="81">
        <v>60.29</v>
      </c>
      <c r="CW7" s="81">
        <v>92.68</v>
      </c>
      <c r="CX7" s="81">
        <v>92.05</v>
      </c>
      <c r="CY7" s="81">
        <v>91.3</v>
      </c>
      <c r="CZ7" s="81">
        <v>92.08</v>
      </c>
      <c r="DA7" s="81">
        <v>91.08</v>
      </c>
      <c r="DB7" s="81">
        <v>89.17</v>
      </c>
      <c r="DC7" s="81">
        <v>88.86</v>
      </c>
      <c r="DD7" s="81">
        <v>89.11</v>
      </c>
      <c r="DE7" s="81">
        <v>89.35</v>
      </c>
      <c r="DF7" s="81">
        <v>89.7</v>
      </c>
      <c r="DG7" s="81">
        <v>90.12</v>
      </c>
      <c r="DH7" s="81">
        <v>47.21</v>
      </c>
      <c r="DI7" s="81">
        <v>47.72</v>
      </c>
      <c r="DJ7" s="81">
        <v>48.27</v>
      </c>
      <c r="DK7" s="81">
        <v>49.14</v>
      </c>
      <c r="DL7" s="81">
        <v>49.5</v>
      </c>
      <c r="DM7" s="81">
        <v>46.99</v>
      </c>
      <c r="DN7" s="81">
        <v>47.89</v>
      </c>
      <c r="DO7" s="81">
        <v>48.69</v>
      </c>
      <c r="DP7" s="81">
        <v>49.62</v>
      </c>
      <c r="DQ7" s="81">
        <v>50.5</v>
      </c>
      <c r="DR7" s="81">
        <v>50.88</v>
      </c>
      <c r="DS7" s="81">
        <v>8.5299999999999994</v>
      </c>
      <c r="DT7" s="81">
        <v>9.8699999999999992</v>
      </c>
      <c r="DU7" s="81">
        <v>10.86</v>
      </c>
      <c r="DV7" s="81">
        <v>12.52</v>
      </c>
      <c r="DW7" s="81">
        <v>14</v>
      </c>
      <c r="DX7" s="81">
        <v>15.83</v>
      </c>
      <c r="DY7" s="81">
        <v>16.899999999999999</v>
      </c>
      <c r="DZ7" s="81">
        <v>18.260000000000002</v>
      </c>
      <c r="EA7" s="81">
        <v>19.510000000000002</v>
      </c>
      <c r="EB7" s="81">
        <v>21.19</v>
      </c>
      <c r="EC7" s="81">
        <v>22.3</v>
      </c>
      <c r="ED7" s="81">
        <v>0.93</v>
      </c>
      <c r="EE7" s="81">
        <v>0.96</v>
      </c>
      <c r="EF7" s="81">
        <v>1.04</v>
      </c>
      <c r="EG7" s="81">
        <v>0.48</v>
      </c>
      <c r="EH7" s="81">
        <v>0.75</v>
      </c>
      <c r="EI7" s="81">
        <v>0.74</v>
      </c>
      <c r="EJ7" s="81">
        <v>0.72</v>
      </c>
      <c r="EK7" s="81">
        <v>0.66</v>
      </c>
      <c r="EL7" s="81">
        <v>0.67</v>
      </c>
      <c r="EM7" s="81">
        <v>0.62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2023-01-16T05:47:17Z</cp:lastPrinted>
  <dcterms:created xsi:type="dcterms:W3CDTF">2022-12-01T00:59:36Z</dcterms:created>
  <dcterms:modified xsi:type="dcterms:W3CDTF">2023-02-15T06:08:13Z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2023-02-15T06:08:13Z</vt:filetime>
  </property>
</Properties>
</file>