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image/x-wmf" Extension="wmf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thumbnail.wmf" Type="http://schemas.openxmlformats.org/package/2006/relationships/metadata/thumbnail"/><Relationship Id="rId3" Target="docProps/core.xml" Type="http://schemas.openxmlformats.org/package/2006/relationships/metadata/core-properties"/><Relationship Id="rId4" Target="docProps/app.xml" Type="http://schemas.openxmlformats.org/officeDocument/2006/relationships/extended-properties"/><Relationship Id="rId5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F28EFC91-3C30-43C2-960E-6AD338886D1A}" xr6:coauthVersionLast="47" xr6:coauthVersionMax="47" xr10:uidLastSave="{00000000-0000-0000-0000-000000000000}"/>
  <bookViews>
    <workbookView xWindow="28680" yWindow="-120" windowWidth="29040" windowHeight="15990" xr2:uid="{1BE67004-0684-45A5-8B70-C7A6CE87F557}"/>
  </bookViews>
  <sheets>
    <sheet name="開票結果（開票区別投票総数一覧）" sheetId="1" r:id="rId1"/>
  </sheets>
  <definedNames>
    <definedName name="_xlnm.Print_Area" localSheetId="0">'開票結果（開票区別投票総数一覧）'!$A$1:$O$192</definedName>
    <definedName name="RP040250_HEAD_タイトル">'開票結果（開票区別投票総数一覧）'!$G$1</definedName>
    <definedName name="RP040250_HEAD_時分">'開票結果（開票区別投票総数一覧）'!$L$1</definedName>
    <definedName name="RP040250_HEAD_執行日">'開票結果（開票区別投票総数一覧）'!$A$2:$D$2</definedName>
    <definedName name="RP040250_SUB2_按分の際切捨てた票数">'開票結果（開票区別投票総数一覧）'!$G$7</definedName>
    <definedName name="RP040250_SUB2_何れの候補者にも属さない票数">'開票結果（開票区別投票総数一覧）'!$I$7</definedName>
    <definedName name="RP040250_SUB2_持ち帰りその他">'開票結果（開票区別投票総数一覧）'!$N$7</definedName>
    <definedName name="RP040250_SUB2_得票総数_小数">'開票結果（開票区別投票総数一覧）'!$F$7</definedName>
    <definedName name="RP040250_SUB2_得票総数_整数">'開票結果（開票区別投票総数一覧）'!$E$7</definedName>
    <definedName name="RP040250_SUB2_無効投票数">'開票結果（開票区別投票総数一覧）'!$K$7</definedName>
  </definedNames>
  <calcPr calcId="191029" fullCalcOnLoad="true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1" i="1" l="1"/>
  <c r="E191" i="1"/>
  <c r="M6" i="1"/>
  <c r="L6" i="1"/>
  <c r="K6" i="1"/>
  <c r="J140" i="1"/>
  <c r="L140" i="1" s="1"/>
  <c r="M140" i="1" s="1"/>
  <c r="J139" i="1"/>
  <c r="K190" i="1"/>
  <c r="K192" i="1" s="1"/>
  <c r="K191" i="1"/>
  <c r="N190" i="1"/>
  <c r="N191" i="1"/>
  <c r="I192" i="1"/>
  <c r="G190" i="1"/>
  <c r="I190" i="1"/>
  <c r="I191" i="1"/>
  <c r="G191" i="1"/>
  <c r="H191" i="1"/>
  <c r="J52" i="1"/>
  <c r="L52" i="1" s="1"/>
  <c r="O52" i="1" s="1"/>
  <c r="J47" i="1"/>
  <c r="L47" i="1" s="1"/>
  <c r="O47" i="1" s="1"/>
  <c r="F17" i="1"/>
  <c r="J12" i="1"/>
  <c r="N6" i="1"/>
  <c r="G6" i="1"/>
  <c r="I6" i="1"/>
  <c r="J185" i="1"/>
  <c r="E109" i="1"/>
  <c r="F138" i="1"/>
  <c r="F116" i="1"/>
  <c r="F109" i="1"/>
  <c r="M52" i="1" l="1"/>
  <c r="M47" i="1"/>
  <c r="G192" i="1"/>
  <c r="N192" i="1"/>
  <c r="F62" i="1"/>
  <c r="J11" i="1"/>
  <c r="J191" i="1" l="1"/>
  <c r="L191" i="1" s="1"/>
  <c r="E190" i="1"/>
  <c r="F190" i="1"/>
  <c r="F192" i="1" s="1"/>
  <c r="J10" i="1"/>
  <c r="L10" i="1" s="1"/>
  <c r="I138" i="1"/>
  <c r="G138" i="1"/>
  <c r="N138" i="1"/>
  <c r="K138" i="1"/>
  <c r="E138" i="1"/>
  <c r="J138" i="1" s="1"/>
  <c r="N116" i="1"/>
  <c r="K116" i="1"/>
  <c r="I116" i="1"/>
  <c r="G116" i="1"/>
  <c r="E116" i="1"/>
  <c r="N109" i="1"/>
  <c r="K109" i="1"/>
  <c r="I109" i="1"/>
  <c r="G109" i="1"/>
  <c r="G62" i="1"/>
  <c r="I62" i="1"/>
  <c r="N62" i="1"/>
  <c r="J175" i="1"/>
  <c r="L175" i="1" s="1"/>
  <c r="M175" i="1" s="1"/>
  <c r="E62" i="1"/>
  <c r="K62" i="1"/>
  <c r="L185" i="1"/>
  <c r="M185" i="1" s="1"/>
  <c r="J180" i="1"/>
  <c r="L180" i="1" s="1"/>
  <c r="M180" i="1" s="1"/>
  <c r="J170" i="1"/>
  <c r="L170" i="1" s="1"/>
  <c r="M170" i="1" s="1"/>
  <c r="J165" i="1"/>
  <c r="L165" i="1" s="1"/>
  <c r="M165" i="1" s="1"/>
  <c r="J160" i="1"/>
  <c r="L160" i="1" s="1"/>
  <c r="M160" i="1" s="1"/>
  <c r="J155" i="1"/>
  <c r="L155" i="1" s="1"/>
  <c r="M155" i="1" s="1"/>
  <c r="J150" i="1"/>
  <c r="L150" i="1" s="1"/>
  <c r="M150" i="1" s="1"/>
  <c r="J145" i="1"/>
  <c r="L145" i="1" s="1"/>
  <c r="M145" i="1" s="1"/>
  <c r="L139" i="1"/>
  <c r="M139" i="1" s="1"/>
  <c r="J133" i="1"/>
  <c r="L133" i="1" s="1"/>
  <c r="M133" i="1" s="1"/>
  <c r="J128" i="1"/>
  <c r="L128" i="1" s="1"/>
  <c r="M128" i="1" s="1"/>
  <c r="J123" i="1"/>
  <c r="L123" i="1" s="1"/>
  <c r="M123" i="1" s="1"/>
  <c r="J118" i="1"/>
  <c r="L118" i="1" s="1"/>
  <c r="M118" i="1" s="1"/>
  <c r="J117" i="1"/>
  <c r="L117" i="1" s="1"/>
  <c r="M117" i="1" s="1"/>
  <c r="J111" i="1"/>
  <c r="L111" i="1" s="1"/>
  <c r="M111" i="1" s="1"/>
  <c r="J110" i="1"/>
  <c r="L110" i="1" s="1"/>
  <c r="M110" i="1" s="1"/>
  <c r="J104" i="1"/>
  <c r="L104" i="1" s="1"/>
  <c r="M104" i="1" s="1"/>
  <c r="J99" i="1"/>
  <c r="L99" i="1" s="1"/>
  <c r="M99" i="1" s="1"/>
  <c r="J94" i="1"/>
  <c r="L94" i="1" s="1"/>
  <c r="M94" i="1" s="1"/>
  <c r="J89" i="1"/>
  <c r="L89" i="1" s="1"/>
  <c r="M89" i="1" s="1"/>
  <c r="J84" i="1"/>
  <c r="L84" i="1" s="1"/>
  <c r="M84" i="1" s="1"/>
  <c r="J79" i="1"/>
  <c r="L79" i="1" s="1"/>
  <c r="M79" i="1" s="1"/>
  <c r="J74" i="1"/>
  <c r="L74" i="1" s="1"/>
  <c r="M74" i="1" s="1"/>
  <c r="J69" i="1"/>
  <c r="L69" i="1" s="1"/>
  <c r="J63" i="1"/>
  <c r="L63" i="1" s="1"/>
  <c r="J64" i="1"/>
  <c r="L64" i="1" s="1"/>
  <c r="M64" i="1" s="1"/>
  <c r="J57" i="1"/>
  <c r="L57" i="1" s="1"/>
  <c r="M57" i="1" s="1"/>
  <c r="J42" i="1"/>
  <c r="L42" i="1" s="1"/>
  <c r="M42" i="1" s="1"/>
  <c r="J37" i="1"/>
  <c r="L37" i="1" s="1"/>
  <c r="M37" i="1" s="1"/>
  <c r="J32" i="1"/>
  <c r="L32" i="1" s="1"/>
  <c r="M32" i="1" s="1"/>
  <c r="J27" i="1"/>
  <c r="L27" i="1" s="1"/>
  <c r="M27" i="1" s="1"/>
  <c r="J22" i="1"/>
  <c r="L22" i="1" s="1"/>
  <c r="M22" i="1" s="1"/>
  <c r="J17" i="1"/>
  <c r="L17" i="1" s="1"/>
  <c r="M17" i="1" s="1"/>
  <c r="L12" i="1"/>
  <c r="M12" i="1" s="1"/>
  <c r="L11" i="1"/>
  <c r="J190" i="1" l="1"/>
  <c r="J192" i="1" s="1"/>
  <c r="M191" i="1"/>
  <c r="O191" i="1"/>
  <c r="E192" i="1"/>
  <c r="O69" i="1"/>
  <c r="M69" i="1"/>
  <c r="O10" i="1"/>
  <c r="M10" i="1"/>
  <c r="O11" i="1"/>
  <c r="M11" i="1"/>
  <c r="O63" i="1"/>
  <c r="M63" i="1"/>
  <c r="J109" i="1"/>
  <c r="L116" i="1"/>
  <c r="M116" i="1" s="1"/>
  <c r="J9" i="1"/>
  <c r="L9" i="1" s="1"/>
  <c r="L138" i="1"/>
  <c r="M138" i="1" s="1"/>
  <c r="J116" i="1"/>
  <c r="O12" i="1"/>
  <c r="L109" i="1"/>
  <c r="M109" i="1" s="1"/>
  <c r="L62" i="1"/>
  <c r="M62" i="1" s="1"/>
  <c r="J62" i="1"/>
  <c r="O185" i="1"/>
  <c r="O180" i="1"/>
  <c r="O175" i="1"/>
  <c r="O170" i="1"/>
  <c r="O165" i="1"/>
  <c r="O160" i="1"/>
  <c r="O155" i="1"/>
  <c r="O150" i="1"/>
  <c r="O145" i="1"/>
  <c r="O140" i="1"/>
  <c r="O139" i="1"/>
  <c r="O133" i="1"/>
  <c r="O128" i="1"/>
  <c r="O123" i="1"/>
  <c r="O118" i="1"/>
  <c r="O117" i="1"/>
  <c r="O111" i="1"/>
  <c r="O110" i="1"/>
  <c r="O104" i="1"/>
  <c r="O99" i="1"/>
  <c r="O94" i="1"/>
  <c r="O89" i="1"/>
  <c r="O84" i="1"/>
  <c r="O79" i="1"/>
  <c r="O74" i="1"/>
  <c r="O64" i="1"/>
  <c r="O57" i="1"/>
  <c r="O42" i="1"/>
  <c r="O37" i="1"/>
  <c r="O32" i="1"/>
  <c r="O27" i="1"/>
  <c r="O22" i="1"/>
  <c r="O17" i="1"/>
  <c r="L190" i="1" l="1"/>
  <c r="L192" i="1" s="1"/>
  <c r="M192" i="1" s="1"/>
  <c r="O62" i="1"/>
  <c r="O9" i="1"/>
  <c r="M9" i="1"/>
  <c r="J8" i="1"/>
  <c r="L8" i="1" s="1"/>
  <c r="O116" i="1"/>
  <c r="O109" i="1"/>
  <c r="O138" i="1"/>
  <c r="M190" i="1" l="1"/>
  <c r="O190" i="1"/>
  <c r="O192" i="1" s="1"/>
  <c r="O8" i="1"/>
  <c r="M8" i="1"/>
  <c r="F6" i="1"/>
  <c r="E6" i="1"/>
  <c r="J7" i="1"/>
  <c r="L7" i="1" s="1"/>
  <c r="M7" i="1" s="1"/>
  <c r="J6" i="1" l="1"/>
  <c r="O7" i="1"/>
  <c r="O6" i="1" s="1"/>
</calcChain>
</file>

<file path=xl/sharedStrings.xml><?xml version="1.0" encoding="utf-8"?>
<sst xmlns="http://schemas.openxmlformats.org/spreadsheetml/2006/main" count="511" uniqueCount="80">
  <si>
    <t>令和　年　月　日執行</t>
    <rPh sb="0" eb="2">
      <t>レイワ</t>
    </rPh>
    <rPh sb="3" eb="4">
      <t>ネン</t>
    </rPh>
    <rPh sb="5" eb="6">
      <t>ゲツ</t>
    </rPh>
    <rPh sb="7" eb="8">
      <t>ニチ</t>
    </rPh>
    <rPh sb="8" eb="10">
      <t>シッコウ</t>
    </rPh>
    <phoneticPr fontId="1"/>
  </si>
  <si>
    <t>得票総数
(A)</t>
    <phoneticPr fontId="2"/>
  </si>
  <si>
    <t>按分の際切り
捨てた票数
(B)</t>
  </si>
  <si>
    <t>無効投票数
(E)</t>
    <phoneticPr fontId="2"/>
  </si>
  <si>
    <t>投票総数
(F)
[(D)+(E)]</t>
    <phoneticPr fontId="2"/>
  </si>
  <si>
    <t>投票者総数
[(F)+(G)]</t>
    <phoneticPr fontId="2"/>
  </si>
  <si>
    <t>NO</t>
    <phoneticPr fontId="1"/>
  </si>
  <si>
    <t>市町村名</t>
    <rPh sb="0" eb="3">
      <t>シチョウソン</t>
    </rPh>
    <rPh sb="3" eb="4">
      <t>メイ</t>
    </rPh>
    <phoneticPr fontId="1"/>
  </si>
  <si>
    <t>選挙区合計</t>
    <rPh sb="0" eb="5">
      <t>センキョクゴウケイ</t>
    </rPh>
    <phoneticPr fontId="1"/>
  </si>
  <si>
    <t>下田市</t>
    <rPh sb="0" eb="3">
      <t>シモダシ</t>
    </rPh>
    <phoneticPr fontId="1"/>
  </si>
  <si>
    <t>東伊豆町</t>
    <rPh sb="0" eb="3">
      <t>ヒガシイズ</t>
    </rPh>
    <rPh sb="3" eb="4">
      <t>チョウ</t>
    </rPh>
    <phoneticPr fontId="1"/>
  </si>
  <si>
    <t>河津町</t>
    <rPh sb="0" eb="3">
      <t>カワヅチョウ</t>
    </rPh>
    <phoneticPr fontId="1"/>
  </si>
  <si>
    <t>南伊豆町</t>
    <rPh sb="0" eb="4">
      <t>ミナミイズチョウ</t>
    </rPh>
    <phoneticPr fontId="1"/>
  </si>
  <si>
    <t>松崎町</t>
    <rPh sb="0" eb="3">
      <t>マツザキチョウ</t>
    </rPh>
    <phoneticPr fontId="1"/>
  </si>
  <si>
    <t>西伊豆町</t>
    <rPh sb="0" eb="4">
      <t>ニシイズチョウ</t>
    </rPh>
    <phoneticPr fontId="1"/>
  </si>
  <si>
    <t>静岡県議会議員選挙　開票状況</t>
    <rPh sb="0" eb="2">
      <t>シズオカ</t>
    </rPh>
    <rPh sb="2" eb="5">
      <t>ケンギカイ</t>
    </rPh>
    <rPh sb="5" eb="7">
      <t>ギイン</t>
    </rPh>
    <rPh sb="7" eb="9">
      <t>センキョ</t>
    </rPh>
    <rPh sb="10" eb="12">
      <t>カイヒョウ</t>
    </rPh>
    <rPh sb="12" eb="14">
      <t>ジョウキョウ</t>
    </rPh>
    <phoneticPr fontId="1"/>
  </si>
  <si>
    <t>伊東市</t>
    <rPh sb="0" eb="3">
      <t>イトウシ</t>
    </rPh>
    <phoneticPr fontId="1"/>
  </si>
  <si>
    <t>熱海市</t>
    <rPh sb="0" eb="3">
      <t>アタミシ</t>
    </rPh>
    <phoneticPr fontId="1"/>
  </si>
  <si>
    <t>伊豆市</t>
    <rPh sb="0" eb="2">
      <t>イズ</t>
    </rPh>
    <rPh sb="2" eb="3">
      <t>シ</t>
    </rPh>
    <phoneticPr fontId="1"/>
  </si>
  <si>
    <t>伊豆市</t>
    <rPh sb="0" eb="3">
      <t>イズシ</t>
    </rPh>
    <phoneticPr fontId="1"/>
  </si>
  <si>
    <t>伊豆の国市</t>
    <rPh sb="0" eb="2">
      <t>イズ</t>
    </rPh>
    <rPh sb="3" eb="5">
      <t>クニシ</t>
    </rPh>
    <phoneticPr fontId="1"/>
  </si>
  <si>
    <t>函南町</t>
    <rPh sb="0" eb="3">
      <t>カンナミチョウ</t>
    </rPh>
    <phoneticPr fontId="1"/>
  </si>
  <si>
    <t>三島市</t>
    <rPh sb="0" eb="3">
      <t>ミシマシ</t>
    </rPh>
    <phoneticPr fontId="1"/>
  </si>
  <si>
    <t>清水町</t>
    <rPh sb="0" eb="3">
      <t>シミズチョウ</t>
    </rPh>
    <phoneticPr fontId="1"/>
  </si>
  <si>
    <t>長泉町</t>
    <rPh sb="0" eb="3">
      <t>ナガイズミチョウ</t>
    </rPh>
    <phoneticPr fontId="1"/>
  </si>
  <si>
    <t>裾野市</t>
    <rPh sb="0" eb="3">
      <t>スソノシ</t>
    </rPh>
    <phoneticPr fontId="1"/>
  </si>
  <si>
    <t>御殿場市</t>
    <rPh sb="0" eb="4">
      <t>ゴテンバシ</t>
    </rPh>
    <phoneticPr fontId="1"/>
  </si>
  <si>
    <t>沼津市</t>
    <rPh sb="0" eb="3">
      <t>ヌマヅシ</t>
    </rPh>
    <phoneticPr fontId="1"/>
  </si>
  <si>
    <t>小山町</t>
    <rPh sb="0" eb="3">
      <t>コヤマチョウ</t>
    </rPh>
    <phoneticPr fontId="1"/>
  </si>
  <si>
    <t>富士市</t>
    <rPh sb="0" eb="3">
      <t>フジシ</t>
    </rPh>
    <phoneticPr fontId="1"/>
  </si>
  <si>
    <t>富士宮市</t>
    <rPh sb="0" eb="4">
      <t>フジノミヤシ</t>
    </rPh>
    <phoneticPr fontId="1"/>
  </si>
  <si>
    <t>静岡市葵区</t>
    <rPh sb="0" eb="5">
      <t>シズオカシアオイク</t>
    </rPh>
    <phoneticPr fontId="1"/>
  </si>
  <si>
    <t>静岡市駿河区</t>
    <rPh sb="0" eb="6">
      <t>シズオカシスルガク</t>
    </rPh>
    <phoneticPr fontId="1"/>
  </si>
  <si>
    <t>静岡市清水区</t>
    <rPh sb="0" eb="6">
      <t>シズオカシシミズク</t>
    </rPh>
    <phoneticPr fontId="1"/>
  </si>
  <si>
    <t>焼津市</t>
    <rPh sb="0" eb="3">
      <t>ヤイヅシ</t>
    </rPh>
    <phoneticPr fontId="1"/>
  </si>
  <si>
    <t>藤枝市</t>
    <rPh sb="0" eb="3">
      <t>フジエダシ</t>
    </rPh>
    <phoneticPr fontId="1"/>
  </si>
  <si>
    <t>牧之原市</t>
    <rPh sb="0" eb="4">
      <t>マキノハラシ</t>
    </rPh>
    <phoneticPr fontId="1"/>
  </si>
  <si>
    <t>吉田町</t>
    <rPh sb="0" eb="3">
      <t>ヨシダチョウ</t>
    </rPh>
    <phoneticPr fontId="1"/>
  </si>
  <si>
    <t>島田市</t>
    <rPh sb="0" eb="3">
      <t>シマダシ</t>
    </rPh>
    <phoneticPr fontId="1"/>
  </si>
  <si>
    <t>川根本町</t>
    <rPh sb="0" eb="4">
      <t>カワネホンチョウ</t>
    </rPh>
    <phoneticPr fontId="1"/>
  </si>
  <si>
    <t>御前崎市</t>
    <rPh sb="0" eb="4">
      <t>オマエザキシ</t>
    </rPh>
    <phoneticPr fontId="1"/>
  </si>
  <si>
    <t>菊川市</t>
    <rPh sb="0" eb="2">
      <t>キクカワ</t>
    </rPh>
    <rPh sb="2" eb="3">
      <t>シ</t>
    </rPh>
    <phoneticPr fontId="1"/>
  </si>
  <si>
    <t>菊川市</t>
    <rPh sb="0" eb="3">
      <t>キクカワシ</t>
    </rPh>
    <phoneticPr fontId="1"/>
  </si>
  <si>
    <t>掛川市</t>
    <rPh sb="0" eb="3">
      <t>カケガワシ</t>
    </rPh>
    <phoneticPr fontId="1"/>
  </si>
  <si>
    <t>袋井市</t>
    <rPh sb="0" eb="3">
      <t>フクロイシ</t>
    </rPh>
    <phoneticPr fontId="1"/>
  </si>
  <si>
    <t>森町</t>
    <rPh sb="0" eb="2">
      <t>モリチョウ</t>
    </rPh>
    <phoneticPr fontId="1"/>
  </si>
  <si>
    <t>磐田市</t>
    <rPh sb="0" eb="3">
      <t>イワタシ</t>
    </rPh>
    <phoneticPr fontId="1"/>
  </si>
  <si>
    <t>浜松市中区</t>
    <rPh sb="0" eb="3">
      <t>ハママツシ</t>
    </rPh>
    <rPh sb="3" eb="5">
      <t>ナカク</t>
    </rPh>
    <phoneticPr fontId="1"/>
  </si>
  <si>
    <t>浜松市中区</t>
    <rPh sb="0" eb="5">
      <t>ハママツシナカク</t>
    </rPh>
    <phoneticPr fontId="1"/>
  </si>
  <si>
    <t>浜松市東区</t>
    <rPh sb="0" eb="3">
      <t>ハママツシ</t>
    </rPh>
    <rPh sb="3" eb="5">
      <t>ヒガシク</t>
    </rPh>
    <phoneticPr fontId="1"/>
  </si>
  <si>
    <t>浜松市東区</t>
    <rPh sb="0" eb="5">
      <t>ハママツシヒガシク</t>
    </rPh>
    <phoneticPr fontId="1"/>
  </si>
  <si>
    <t>浜松市西区</t>
    <rPh sb="0" eb="5">
      <t>ハママツシニシク</t>
    </rPh>
    <phoneticPr fontId="1"/>
  </si>
  <si>
    <t>浜松市南区</t>
    <rPh sb="0" eb="5">
      <t>ハママツシミナミク</t>
    </rPh>
    <phoneticPr fontId="1"/>
  </si>
  <si>
    <t>浜松市北区</t>
    <rPh sb="0" eb="5">
      <t>ハママツシキタク</t>
    </rPh>
    <phoneticPr fontId="1"/>
  </si>
  <si>
    <t>浜松市浜北区</t>
    <rPh sb="0" eb="6">
      <t>ハママツシハマキタク</t>
    </rPh>
    <phoneticPr fontId="1"/>
  </si>
  <si>
    <t>浜松支天竜区</t>
    <rPh sb="0" eb="5">
      <t>ハママツシテンリュウ</t>
    </rPh>
    <rPh sb="5" eb="6">
      <t>ク</t>
    </rPh>
    <phoneticPr fontId="1"/>
  </si>
  <si>
    <t>浜松市天竜区</t>
    <rPh sb="0" eb="6">
      <t>ハママツシテンリュウク</t>
    </rPh>
    <phoneticPr fontId="1"/>
  </si>
  <si>
    <t>湖西市</t>
    <rPh sb="0" eb="3">
      <t>コサイシ</t>
    </rPh>
    <phoneticPr fontId="1"/>
  </si>
  <si>
    <t>計</t>
    <rPh sb="0" eb="1">
      <t>ケイ</t>
    </rPh>
    <phoneticPr fontId="1"/>
  </si>
  <si>
    <t>町計</t>
    <rPh sb="0" eb="1">
      <t>チョウ</t>
    </rPh>
    <rPh sb="1" eb="2">
      <t>ケイ</t>
    </rPh>
    <phoneticPr fontId="1"/>
  </si>
  <si>
    <t>県計</t>
    <rPh sb="0" eb="1">
      <t>ケン</t>
    </rPh>
    <rPh sb="1" eb="2">
      <t>ケイ</t>
    </rPh>
    <phoneticPr fontId="1"/>
  </si>
  <si>
    <t>有効投票数(D)
[(A)+(B)+(C)]</t>
    <phoneticPr fontId="2"/>
  </si>
  <si>
    <t>市区計</t>
    <rPh sb="0" eb="2">
      <t>シク</t>
    </rPh>
    <rPh sb="2" eb="3">
      <t>ケイ</t>
    </rPh>
    <phoneticPr fontId="1"/>
  </si>
  <si>
    <t>静岡選挙管理委員会</t>
    <rPh sb="0" eb="2">
      <t>シズオカ</t>
    </rPh>
    <rPh sb="2" eb="9">
      <t>センキョカンリイインカイ</t>
    </rPh>
    <phoneticPr fontId="1"/>
  </si>
  <si>
    <t>持ち帰り
その他
(G)</t>
    <phoneticPr fontId="2"/>
  </si>
  <si>
    <t>下田市・賀茂郡</t>
    <rPh sb="0" eb="3">
      <t>シモダシ</t>
    </rPh>
    <rPh sb="4" eb="7">
      <t>カモグン</t>
    </rPh>
    <phoneticPr fontId="1"/>
  </si>
  <si>
    <t>御殿場市・小山町</t>
    <rPh sb="0" eb="4">
      <t>ゴテンバシ</t>
    </rPh>
    <rPh sb="5" eb="8">
      <t>コヤマチョウ</t>
    </rPh>
    <phoneticPr fontId="1"/>
  </si>
  <si>
    <t>牧之原市・吉田町</t>
    <rPh sb="0" eb="4">
      <t>マキノハラシ</t>
    </rPh>
    <rPh sb="5" eb="8">
      <t>ヨシダチョウ</t>
    </rPh>
    <phoneticPr fontId="1"/>
  </si>
  <si>
    <t>島田市・川根本町</t>
    <rPh sb="0" eb="3">
      <t>シマダシ</t>
    </rPh>
    <rPh sb="4" eb="8">
      <t>カワネホンチョウ</t>
    </rPh>
    <phoneticPr fontId="1"/>
  </si>
  <si>
    <t>袋井市・森町</t>
    <rPh sb="0" eb="3">
      <t>フクロイシ</t>
    </rPh>
    <rPh sb="4" eb="5">
      <t>モリ</t>
    </rPh>
    <rPh sb="5" eb="6">
      <t>マチ</t>
    </rPh>
    <phoneticPr fontId="1"/>
  </si>
  <si>
    <t>無効投票率
[(E)/(F)×100]</t>
    <rPh sb="0" eb="5">
      <t>ムコウトウヒョウリツ</t>
    </rPh>
    <phoneticPr fontId="1"/>
  </si>
  <si>
    <t>選挙区名</t>
    <rPh sb="0" eb="2">
      <t>センキョ</t>
    </rPh>
    <phoneticPr fontId="1"/>
  </si>
  <si>
    <t xml:space="preserve">1時30分現在 </t>
    <rPh sb="5" eb="7">
      <t>ゲンザイ</t>
    </rPh>
    <phoneticPr fontId="1"/>
  </si>
  <si>
    <t>確定</t>
    <rPh sb="0" eb="2">
      <t>カクテイ</t>
    </rPh>
    <phoneticPr fontId="1"/>
  </si>
  <si>
    <t>無効投票率
[(E)/(F)×100]</t>
    <phoneticPr fontId="2"/>
  </si>
  <si>
    <t>持ち帰りその他
(G)</t>
    <phoneticPr fontId="2"/>
  </si>
  <si>
    <r>
      <rPr>
        <sz val="10"/>
        <rFont val="ＭＳ 明朝"/>
        <family val="1"/>
        <charset val="128"/>
      </rPr>
      <t>いずれの候補者にも属しない票数</t>
    </r>
    <r>
      <rPr>
        <sz val="11"/>
        <rFont val="ＭＳ 明朝"/>
        <family val="1"/>
        <charset val="128"/>
      </rPr>
      <t xml:space="preserve">
(C)</t>
    </r>
    <rPh sb="4" eb="7">
      <t>コウホシャ</t>
    </rPh>
    <phoneticPr fontId="1"/>
  </si>
  <si>
    <t>静岡県議会議員選挙　開票結果</t>
  </si>
  <si>
    <t>令和5年4月9日執行</t>
  </si>
  <si>
    <t>1時20分 現在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</si>
</sst>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;[Red]\-#,##0\ "/>
    <numFmt numFmtId="177" formatCode=".000"/>
    <numFmt numFmtId="178" formatCode="0_);[Red]\(0\)"/>
    <numFmt numFmtId="179" formatCode="0.000"/>
    <numFmt numFmtId="180" formatCode="#,##0.000_ ;[Red]\-#,##0.000\ 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176" fontId="5" fillId="0" borderId="7" xfId="0" applyNumberFormat="1" applyFont="1" applyBorder="1">
      <alignment vertical="center"/>
    </xf>
    <xf numFmtId="176" fontId="3" fillId="0" borderId="4" xfId="0" applyNumberFormat="1" applyFont="1" applyBorder="1">
      <alignment vertical="center"/>
    </xf>
    <xf numFmtId="177" fontId="3" fillId="0" borderId="22" xfId="0" applyNumberFormat="1" applyFont="1" applyBorder="1" applyAlignment="1">
      <alignment horizontal="left" vertical="center"/>
    </xf>
    <xf numFmtId="176" fontId="3" fillId="0" borderId="5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right" vertical="center"/>
    </xf>
    <xf numFmtId="2" fontId="3" fillId="0" borderId="5" xfId="0" applyNumberFormat="1" applyFont="1" applyBorder="1" applyAlignment="1">
      <alignment horizontal="right" vertical="center"/>
    </xf>
    <xf numFmtId="177" fontId="3" fillId="0" borderId="13" xfId="0" applyNumberFormat="1" applyFont="1" applyBorder="1" applyAlignment="1">
      <alignment horizontal="left" vertical="center"/>
    </xf>
    <xf numFmtId="2" fontId="3" fillId="0" borderId="0" xfId="0" applyNumberFormat="1" applyFont="1">
      <alignment vertical="center"/>
    </xf>
    <xf numFmtId="176" fontId="3" fillId="0" borderId="5" xfId="0" applyNumberFormat="1" applyFont="1" applyBorder="1">
      <alignment vertical="center"/>
    </xf>
    <xf numFmtId="177" fontId="3" fillId="0" borderId="21" xfId="0" applyNumberFormat="1" applyFont="1" applyBorder="1" applyAlignment="1">
      <alignment horizontal="left" vertical="center"/>
    </xf>
    <xf numFmtId="176" fontId="7" fillId="0" borderId="4" xfId="0" applyNumberFormat="1" applyFont="1" applyBorder="1" applyAlignment="1">
      <alignment horizontal="center" vertical="center" wrapText="1"/>
    </xf>
    <xf numFmtId="176" fontId="7" fillId="0" borderId="11" xfId="0" applyNumberFormat="1" applyFont="1" applyBorder="1" applyAlignment="1">
      <alignment horizontal="left" vertical="center" wrapText="1"/>
    </xf>
    <xf numFmtId="176" fontId="3" fillId="0" borderId="6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176" fontId="7" fillId="0" borderId="3" xfId="0" applyNumberFormat="1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left" vertical="center"/>
    </xf>
    <xf numFmtId="176" fontId="3" fillId="0" borderId="13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176" fontId="3" fillId="0" borderId="13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8" fontId="6" fillId="0" borderId="11" xfId="1" applyFont="1" applyBorder="1" applyAlignment="1">
      <alignment horizontal="center" vertical="center"/>
    </xf>
    <xf numFmtId="38" fontId="3" fillId="0" borderId="22" xfId="1" applyFont="1" applyFill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38" fontId="3" fillId="0" borderId="12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1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3" xfId="1" applyFont="1" applyBorder="1" applyAlignment="1">
      <alignment horizontal="center" vertical="center" wrapText="1"/>
    </xf>
    <xf numFmtId="38" fontId="7" fillId="0" borderId="15" xfId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right" vertical="center"/>
    </xf>
    <xf numFmtId="180" fontId="3" fillId="0" borderId="12" xfId="0" applyNumberFormat="1" applyFont="1" applyBorder="1" applyAlignment="1">
      <alignment horizontal="right" vertical="center"/>
    </xf>
    <xf numFmtId="180" fontId="3" fillId="0" borderId="13" xfId="0" applyNumberFormat="1" applyFont="1" applyBorder="1" applyAlignment="1">
      <alignment horizontal="right" vertical="center"/>
    </xf>
    <xf numFmtId="176" fontId="3" fillId="0" borderId="4" xfId="0" applyNumberFormat="1" applyFont="1" applyBorder="1" applyAlignment="1">
      <alignment horizontal="left" vertical="center"/>
    </xf>
    <xf numFmtId="176" fontId="3" fillId="0" borderId="10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15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176" fontId="7" fillId="0" borderId="9" xfId="0" applyNumberFormat="1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horizontal="center" vertical="center" wrapText="1"/>
    </xf>
    <xf numFmtId="176" fontId="7" fillId="0" borderId="17" xfId="0" applyNumberFormat="1" applyFont="1" applyBorder="1" applyAlignment="1">
      <alignment horizontal="center" vertical="center" wrapText="1"/>
    </xf>
    <xf numFmtId="178" fontId="3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7" fillId="0" borderId="15" xfId="0" applyFont="1" applyBorder="1" applyAlignment="1">
      <alignment horizontal="center" vertical="center" textRotation="255"/>
    </xf>
    <xf numFmtId="178" fontId="7" fillId="0" borderId="2" xfId="0" applyNumberFormat="1" applyFont="1" applyBorder="1" applyAlignment="1">
      <alignment horizontal="center" vertical="center" wrapText="1"/>
    </xf>
    <xf numFmtId="178" fontId="7" fillId="0" borderId="8" xfId="0" applyNumberFormat="1" applyFont="1" applyBorder="1" applyAlignment="1">
      <alignment horizontal="center" vertical="center" wrapText="1"/>
    </xf>
    <xf numFmtId="178" fontId="7" fillId="0" borderId="4" xfId="0" applyNumberFormat="1" applyFont="1" applyBorder="1" applyAlignment="1">
      <alignment horizontal="center" vertical="center" wrapText="1"/>
    </xf>
    <xf numFmtId="178" fontId="7" fillId="0" borderId="9" xfId="0" applyNumberFormat="1" applyFont="1" applyBorder="1" applyAlignment="1">
      <alignment horizontal="center" vertical="center" wrapText="1"/>
    </xf>
    <xf numFmtId="178" fontId="7" fillId="0" borderId="16" xfId="0" applyNumberFormat="1" applyFont="1" applyBorder="1" applyAlignment="1">
      <alignment horizontal="center" vertical="center" wrapText="1"/>
    </xf>
    <xf numFmtId="178" fontId="7" fillId="0" borderId="17" xfId="0" applyNumberFormat="1" applyFont="1" applyBorder="1" applyAlignment="1">
      <alignment horizontal="center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179" fontId="7" fillId="0" borderId="8" xfId="0" applyNumberFormat="1" applyFont="1" applyBorder="1" applyAlignment="1">
      <alignment horizontal="center" vertical="center" wrapText="1"/>
    </xf>
    <xf numFmtId="179" fontId="7" fillId="0" borderId="4" xfId="0" applyNumberFormat="1" applyFont="1" applyBorder="1" applyAlignment="1">
      <alignment horizontal="center" vertical="center" wrapText="1"/>
    </xf>
    <xf numFmtId="179" fontId="7" fillId="0" borderId="9" xfId="0" applyNumberFormat="1" applyFont="1" applyBorder="1" applyAlignment="1">
      <alignment horizontal="center" vertical="center" wrapText="1"/>
    </xf>
    <xf numFmtId="179" fontId="7" fillId="0" borderId="16" xfId="0" applyNumberFormat="1" applyFont="1" applyBorder="1" applyAlignment="1">
      <alignment horizontal="center" vertical="center" wrapText="1"/>
    </xf>
    <xf numFmtId="179" fontId="7" fillId="0" borderId="1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left" vertical="center" wrapText="1"/>
    </xf>
    <xf numFmtId="176" fontId="3" fillId="0" borderId="12" xfId="0" applyNumberFormat="1" applyFont="1" applyBorder="1" applyAlignment="1">
      <alignment horizontal="left" vertical="center" wrapText="1"/>
    </xf>
    <xf numFmtId="176" fontId="3" fillId="0" borderId="5" xfId="0" applyNumberFormat="1" applyFont="1" applyBorder="1" applyAlignment="1">
      <alignment horizontal="left" vertical="center"/>
    </xf>
    <xf numFmtId="176" fontId="7" fillId="0" borderId="4" xfId="0" applyNumberFormat="1" applyFont="1" applyBorder="1" applyAlignment="1">
      <alignment horizontal="left" vertical="center" wrapText="1"/>
    </xf>
    <xf numFmtId="176" fontId="7" fillId="0" borderId="10" xfId="0" applyNumberFormat="1" applyFont="1" applyBorder="1" applyAlignment="1">
      <alignment horizontal="left" vertical="center" wrapText="1"/>
    </xf>
    <xf numFmtId="176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7" fillId="0" borderId="19" xfId="0" applyNumberFormat="1" applyFont="1" applyBorder="1" applyAlignment="1">
      <alignment horizontal="left" vertical="center" wrapText="1"/>
    </xf>
    <xf numFmtId="176" fontId="7" fillId="0" borderId="18" xfId="0" applyNumberFormat="1" applyFont="1" applyBorder="1" applyAlignment="1">
      <alignment horizontal="left" vertical="center" wrapText="1"/>
    </xf>
    <xf numFmtId="176" fontId="3" fillId="0" borderId="20" xfId="0" applyNumberFormat="1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Relationship Id="rId6" Target="../customXml/item1.xml" Type="http://schemas.openxmlformats.org/officeDocument/2006/relationships/customXml"/><Relationship Id="rId7" Target="../customXml/item2.xml" Type="http://schemas.openxmlformats.org/officeDocument/2006/relationships/customXml"/><Relationship Id="rId8" Target="../customXml/item3.xml" Type="http://schemas.openxmlformats.org/officeDocument/2006/relationships/custom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2A4D9-D1A7-4678-9B7D-AA0A17425FDE}">
  <sheetPr codeName="Sheet1"/>
  <dimension ref="A1:R192"/>
  <sheetViews>
    <sheetView showZeros="0" tabSelected="1" view="pageBreakPreview" zoomScaleNormal="78" zoomScaleSheetLayoutView="100" workbookViewId="0">
      <selection activeCell="E7" sqref="E7"/>
    </sheetView>
  </sheetViews>
  <sheetFormatPr defaultRowHeight="13.2" x14ac:dyDescent="0.45"/>
  <cols>
    <col min="1" max="1" customWidth="true" style="23" width="4.19921875" collapsed="false"/>
    <col min="2" max="2" customWidth="true" style="1" width="18.69921875" collapsed="false"/>
    <col min="3" max="3" customWidth="true" style="1" width="1.69921875" collapsed="false"/>
    <col min="4" max="5" customWidth="true" style="1" width="15.69921875" collapsed="false"/>
    <col min="6" max="6" customWidth="true" style="2" width="5.69921875" collapsed="false"/>
    <col min="7" max="7" customWidth="true" style="1" width="15.69921875" collapsed="false"/>
    <col min="8" max="8" customWidth="true" style="1" width="3.5" collapsed="false"/>
    <col min="9" max="12" customWidth="true" style="1" width="15.69921875" collapsed="false"/>
    <col min="13" max="13" customWidth="true" style="11" width="15.69921875" collapsed="false"/>
    <col min="14" max="15" customWidth="true" style="1" width="15.69921875" collapsed="false"/>
    <col min="16" max="16" customWidth="true" style="1" width="16.296875" collapsed="false"/>
    <col min="17" max="16384" style="1" width="8.796875" collapsed="false"/>
  </cols>
  <sheetData>
    <row r="1" spans="1:18" ht="24" customHeight="1" x14ac:dyDescent="0.2">
      <c r="A1" s="33"/>
      <c r="B1" s="33"/>
      <c r="C1" s="33"/>
      <c r="D1" s="33"/>
      <c r="G1" s="32" t="s">
        <v>77</v>
      </c>
      <c r="H1" s="32"/>
      <c r="I1" s="32"/>
      <c r="J1" s="32"/>
      <c r="K1" s="32"/>
      <c r="L1" s="53" t="s">
        <v>79</v>
      </c>
      <c r="M1" s="53"/>
      <c r="N1" s="53"/>
      <c r="O1" s="25" t="s">
        <v>73</v>
      </c>
      <c r="Q1" s="3"/>
      <c r="R1" s="3"/>
    </row>
    <row r="2" spans="1:18" ht="18" customHeight="1" x14ac:dyDescent="0.45">
      <c r="A2" s="33" t="s">
        <v>78</v>
      </c>
      <c r="B2" s="33"/>
      <c r="C2" s="33"/>
      <c r="D2" s="33"/>
      <c r="G2" s="4"/>
      <c r="H2" s="4"/>
      <c r="I2" s="4"/>
      <c r="J2" s="4"/>
      <c r="K2" s="4"/>
      <c r="L2" s="39" t="s">
        <v>63</v>
      </c>
      <c r="M2" s="39"/>
      <c r="N2" s="39"/>
      <c r="O2" s="39"/>
      <c r="Q2" s="3"/>
    </row>
    <row r="3" spans="1:18" ht="18" customHeight="1" x14ac:dyDescent="0.45">
      <c r="A3" s="54" t="s">
        <v>6</v>
      </c>
      <c r="B3" s="44" t="s">
        <v>71</v>
      </c>
      <c r="C3" s="47" t="s">
        <v>7</v>
      </c>
      <c r="D3" s="48"/>
      <c r="E3" s="47" t="s">
        <v>1</v>
      </c>
      <c r="F3" s="48"/>
      <c r="G3" s="47" t="s">
        <v>2</v>
      </c>
      <c r="H3" s="48"/>
      <c r="I3" s="34" t="s">
        <v>76</v>
      </c>
      <c r="J3" s="44" t="s">
        <v>61</v>
      </c>
      <c r="K3" s="44" t="s">
        <v>3</v>
      </c>
      <c r="L3" s="44" t="s">
        <v>4</v>
      </c>
      <c r="M3" s="29" t="s">
        <v>70</v>
      </c>
      <c r="N3" s="44" t="s">
        <v>64</v>
      </c>
      <c r="O3" s="44" t="s">
        <v>5</v>
      </c>
      <c r="P3" s="5"/>
    </row>
    <row r="4" spans="1:18" ht="18" customHeight="1" x14ac:dyDescent="0.45">
      <c r="A4" s="55"/>
      <c r="B4" s="45"/>
      <c r="C4" s="49"/>
      <c r="D4" s="50"/>
      <c r="E4" s="49"/>
      <c r="F4" s="50"/>
      <c r="G4" s="49"/>
      <c r="H4" s="50"/>
      <c r="I4" s="35"/>
      <c r="J4" s="45"/>
      <c r="K4" s="45"/>
      <c r="L4" s="45"/>
      <c r="M4" s="30"/>
      <c r="N4" s="45"/>
      <c r="O4" s="45"/>
    </row>
    <row r="5" spans="1:18" ht="18" customHeight="1" thickBot="1" x14ac:dyDescent="0.5">
      <c r="A5" s="56"/>
      <c r="B5" s="46"/>
      <c r="C5" s="51"/>
      <c r="D5" s="52"/>
      <c r="E5" s="51"/>
      <c r="F5" s="52"/>
      <c r="G5" s="51"/>
      <c r="H5" s="52"/>
      <c r="I5" s="36"/>
      <c r="J5" s="46"/>
      <c r="K5" s="46"/>
      <c r="L5" s="46"/>
      <c r="M5" s="31"/>
      <c r="N5" s="46"/>
      <c r="O5" s="46"/>
    </row>
    <row r="6" spans="1:18" ht="18" customHeight="1" thickTop="1" x14ac:dyDescent="0.45">
      <c r="A6" s="69">
        <v>1</v>
      </c>
      <c r="B6" s="71" t="s">
        <v>65</v>
      </c>
      <c r="C6" s="42" t="s">
        <v>8</v>
      </c>
      <c r="D6" s="43"/>
      <c r="E6" s="28" t="str">
        <f>IF(ROUNDDOWN(SUM(E7:E12)+SUM(F7:F12),0)=0,"",ROUNDDOWN(SUM(E7:E12)+SUM(F7:F12),0))</f>
        <v/>
      </c>
      <c r="F6" s="6" t="str">
        <f>IF(MOD(SUM(E7:E12)+SUM(F7:F12),1)=0,"",MOD(SUM(E7:E12)+SUM(F7:F12),1))</f>
        <v/>
      </c>
      <c r="G6" s="40" t="str">
        <f>IF(SUM(G7:H12)=0,"",SUM(G7:H12))</f>
        <v/>
      </c>
      <c r="H6" s="41"/>
      <c r="I6" s="7" t="str">
        <f>IF(SUM(I7:I12)=0,"",SUM(I7:I12))</f>
        <v/>
      </c>
      <c r="J6" s="8" t="str">
        <f>IF(SUM(E6:F6,G6,I6)=0,"",SUM(E6:F6,G6,I6))</f>
        <v/>
      </c>
      <c r="K6" s="7" t="str">
        <f>IF(SUM(K7:K12)=0,"",SUM(K7:K12))</f>
        <v/>
      </c>
      <c r="L6" s="7" t="str">
        <f>IF(SUM(L7:L12)=0,"",SUM(L7:L12))</f>
        <v/>
      </c>
      <c r="M6" s="9">
        <f>IFERROR((K6/L6)*100,0)</f>
        <v>0</v>
      </c>
      <c r="N6" s="7" t="str">
        <f>IF(SUM(N7:N12)=0,"",SUM(N7:N12))</f>
        <v/>
      </c>
      <c r="O6" s="7" t="str">
        <f>IF(SUM(O7:O12)=0,"",SUM(O7:O12))</f>
        <v/>
      </c>
    </row>
    <row r="7" spans="1:18" ht="18" customHeight="1" x14ac:dyDescent="0.45">
      <c r="A7" s="70"/>
      <c r="B7" s="72"/>
      <c r="C7" s="37"/>
      <c r="D7" s="22" t="s">
        <v>9</v>
      </c>
      <c r="E7" s="28" t="n">
        <v>9094.0</v>
      </c>
      <c r="F7" s="10"/>
      <c r="G7" s="40" t="n">
        <v>0.0</v>
      </c>
      <c r="H7" s="41"/>
      <c r="I7" s="8" t="n">
        <v>0.0</v>
      </c>
      <c r="J7" s="8" t="str">
        <f t="shared" ref="J7:J12" si="0">IF(SUM(E7:F7,G7,I7)=0,"",SUM(E7:F7,G7,I7))</f>
        <v/>
      </c>
      <c r="K7" s="8" t="n">
        <v>154.0</v>
      </c>
      <c r="L7" s="7" t="str">
        <f t="shared" ref="L7:L12" si="1">IF(SUM(J7,K7)=0,"",SUM(J7,K7))</f>
        <v/>
      </c>
      <c r="M7" s="9">
        <f t="shared" ref="M7:M12" si="2">IFERROR((K7/L7)*100,0)</f>
        <v>0</v>
      </c>
      <c r="N7" s="7" t="n">
        <v>0.0</v>
      </c>
      <c r="O7" s="8" t="str">
        <f t="shared" ref="O7:O12" si="3">IF(SUM(L7,N7)=0,"",SUM(L7,N7))</f>
        <v/>
      </c>
    </row>
    <row r="8" spans="1:18" ht="18" customHeight="1" x14ac:dyDescent="0.45">
      <c r="A8" s="70"/>
      <c r="B8" s="72"/>
      <c r="C8" s="38"/>
      <c r="D8" s="22" t="s">
        <v>10</v>
      </c>
      <c r="E8" s="28" t="n">
        <v>3758.0</v>
      </c>
      <c r="F8" s="10"/>
      <c r="G8" s="40" t="n">
        <v>0.0</v>
      </c>
      <c r="H8" s="41"/>
      <c r="I8" s="8" t="n">
        <v>0.0</v>
      </c>
      <c r="J8" s="8" t="str">
        <f t="shared" si="0"/>
        <v/>
      </c>
      <c r="K8" s="8" t="n">
        <v>61.0</v>
      </c>
      <c r="L8" s="7" t="str">
        <f t="shared" si="1"/>
        <v/>
      </c>
      <c r="M8" s="9">
        <f>IFERROR((K8/L8)*100,0)</f>
        <v>0</v>
      </c>
      <c r="N8" s="7" t="n">
        <v>0.0</v>
      </c>
      <c r="O8" s="8" t="str">
        <f t="shared" si="3"/>
        <v/>
      </c>
    </row>
    <row r="9" spans="1:18" ht="18" customHeight="1" x14ac:dyDescent="0.45">
      <c r="A9" s="70"/>
      <c r="B9" s="72"/>
      <c r="C9" s="38"/>
      <c r="D9" s="22" t="s">
        <v>11</v>
      </c>
      <c r="E9" s="28" t="n">
        <v>2729.0</v>
      </c>
      <c r="F9" s="10"/>
      <c r="G9" s="40" t="n">
        <v>0.0</v>
      </c>
      <c r="H9" s="41"/>
      <c r="I9" s="8" t="n">
        <v>0.0</v>
      </c>
      <c r="J9" s="8" t="str">
        <f t="shared" si="0"/>
        <v/>
      </c>
      <c r="K9" s="8" t="n">
        <v>59.0</v>
      </c>
      <c r="L9" s="7" t="str">
        <f t="shared" si="1"/>
        <v/>
      </c>
      <c r="M9" s="9">
        <f t="shared" si="2"/>
        <v>0</v>
      </c>
      <c r="N9" s="7" t="n">
        <v>0.0</v>
      </c>
      <c r="O9" s="8" t="str">
        <f t="shared" si="3"/>
        <v/>
      </c>
    </row>
    <row r="10" spans="1:18" ht="18" customHeight="1" x14ac:dyDescent="0.45">
      <c r="A10" s="70"/>
      <c r="B10" s="72"/>
      <c r="C10" s="38"/>
      <c r="D10" s="22" t="s">
        <v>12</v>
      </c>
      <c r="E10" s="28" t="n">
        <v>4297.0</v>
      </c>
      <c r="F10" s="10"/>
      <c r="G10" s="40" t="n">
        <v>0.0</v>
      </c>
      <c r="H10" s="41"/>
      <c r="I10" s="8" t="n">
        <v>0.0</v>
      </c>
      <c r="J10" s="8" t="str">
        <f t="shared" si="0"/>
        <v/>
      </c>
      <c r="K10" s="8" t="n">
        <v>47.0</v>
      </c>
      <c r="L10" s="7" t="str">
        <f t="shared" si="1"/>
        <v/>
      </c>
      <c r="M10" s="9">
        <f t="shared" si="2"/>
        <v>0</v>
      </c>
      <c r="N10" s="7" t="n">
        <v>0.0</v>
      </c>
      <c r="O10" s="8" t="str">
        <f t="shared" si="3"/>
        <v/>
      </c>
    </row>
    <row r="11" spans="1:18" ht="18" customHeight="1" x14ac:dyDescent="0.45">
      <c r="A11" s="70"/>
      <c r="B11" s="72"/>
      <c r="C11" s="38"/>
      <c r="D11" s="22" t="s">
        <v>13</v>
      </c>
      <c r="E11" s="28" t="n">
        <v>3024.0</v>
      </c>
      <c r="F11" s="10"/>
      <c r="G11" s="40" t="n">
        <v>0.0</v>
      </c>
      <c r="H11" s="41"/>
      <c r="I11" s="8" t="n">
        <v>0.0</v>
      </c>
      <c r="J11" s="8" t="str">
        <f t="shared" si="0"/>
        <v/>
      </c>
      <c r="K11" s="8" t="n">
        <v>61.0</v>
      </c>
      <c r="L11" s="7" t="str">
        <f t="shared" si="1"/>
        <v/>
      </c>
      <c r="M11" s="9">
        <f t="shared" si="2"/>
        <v>0</v>
      </c>
      <c r="N11" s="7" t="n">
        <v>0.0</v>
      </c>
      <c r="O11" s="8" t="str">
        <f t="shared" si="3"/>
        <v/>
      </c>
    </row>
    <row r="12" spans="1:18" ht="18" customHeight="1" x14ac:dyDescent="0.45">
      <c r="A12" s="70"/>
      <c r="B12" s="72"/>
      <c r="C12" s="38"/>
      <c r="D12" s="22" t="s">
        <v>14</v>
      </c>
      <c r="E12" s="28" t="n">
        <v>3235.0</v>
      </c>
      <c r="F12" s="10"/>
      <c r="G12" s="40" t="n">
        <v>0.0</v>
      </c>
      <c r="H12" s="41"/>
      <c r="I12" s="8" t="n">
        <v>0.0</v>
      </c>
      <c r="J12" s="8" t="str">
        <f t="shared" si="0"/>
        <v/>
      </c>
      <c r="K12" s="8" t="n">
        <v>54.0</v>
      </c>
      <c r="L12" s="7" t="str">
        <f t="shared" si="1"/>
        <v/>
      </c>
      <c r="M12" s="9">
        <f t="shared" si="2"/>
        <v>0</v>
      </c>
      <c r="N12" s="7" t="n">
        <v>0.0</v>
      </c>
      <c r="O12" s="8" t="str">
        <f t="shared" si="3"/>
        <v/>
      </c>
    </row>
    <row r="13" spans="1:18" ht="18" customHeight="1" x14ac:dyDescent="0.45"/>
    <row r="14" spans="1:18" ht="18" customHeight="1" x14ac:dyDescent="0.45">
      <c r="A14" s="54" t="s">
        <v>6</v>
      </c>
      <c r="B14" s="44" t="s">
        <v>71</v>
      </c>
      <c r="C14" s="47" t="s">
        <v>7</v>
      </c>
      <c r="D14" s="48"/>
      <c r="E14" s="57" t="s">
        <v>1</v>
      </c>
      <c r="F14" s="58"/>
      <c r="G14" s="63" t="s">
        <v>2</v>
      </c>
      <c r="H14" s="64"/>
      <c r="I14" s="34" t="s">
        <v>76</v>
      </c>
      <c r="J14" s="34" t="s">
        <v>61</v>
      </c>
      <c r="K14" s="34" t="s">
        <v>3</v>
      </c>
      <c r="L14" s="34" t="s">
        <v>4</v>
      </c>
      <c r="M14" s="29" t="s">
        <v>74</v>
      </c>
      <c r="N14" s="34" t="s">
        <v>75</v>
      </c>
      <c r="O14" s="34" t="s">
        <v>5</v>
      </c>
    </row>
    <row r="15" spans="1:18" ht="18" customHeight="1" x14ac:dyDescent="0.45">
      <c r="A15" s="55"/>
      <c r="B15" s="45"/>
      <c r="C15" s="49"/>
      <c r="D15" s="50"/>
      <c r="E15" s="59"/>
      <c r="F15" s="60"/>
      <c r="G15" s="65"/>
      <c r="H15" s="66"/>
      <c r="I15" s="35"/>
      <c r="J15" s="35"/>
      <c r="K15" s="35"/>
      <c r="L15" s="35"/>
      <c r="M15" s="30"/>
      <c r="N15" s="35"/>
      <c r="O15" s="35"/>
    </row>
    <row r="16" spans="1:18" ht="18" customHeight="1" thickBot="1" x14ac:dyDescent="0.5">
      <c r="A16" s="56"/>
      <c r="B16" s="46"/>
      <c r="C16" s="51"/>
      <c r="D16" s="52"/>
      <c r="E16" s="61"/>
      <c r="F16" s="62"/>
      <c r="G16" s="67"/>
      <c r="H16" s="68"/>
      <c r="I16" s="36"/>
      <c r="J16" s="36"/>
      <c r="K16" s="36"/>
      <c r="L16" s="36"/>
      <c r="M16" s="31"/>
      <c r="N16" s="36"/>
      <c r="O16" s="36"/>
    </row>
    <row r="17" spans="1:15" ht="18" customHeight="1" thickTop="1" x14ac:dyDescent="0.45">
      <c r="A17" s="24">
        <v>2</v>
      </c>
      <c r="B17" s="12" t="s">
        <v>16</v>
      </c>
      <c r="C17" s="73" t="s">
        <v>16</v>
      </c>
      <c r="D17" s="73"/>
      <c r="E17" s="28" t="n">
        <v>17235.0</v>
      </c>
      <c r="F17" s="13" t="str">
        <f>IF(MOD(SUM(E18:E23)+SUM(F18:F23),1)=0,"",MOD(SUM(E18:E23)+SUM(F18:F23),1))</f>
        <v/>
      </c>
      <c r="G17" s="40" t="n">
        <v>0.0</v>
      </c>
      <c r="H17" s="41"/>
      <c r="I17" s="8" t="n">
        <v>0.0</v>
      </c>
      <c r="J17" s="8" t="str">
        <f>IF(SUM(E17:F17,G17,I17)=0,"",SUM(E17:F17,G17,I17))</f>
        <v/>
      </c>
      <c r="K17" s="8" t="n">
        <v>811.0</v>
      </c>
      <c r="L17" s="7" t="str">
        <f>IF(SUM(J17,K17)=0,"",SUM(J17,K17))</f>
        <v/>
      </c>
      <c r="M17" s="9">
        <f t="shared" ref="M17" si="4">IFERROR((K17/L17)*100,0)</f>
        <v>0</v>
      </c>
      <c r="N17" s="7" t="n">
        <v>0.0</v>
      </c>
      <c r="O17" s="8" t="str">
        <f>IF(SUM(L17,N17)=0,"",SUM(L17,N17))</f>
        <v/>
      </c>
    </row>
    <row r="18" spans="1:15" ht="18" customHeight="1" x14ac:dyDescent="0.45"/>
    <row r="19" spans="1:15" ht="18" customHeight="1" x14ac:dyDescent="0.45">
      <c r="A19" s="54" t="s">
        <v>6</v>
      </c>
      <c r="B19" s="44" t="s">
        <v>71</v>
      </c>
      <c r="C19" s="47" t="s">
        <v>7</v>
      </c>
      <c r="D19" s="48"/>
      <c r="E19" s="57" t="s">
        <v>1</v>
      </c>
      <c r="F19" s="58"/>
      <c r="G19" s="63" t="s">
        <v>2</v>
      </c>
      <c r="H19" s="64"/>
      <c r="I19" s="34" t="s">
        <v>76</v>
      </c>
      <c r="J19" s="34" t="s">
        <v>61</v>
      </c>
      <c r="K19" s="34" t="s">
        <v>3</v>
      </c>
      <c r="L19" s="34" t="s">
        <v>4</v>
      </c>
      <c r="M19" s="29" t="s">
        <v>74</v>
      </c>
      <c r="N19" s="34" t="s">
        <v>75</v>
      </c>
      <c r="O19" s="34" t="s">
        <v>5</v>
      </c>
    </row>
    <row r="20" spans="1:15" ht="18" customHeight="1" x14ac:dyDescent="0.45">
      <c r="A20" s="55"/>
      <c r="B20" s="45"/>
      <c r="C20" s="49"/>
      <c r="D20" s="50"/>
      <c r="E20" s="59"/>
      <c r="F20" s="60"/>
      <c r="G20" s="65"/>
      <c r="H20" s="66"/>
      <c r="I20" s="35"/>
      <c r="J20" s="35"/>
      <c r="K20" s="35"/>
      <c r="L20" s="35"/>
      <c r="M20" s="30"/>
      <c r="N20" s="35"/>
      <c r="O20" s="35"/>
    </row>
    <row r="21" spans="1:15" ht="18" customHeight="1" thickBot="1" x14ac:dyDescent="0.5">
      <c r="A21" s="56"/>
      <c r="B21" s="46"/>
      <c r="C21" s="51"/>
      <c r="D21" s="52"/>
      <c r="E21" s="61"/>
      <c r="F21" s="62"/>
      <c r="G21" s="67"/>
      <c r="H21" s="68"/>
      <c r="I21" s="36"/>
      <c r="J21" s="36"/>
      <c r="K21" s="36"/>
      <c r="L21" s="36"/>
      <c r="M21" s="31"/>
      <c r="N21" s="36"/>
      <c r="O21" s="36"/>
    </row>
    <row r="22" spans="1:15" ht="18" customHeight="1" thickTop="1" x14ac:dyDescent="0.45">
      <c r="A22" s="24">
        <v>3</v>
      </c>
      <c r="B22" s="12" t="s">
        <v>17</v>
      </c>
      <c r="C22" s="73" t="s">
        <v>17</v>
      </c>
      <c r="D22" s="73"/>
      <c r="E22" s="28" t="n">
        <v>0.0</v>
      </c>
      <c r="F22" s="13"/>
      <c r="G22" s="40" t="n">
        <v>0.0</v>
      </c>
      <c r="H22" s="41"/>
      <c r="I22" s="8" t="n">
        <v>0.0</v>
      </c>
      <c r="J22" s="8" t="str">
        <f>IF(SUM(E22:F22,G22,I22)=0,"",SUM(E22:F22,G22,I22))</f>
        <v/>
      </c>
      <c r="K22" s="8" t="n">
        <v>0.0</v>
      </c>
      <c r="L22" s="7" t="str">
        <f>IF(SUM(J22,K22)=0,"",SUM(J22,K22))</f>
        <v/>
      </c>
      <c r="M22" s="9">
        <f t="shared" ref="M22" si="5">IFERROR((K22/L22)*100,0)</f>
        <v>0</v>
      </c>
      <c r="N22" s="7" t="n">
        <v>0.0</v>
      </c>
      <c r="O22" s="8" t="str">
        <f>IF(SUM(L22,N22)=0,"",SUM(L22,N22))</f>
        <v/>
      </c>
    </row>
    <row r="23" spans="1:15" ht="18" customHeight="1" x14ac:dyDescent="0.45"/>
    <row r="24" spans="1:15" ht="18" customHeight="1" x14ac:dyDescent="0.45">
      <c r="A24" s="54" t="s">
        <v>6</v>
      </c>
      <c r="B24" s="44" t="s">
        <v>71</v>
      </c>
      <c r="C24" s="47" t="s">
        <v>7</v>
      </c>
      <c r="D24" s="48"/>
      <c r="E24" s="57" t="s">
        <v>1</v>
      </c>
      <c r="F24" s="58"/>
      <c r="G24" s="63" t="s">
        <v>2</v>
      </c>
      <c r="H24" s="64"/>
      <c r="I24" s="34" t="s">
        <v>76</v>
      </c>
      <c r="J24" s="34" t="s">
        <v>61</v>
      </c>
      <c r="K24" s="34" t="s">
        <v>3</v>
      </c>
      <c r="L24" s="34" t="s">
        <v>4</v>
      </c>
      <c r="M24" s="29" t="s">
        <v>74</v>
      </c>
      <c r="N24" s="34" t="s">
        <v>75</v>
      </c>
      <c r="O24" s="34" t="s">
        <v>5</v>
      </c>
    </row>
    <row r="25" spans="1:15" ht="18" customHeight="1" x14ac:dyDescent="0.45">
      <c r="A25" s="55"/>
      <c r="B25" s="45"/>
      <c r="C25" s="49"/>
      <c r="D25" s="50"/>
      <c r="E25" s="59"/>
      <c r="F25" s="60"/>
      <c r="G25" s="65"/>
      <c r="H25" s="66"/>
      <c r="I25" s="35"/>
      <c r="J25" s="35"/>
      <c r="K25" s="35"/>
      <c r="L25" s="35"/>
      <c r="M25" s="30"/>
      <c r="N25" s="35"/>
      <c r="O25" s="35"/>
    </row>
    <row r="26" spans="1:15" ht="18" customHeight="1" thickBot="1" x14ac:dyDescent="0.5">
      <c r="A26" s="56"/>
      <c r="B26" s="46"/>
      <c r="C26" s="51"/>
      <c r="D26" s="52"/>
      <c r="E26" s="61"/>
      <c r="F26" s="62"/>
      <c r="G26" s="67"/>
      <c r="H26" s="68"/>
      <c r="I26" s="36"/>
      <c r="J26" s="36"/>
      <c r="K26" s="36"/>
      <c r="L26" s="36"/>
      <c r="M26" s="31"/>
      <c r="N26" s="36"/>
      <c r="O26" s="36"/>
    </row>
    <row r="27" spans="1:15" ht="18" customHeight="1" thickTop="1" x14ac:dyDescent="0.45">
      <c r="A27" s="24">
        <v>4</v>
      </c>
      <c r="B27" s="12" t="s">
        <v>18</v>
      </c>
      <c r="C27" s="73" t="s">
        <v>19</v>
      </c>
      <c r="D27" s="73"/>
      <c r="E27" s="28" t="n">
        <v>9607.0</v>
      </c>
      <c r="F27" s="13"/>
      <c r="G27" s="40" t="n">
        <v>0.0</v>
      </c>
      <c r="H27" s="41"/>
      <c r="I27" s="8" t="n">
        <v>0.0</v>
      </c>
      <c r="J27" s="8" t="str">
        <f>IF(SUM(E27:F27,G27,I27)=0,"",SUM(E27:F27,G27,I27))</f>
        <v/>
      </c>
      <c r="K27" s="8" t="n">
        <v>223.0</v>
      </c>
      <c r="L27" s="7" t="str">
        <f>IF(SUM(J27,K27)=0,"",SUM(J27,K27))</f>
        <v/>
      </c>
      <c r="M27" s="9">
        <f t="shared" ref="M27" si="6">IFERROR((K27/L27)*100,0)</f>
        <v>0</v>
      </c>
      <c r="N27" s="7" t="n">
        <v>0.0</v>
      </c>
      <c r="O27" s="8" t="str">
        <f>IF(SUM(L27,N27)=0,"",SUM(L27,N27))</f>
        <v/>
      </c>
    </row>
    <row r="28" spans="1:15" ht="18" customHeight="1" x14ac:dyDescent="0.45"/>
    <row r="29" spans="1:15" ht="18" customHeight="1" x14ac:dyDescent="0.45">
      <c r="A29" s="54" t="s">
        <v>6</v>
      </c>
      <c r="B29" s="44" t="s">
        <v>71</v>
      </c>
      <c r="C29" s="47" t="s">
        <v>7</v>
      </c>
      <c r="D29" s="48"/>
      <c r="E29" s="57" t="s">
        <v>1</v>
      </c>
      <c r="F29" s="58"/>
      <c r="G29" s="63" t="s">
        <v>2</v>
      </c>
      <c r="H29" s="64"/>
      <c r="I29" s="34" t="s">
        <v>76</v>
      </c>
      <c r="J29" s="34" t="s">
        <v>61</v>
      </c>
      <c r="K29" s="34" t="s">
        <v>3</v>
      </c>
      <c r="L29" s="34" t="s">
        <v>4</v>
      </c>
      <c r="M29" s="29" t="s">
        <v>74</v>
      </c>
      <c r="N29" s="34" t="s">
        <v>75</v>
      </c>
      <c r="O29" s="34" t="s">
        <v>5</v>
      </c>
    </row>
    <row r="30" spans="1:15" ht="18" customHeight="1" x14ac:dyDescent="0.45">
      <c r="A30" s="55"/>
      <c r="B30" s="45"/>
      <c r="C30" s="49"/>
      <c r="D30" s="50"/>
      <c r="E30" s="59"/>
      <c r="F30" s="60"/>
      <c r="G30" s="65"/>
      <c r="H30" s="66"/>
      <c r="I30" s="35"/>
      <c r="J30" s="35"/>
      <c r="K30" s="35"/>
      <c r="L30" s="35"/>
      <c r="M30" s="30"/>
      <c r="N30" s="35"/>
      <c r="O30" s="35"/>
    </row>
    <row r="31" spans="1:15" ht="18" customHeight="1" thickBot="1" x14ac:dyDescent="0.5">
      <c r="A31" s="56"/>
      <c r="B31" s="46"/>
      <c r="C31" s="51"/>
      <c r="D31" s="52"/>
      <c r="E31" s="61"/>
      <c r="F31" s="62"/>
      <c r="G31" s="67"/>
      <c r="H31" s="68"/>
      <c r="I31" s="36"/>
      <c r="J31" s="36"/>
      <c r="K31" s="36"/>
      <c r="L31" s="36"/>
      <c r="M31" s="31"/>
      <c r="N31" s="36"/>
      <c r="O31" s="36"/>
    </row>
    <row r="32" spans="1:15" ht="18" customHeight="1" thickTop="1" x14ac:dyDescent="0.45">
      <c r="A32" s="24">
        <v>5</v>
      </c>
      <c r="B32" s="12" t="s">
        <v>20</v>
      </c>
      <c r="C32" s="73" t="s">
        <v>20</v>
      </c>
      <c r="D32" s="73"/>
      <c r="E32" s="28" t="n">
        <v>0.0</v>
      </c>
      <c r="F32" s="13"/>
      <c r="G32" s="40" t="n">
        <v>0.0</v>
      </c>
      <c r="H32" s="41"/>
      <c r="I32" s="8" t="n">
        <v>0.0</v>
      </c>
      <c r="J32" s="8" t="str">
        <f>IF(SUM(E32:F32,G32,I32)=0,"",SUM(E32:F32,G32,I32))</f>
        <v/>
      </c>
      <c r="K32" s="8" t="n">
        <v>0.0</v>
      </c>
      <c r="L32" s="7" t="str">
        <f>IF(SUM(J32,K32)=0,"",SUM(J32,K32))</f>
        <v/>
      </c>
      <c r="M32" s="9">
        <f t="shared" ref="M32" si="7">IFERROR((K32/L32)*100,0)</f>
        <v>0</v>
      </c>
      <c r="N32" s="7" t="n">
        <v>0.0</v>
      </c>
      <c r="O32" s="8" t="str">
        <f>IF(SUM(L32,N32)=0,"",SUM(L32,N32))</f>
        <v/>
      </c>
    </row>
    <row r="33" spans="1:15" ht="18" customHeight="1" x14ac:dyDescent="0.45"/>
    <row r="34" spans="1:15" ht="18" customHeight="1" x14ac:dyDescent="0.45">
      <c r="A34" s="54" t="s">
        <v>6</v>
      </c>
      <c r="B34" s="44" t="s">
        <v>71</v>
      </c>
      <c r="C34" s="47" t="s">
        <v>7</v>
      </c>
      <c r="D34" s="48"/>
      <c r="E34" s="57" t="s">
        <v>1</v>
      </c>
      <c r="F34" s="58"/>
      <c r="G34" s="63" t="s">
        <v>2</v>
      </c>
      <c r="H34" s="64"/>
      <c r="I34" s="34" t="s">
        <v>76</v>
      </c>
      <c r="J34" s="34" t="s">
        <v>61</v>
      </c>
      <c r="K34" s="34" t="s">
        <v>3</v>
      </c>
      <c r="L34" s="34" t="s">
        <v>4</v>
      </c>
      <c r="M34" s="29" t="s">
        <v>74</v>
      </c>
      <c r="N34" s="34" t="s">
        <v>75</v>
      </c>
      <c r="O34" s="34" t="s">
        <v>5</v>
      </c>
    </row>
    <row r="35" spans="1:15" ht="18" customHeight="1" x14ac:dyDescent="0.45">
      <c r="A35" s="55"/>
      <c r="B35" s="45"/>
      <c r="C35" s="49"/>
      <c r="D35" s="50"/>
      <c r="E35" s="59"/>
      <c r="F35" s="60"/>
      <c r="G35" s="65"/>
      <c r="H35" s="66"/>
      <c r="I35" s="35"/>
      <c r="J35" s="35"/>
      <c r="K35" s="35"/>
      <c r="L35" s="35"/>
      <c r="M35" s="30"/>
      <c r="N35" s="35"/>
      <c r="O35" s="35"/>
    </row>
    <row r="36" spans="1:15" ht="18" customHeight="1" thickBot="1" x14ac:dyDescent="0.5">
      <c r="A36" s="56"/>
      <c r="B36" s="46"/>
      <c r="C36" s="51"/>
      <c r="D36" s="52"/>
      <c r="E36" s="61"/>
      <c r="F36" s="62"/>
      <c r="G36" s="67"/>
      <c r="H36" s="68"/>
      <c r="I36" s="36"/>
      <c r="J36" s="36"/>
      <c r="K36" s="36"/>
      <c r="L36" s="36"/>
      <c r="M36" s="31"/>
      <c r="N36" s="36"/>
      <c r="O36" s="36"/>
    </row>
    <row r="37" spans="1:15" ht="18" customHeight="1" thickTop="1" x14ac:dyDescent="0.45">
      <c r="A37" s="24">
        <v>6</v>
      </c>
      <c r="B37" s="12" t="s">
        <v>21</v>
      </c>
      <c r="C37" s="73" t="s">
        <v>21</v>
      </c>
      <c r="D37" s="73"/>
      <c r="E37" s="28" t="n">
        <v>12042.0</v>
      </c>
      <c r="F37" s="13"/>
      <c r="G37" s="40" t="n">
        <v>0.0</v>
      </c>
      <c r="H37" s="41"/>
      <c r="I37" s="8" t="n">
        <v>0.0</v>
      </c>
      <c r="J37" s="8" t="str">
        <f>IF(SUM(E37:F37,G37,I37)=0,"",SUM(E37:F37,G37,I37))</f>
        <v/>
      </c>
      <c r="K37" s="8" t="n">
        <v>165.0</v>
      </c>
      <c r="L37" s="7" t="str">
        <f>IF(SUM(J37,K37)=0,"",SUM(J37,K37))</f>
        <v/>
      </c>
      <c r="M37" s="9">
        <f t="shared" ref="M37" si="8">IFERROR((K37/L37)*100,0)</f>
        <v>0</v>
      </c>
      <c r="N37" s="7" t="n">
        <v>0.0</v>
      </c>
      <c r="O37" s="8" t="str">
        <f>IF(SUM(L37,N37)=0,"",SUM(L37,N37))</f>
        <v/>
      </c>
    </row>
    <row r="38" spans="1:15" ht="18" customHeight="1" x14ac:dyDescent="0.45"/>
    <row r="39" spans="1:15" ht="18" customHeight="1" x14ac:dyDescent="0.45">
      <c r="A39" s="54" t="s">
        <v>6</v>
      </c>
      <c r="B39" s="44" t="s">
        <v>71</v>
      </c>
      <c r="C39" s="47" t="s">
        <v>7</v>
      </c>
      <c r="D39" s="48"/>
      <c r="E39" s="57" t="s">
        <v>1</v>
      </c>
      <c r="F39" s="58"/>
      <c r="G39" s="63" t="s">
        <v>2</v>
      </c>
      <c r="H39" s="64"/>
      <c r="I39" s="34" t="s">
        <v>76</v>
      </c>
      <c r="J39" s="34" t="s">
        <v>61</v>
      </c>
      <c r="K39" s="34" t="s">
        <v>3</v>
      </c>
      <c r="L39" s="34" t="s">
        <v>4</v>
      </c>
      <c r="M39" s="29" t="s">
        <v>74</v>
      </c>
      <c r="N39" s="34" t="s">
        <v>75</v>
      </c>
      <c r="O39" s="34" t="s">
        <v>5</v>
      </c>
    </row>
    <row r="40" spans="1:15" ht="18" customHeight="1" x14ac:dyDescent="0.45">
      <c r="A40" s="55"/>
      <c r="B40" s="45"/>
      <c r="C40" s="49"/>
      <c r="D40" s="50"/>
      <c r="E40" s="59"/>
      <c r="F40" s="60"/>
      <c r="G40" s="65"/>
      <c r="H40" s="66"/>
      <c r="I40" s="35"/>
      <c r="J40" s="35"/>
      <c r="K40" s="35"/>
      <c r="L40" s="35"/>
      <c r="M40" s="30"/>
      <c r="N40" s="35"/>
      <c r="O40" s="35"/>
    </row>
    <row r="41" spans="1:15" ht="18" customHeight="1" thickBot="1" x14ac:dyDescent="0.5">
      <c r="A41" s="56"/>
      <c r="B41" s="46"/>
      <c r="C41" s="51"/>
      <c r="D41" s="52"/>
      <c r="E41" s="61"/>
      <c r="F41" s="62"/>
      <c r="G41" s="67"/>
      <c r="H41" s="68"/>
      <c r="I41" s="36"/>
      <c r="J41" s="36"/>
      <c r="K41" s="36"/>
      <c r="L41" s="36"/>
      <c r="M41" s="31"/>
      <c r="N41" s="36"/>
      <c r="O41" s="36"/>
    </row>
    <row r="42" spans="1:15" ht="18" customHeight="1" thickTop="1" x14ac:dyDescent="0.45">
      <c r="A42" s="24">
        <v>7</v>
      </c>
      <c r="B42" s="12" t="s">
        <v>22</v>
      </c>
      <c r="C42" s="73" t="s">
        <v>22</v>
      </c>
      <c r="D42" s="73"/>
      <c r="E42" s="28" t="n">
        <v>0.0</v>
      </c>
      <c r="F42" s="13"/>
      <c r="G42" s="40" t="n">
        <v>0.0</v>
      </c>
      <c r="H42" s="41"/>
      <c r="I42" s="8" t="n">
        <v>0.0</v>
      </c>
      <c r="J42" s="8" t="str">
        <f>IF(SUM(E42:F42,G42,I42)=0,"",SUM(E42:F42,G42,I42))</f>
        <v/>
      </c>
      <c r="K42" s="8" t="n">
        <v>0.0</v>
      </c>
      <c r="L42" s="7" t="str">
        <f>IF(SUM(J42,K42)=0,"",SUM(J42,K42))</f>
        <v/>
      </c>
      <c r="M42" s="9">
        <f t="shared" ref="M42" si="9">IFERROR((K42/L42)*100,0)</f>
        <v>0</v>
      </c>
      <c r="N42" s="7" t="n">
        <v>0.0</v>
      </c>
      <c r="O42" s="8" t="str">
        <f>IF(SUM(L42,N42)=0,"",SUM(L42,N42))</f>
        <v/>
      </c>
    </row>
    <row r="43" spans="1:15" ht="18" customHeight="1" x14ac:dyDescent="0.45"/>
    <row r="44" spans="1:15" ht="18" customHeight="1" x14ac:dyDescent="0.45">
      <c r="A44" s="54" t="s">
        <v>6</v>
      </c>
      <c r="B44" s="44" t="s">
        <v>71</v>
      </c>
      <c r="C44" s="47" t="s">
        <v>7</v>
      </c>
      <c r="D44" s="48"/>
      <c r="E44" s="57" t="s">
        <v>1</v>
      </c>
      <c r="F44" s="58"/>
      <c r="G44" s="63" t="s">
        <v>2</v>
      </c>
      <c r="H44" s="64"/>
      <c r="I44" s="34" t="s">
        <v>76</v>
      </c>
      <c r="J44" s="34" t="s">
        <v>61</v>
      </c>
      <c r="K44" s="34" t="s">
        <v>3</v>
      </c>
      <c r="L44" s="34" t="s">
        <v>4</v>
      </c>
      <c r="M44" s="29" t="s">
        <v>74</v>
      </c>
      <c r="N44" s="34" t="s">
        <v>75</v>
      </c>
      <c r="O44" s="34" t="s">
        <v>5</v>
      </c>
    </row>
    <row r="45" spans="1:15" ht="18" customHeight="1" x14ac:dyDescent="0.45">
      <c r="A45" s="55"/>
      <c r="B45" s="45"/>
      <c r="C45" s="49"/>
      <c r="D45" s="50"/>
      <c r="E45" s="59"/>
      <c r="F45" s="60"/>
      <c r="G45" s="65"/>
      <c r="H45" s="66"/>
      <c r="I45" s="35"/>
      <c r="J45" s="35"/>
      <c r="K45" s="35"/>
      <c r="L45" s="35"/>
      <c r="M45" s="30"/>
      <c r="N45" s="35"/>
      <c r="O45" s="35"/>
    </row>
    <row r="46" spans="1:15" ht="18" customHeight="1" thickBot="1" x14ac:dyDescent="0.5">
      <c r="A46" s="56"/>
      <c r="B46" s="46"/>
      <c r="C46" s="51"/>
      <c r="D46" s="52"/>
      <c r="E46" s="61"/>
      <c r="F46" s="62"/>
      <c r="G46" s="67"/>
      <c r="H46" s="68"/>
      <c r="I46" s="36"/>
      <c r="J46" s="36"/>
      <c r="K46" s="36"/>
      <c r="L46" s="36"/>
      <c r="M46" s="31"/>
      <c r="N46" s="36"/>
      <c r="O46" s="36"/>
    </row>
    <row r="47" spans="1:15" ht="18" customHeight="1" thickTop="1" x14ac:dyDescent="0.45">
      <c r="A47" s="24">
        <v>8</v>
      </c>
      <c r="B47" s="12" t="s">
        <v>23</v>
      </c>
      <c r="C47" s="73" t="s">
        <v>23</v>
      </c>
      <c r="D47" s="73"/>
      <c r="E47" s="28" t="n">
        <v>0.0</v>
      </c>
      <c r="F47" s="13"/>
      <c r="G47" s="40" t="n">
        <v>0.0</v>
      </c>
      <c r="H47" s="41"/>
      <c r="I47" s="8" t="n">
        <v>0.0</v>
      </c>
      <c r="J47" s="8" t="str">
        <f>IF(SUM(E47:F47,G47,I47)=0,"",SUM(E47:F47,G47,I47))</f>
        <v/>
      </c>
      <c r="K47" s="8" t="n">
        <v>0.0</v>
      </c>
      <c r="L47" s="7" t="str">
        <f>IF(SUM(J47,K47)=0,"",SUM(J47,K47))</f>
        <v/>
      </c>
      <c r="M47" s="9">
        <f t="shared" ref="M47" si="10">IFERROR((K47/L47)*100,0)</f>
        <v>0</v>
      </c>
      <c r="N47" s="7" t="n">
        <v>0.0</v>
      </c>
      <c r="O47" s="8" t="str">
        <f>IF(SUM(L47,N47)=0,"",SUM(L47,N47))</f>
        <v/>
      </c>
    </row>
    <row r="48" spans="1:15" ht="18" customHeight="1" x14ac:dyDescent="0.45"/>
    <row r="49" spans="1:15" ht="18" customHeight="1" x14ac:dyDescent="0.45">
      <c r="A49" s="54" t="s">
        <v>6</v>
      </c>
      <c r="B49" s="44" t="s">
        <v>71</v>
      </c>
      <c r="C49" s="47" t="s">
        <v>7</v>
      </c>
      <c r="D49" s="48"/>
      <c r="E49" s="57" t="s">
        <v>1</v>
      </c>
      <c r="F49" s="58"/>
      <c r="G49" s="63" t="s">
        <v>2</v>
      </c>
      <c r="H49" s="64"/>
      <c r="I49" s="34" t="s">
        <v>76</v>
      </c>
      <c r="J49" s="34" t="s">
        <v>61</v>
      </c>
      <c r="K49" s="34" t="s">
        <v>3</v>
      </c>
      <c r="L49" s="34" t="s">
        <v>4</v>
      </c>
      <c r="M49" s="29" t="s">
        <v>74</v>
      </c>
      <c r="N49" s="34" t="s">
        <v>75</v>
      </c>
      <c r="O49" s="34" t="s">
        <v>5</v>
      </c>
    </row>
    <row r="50" spans="1:15" ht="18" customHeight="1" x14ac:dyDescent="0.45">
      <c r="A50" s="55"/>
      <c r="B50" s="45"/>
      <c r="C50" s="49"/>
      <c r="D50" s="50"/>
      <c r="E50" s="59"/>
      <c r="F50" s="60"/>
      <c r="G50" s="65"/>
      <c r="H50" s="66"/>
      <c r="I50" s="35"/>
      <c r="J50" s="35"/>
      <c r="K50" s="35"/>
      <c r="L50" s="35"/>
      <c r="M50" s="30"/>
      <c r="N50" s="35"/>
      <c r="O50" s="35"/>
    </row>
    <row r="51" spans="1:15" ht="18" customHeight="1" thickBot="1" x14ac:dyDescent="0.5">
      <c r="A51" s="56"/>
      <c r="B51" s="46"/>
      <c r="C51" s="51"/>
      <c r="D51" s="52"/>
      <c r="E51" s="61"/>
      <c r="F51" s="62"/>
      <c r="G51" s="67"/>
      <c r="H51" s="68"/>
      <c r="I51" s="36"/>
      <c r="J51" s="36"/>
      <c r="K51" s="36"/>
      <c r="L51" s="36"/>
      <c r="M51" s="31"/>
      <c r="N51" s="36"/>
      <c r="O51" s="36"/>
    </row>
    <row r="52" spans="1:15" ht="18" customHeight="1" thickTop="1" x14ac:dyDescent="0.45">
      <c r="A52" s="24">
        <v>9</v>
      </c>
      <c r="B52" s="12" t="s">
        <v>24</v>
      </c>
      <c r="C52" s="73" t="s">
        <v>24</v>
      </c>
      <c r="D52" s="73"/>
      <c r="E52" s="28" t="n">
        <v>14852.0</v>
      </c>
      <c r="F52" s="13"/>
      <c r="G52" s="40" t="n">
        <v>0.0</v>
      </c>
      <c r="H52" s="41"/>
      <c r="I52" s="8" t="n">
        <v>0.0</v>
      </c>
      <c r="J52" s="8" t="str">
        <f>IF(SUM(E52:F52,G52,I52)=0,"",SUM(E52:F52,G52,I52))</f>
        <v/>
      </c>
      <c r="K52" s="8" t="n">
        <v>177.0</v>
      </c>
      <c r="L52" s="7" t="str">
        <f>IF(SUM(J52,K52)=0,"",SUM(J52,K52))</f>
        <v/>
      </c>
      <c r="M52" s="9">
        <f t="shared" ref="M52" si="11">IFERROR((K52/L52)*100,0)</f>
        <v>0</v>
      </c>
      <c r="N52" s="7" t="n">
        <v>0.0</v>
      </c>
      <c r="O52" s="8" t="str">
        <f>IF(SUM(L52,N52)=0,"",SUM(L52,N52))</f>
        <v/>
      </c>
    </row>
    <row r="53" spans="1:15" ht="18" customHeight="1" x14ac:dyDescent="0.45"/>
    <row r="54" spans="1:15" ht="18" customHeight="1" x14ac:dyDescent="0.45">
      <c r="A54" s="54" t="s">
        <v>6</v>
      </c>
      <c r="B54" s="44" t="s">
        <v>71</v>
      </c>
      <c r="C54" s="47" t="s">
        <v>7</v>
      </c>
      <c r="D54" s="48"/>
      <c r="E54" s="57" t="s">
        <v>1</v>
      </c>
      <c r="F54" s="58"/>
      <c r="G54" s="63" t="s">
        <v>2</v>
      </c>
      <c r="H54" s="64"/>
      <c r="I54" s="34" t="s">
        <v>76</v>
      </c>
      <c r="J54" s="34" t="s">
        <v>61</v>
      </c>
      <c r="K54" s="34" t="s">
        <v>3</v>
      </c>
      <c r="L54" s="34" t="s">
        <v>4</v>
      </c>
      <c r="M54" s="29" t="s">
        <v>74</v>
      </c>
      <c r="N54" s="34" t="s">
        <v>75</v>
      </c>
      <c r="O54" s="34" t="s">
        <v>5</v>
      </c>
    </row>
    <row r="55" spans="1:15" ht="18" customHeight="1" x14ac:dyDescent="0.45">
      <c r="A55" s="55"/>
      <c r="B55" s="45"/>
      <c r="C55" s="49"/>
      <c r="D55" s="50"/>
      <c r="E55" s="59"/>
      <c r="F55" s="60"/>
      <c r="G55" s="65"/>
      <c r="H55" s="66"/>
      <c r="I55" s="35"/>
      <c r="J55" s="35"/>
      <c r="K55" s="35"/>
      <c r="L55" s="35"/>
      <c r="M55" s="30"/>
      <c r="N55" s="35"/>
      <c r="O55" s="35"/>
    </row>
    <row r="56" spans="1:15" ht="18" customHeight="1" thickBot="1" x14ac:dyDescent="0.5">
      <c r="A56" s="56"/>
      <c r="B56" s="46"/>
      <c r="C56" s="51"/>
      <c r="D56" s="52"/>
      <c r="E56" s="61"/>
      <c r="F56" s="62"/>
      <c r="G56" s="67"/>
      <c r="H56" s="68"/>
      <c r="I56" s="36"/>
      <c r="J56" s="36"/>
      <c r="K56" s="36"/>
      <c r="L56" s="36"/>
      <c r="M56" s="31"/>
      <c r="N56" s="36"/>
      <c r="O56" s="36"/>
    </row>
    <row r="57" spans="1:15" ht="18" customHeight="1" thickTop="1" x14ac:dyDescent="0.45">
      <c r="A57" s="24">
        <v>10</v>
      </c>
      <c r="B57" s="12" t="s">
        <v>25</v>
      </c>
      <c r="C57" s="73" t="s">
        <v>25</v>
      </c>
      <c r="D57" s="73"/>
      <c r="E57" s="28" t="n">
        <v>0.0</v>
      </c>
      <c r="F57" s="13"/>
      <c r="G57" s="40" t="n">
        <v>0.0</v>
      </c>
      <c r="H57" s="41"/>
      <c r="I57" s="8" t="n">
        <v>0.0</v>
      </c>
      <c r="J57" s="8" t="str">
        <f>IF(SUM(E57:F57,G57,I57)=0,"",SUM(E57:F57,G57,I57))</f>
        <v/>
      </c>
      <c r="K57" s="8" t="n">
        <v>0.0</v>
      </c>
      <c r="L57" s="7" t="str">
        <f>IF(SUM(J57,K57)=0,"",SUM(J57,K57))</f>
        <v/>
      </c>
      <c r="M57" s="9">
        <f t="shared" ref="M57" si="12">IFERROR((K57/L57)*100,0)</f>
        <v>0</v>
      </c>
      <c r="N57" s="7" t="n">
        <v>0.0</v>
      </c>
      <c r="O57" s="8" t="str">
        <f>IF(SUM(L57,N57)=0,"",SUM(L57,N57))</f>
        <v/>
      </c>
    </row>
    <row r="58" spans="1:15" ht="18" customHeight="1" x14ac:dyDescent="0.45"/>
    <row r="59" spans="1:15" ht="18" customHeight="1" x14ac:dyDescent="0.45">
      <c r="A59" s="54" t="s">
        <v>6</v>
      </c>
      <c r="B59" s="44" t="s">
        <v>71</v>
      </c>
      <c r="C59" s="47" t="s">
        <v>7</v>
      </c>
      <c r="D59" s="48"/>
      <c r="E59" s="57" t="s">
        <v>1</v>
      </c>
      <c r="F59" s="58"/>
      <c r="G59" s="63" t="s">
        <v>2</v>
      </c>
      <c r="H59" s="64"/>
      <c r="I59" s="34" t="s">
        <v>76</v>
      </c>
      <c r="J59" s="34" t="s">
        <v>61</v>
      </c>
      <c r="K59" s="34" t="s">
        <v>3</v>
      </c>
      <c r="L59" s="34" t="s">
        <v>4</v>
      </c>
      <c r="M59" s="29" t="s">
        <v>74</v>
      </c>
      <c r="N59" s="34" t="s">
        <v>75</v>
      </c>
      <c r="O59" s="34" t="s">
        <v>5</v>
      </c>
    </row>
    <row r="60" spans="1:15" ht="18" customHeight="1" x14ac:dyDescent="0.45">
      <c r="A60" s="55"/>
      <c r="B60" s="45"/>
      <c r="C60" s="49"/>
      <c r="D60" s="50"/>
      <c r="E60" s="59"/>
      <c r="F60" s="60"/>
      <c r="G60" s="65"/>
      <c r="H60" s="66"/>
      <c r="I60" s="35"/>
      <c r="J60" s="35"/>
      <c r="K60" s="35"/>
      <c r="L60" s="35"/>
      <c r="M60" s="30"/>
      <c r="N60" s="35"/>
      <c r="O60" s="35"/>
    </row>
    <row r="61" spans="1:15" ht="18" customHeight="1" thickBot="1" x14ac:dyDescent="0.5">
      <c r="A61" s="56"/>
      <c r="B61" s="46"/>
      <c r="C61" s="51"/>
      <c r="D61" s="52"/>
      <c r="E61" s="61"/>
      <c r="F61" s="62"/>
      <c r="G61" s="67"/>
      <c r="H61" s="68"/>
      <c r="I61" s="36"/>
      <c r="J61" s="36"/>
      <c r="K61" s="36"/>
      <c r="L61" s="36"/>
      <c r="M61" s="31"/>
      <c r="N61" s="36"/>
      <c r="O61" s="36"/>
    </row>
    <row r="62" spans="1:15" ht="18" customHeight="1" thickTop="1" x14ac:dyDescent="0.45">
      <c r="A62" s="77">
        <v>11</v>
      </c>
      <c r="B62" s="76" t="s">
        <v>66</v>
      </c>
      <c r="C62" s="74" t="s">
        <v>8</v>
      </c>
      <c r="D62" s="75"/>
      <c r="E62" s="28" t="str">
        <f>IF(ROUNDDOWN(SUM(E63:E64)+SUM(F63:F64),0)=0,"",ROUNDDOWN(SUM(E63:E64)+SUM(F63:F64),0))</f>
        <v/>
      </c>
      <c r="F62" s="6" t="str">
        <f>IF(MOD(SUM(E63:E64)+SUM(F63:F64),1)=0,"",MOD(SUM(E63:E64)+SUM(F63:F64),1))</f>
        <v/>
      </c>
      <c r="G62" s="40" t="str">
        <f>IF(SUM(G63:H64)=0,"",SUM(G63:H64))</f>
        <v/>
      </c>
      <c r="H62" s="41"/>
      <c r="I62" s="7" t="str">
        <f>IF(SUM(I63:I64)=0,"",SUM(I63:I64))</f>
        <v/>
      </c>
      <c r="J62" s="8" t="str">
        <f>IF(SUM(E62:F62,G62,I62)=0,"",SUM(E62:F62,G62,I62))</f>
        <v/>
      </c>
      <c r="K62" s="7" t="str">
        <f>IF(SUM(K63:K64)=0,"",SUM(K63:K64))</f>
        <v/>
      </c>
      <c r="L62" s="7" t="str">
        <f>IF(SUM(L63:L64)=0,"",SUM(L63:L64))</f>
        <v/>
      </c>
      <c r="M62" s="9">
        <f t="shared" ref="M62:M64" si="13">IFERROR((K62/L62)*100,0)</f>
        <v>0</v>
      </c>
      <c r="N62" s="7" t="str">
        <f>IF(SUM(N63:N64)=0,"",SUM(N63:N64))</f>
        <v/>
      </c>
      <c r="O62" s="7" t="str">
        <f>IF(SUM(O63:O64)=0,"",SUM(O63:O64))</f>
        <v/>
      </c>
    </row>
    <row r="63" spans="1:15" ht="18" customHeight="1" x14ac:dyDescent="0.45">
      <c r="A63" s="77"/>
      <c r="B63" s="76"/>
      <c r="C63" s="14"/>
      <c r="D63" s="15" t="s">
        <v>26</v>
      </c>
      <c r="E63" s="28" t="n">
        <v>25409.0</v>
      </c>
      <c r="F63" s="10" t="n">
        <v>0.999</v>
      </c>
      <c r="G63" s="40" t="n">
        <v>0.001</v>
      </c>
      <c r="H63" s="41"/>
      <c r="I63" s="8" t="n">
        <v>0.0</v>
      </c>
      <c r="J63" s="8" t="str">
        <f>IF(SUM(E63:F63,G63,I63)=0,"",SUM(E63:F63,G63,I63))</f>
        <v/>
      </c>
      <c r="K63" s="8" t="n">
        <v>378.0</v>
      </c>
      <c r="L63" s="7" t="str">
        <f>IF(SUM(J63,K63)=0,"",SUM(J63,K63))</f>
        <v/>
      </c>
      <c r="M63" s="9">
        <f t="shared" si="13"/>
        <v>0</v>
      </c>
      <c r="N63" s="7" t="n">
        <v>0.0</v>
      </c>
      <c r="O63" s="8" t="str">
        <f>IF(SUM(L63,N63)=0,"",SUM(L63,N63))</f>
        <v/>
      </c>
    </row>
    <row r="64" spans="1:15" ht="18" customHeight="1" x14ac:dyDescent="0.45">
      <c r="A64" s="78"/>
      <c r="B64" s="71"/>
      <c r="C64" s="16"/>
      <c r="D64" s="17" t="s">
        <v>28</v>
      </c>
      <c r="E64" s="28" t="n">
        <v>7204.0</v>
      </c>
      <c r="F64" s="10" t="n">
        <v>0.999</v>
      </c>
      <c r="G64" s="40" t="n">
        <v>0.001</v>
      </c>
      <c r="H64" s="41"/>
      <c r="I64" s="8" t="n">
        <v>0.0</v>
      </c>
      <c r="J64" s="8" t="str">
        <f>IF(SUM(E64:F64,G64,I64)=0,"",SUM(E64:F64,G64,I64))</f>
        <v/>
      </c>
      <c r="K64" s="8" t="n">
        <v>97.0</v>
      </c>
      <c r="L64" s="7" t="str">
        <f>IF(SUM(J64,K64)=0,"",SUM(J64,K64))</f>
        <v/>
      </c>
      <c r="M64" s="9">
        <f t="shared" si="13"/>
        <v>0</v>
      </c>
      <c r="N64" s="7" t="n">
        <v>0.0</v>
      </c>
      <c r="O64" s="8" t="str">
        <f>IF(SUM(L64,N64)=0,"",SUM(L64,N64))</f>
        <v/>
      </c>
    </row>
    <row r="65" spans="1:15" ht="18" customHeight="1" x14ac:dyDescent="0.45"/>
    <row r="66" spans="1:15" ht="18" customHeight="1" x14ac:dyDescent="0.45">
      <c r="A66" s="54" t="s">
        <v>6</v>
      </c>
      <c r="B66" s="44" t="s">
        <v>71</v>
      </c>
      <c r="C66" s="47" t="s">
        <v>7</v>
      </c>
      <c r="D66" s="48"/>
      <c r="E66" s="57" t="s">
        <v>1</v>
      </c>
      <c r="F66" s="58"/>
      <c r="G66" s="63" t="s">
        <v>2</v>
      </c>
      <c r="H66" s="64"/>
      <c r="I66" s="34" t="s">
        <v>76</v>
      </c>
      <c r="J66" s="34" t="s">
        <v>61</v>
      </c>
      <c r="K66" s="34" t="s">
        <v>3</v>
      </c>
      <c r="L66" s="34" t="s">
        <v>4</v>
      </c>
      <c r="M66" s="29" t="s">
        <v>74</v>
      </c>
      <c r="N66" s="34" t="s">
        <v>75</v>
      </c>
      <c r="O66" s="34" t="s">
        <v>5</v>
      </c>
    </row>
    <row r="67" spans="1:15" ht="18" customHeight="1" x14ac:dyDescent="0.45">
      <c r="A67" s="55"/>
      <c r="B67" s="45"/>
      <c r="C67" s="49"/>
      <c r="D67" s="50"/>
      <c r="E67" s="59"/>
      <c r="F67" s="60"/>
      <c r="G67" s="65"/>
      <c r="H67" s="66"/>
      <c r="I67" s="35"/>
      <c r="J67" s="35"/>
      <c r="K67" s="35"/>
      <c r="L67" s="35"/>
      <c r="M67" s="30"/>
      <c r="N67" s="35"/>
      <c r="O67" s="35"/>
    </row>
    <row r="68" spans="1:15" ht="18" customHeight="1" thickBot="1" x14ac:dyDescent="0.5">
      <c r="A68" s="56"/>
      <c r="B68" s="46"/>
      <c r="C68" s="51"/>
      <c r="D68" s="52"/>
      <c r="E68" s="61"/>
      <c r="F68" s="62"/>
      <c r="G68" s="67"/>
      <c r="H68" s="68"/>
      <c r="I68" s="36"/>
      <c r="J68" s="36"/>
      <c r="K68" s="36"/>
      <c r="L68" s="36"/>
      <c r="M68" s="31"/>
      <c r="N68" s="36"/>
      <c r="O68" s="36"/>
    </row>
    <row r="69" spans="1:15" ht="18" customHeight="1" thickTop="1" x14ac:dyDescent="0.45">
      <c r="A69" s="24">
        <v>12</v>
      </c>
      <c r="B69" s="12" t="s">
        <v>27</v>
      </c>
      <c r="C69" s="73" t="s">
        <v>27</v>
      </c>
      <c r="D69" s="73"/>
      <c r="E69" s="28" t="n">
        <v>61469.0</v>
      </c>
      <c r="F69" s="13"/>
      <c r="G69" s="40" t="n">
        <v>0.0</v>
      </c>
      <c r="H69" s="41"/>
      <c r="I69" s="8" t="n">
        <v>0.0</v>
      </c>
      <c r="J69" s="8" t="str">
        <f>IF(SUM(E69:F69,G69,I69)=0,"",SUM(E69:F69,G69,I69))</f>
        <v/>
      </c>
      <c r="K69" s="8" t="n">
        <v>883.0</v>
      </c>
      <c r="L69" s="7" t="str">
        <f>IF(SUM(J69,K69)=0,"",SUM(J69,K69))</f>
        <v/>
      </c>
      <c r="M69" s="9">
        <f t="shared" ref="M69" si="14">IFERROR((K69/L69)*100,0)</f>
        <v>0</v>
      </c>
      <c r="N69" s="7" t="n">
        <v>0.0</v>
      </c>
      <c r="O69" s="8" t="str">
        <f>IF(SUM(L69,N69)=0,"",SUM(L69,N69))</f>
        <v/>
      </c>
    </row>
    <row r="70" spans="1:15" ht="18" customHeight="1" x14ac:dyDescent="0.45"/>
    <row r="71" spans="1:15" ht="18" customHeight="1" x14ac:dyDescent="0.45">
      <c r="A71" s="54" t="s">
        <v>6</v>
      </c>
      <c r="B71" s="44" t="s">
        <v>71</v>
      </c>
      <c r="C71" s="47" t="s">
        <v>7</v>
      </c>
      <c r="D71" s="48"/>
      <c r="E71" s="57" t="s">
        <v>1</v>
      </c>
      <c r="F71" s="58"/>
      <c r="G71" s="63" t="s">
        <v>2</v>
      </c>
      <c r="H71" s="64"/>
      <c r="I71" s="34" t="s">
        <v>76</v>
      </c>
      <c r="J71" s="34" t="s">
        <v>61</v>
      </c>
      <c r="K71" s="34" t="s">
        <v>3</v>
      </c>
      <c r="L71" s="34" t="s">
        <v>4</v>
      </c>
      <c r="M71" s="29" t="s">
        <v>74</v>
      </c>
      <c r="N71" s="34" t="s">
        <v>75</v>
      </c>
      <c r="O71" s="34" t="s">
        <v>5</v>
      </c>
    </row>
    <row r="72" spans="1:15" ht="18" customHeight="1" x14ac:dyDescent="0.45">
      <c r="A72" s="55"/>
      <c r="B72" s="45"/>
      <c r="C72" s="49"/>
      <c r="D72" s="50"/>
      <c r="E72" s="59"/>
      <c r="F72" s="60"/>
      <c r="G72" s="65"/>
      <c r="H72" s="66"/>
      <c r="I72" s="35"/>
      <c r="J72" s="35"/>
      <c r="K72" s="35"/>
      <c r="L72" s="35"/>
      <c r="M72" s="30"/>
      <c r="N72" s="35"/>
      <c r="O72" s="35"/>
    </row>
    <row r="73" spans="1:15" ht="18" customHeight="1" thickBot="1" x14ac:dyDescent="0.5">
      <c r="A73" s="56"/>
      <c r="B73" s="46"/>
      <c r="C73" s="51"/>
      <c r="D73" s="52"/>
      <c r="E73" s="61"/>
      <c r="F73" s="62"/>
      <c r="G73" s="67"/>
      <c r="H73" s="68"/>
      <c r="I73" s="36"/>
      <c r="J73" s="36"/>
      <c r="K73" s="36"/>
      <c r="L73" s="36"/>
      <c r="M73" s="31"/>
      <c r="N73" s="36"/>
      <c r="O73" s="36"/>
    </row>
    <row r="74" spans="1:15" ht="18" customHeight="1" thickTop="1" x14ac:dyDescent="0.45">
      <c r="A74" s="24">
        <v>13</v>
      </c>
      <c r="B74" s="12" t="s">
        <v>29</v>
      </c>
      <c r="C74" s="73" t="s">
        <v>29</v>
      </c>
      <c r="D74" s="73"/>
      <c r="E74" s="28" t="n">
        <v>0.0</v>
      </c>
      <c r="F74" s="13"/>
      <c r="G74" s="40" t="n">
        <v>0.0</v>
      </c>
      <c r="H74" s="41"/>
      <c r="I74" s="8" t="n">
        <v>0.0</v>
      </c>
      <c r="J74" s="8" t="str">
        <f>IF(SUM(E74:F74,G74,I74)=0,"",SUM(E74:F74,G74,I74))</f>
        <v/>
      </c>
      <c r="K74" s="8" t="n">
        <v>0.0</v>
      </c>
      <c r="L74" s="7" t="str">
        <f>IF(SUM(J74,K74)=0,"",SUM(J74,K74))</f>
        <v/>
      </c>
      <c r="M74" s="9">
        <f t="shared" ref="M74" si="15">IFERROR((K74/L74)*100,0)</f>
        <v>0</v>
      </c>
      <c r="N74" s="7" t="n">
        <v>0.0</v>
      </c>
      <c r="O74" s="8" t="str">
        <f>IF(SUM(L74,N74)=0,"",SUM(L74,N74))</f>
        <v/>
      </c>
    </row>
    <row r="75" spans="1:15" ht="18" customHeight="1" x14ac:dyDescent="0.45"/>
    <row r="76" spans="1:15" ht="18" customHeight="1" x14ac:dyDescent="0.45">
      <c r="A76" s="54" t="s">
        <v>6</v>
      </c>
      <c r="B76" s="44" t="s">
        <v>71</v>
      </c>
      <c r="C76" s="47" t="s">
        <v>7</v>
      </c>
      <c r="D76" s="48"/>
      <c r="E76" s="57" t="s">
        <v>1</v>
      </c>
      <c r="F76" s="58"/>
      <c r="G76" s="63" t="s">
        <v>2</v>
      </c>
      <c r="H76" s="64"/>
      <c r="I76" s="34" t="s">
        <v>76</v>
      </c>
      <c r="J76" s="34" t="s">
        <v>61</v>
      </c>
      <c r="K76" s="34" t="s">
        <v>3</v>
      </c>
      <c r="L76" s="34" t="s">
        <v>4</v>
      </c>
      <c r="M76" s="29" t="s">
        <v>74</v>
      </c>
      <c r="N76" s="34" t="s">
        <v>75</v>
      </c>
      <c r="O76" s="34" t="s">
        <v>5</v>
      </c>
    </row>
    <row r="77" spans="1:15" ht="18" customHeight="1" x14ac:dyDescent="0.45">
      <c r="A77" s="55"/>
      <c r="B77" s="45"/>
      <c r="C77" s="49"/>
      <c r="D77" s="50"/>
      <c r="E77" s="59"/>
      <c r="F77" s="60"/>
      <c r="G77" s="65"/>
      <c r="H77" s="66"/>
      <c r="I77" s="35"/>
      <c r="J77" s="35"/>
      <c r="K77" s="35"/>
      <c r="L77" s="35"/>
      <c r="M77" s="30"/>
      <c r="N77" s="35"/>
      <c r="O77" s="35"/>
    </row>
    <row r="78" spans="1:15" ht="18" customHeight="1" thickBot="1" x14ac:dyDescent="0.5">
      <c r="A78" s="56"/>
      <c r="B78" s="46"/>
      <c r="C78" s="51"/>
      <c r="D78" s="52"/>
      <c r="E78" s="61"/>
      <c r="F78" s="62"/>
      <c r="G78" s="67"/>
      <c r="H78" s="68"/>
      <c r="I78" s="36"/>
      <c r="J78" s="36"/>
      <c r="K78" s="36"/>
      <c r="L78" s="36"/>
      <c r="M78" s="31"/>
      <c r="N78" s="36"/>
      <c r="O78" s="36"/>
    </row>
    <row r="79" spans="1:15" ht="18" customHeight="1" thickTop="1" x14ac:dyDescent="0.45">
      <c r="A79" s="24">
        <v>14</v>
      </c>
      <c r="B79" s="12" t="s">
        <v>30</v>
      </c>
      <c r="C79" s="73" t="s">
        <v>30</v>
      </c>
      <c r="D79" s="73"/>
      <c r="E79" s="28" t="n">
        <v>0.0</v>
      </c>
      <c r="F79" s="13"/>
      <c r="G79" s="40" t="n">
        <v>0.0</v>
      </c>
      <c r="H79" s="41"/>
      <c r="I79" s="8" t="n">
        <v>0.0</v>
      </c>
      <c r="J79" s="8" t="str">
        <f>IF(SUM(E79:F79,G79,I79)=0,"",SUM(E79:F79,G79,I79))</f>
        <v/>
      </c>
      <c r="K79" s="8" t="n">
        <v>0.0</v>
      </c>
      <c r="L79" s="7" t="str">
        <f>IF(SUM(J79,K79)=0,"",SUM(J79,K79))</f>
        <v/>
      </c>
      <c r="M79" s="9">
        <f t="shared" ref="M79" si="16">IFERROR((K79/L79)*100,0)</f>
        <v>0</v>
      </c>
      <c r="N79" s="7" t="n">
        <v>0.0</v>
      </c>
      <c r="O79" s="8" t="str">
        <f>IF(SUM(L79,N79)=0,"",SUM(L79,N79))</f>
        <v/>
      </c>
    </row>
    <row r="80" spans="1:15" ht="18" customHeight="1" x14ac:dyDescent="0.45"/>
    <row r="81" spans="1:15" ht="18" customHeight="1" x14ac:dyDescent="0.45">
      <c r="A81" s="54" t="s">
        <v>6</v>
      </c>
      <c r="B81" s="44" t="s">
        <v>71</v>
      </c>
      <c r="C81" s="47" t="s">
        <v>7</v>
      </c>
      <c r="D81" s="48"/>
      <c r="E81" s="57" t="s">
        <v>1</v>
      </c>
      <c r="F81" s="58"/>
      <c r="G81" s="63" t="s">
        <v>2</v>
      </c>
      <c r="H81" s="64"/>
      <c r="I81" s="34" t="s">
        <v>76</v>
      </c>
      <c r="J81" s="34" t="s">
        <v>61</v>
      </c>
      <c r="K81" s="34" t="s">
        <v>3</v>
      </c>
      <c r="L81" s="34" t="s">
        <v>4</v>
      </c>
      <c r="M81" s="29" t="s">
        <v>74</v>
      </c>
      <c r="N81" s="34" t="s">
        <v>75</v>
      </c>
      <c r="O81" s="34" t="s">
        <v>5</v>
      </c>
    </row>
    <row r="82" spans="1:15" ht="18" customHeight="1" x14ac:dyDescent="0.45">
      <c r="A82" s="55"/>
      <c r="B82" s="45"/>
      <c r="C82" s="49"/>
      <c r="D82" s="50"/>
      <c r="E82" s="59"/>
      <c r="F82" s="60"/>
      <c r="G82" s="65"/>
      <c r="H82" s="66"/>
      <c r="I82" s="35"/>
      <c r="J82" s="35"/>
      <c r="K82" s="35"/>
      <c r="L82" s="35"/>
      <c r="M82" s="30"/>
      <c r="N82" s="35"/>
      <c r="O82" s="35"/>
    </row>
    <row r="83" spans="1:15" ht="18" customHeight="1" thickBot="1" x14ac:dyDescent="0.5">
      <c r="A83" s="56"/>
      <c r="B83" s="46"/>
      <c r="C83" s="51"/>
      <c r="D83" s="52"/>
      <c r="E83" s="61"/>
      <c r="F83" s="62"/>
      <c r="G83" s="67"/>
      <c r="H83" s="68"/>
      <c r="I83" s="36"/>
      <c r="J83" s="36"/>
      <c r="K83" s="36"/>
      <c r="L83" s="36"/>
      <c r="M83" s="31"/>
      <c r="N83" s="36"/>
      <c r="O83" s="36"/>
    </row>
    <row r="84" spans="1:15" ht="18" customHeight="1" thickTop="1" x14ac:dyDescent="0.45">
      <c r="A84" s="24">
        <v>15</v>
      </c>
      <c r="B84" s="12" t="s">
        <v>31</v>
      </c>
      <c r="C84" s="73" t="s">
        <v>31</v>
      </c>
      <c r="D84" s="73"/>
      <c r="E84" s="28" t="n">
        <v>94314.0</v>
      </c>
      <c r="F84" s="13" t="n">
        <v>0.999</v>
      </c>
      <c r="G84" s="40" t="n">
        <v>0.001</v>
      </c>
      <c r="H84" s="41"/>
      <c r="I84" s="8" t="n">
        <v>0.0</v>
      </c>
      <c r="J84" s="8" t="str">
        <f>IF(SUM(E84:F84,G84,I84)=0,"",SUM(E84:F84,G84,I84))</f>
        <v/>
      </c>
      <c r="K84" s="8" t="n">
        <v>2639.0</v>
      </c>
      <c r="L84" s="7" t="str">
        <f>IF(SUM(J84,K84)=0,"",SUM(J84,K84))</f>
        <v/>
      </c>
      <c r="M84" s="9">
        <f t="shared" ref="M84" si="17">IFERROR((K84/L84)*100,0)</f>
        <v>0</v>
      </c>
      <c r="N84" s="7" t="n">
        <v>2.0</v>
      </c>
      <c r="O84" s="8" t="str">
        <f>IF(SUM(L84,N84)=0,"",SUM(L84,N84))</f>
        <v/>
      </c>
    </row>
    <row r="85" spans="1:15" ht="18" customHeight="1" x14ac:dyDescent="0.45"/>
    <row r="86" spans="1:15" ht="18" customHeight="1" x14ac:dyDescent="0.45">
      <c r="A86" s="54" t="s">
        <v>6</v>
      </c>
      <c r="B86" s="44" t="s">
        <v>71</v>
      </c>
      <c r="C86" s="47" t="s">
        <v>7</v>
      </c>
      <c r="D86" s="48"/>
      <c r="E86" s="57" t="s">
        <v>1</v>
      </c>
      <c r="F86" s="58"/>
      <c r="G86" s="63" t="s">
        <v>2</v>
      </c>
      <c r="H86" s="64"/>
      <c r="I86" s="34" t="s">
        <v>76</v>
      </c>
      <c r="J86" s="34" t="s">
        <v>61</v>
      </c>
      <c r="K86" s="34" t="s">
        <v>3</v>
      </c>
      <c r="L86" s="34" t="s">
        <v>4</v>
      </c>
      <c r="M86" s="29" t="s">
        <v>74</v>
      </c>
      <c r="N86" s="34" t="s">
        <v>75</v>
      </c>
      <c r="O86" s="34" t="s">
        <v>5</v>
      </c>
    </row>
    <row r="87" spans="1:15" ht="18" customHeight="1" x14ac:dyDescent="0.45">
      <c r="A87" s="55"/>
      <c r="B87" s="45"/>
      <c r="C87" s="49"/>
      <c r="D87" s="50"/>
      <c r="E87" s="59"/>
      <c r="F87" s="60"/>
      <c r="G87" s="65"/>
      <c r="H87" s="66"/>
      <c r="I87" s="35"/>
      <c r="J87" s="35"/>
      <c r="K87" s="35"/>
      <c r="L87" s="35"/>
      <c r="M87" s="30"/>
      <c r="N87" s="35"/>
      <c r="O87" s="35"/>
    </row>
    <row r="88" spans="1:15" ht="18" customHeight="1" thickBot="1" x14ac:dyDescent="0.5">
      <c r="A88" s="56"/>
      <c r="B88" s="46"/>
      <c r="C88" s="51"/>
      <c r="D88" s="52"/>
      <c r="E88" s="61"/>
      <c r="F88" s="62"/>
      <c r="G88" s="67"/>
      <c r="H88" s="68"/>
      <c r="I88" s="36"/>
      <c r="J88" s="36"/>
      <c r="K88" s="36"/>
      <c r="L88" s="36"/>
      <c r="M88" s="31"/>
      <c r="N88" s="36"/>
      <c r="O88" s="36"/>
    </row>
    <row r="89" spans="1:15" ht="18" customHeight="1" thickTop="1" x14ac:dyDescent="0.45">
      <c r="A89" s="24">
        <v>16</v>
      </c>
      <c r="B89" s="12" t="s">
        <v>32</v>
      </c>
      <c r="C89" s="73" t="s">
        <v>32</v>
      </c>
      <c r="D89" s="73"/>
      <c r="E89" s="28" t="n">
        <v>71324.0</v>
      </c>
      <c r="F89" s="13"/>
      <c r="G89" s="40" t="n">
        <v>0.0</v>
      </c>
      <c r="H89" s="41"/>
      <c r="I89" s="8" t="n">
        <v>0.0</v>
      </c>
      <c r="J89" s="8" t="str">
        <f>IF(SUM(E89:F89,G89,I89)=0,"",SUM(E89:F89,G89,I89))</f>
        <v/>
      </c>
      <c r="K89" s="8" t="n">
        <v>2763.0</v>
      </c>
      <c r="L89" s="7" t="str">
        <f>IF(SUM(J89,K89)=0,"",SUM(J89,K89))</f>
        <v/>
      </c>
      <c r="M89" s="9">
        <f t="shared" ref="M89" si="18">IFERROR((K89/L89)*100,0)</f>
        <v>0</v>
      </c>
      <c r="N89" s="7" t="n">
        <v>1.0</v>
      </c>
      <c r="O89" s="8" t="str">
        <f>IF(SUM(L89,N89)=0,"",SUM(L89,N89))</f>
        <v/>
      </c>
    </row>
    <row r="90" spans="1:15" ht="18" customHeight="1" x14ac:dyDescent="0.45"/>
    <row r="91" spans="1:15" ht="18" customHeight="1" x14ac:dyDescent="0.45">
      <c r="A91" s="54" t="s">
        <v>6</v>
      </c>
      <c r="B91" s="44" t="s">
        <v>71</v>
      </c>
      <c r="C91" s="47" t="s">
        <v>7</v>
      </c>
      <c r="D91" s="48"/>
      <c r="E91" s="57" t="s">
        <v>1</v>
      </c>
      <c r="F91" s="58"/>
      <c r="G91" s="63" t="s">
        <v>2</v>
      </c>
      <c r="H91" s="64"/>
      <c r="I91" s="34" t="s">
        <v>76</v>
      </c>
      <c r="J91" s="34" t="s">
        <v>61</v>
      </c>
      <c r="K91" s="34" t="s">
        <v>3</v>
      </c>
      <c r="L91" s="34" t="s">
        <v>4</v>
      </c>
      <c r="M91" s="29" t="s">
        <v>74</v>
      </c>
      <c r="N91" s="34" t="s">
        <v>75</v>
      </c>
      <c r="O91" s="34" t="s">
        <v>5</v>
      </c>
    </row>
    <row r="92" spans="1:15" ht="18" customHeight="1" x14ac:dyDescent="0.45">
      <c r="A92" s="55"/>
      <c r="B92" s="45"/>
      <c r="C92" s="49"/>
      <c r="D92" s="50"/>
      <c r="E92" s="59"/>
      <c r="F92" s="60"/>
      <c r="G92" s="65"/>
      <c r="H92" s="66"/>
      <c r="I92" s="35"/>
      <c r="J92" s="35"/>
      <c r="K92" s="35"/>
      <c r="L92" s="35"/>
      <c r="M92" s="30"/>
      <c r="N92" s="35"/>
      <c r="O92" s="35"/>
    </row>
    <row r="93" spans="1:15" ht="18" customHeight="1" thickBot="1" x14ac:dyDescent="0.5">
      <c r="A93" s="56"/>
      <c r="B93" s="46"/>
      <c r="C93" s="51"/>
      <c r="D93" s="52"/>
      <c r="E93" s="61"/>
      <c r="F93" s="62"/>
      <c r="G93" s="67"/>
      <c r="H93" s="68"/>
      <c r="I93" s="36"/>
      <c r="J93" s="36"/>
      <c r="K93" s="36"/>
      <c r="L93" s="36"/>
      <c r="M93" s="31"/>
      <c r="N93" s="36"/>
      <c r="O93" s="36"/>
    </row>
    <row r="94" spans="1:15" ht="18" customHeight="1" thickTop="1" x14ac:dyDescent="0.45">
      <c r="A94" s="24">
        <v>17</v>
      </c>
      <c r="B94" s="12" t="s">
        <v>33</v>
      </c>
      <c r="C94" s="73" t="s">
        <v>33</v>
      </c>
      <c r="D94" s="73"/>
      <c r="E94" s="28" t="n">
        <v>84821.0</v>
      </c>
      <c r="F94" s="13"/>
      <c r="G94" s="40" t="n">
        <v>0.0</v>
      </c>
      <c r="H94" s="41"/>
      <c r="I94" s="8" t="n">
        <v>0.0</v>
      </c>
      <c r="J94" s="8" t="str">
        <f>IF(SUM(E94:F94,G94,I94)=0,"",SUM(E94:F94,G94,I94))</f>
        <v/>
      </c>
      <c r="K94" s="8" t="n">
        <v>2623.0</v>
      </c>
      <c r="L94" s="7" t="str">
        <f>IF(SUM(J94,K94)=0,"",SUM(J94,K94))</f>
        <v/>
      </c>
      <c r="M94" s="9">
        <f t="shared" ref="M94" si="19">IFERROR((K94/L94)*100,0)</f>
        <v>0</v>
      </c>
      <c r="N94" s="7" t="n">
        <v>2.0</v>
      </c>
      <c r="O94" s="8" t="str">
        <f>IF(SUM(L94,N94)=0,"",SUM(L94,N94))</f>
        <v/>
      </c>
    </row>
    <row r="95" spans="1:15" ht="18" customHeight="1" x14ac:dyDescent="0.45"/>
    <row r="96" spans="1:15" ht="18" customHeight="1" x14ac:dyDescent="0.45">
      <c r="A96" s="54" t="s">
        <v>6</v>
      </c>
      <c r="B96" s="44" t="s">
        <v>71</v>
      </c>
      <c r="C96" s="47" t="s">
        <v>7</v>
      </c>
      <c r="D96" s="48"/>
      <c r="E96" s="57" t="s">
        <v>1</v>
      </c>
      <c r="F96" s="58"/>
      <c r="G96" s="63" t="s">
        <v>2</v>
      </c>
      <c r="H96" s="64"/>
      <c r="I96" s="34" t="s">
        <v>76</v>
      </c>
      <c r="J96" s="34" t="s">
        <v>61</v>
      </c>
      <c r="K96" s="34" t="s">
        <v>3</v>
      </c>
      <c r="L96" s="34" t="s">
        <v>4</v>
      </c>
      <c r="M96" s="29" t="s">
        <v>74</v>
      </c>
      <c r="N96" s="34" t="s">
        <v>75</v>
      </c>
      <c r="O96" s="34" t="s">
        <v>5</v>
      </c>
    </row>
    <row r="97" spans="1:15" ht="18" customHeight="1" x14ac:dyDescent="0.45">
      <c r="A97" s="55"/>
      <c r="B97" s="45"/>
      <c r="C97" s="49"/>
      <c r="D97" s="50"/>
      <c r="E97" s="59"/>
      <c r="F97" s="60"/>
      <c r="G97" s="65"/>
      <c r="H97" s="66"/>
      <c r="I97" s="35"/>
      <c r="J97" s="35"/>
      <c r="K97" s="35"/>
      <c r="L97" s="35"/>
      <c r="M97" s="30"/>
      <c r="N97" s="35"/>
      <c r="O97" s="35"/>
    </row>
    <row r="98" spans="1:15" ht="18" customHeight="1" thickBot="1" x14ac:dyDescent="0.5">
      <c r="A98" s="56"/>
      <c r="B98" s="46"/>
      <c r="C98" s="51"/>
      <c r="D98" s="52"/>
      <c r="E98" s="61"/>
      <c r="F98" s="62"/>
      <c r="G98" s="67"/>
      <c r="H98" s="68"/>
      <c r="I98" s="36"/>
      <c r="J98" s="36"/>
      <c r="K98" s="36"/>
      <c r="L98" s="36"/>
      <c r="M98" s="31"/>
      <c r="N98" s="36"/>
      <c r="O98" s="36"/>
    </row>
    <row r="99" spans="1:15" ht="18" customHeight="1" thickTop="1" x14ac:dyDescent="0.45">
      <c r="A99" s="24">
        <v>18</v>
      </c>
      <c r="B99" s="12" t="s">
        <v>34</v>
      </c>
      <c r="C99" s="73" t="s">
        <v>34</v>
      </c>
      <c r="D99" s="73"/>
      <c r="E99" s="28" t="n">
        <v>43639.0</v>
      </c>
      <c r="F99" s="13"/>
      <c r="G99" s="40" t="n">
        <v>0.0</v>
      </c>
      <c r="H99" s="41"/>
      <c r="I99" s="8" t="n">
        <v>0.0</v>
      </c>
      <c r="J99" s="8" t="str">
        <f>IF(SUM(E99:F99,G99,I99)=0,"",SUM(E99:F99,G99,I99))</f>
        <v/>
      </c>
      <c r="K99" s="8" t="n">
        <v>650.0</v>
      </c>
      <c r="L99" s="7" t="str">
        <f>IF(SUM(J99,K99)=0,"",SUM(J99,K99))</f>
        <v/>
      </c>
      <c r="M99" s="9">
        <f t="shared" ref="M99" si="20">IFERROR((K99/L99)*100,0)</f>
        <v>0</v>
      </c>
      <c r="N99" s="7" t="n">
        <v>0.0</v>
      </c>
      <c r="O99" s="8" t="str">
        <f>IF(SUM(L99,N99)=0,"",SUM(L99,N99))</f>
        <v/>
      </c>
    </row>
    <row r="100" spans="1:15" ht="18" customHeight="1" x14ac:dyDescent="0.45"/>
    <row r="101" spans="1:15" ht="18" customHeight="1" x14ac:dyDescent="0.45">
      <c r="A101" s="54" t="s">
        <v>6</v>
      </c>
      <c r="B101" s="44" t="s">
        <v>71</v>
      </c>
      <c r="C101" s="47" t="s">
        <v>7</v>
      </c>
      <c r="D101" s="48"/>
      <c r="E101" s="57" t="s">
        <v>1</v>
      </c>
      <c r="F101" s="58"/>
      <c r="G101" s="63" t="s">
        <v>2</v>
      </c>
      <c r="H101" s="64"/>
      <c r="I101" s="34" t="s">
        <v>76</v>
      </c>
      <c r="J101" s="34" t="s">
        <v>61</v>
      </c>
      <c r="K101" s="34" t="s">
        <v>3</v>
      </c>
      <c r="L101" s="34" t="s">
        <v>4</v>
      </c>
      <c r="M101" s="29" t="s">
        <v>74</v>
      </c>
      <c r="N101" s="34" t="s">
        <v>75</v>
      </c>
      <c r="O101" s="34" t="s">
        <v>5</v>
      </c>
    </row>
    <row r="102" spans="1:15" ht="18" customHeight="1" x14ac:dyDescent="0.45">
      <c r="A102" s="55"/>
      <c r="B102" s="45"/>
      <c r="C102" s="49"/>
      <c r="D102" s="50"/>
      <c r="E102" s="59"/>
      <c r="F102" s="60"/>
      <c r="G102" s="65"/>
      <c r="H102" s="66"/>
      <c r="I102" s="35"/>
      <c r="J102" s="35"/>
      <c r="K102" s="35"/>
      <c r="L102" s="35"/>
      <c r="M102" s="30"/>
      <c r="N102" s="35"/>
      <c r="O102" s="35"/>
    </row>
    <row r="103" spans="1:15" ht="18" customHeight="1" thickBot="1" x14ac:dyDescent="0.5">
      <c r="A103" s="56"/>
      <c r="B103" s="46"/>
      <c r="C103" s="51"/>
      <c r="D103" s="52"/>
      <c r="E103" s="61"/>
      <c r="F103" s="62"/>
      <c r="G103" s="67"/>
      <c r="H103" s="68"/>
      <c r="I103" s="36"/>
      <c r="J103" s="36"/>
      <c r="K103" s="36"/>
      <c r="L103" s="36"/>
      <c r="M103" s="31"/>
      <c r="N103" s="36"/>
      <c r="O103" s="36"/>
    </row>
    <row r="104" spans="1:15" ht="18" customHeight="1" thickTop="1" x14ac:dyDescent="0.45">
      <c r="A104" s="24">
        <v>19</v>
      </c>
      <c r="B104" s="12" t="s">
        <v>35</v>
      </c>
      <c r="C104" s="73" t="s">
        <v>35</v>
      </c>
      <c r="D104" s="73"/>
      <c r="E104" s="28" t="n">
        <v>0.0</v>
      </c>
      <c r="F104" s="13"/>
      <c r="G104" s="40" t="n">
        <v>0.0</v>
      </c>
      <c r="H104" s="41"/>
      <c r="I104" s="8" t="n">
        <v>0.0</v>
      </c>
      <c r="J104" s="8" t="str">
        <f>IF(SUM(E104:F104,G104,I104)=0,"",SUM(E104:F104,G104,I104))</f>
        <v/>
      </c>
      <c r="K104" s="8" t="n">
        <v>0.0</v>
      </c>
      <c r="L104" s="7" t="str">
        <f>IF(SUM(J104,K104)=0,"",SUM(J104,K104))</f>
        <v/>
      </c>
      <c r="M104" s="9">
        <f t="shared" ref="M104" si="21">IFERROR((K104/L104)*100,0)</f>
        <v>0</v>
      </c>
      <c r="N104" s="7" t="n">
        <v>0.0</v>
      </c>
      <c r="O104" s="8" t="str">
        <f>IF(SUM(L104,N104)=0,"",SUM(L104,N104))</f>
        <v/>
      </c>
    </row>
    <row r="105" spans="1:15" ht="18" customHeight="1" x14ac:dyDescent="0.45"/>
    <row r="106" spans="1:15" ht="18" customHeight="1" x14ac:dyDescent="0.45">
      <c r="A106" s="54" t="s">
        <v>6</v>
      </c>
      <c r="B106" s="44" t="s">
        <v>71</v>
      </c>
      <c r="C106" s="47" t="s">
        <v>7</v>
      </c>
      <c r="D106" s="48"/>
      <c r="E106" s="57" t="s">
        <v>1</v>
      </c>
      <c r="F106" s="58"/>
      <c r="G106" s="63" t="s">
        <v>2</v>
      </c>
      <c r="H106" s="64"/>
      <c r="I106" s="34" t="s">
        <v>76</v>
      </c>
      <c r="J106" s="34" t="s">
        <v>61</v>
      </c>
      <c r="K106" s="34" t="s">
        <v>3</v>
      </c>
      <c r="L106" s="34" t="s">
        <v>4</v>
      </c>
      <c r="M106" s="29" t="s">
        <v>74</v>
      </c>
      <c r="N106" s="34" t="s">
        <v>75</v>
      </c>
      <c r="O106" s="34" t="s">
        <v>5</v>
      </c>
    </row>
    <row r="107" spans="1:15" ht="18" customHeight="1" x14ac:dyDescent="0.45">
      <c r="A107" s="55"/>
      <c r="B107" s="45"/>
      <c r="C107" s="49"/>
      <c r="D107" s="50"/>
      <c r="E107" s="59"/>
      <c r="F107" s="60"/>
      <c r="G107" s="65"/>
      <c r="H107" s="66"/>
      <c r="I107" s="35"/>
      <c r="J107" s="35"/>
      <c r="K107" s="35"/>
      <c r="L107" s="35"/>
      <c r="M107" s="30"/>
      <c r="N107" s="35"/>
      <c r="O107" s="35"/>
    </row>
    <row r="108" spans="1:15" ht="18" customHeight="1" thickBot="1" x14ac:dyDescent="0.5">
      <c r="A108" s="56"/>
      <c r="B108" s="46"/>
      <c r="C108" s="51"/>
      <c r="D108" s="52"/>
      <c r="E108" s="61"/>
      <c r="F108" s="62"/>
      <c r="G108" s="67"/>
      <c r="H108" s="68"/>
      <c r="I108" s="36"/>
      <c r="J108" s="36"/>
      <c r="K108" s="36"/>
      <c r="L108" s="36"/>
      <c r="M108" s="31"/>
      <c r="N108" s="36"/>
      <c r="O108" s="36"/>
    </row>
    <row r="109" spans="1:15" ht="18" customHeight="1" thickTop="1" x14ac:dyDescent="0.45">
      <c r="A109" s="77">
        <v>20</v>
      </c>
      <c r="B109" s="76" t="s">
        <v>67</v>
      </c>
      <c r="C109" s="74" t="s">
        <v>8</v>
      </c>
      <c r="D109" s="75"/>
      <c r="E109" s="28" t="str">
        <f>IF(ROUNDDOWN(SUM(E110:E111)+SUM(F110:F111),0)=0,"",ROUNDDOWN(SUM(E110:E111)+SUM(F110:F111),0))</f>
        <v/>
      </c>
      <c r="F109" s="6" t="str">
        <f>IF(MOD(SUM(E110:E111)+SUM(F110:F111),1)=0,"",MOD(SUM(E110:E111)+SUM(F110:F111),1))</f>
        <v/>
      </c>
      <c r="G109" s="40" t="str">
        <f>IF(SUM(G110:H111)=0,"",SUM(G110:H111))</f>
        <v/>
      </c>
      <c r="H109" s="41"/>
      <c r="I109" s="7" t="str">
        <f>IF(SUM(I110:I111)=0,"",SUM(I110:I111))</f>
        <v/>
      </c>
      <c r="J109" s="8" t="str">
        <f>IF(SUM(E109:F109,G109,I109)=0,"",SUM(E109:F109,G109,I109))</f>
        <v/>
      </c>
      <c r="K109" s="7" t="str">
        <f>IF(SUM(K110:K111)=0,"",SUM(K110:K111))</f>
        <v/>
      </c>
      <c r="L109" s="7" t="str">
        <f>IF(SUM(L110:L111)=0,"",SUM(L110:L111))</f>
        <v/>
      </c>
      <c r="M109" s="9">
        <f t="shared" ref="M109:M111" si="22">IFERROR((K109/L109)*100,0)</f>
        <v>0</v>
      </c>
      <c r="N109" s="7" t="str">
        <f>IF(SUM(N110:N111)=0,"",SUM(N110:N111))</f>
        <v/>
      </c>
      <c r="O109" s="7" t="str">
        <f>IF(SUM(O110:O111)=0,"",SUM(O110:O111))</f>
        <v/>
      </c>
    </row>
    <row r="110" spans="1:15" ht="18" customHeight="1" x14ac:dyDescent="0.45">
      <c r="A110" s="77"/>
      <c r="B110" s="76"/>
      <c r="C110" s="18"/>
      <c r="D110" s="15" t="s">
        <v>36</v>
      </c>
      <c r="E110" s="28" t="n">
        <v>0.0</v>
      </c>
      <c r="F110" s="10"/>
      <c r="G110" s="40" t="n">
        <v>0.0</v>
      </c>
      <c r="H110" s="41"/>
      <c r="I110" s="8" t="n">
        <v>0.0</v>
      </c>
      <c r="J110" s="8" t="str">
        <f>IF(SUM(E110:F110,G110,I110)=0,"",SUM(E110:F110,G110,I110))</f>
        <v/>
      </c>
      <c r="K110" s="8" t="n">
        <v>0.0</v>
      </c>
      <c r="L110" s="7" t="str">
        <f>IF(SUM(J110,K110)=0,"",SUM(J110,K110))</f>
        <v/>
      </c>
      <c r="M110" s="9">
        <f t="shared" si="22"/>
        <v>0</v>
      </c>
      <c r="N110" s="7" t="n">
        <v>0.0</v>
      </c>
      <c r="O110" s="8" t="str">
        <f>IF(SUM(L110,N110)=0,"",SUM(L110,N110))</f>
        <v/>
      </c>
    </row>
    <row r="111" spans="1:15" ht="18" customHeight="1" x14ac:dyDescent="0.45">
      <c r="A111" s="78"/>
      <c r="B111" s="71"/>
      <c r="C111" s="12"/>
      <c r="D111" s="17" t="s">
        <v>37</v>
      </c>
      <c r="E111" s="28" t="n">
        <v>0.0</v>
      </c>
      <c r="F111" s="10"/>
      <c r="G111" s="40" t="n">
        <v>0.0</v>
      </c>
      <c r="H111" s="41"/>
      <c r="I111" s="8" t="n">
        <v>0.0</v>
      </c>
      <c r="J111" s="8" t="str">
        <f>IF(SUM(E111:F111,G111,I111)=0,"",SUM(E111:F111,G111,I111))</f>
        <v/>
      </c>
      <c r="K111" s="8" t="n">
        <v>0.0</v>
      </c>
      <c r="L111" s="7" t="str">
        <f>IF(SUM(J111,K111)=0,"",SUM(J111,K111))</f>
        <v/>
      </c>
      <c r="M111" s="9">
        <f t="shared" si="22"/>
        <v>0</v>
      </c>
      <c r="N111" s="7" t="n">
        <v>0.0</v>
      </c>
      <c r="O111" s="8" t="str">
        <f>IF(SUM(L111,N111)=0,"",SUM(L111,N111))</f>
        <v/>
      </c>
    </row>
    <row r="112" spans="1:15" ht="18" customHeight="1" x14ac:dyDescent="0.45"/>
    <row r="113" spans="1:15" ht="18" customHeight="1" x14ac:dyDescent="0.45">
      <c r="A113" s="54" t="s">
        <v>6</v>
      </c>
      <c r="B113" s="44" t="s">
        <v>71</v>
      </c>
      <c r="C113" s="47" t="s">
        <v>7</v>
      </c>
      <c r="D113" s="48"/>
      <c r="E113" s="57" t="s">
        <v>1</v>
      </c>
      <c r="F113" s="58"/>
      <c r="G113" s="63" t="s">
        <v>2</v>
      </c>
      <c r="H113" s="64"/>
      <c r="I113" s="34" t="s">
        <v>76</v>
      </c>
      <c r="J113" s="34" t="s">
        <v>61</v>
      </c>
      <c r="K113" s="34" t="s">
        <v>3</v>
      </c>
      <c r="L113" s="34" t="s">
        <v>4</v>
      </c>
      <c r="M113" s="29" t="s">
        <v>74</v>
      </c>
      <c r="N113" s="34" t="s">
        <v>75</v>
      </c>
      <c r="O113" s="34" t="s">
        <v>5</v>
      </c>
    </row>
    <row r="114" spans="1:15" ht="18" customHeight="1" x14ac:dyDescent="0.45">
      <c r="A114" s="55"/>
      <c r="B114" s="45"/>
      <c r="C114" s="49"/>
      <c r="D114" s="50"/>
      <c r="E114" s="59"/>
      <c r="F114" s="60"/>
      <c r="G114" s="65"/>
      <c r="H114" s="66"/>
      <c r="I114" s="35"/>
      <c r="J114" s="35"/>
      <c r="K114" s="35"/>
      <c r="L114" s="35"/>
      <c r="M114" s="30"/>
      <c r="N114" s="35"/>
      <c r="O114" s="35"/>
    </row>
    <row r="115" spans="1:15" ht="18" customHeight="1" thickBot="1" x14ac:dyDescent="0.5">
      <c r="A115" s="56"/>
      <c r="B115" s="46"/>
      <c r="C115" s="51"/>
      <c r="D115" s="52"/>
      <c r="E115" s="61"/>
      <c r="F115" s="62"/>
      <c r="G115" s="67"/>
      <c r="H115" s="68"/>
      <c r="I115" s="36"/>
      <c r="J115" s="36"/>
      <c r="K115" s="36"/>
      <c r="L115" s="36"/>
      <c r="M115" s="31"/>
      <c r="N115" s="36"/>
      <c r="O115" s="36"/>
    </row>
    <row r="116" spans="1:15" ht="18" customHeight="1" thickTop="1" x14ac:dyDescent="0.45">
      <c r="A116" s="82">
        <v>21</v>
      </c>
      <c r="B116" s="81" t="s">
        <v>68</v>
      </c>
      <c r="C116" s="79" t="s">
        <v>8</v>
      </c>
      <c r="D116" s="80"/>
      <c r="E116" s="28" t="str">
        <f>IF(ROUNDDOWN(SUM(E117:E118)+SUM(F117:F118),0)=0,"",ROUNDDOWN(SUM(E117:E118)+SUM(F117:F118),0))</f>
        <v/>
      </c>
      <c r="F116" s="6" t="str">
        <f>IF(MOD(SUM(E117:E118)+SUM(F117:F118),1)=0,"",MOD(SUM(E117:E118)+SUM(F117:F118),1))</f>
        <v/>
      </c>
      <c r="G116" s="40" t="str">
        <f>IF(SUM(G117:H118)=0,"",SUM(G117:H118))</f>
        <v/>
      </c>
      <c r="H116" s="41"/>
      <c r="I116" s="7" t="str">
        <f>IF(SUM(I117:I118)=0,"",SUM(I117:I118))</f>
        <v/>
      </c>
      <c r="J116" s="8" t="str">
        <f>IF(SUM(E116:F116,G116,I116)=0,"",SUM(E116:F116,G116,I116))</f>
        <v/>
      </c>
      <c r="K116" s="7" t="str">
        <f>IF(SUM(K117:K118)=0,"",SUM(K117:K118))</f>
        <v/>
      </c>
      <c r="L116" s="7" t="str">
        <f>IF(SUM(L117:L118)=0,"",SUM(L117:L118))</f>
        <v/>
      </c>
      <c r="M116" s="9">
        <f t="shared" ref="M116:M118" si="23">IFERROR((K116/L116)*100,0)</f>
        <v>0</v>
      </c>
      <c r="N116" s="7" t="str">
        <f>IF(SUM(N117:N118)=0,"",SUM(N117:N118))</f>
        <v/>
      </c>
      <c r="O116" s="7" t="str">
        <f>IF(SUM(O117:O118)=0,"",SUM(O117:O118))</f>
        <v/>
      </c>
    </row>
    <row r="117" spans="1:15" ht="18" customHeight="1" x14ac:dyDescent="0.45">
      <c r="A117" s="77"/>
      <c r="B117" s="76"/>
      <c r="C117" s="18"/>
      <c r="D117" s="15" t="s">
        <v>38</v>
      </c>
      <c r="E117" s="28" t="n">
        <v>0.0</v>
      </c>
      <c r="F117" s="10"/>
      <c r="G117" s="40" t="n">
        <v>0.0</v>
      </c>
      <c r="H117" s="41"/>
      <c r="I117" s="8" t="n">
        <v>0.0</v>
      </c>
      <c r="J117" s="8" t="str">
        <f>IF(SUM(E117:F117,G117,I117)=0,"",SUM(E117:F117,G117,I117))</f>
        <v/>
      </c>
      <c r="K117" s="8" t="n">
        <v>0.0</v>
      </c>
      <c r="L117" s="7" t="str">
        <f>IF(SUM(J117,K117)=0,"",SUM(J117,K117))</f>
        <v/>
      </c>
      <c r="M117" s="9">
        <f t="shared" si="23"/>
        <v>0</v>
      </c>
      <c r="N117" s="7" t="n">
        <v>0.0</v>
      </c>
      <c r="O117" s="8" t="str">
        <f>IF(SUM(L117,N117)=0,"",SUM(L117,N117))</f>
        <v/>
      </c>
    </row>
    <row r="118" spans="1:15" ht="18" customHeight="1" x14ac:dyDescent="0.45">
      <c r="A118" s="78"/>
      <c r="B118" s="71"/>
      <c r="C118" s="12"/>
      <c r="D118" s="17" t="s">
        <v>39</v>
      </c>
      <c r="E118" s="28" t="n">
        <v>0.0</v>
      </c>
      <c r="F118" s="10"/>
      <c r="G118" s="40" t="n">
        <v>0.0</v>
      </c>
      <c r="H118" s="41"/>
      <c r="I118" s="8" t="n">
        <v>0.0</v>
      </c>
      <c r="J118" s="8" t="str">
        <f>IF(SUM(E118:F118,G118,I118)=0,"",SUM(E118:F118,G118,I118))</f>
        <v/>
      </c>
      <c r="K118" s="8" t="n">
        <v>0.0</v>
      </c>
      <c r="L118" s="7" t="str">
        <f>IF(SUM(J118,K118)=0,"",SUM(J118,K118))</f>
        <v/>
      </c>
      <c r="M118" s="9">
        <f t="shared" si="23"/>
        <v>0</v>
      </c>
      <c r="N118" s="7" t="n">
        <v>0.0</v>
      </c>
      <c r="O118" s="8" t="str">
        <f>IF(SUM(L118,N118)=0,"",SUM(L118,N118))</f>
        <v/>
      </c>
    </row>
    <row r="119" spans="1:15" ht="18" customHeight="1" x14ac:dyDescent="0.45"/>
    <row r="120" spans="1:15" ht="18" customHeight="1" x14ac:dyDescent="0.45">
      <c r="A120" s="54" t="s">
        <v>6</v>
      </c>
      <c r="B120" s="44" t="s">
        <v>71</v>
      </c>
      <c r="C120" s="47" t="s">
        <v>7</v>
      </c>
      <c r="D120" s="48"/>
      <c r="E120" s="57" t="s">
        <v>1</v>
      </c>
      <c r="F120" s="58"/>
      <c r="G120" s="63" t="s">
        <v>2</v>
      </c>
      <c r="H120" s="64"/>
      <c r="I120" s="34" t="s">
        <v>76</v>
      </c>
      <c r="J120" s="34" t="s">
        <v>61</v>
      </c>
      <c r="K120" s="34" t="s">
        <v>3</v>
      </c>
      <c r="L120" s="34" t="s">
        <v>4</v>
      </c>
      <c r="M120" s="29" t="s">
        <v>74</v>
      </c>
      <c r="N120" s="34" t="s">
        <v>75</v>
      </c>
      <c r="O120" s="34" t="s">
        <v>5</v>
      </c>
    </row>
    <row r="121" spans="1:15" ht="18" customHeight="1" x14ac:dyDescent="0.45">
      <c r="A121" s="55"/>
      <c r="B121" s="45"/>
      <c r="C121" s="49"/>
      <c r="D121" s="50"/>
      <c r="E121" s="59"/>
      <c r="F121" s="60"/>
      <c r="G121" s="65"/>
      <c r="H121" s="66"/>
      <c r="I121" s="35"/>
      <c r="J121" s="35"/>
      <c r="K121" s="35"/>
      <c r="L121" s="35"/>
      <c r="M121" s="30"/>
      <c r="N121" s="35"/>
      <c r="O121" s="35"/>
    </row>
    <row r="122" spans="1:15" ht="18" customHeight="1" thickBot="1" x14ac:dyDescent="0.5">
      <c r="A122" s="56"/>
      <c r="B122" s="46"/>
      <c r="C122" s="51"/>
      <c r="D122" s="52"/>
      <c r="E122" s="61"/>
      <c r="F122" s="62"/>
      <c r="G122" s="67"/>
      <c r="H122" s="68"/>
      <c r="I122" s="36"/>
      <c r="J122" s="36"/>
      <c r="K122" s="36"/>
      <c r="L122" s="36"/>
      <c r="M122" s="31"/>
      <c r="N122" s="36"/>
      <c r="O122" s="36"/>
    </row>
    <row r="123" spans="1:15" ht="18" customHeight="1" thickTop="1" x14ac:dyDescent="0.45">
      <c r="A123" s="24">
        <v>22</v>
      </c>
      <c r="B123" s="12" t="s">
        <v>40</v>
      </c>
      <c r="C123" s="73" t="s">
        <v>40</v>
      </c>
      <c r="D123" s="73"/>
      <c r="E123" s="28" t="n">
        <v>0.0</v>
      </c>
      <c r="F123" s="13"/>
      <c r="G123" s="40" t="n">
        <v>0.0</v>
      </c>
      <c r="H123" s="41"/>
      <c r="I123" s="8" t="n">
        <v>0.0</v>
      </c>
      <c r="J123" s="8" t="str">
        <f>IF(SUM(E123:F123,G123,I123)=0,"",SUM(E123:F123,G123,I123))</f>
        <v/>
      </c>
      <c r="K123" s="8" t="n">
        <v>0.0</v>
      </c>
      <c r="L123" s="7" t="str">
        <f>IF(SUM(J123,K123)=0,"",SUM(J123,K123))</f>
        <v/>
      </c>
      <c r="M123" s="9">
        <f t="shared" ref="M123" si="24">IFERROR((K123/L123)*100,0)</f>
        <v>0</v>
      </c>
      <c r="N123" s="7" t="n">
        <v>0.0</v>
      </c>
      <c r="O123" s="8" t="str">
        <f>IF(SUM(L123,N123)=0,"",SUM(L123,N123))</f>
        <v/>
      </c>
    </row>
    <row r="124" spans="1:15" ht="18" customHeight="1" x14ac:dyDescent="0.45"/>
    <row r="125" spans="1:15" ht="18" customHeight="1" x14ac:dyDescent="0.45">
      <c r="A125" s="54" t="s">
        <v>6</v>
      </c>
      <c r="B125" s="44" t="s">
        <v>71</v>
      </c>
      <c r="C125" s="47" t="s">
        <v>7</v>
      </c>
      <c r="D125" s="48"/>
      <c r="E125" s="57" t="s">
        <v>1</v>
      </c>
      <c r="F125" s="58"/>
      <c r="G125" s="63" t="s">
        <v>2</v>
      </c>
      <c r="H125" s="64"/>
      <c r="I125" s="34" t="s">
        <v>76</v>
      </c>
      <c r="J125" s="34" t="s">
        <v>61</v>
      </c>
      <c r="K125" s="34" t="s">
        <v>3</v>
      </c>
      <c r="L125" s="34" t="s">
        <v>4</v>
      </c>
      <c r="M125" s="29" t="s">
        <v>74</v>
      </c>
      <c r="N125" s="34" t="s">
        <v>75</v>
      </c>
      <c r="O125" s="34" t="s">
        <v>5</v>
      </c>
    </row>
    <row r="126" spans="1:15" ht="18" customHeight="1" x14ac:dyDescent="0.45">
      <c r="A126" s="55"/>
      <c r="B126" s="45"/>
      <c r="C126" s="49"/>
      <c r="D126" s="50"/>
      <c r="E126" s="59"/>
      <c r="F126" s="60"/>
      <c r="G126" s="65"/>
      <c r="H126" s="66"/>
      <c r="I126" s="35"/>
      <c r="J126" s="35"/>
      <c r="K126" s="35"/>
      <c r="L126" s="35"/>
      <c r="M126" s="30"/>
      <c r="N126" s="35"/>
      <c r="O126" s="35"/>
    </row>
    <row r="127" spans="1:15" ht="18" customHeight="1" thickBot="1" x14ac:dyDescent="0.5">
      <c r="A127" s="56"/>
      <c r="B127" s="46"/>
      <c r="C127" s="51"/>
      <c r="D127" s="52"/>
      <c r="E127" s="61"/>
      <c r="F127" s="62"/>
      <c r="G127" s="67"/>
      <c r="H127" s="68"/>
      <c r="I127" s="36"/>
      <c r="J127" s="36"/>
      <c r="K127" s="36"/>
      <c r="L127" s="36"/>
      <c r="M127" s="31"/>
      <c r="N127" s="36"/>
      <c r="O127" s="36"/>
    </row>
    <row r="128" spans="1:15" ht="18" customHeight="1" thickTop="1" x14ac:dyDescent="0.45">
      <c r="A128" s="24">
        <v>23</v>
      </c>
      <c r="B128" s="12" t="s">
        <v>41</v>
      </c>
      <c r="C128" s="73" t="s">
        <v>42</v>
      </c>
      <c r="D128" s="73"/>
      <c r="E128" s="28" t="n">
        <v>17891.0</v>
      </c>
      <c r="F128" s="13"/>
      <c r="G128" s="40" t="n">
        <v>0.0</v>
      </c>
      <c r="H128" s="41"/>
      <c r="I128" s="8" t="n">
        <v>0.0</v>
      </c>
      <c r="J128" s="8" t="str">
        <f>IF(SUM(E128:F128,G128,I128)=0,"",SUM(E128:F128,G128,I128))</f>
        <v/>
      </c>
      <c r="K128" s="8" t="n">
        <v>312.0</v>
      </c>
      <c r="L128" s="7" t="str">
        <f>IF(SUM(J128,K128)=0,"",SUM(J128,K128))</f>
        <v/>
      </c>
      <c r="M128" s="9">
        <f t="shared" ref="M128" si="25">IFERROR((K128/L128)*100,0)</f>
        <v>0</v>
      </c>
      <c r="N128" s="7" t="n">
        <v>0.0</v>
      </c>
      <c r="O128" s="8" t="str">
        <f>IF(SUM(L128,N128)=0,"",SUM(L128,N128))</f>
        <v/>
      </c>
    </row>
    <row r="129" spans="1:15" ht="18" customHeight="1" x14ac:dyDescent="0.45"/>
    <row r="130" spans="1:15" ht="18" customHeight="1" x14ac:dyDescent="0.45">
      <c r="A130" s="54" t="s">
        <v>6</v>
      </c>
      <c r="B130" s="44" t="s">
        <v>71</v>
      </c>
      <c r="C130" s="47" t="s">
        <v>7</v>
      </c>
      <c r="D130" s="48"/>
      <c r="E130" s="57" t="s">
        <v>1</v>
      </c>
      <c r="F130" s="58"/>
      <c r="G130" s="63" t="s">
        <v>2</v>
      </c>
      <c r="H130" s="64"/>
      <c r="I130" s="34" t="s">
        <v>76</v>
      </c>
      <c r="J130" s="34" t="s">
        <v>61</v>
      </c>
      <c r="K130" s="34" t="s">
        <v>3</v>
      </c>
      <c r="L130" s="34" t="s">
        <v>4</v>
      </c>
      <c r="M130" s="29" t="s">
        <v>74</v>
      </c>
      <c r="N130" s="34" t="s">
        <v>75</v>
      </c>
      <c r="O130" s="34" t="s">
        <v>5</v>
      </c>
    </row>
    <row r="131" spans="1:15" ht="18" customHeight="1" x14ac:dyDescent="0.45">
      <c r="A131" s="55"/>
      <c r="B131" s="45"/>
      <c r="C131" s="49"/>
      <c r="D131" s="50"/>
      <c r="E131" s="59"/>
      <c r="F131" s="60"/>
      <c r="G131" s="65"/>
      <c r="H131" s="66"/>
      <c r="I131" s="35"/>
      <c r="J131" s="35"/>
      <c r="K131" s="35"/>
      <c r="L131" s="35"/>
      <c r="M131" s="30"/>
      <c r="N131" s="35"/>
      <c r="O131" s="35"/>
    </row>
    <row r="132" spans="1:15" ht="18" customHeight="1" thickBot="1" x14ac:dyDescent="0.5">
      <c r="A132" s="56"/>
      <c r="B132" s="46"/>
      <c r="C132" s="51"/>
      <c r="D132" s="52"/>
      <c r="E132" s="61"/>
      <c r="F132" s="62"/>
      <c r="G132" s="67"/>
      <c r="H132" s="68"/>
      <c r="I132" s="36"/>
      <c r="J132" s="36"/>
      <c r="K132" s="36"/>
      <c r="L132" s="36"/>
      <c r="M132" s="31"/>
      <c r="N132" s="36"/>
      <c r="O132" s="36"/>
    </row>
    <row r="133" spans="1:15" ht="18" customHeight="1" thickTop="1" x14ac:dyDescent="0.45">
      <c r="A133" s="24">
        <v>24</v>
      </c>
      <c r="B133" s="12" t="s">
        <v>43</v>
      </c>
      <c r="C133" s="73" t="s">
        <v>43</v>
      </c>
      <c r="D133" s="73"/>
      <c r="E133" s="28" t="n">
        <v>42252.0</v>
      </c>
      <c r="F133" s="13"/>
      <c r="G133" s="40" t="n">
        <v>0.0</v>
      </c>
      <c r="H133" s="41"/>
      <c r="I133" s="8" t="n">
        <v>0.0</v>
      </c>
      <c r="J133" s="8" t="str">
        <f>IF(SUM(E133:F133,G133,I133)=0,"",SUM(E133:F133,G133,I133))</f>
        <v/>
      </c>
      <c r="K133" s="8" t="n">
        <v>648.0</v>
      </c>
      <c r="L133" s="7" t="str">
        <f>IF(SUM(J133,K133)=0,"",SUM(J133,K133))</f>
        <v/>
      </c>
      <c r="M133" s="9">
        <f t="shared" ref="M133" si="26">IFERROR((K133/L133)*100,0)</f>
        <v>0</v>
      </c>
      <c r="N133" s="7" t="n">
        <v>0.0</v>
      </c>
      <c r="O133" s="8" t="str">
        <f>IF(SUM(L133,N133)=0,"",SUM(L133,N133))</f>
        <v/>
      </c>
    </row>
    <row r="134" spans="1:15" ht="18" customHeight="1" x14ac:dyDescent="0.45"/>
    <row r="135" spans="1:15" ht="18" customHeight="1" x14ac:dyDescent="0.45">
      <c r="A135" s="54" t="s">
        <v>6</v>
      </c>
      <c r="B135" s="44" t="s">
        <v>71</v>
      </c>
      <c r="C135" s="47" t="s">
        <v>7</v>
      </c>
      <c r="D135" s="48"/>
      <c r="E135" s="57" t="s">
        <v>1</v>
      </c>
      <c r="F135" s="58"/>
      <c r="G135" s="63" t="s">
        <v>2</v>
      </c>
      <c r="H135" s="64"/>
      <c r="I135" s="34" t="s">
        <v>76</v>
      </c>
      <c r="J135" s="34" t="s">
        <v>61</v>
      </c>
      <c r="K135" s="34" t="s">
        <v>3</v>
      </c>
      <c r="L135" s="34" t="s">
        <v>4</v>
      </c>
      <c r="M135" s="29" t="s">
        <v>74</v>
      </c>
      <c r="N135" s="34" t="s">
        <v>75</v>
      </c>
      <c r="O135" s="34" t="s">
        <v>5</v>
      </c>
    </row>
    <row r="136" spans="1:15" ht="18" customHeight="1" x14ac:dyDescent="0.45">
      <c r="A136" s="55"/>
      <c r="B136" s="45"/>
      <c r="C136" s="49"/>
      <c r="D136" s="50"/>
      <c r="E136" s="59"/>
      <c r="F136" s="60"/>
      <c r="G136" s="65"/>
      <c r="H136" s="66"/>
      <c r="I136" s="35"/>
      <c r="J136" s="35"/>
      <c r="K136" s="35"/>
      <c r="L136" s="35"/>
      <c r="M136" s="30"/>
      <c r="N136" s="35"/>
      <c r="O136" s="35"/>
    </row>
    <row r="137" spans="1:15" ht="18" customHeight="1" thickBot="1" x14ac:dyDescent="0.5">
      <c r="A137" s="56"/>
      <c r="B137" s="46"/>
      <c r="C137" s="51"/>
      <c r="D137" s="52"/>
      <c r="E137" s="61"/>
      <c r="F137" s="62"/>
      <c r="G137" s="67"/>
      <c r="H137" s="68"/>
      <c r="I137" s="36"/>
      <c r="J137" s="36"/>
      <c r="K137" s="36"/>
      <c r="L137" s="36"/>
      <c r="M137" s="31"/>
      <c r="N137" s="36"/>
      <c r="O137" s="36"/>
    </row>
    <row r="138" spans="1:15" ht="18" customHeight="1" thickTop="1" x14ac:dyDescent="0.45">
      <c r="A138" s="77">
        <v>25</v>
      </c>
      <c r="B138" s="76" t="s">
        <v>69</v>
      </c>
      <c r="C138" s="74" t="s">
        <v>8</v>
      </c>
      <c r="D138" s="75"/>
      <c r="E138" s="28" t="str">
        <f>IF(ROUNDDOWN(SUM(E139:E140)+SUM(F139:F140),0)=0,"",ROUNDDOWN(SUM(E139:E140)+SUM(F139:F140),0))</f>
        <v/>
      </c>
      <c r="F138" s="6" t="str">
        <f>IF(MOD(SUM(E139:E140)+SUM(F139:F140),1)=0,"",MOD(SUM(E139:E140)+SUM(F139:F140),1))</f>
        <v/>
      </c>
      <c r="G138" s="40" t="str">
        <f>IF(SUM(G139:H140)=0,"",SUM(G139:H140))</f>
        <v/>
      </c>
      <c r="H138" s="41"/>
      <c r="I138" s="7" t="str">
        <f>IF(SUM(I139:I140)=0,"",SUM(I139:I140))</f>
        <v/>
      </c>
      <c r="J138" s="8" t="str">
        <f>IF(SUM(E138:F138,G138,I138)=0,"",SUM(E138:F138,G138,I138))</f>
        <v/>
      </c>
      <c r="K138" s="7" t="str">
        <f>IF(SUM(K139:K140)=0,"",SUM(K139:K140))</f>
        <v/>
      </c>
      <c r="L138" s="7" t="str">
        <f>IF(SUM(L139:L140)=0,"",SUM(L139:L140))</f>
        <v/>
      </c>
      <c r="M138" s="9">
        <f t="shared" ref="M138:M140" si="27">IFERROR((K138/L138)*100,0)</f>
        <v>0</v>
      </c>
      <c r="N138" s="7" t="str">
        <f>IF(SUM(N139:N140)=0,"",SUM(N139:N140))</f>
        <v/>
      </c>
      <c r="O138" s="7" t="str">
        <f>IF(SUM(O139:O140)=0,"",SUM(O139:O140))</f>
        <v/>
      </c>
    </row>
    <row r="139" spans="1:15" ht="18" customHeight="1" x14ac:dyDescent="0.45">
      <c r="A139" s="77"/>
      <c r="B139" s="76"/>
      <c r="C139" s="18"/>
      <c r="D139" s="15" t="s">
        <v>44</v>
      </c>
      <c r="E139" s="28" t="n">
        <v>28346.0</v>
      </c>
      <c r="F139" s="19" t="n">
        <v>0.999</v>
      </c>
      <c r="G139" s="40" t="n">
        <v>0.001</v>
      </c>
      <c r="H139" s="41"/>
      <c r="I139" s="8" t="n">
        <v>0.0</v>
      </c>
      <c r="J139" s="8" t="str">
        <f>IF(SUM(E139:F139,G139,I139)=0,"",SUM(E139:F139,G139,I139))</f>
        <v/>
      </c>
      <c r="K139" s="8" t="n">
        <v>382.0</v>
      </c>
      <c r="L139" s="7" t="str">
        <f>IF(SUM(J139,K139)=0,"",SUM(J139,K139))</f>
        <v/>
      </c>
      <c r="M139" s="9">
        <f t="shared" si="27"/>
        <v>0</v>
      </c>
      <c r="N139" s="7" t="n">
        <v>0.0</v>
      </c>
      <c r="O139" s="8" t="str">
        <f>IF(SUM(L139,N139)=0,"",SUM(L139,N139))</f>
        <v/>
      </c>
    </row>
    <row r="140" spans="1:15" ht="18" customHeight="1" x14ac:dyDescent="0.45">
      <c r="A140" s="78"/>
      <c r="B140" s="71"/>
      <c r="C140" s="12"/>
      <c r="D140" s="17" t="s">
        <v>45</v>
      </c>
      <c r="E140" s="28" t="n">
        <v>8047.0</v>
      </c>
      <c r="F140" s="10" t="n">
        <v>0.999</v>
      </c>
      <c r="G140" s="40" t="n">
        <v>0.001</v>
      </c>
      <c r="H140" s="41"/>
      <c r="I140" s="8" t="n">
        <v>0.0</v>
      </c>
      <c r="J140" s="8" t="str">
        <f>IF(SUM(E140:F140,G140,I140)=0,"",SUM(E140:F140,G140,I140))</f>
        <v/>
      </c>
      <c r="K140" s="8" t="n">
        <v>64.0</v>
      </c>
      <c r="L140" s="7" t="str">
        <f>IF(SUM(J140,K140)=0,"",SUM(J140,K140))</f>
        <v/>
      </c>
      <c r="M140" s="9">
        <f t="shared" si="27"/>
        <v>0</v>
      </c>
      <c r="N140" s="7" t="n">
        <v>0.0</v>
      </c>
      <c r="O140" s="8" t="str">
        <f>IF(SUM(L140,N140)=0,"",SUM(L140,N140))</f>
        <v/>
      </c>
    </row>
    <row r="141" spans="1:15" ht="18" customHeight="1" x14ac:dyDescent="0.45"/>
    <row r="142" spans="1:15" ht="18" customHeight="1" x14ac:dyDescent="0.45">
      <c r="A142" s="54" t="s">
        <v>6</v>
      </c>
      <c r="B142" s="44" t="s">
        <v>71</v>
      </c>
      <c r="C142" s="47" t="s">
        <v>7</v>
      </c>
      <c r="D142" s="48"/>
      <c r="E142" s="57" t="s">
        <v>1</v>
      </c>
      <c r="F142" s="58"/>
      <c r="G142" s="63" t="s">
        <v>2</v>
      </c>
      <c r="H142" s="64"/>
      <c r="I142" s="34" t="s">
        <v>76</v>
      </c>
      <c r="J142" s="34" t="s">
        <v>61</v>
      </c>
      <c r="K142" s="34" t="s">
        <v>3</v>
      </c>
      <c r="L142" s="34" t="s">
        <v>4</v>
      </c>
      <c r="M142" s="29" t="s">
        <v>74</v>
      </c>
      <c r="N142" s="34" t="s">
        <v>75</v>
      </c>
      <c r="O142" s="34" t="s">
        <v>5</v>
      </c>
    </row>
    <row r="143" spans="1:15" ht="18" customHeight="1" x14ac:dyDescent="0.45">
      <c r="A143" s="55"/>
      <c r="B143" s="45"/>
      <c r="C143" s="49"/>
      <c r="D143" s="50"/>
      <c r="E143" s="59"/>
      <c r="F143" s="60"/>
      <c r="G143" s="65"/>
      <c r="H143" s="66"/>
      <c r="I143" s="35"/>
      <c r="J143" s="35"/>
      <c r="K143" s="35"/>
      <c r="L143" s="35"/>
      <c r="M143" s="30"/>
      <c r="N143" s="35"/>
      <c r="O143" s="35"/>
    </row>
    <row r="144" spans="1:15" ht="18" customHeight="1" thickBot="1" x14ac:dyDescent="0.5">
      <c r="A144" s="56"/>
      <c r="B144" s="46"/>
      <c r="C144" s="51"/>
      <c r="D144" s="52"/>
      <c r="E144" s="61"/>
      <c r="F144" s="62"/>
      <c r="G144" s="67"/>
      <c r="H144" s="68"/>
      <c r="I144" s="36"/>
      <c r="J144" s="36"/>
      <c r="K144" s="36"/>
      <c r="L144" s="36"/>
      <c r="M144" s="31"/>
      <c r="N144" s="36"/>
      <c r="O144" s="36"/>
    </row>
    <row r="145" spans="1:15" ht="18" customHeight="1" thickTop="1" x14ac:dyDescent="0.45">
      <c r="A145" s="24">
        <v>26</v>
      </c>
      <c r="B145" s="12" t="s">
        <v>46</v>
      </c>
      <c r="C145" s="73" t="s">
        <v>46</v>
      </c>
      <c r="D145" s="73"/>
      <c r="E145" s="28" t="n">
        <v>58022.0</v>
      </c>
      <c r="F145" s="13"/>
      <c r="G145" s="40" t="n">
        <v>0.0</v>
      </c>
      <c r="H145" s="41"/>
      <c r="I145" s="8" t="n">
        <v>0.0</v>
      </c>
      <c r="J145" s="8" t="str">
        <f>IF(SUM(E145:F145,G145,I145)=0,"",SUM(E145:F145,G145,I145))</f>
        <v/>
      </c>
      <c r="K145" s="8" t="n">
        <v>798.0</v>
      </c>
      <c r="L145" s="7" t="str">
        <f>IF(SUM(J145,K145)=0,"",SUM(J145,K145))</f>
        <v/>
      </c>
      <c r="M145" s="9">
        <f t="shared" ref="M145" si="28">IFERROR((K145/L145)*100,0)</f>
        <v>0</v>
      </c>
      <c r="N145" s="7" t="n">
        <v>0.0</v>
      </c>
      <c r="O145" s="8" t="str">
        <f>IF(SUM(L145,N145)=0,"",SUM(L145,N145))</f>
        <v/>
      </c>
    </row>
    <row r="146" spans="1:15" ht="18" customHeight="1" x14ac:dyDescent="0.45"/>
    <row r="147" spans="1:15" ht="18" customHeight="1" x14ac:dyDescent="0.45">
      <c r="A147" s="54" t="s">
        <v>6</v>
      </c>
      <c r="B147" s="44" t="s">
        <v>71</v>
      </c>
      <c r="C147" s="47" t="s">
        <v>7</v>
      </c>
      <c r="D147" s="48"/>
      <c r="E147" s="57" t="s">
        <v>1</v>
      </c>
      <c r="F147" s="58"/>
      <c r="G147" s="63" t="s">
        <v>2</v>
      </c>
      <c r="H147" s="64"/>
      <c r="I147" s="34" t="s">
        <v>76</v>
      </c>
      <c r="J147" s="34" t="s">
        <v>61</v>
      </c>
      <c r="K147" s="34" t="s">
        <v>3</v>
      </c>
      <c r="L147" s="34" t="s">
        <v>4</v>
      </c>
      <c r="M147" s="29" t="s">
        <v>74</v>
      </c>
      <c r="N147" s="34" t="s">
        <v>75</v>
      </c>
      <c r="O147" s="34" t="s">
        <v>5</v>
      </c>
    </row>
    <row r="148" spans="1:15" ht="18" customHeight="1" x14ac:dyDescent="0.45">
      <c r="A148" s="55"/>
      <c r="B148" s="45"/>
      <c r="C148" s="49"/>
      <c r="D148" s="50"/>
      <c r="E148" s="59"/>
      <c r="F148" s="60"/>
      <c r="G148" s="65"/>
      <c r="H148" s="66"/>
      <c r="I148" s="35"/>
      <c r="J148" s="35"/>
      <c r="K148" s="35"/>
      <c r="L148" s="35"/>
      <c r="M148" s="30"/>
      <c r="N148" s="35"/>
      <c r="O148" s="35"/>
    </row>
    <row r="149" spans="1:15" ht="18" customHeight="1" thickBot="1" x14ac:dyDescent="0.5">
      <c r="A149" s="56"/>
      <c r="B149" s="46"/>
      <c r="C149" s="51"/>
      <c r="D149" s="52"/>
      <c r="E149" s="61"/>
      <c r="F149" s="62"/>
      <c r="G149" s="67"/>
      <c r="H149" s="68"/>
      <c r="I149" s="36"/>
      <c r="J149" s="36"/>
      <c r="K149" s="36"/>
      <c r="L149" s="36"/>
      <c r="M149" s="31"/>
      <c r="N149" s="36"/>
      <c r="O149" s="36"/>
    </row>
    <row r="150" spans="1:15" ht="18" customHeight="1" thickTop="1" x14ac:dyDescent="0.45">
      <c r="A150" s="24">
        <v>27</v>
      </c>
      <c r="B150" s="12" t="s">
        <v>47</v>
      </c>
      <c r="C150" s="73" t="s">
        <v>48</v>
      </c>
      <c r="D150" s="73"/>
      <c r="E150" s="28" t="n">
        <v>88907.0</v>
      </c>
      <c r="F150" s="13"/>
      <c r="G150" s="40" t="n">
        <v>0.0</v>
      </c>
      <c r="H150" s="41"/>
      <c r="I150" s="8" t="n">
        <v>0.0</v>
      </c>
      <c r="J150" s="8" t="str">
        <f>IF(SUM(E150:F150,G150,I150)=0,"",SUM(E150:F150,G150,I150))</f>
        <v/>
      </c>
      <c r="K150" s="8" t="n">
        <v>3250.0</v>
      </c>
      <c r="L150" s="7" t="str">
        <f>IF(SUM(J150,K150)=0,"",SUM(J150,K150))</f>
        <v/>
      </c>
      <c r="M150" s="9">
        <f t="shared" ref="M150" si="29">IFERROR((K150/L150)*100,0)</f>
        <v>0</v>
      </c>
      <c r="N150" s="7" t="n">
        <v>1.0</v>
      </c>
      <c r="O150" s="8" t="str">
        <f>IF(SUM(L150,N150)=0,"",SUM(L150,N150))</f>
        <v/>
      </c>
    </row>
    <row r="151" spans="1:15" ht="18" customHeight="1" x14ac:dyDescent="0.45"/>
    <row r="152" spans="1:15" ht="18" customHeight="1" x14ac:dyDescent="0.45">
      <c r="A152" s="54" t="s">
        <v>6</v>
      </c>
      <c r="B152" s="44" t="s">
        <v>71</v>
      </c>
      <c r="C152" s="47" t="s">
        <v>7</v>
      </c>
      <c r="D152" s="48"/>
      <c r="E152" s="57" t="s">
        <v>1</v>
      </c>
      <c r="F152" s="58"/>
      <c r="G152" s="63" t="s">
        <v>2</v>
      </c>
      <c r="H152" s="64"/>
      <c r="I152" s="34" t="s">
        <v>76</v>
      </c>
      <c r="J152" s="34" t="s">
        <v>61</v>
      </c>
      <c r="K152" s="34" t="s">
        <v>3</v>
      </c>
      <c r="L152" s="34" t="s">
        <v>4</v>
      </c>
      <c r="M152" s="29" t="s">
        <v>74</v>
      </c>
      <c r="N152" s="34" t="s">
        <v>75</v>
      </c>
      <c r="O152" s="34" t="s">
        <v>5</v>
      </c>
    </row>
    <row r="153" spans="1:15" ht="18" customHeight="1" x14ac:dyDescent="0.45">
      <c r="A153" s="55"/>
      <c r="B153" s="45"/>
      <c r="C153" s="49"/>
      <c r="D153" s="50"/>
      <c r="E153" s="59"/>
      <c r="F153" s="60"/>
      <c r="G153" s="65"/>
      <c r="H153" s="66"/>
      <c r="I153" s="35"/>
      <c r="J153" s="35"/>
      <c r="K153" s="35"/>
      <c r="L153" s="35"/>
      <c r="M153" s="30"/>
      <c r="N153" s="35"/>
      <c r="O153" s="35"/>
    </row>
    <row r="154" spans="1:15" ht="18" customHeight="1" thickBot="1" x14ac:dyDescent="0.5">
      <c r="A154" s="56"/>
      <c r="B154" s="46"/>
      <c r="C154" s="51"/>
      <c r="D154" s="52"/>
      <c r="E154" s="61"/>
      <c r="F154" s="62"/>
      <c r="G154" s="67"/>
      <c r="H154" s="68"/>
      <c r="I154" s="36"/>
      <c r="J154" s="36"/>
      <c r="K154" s="36"/>
      <c r="L154" s="36"/>
      <c r="M154" s="31"/>
      <c r="N154" s="36"/>
      <c r="O154" s="36"/>
    </row>
    <row r="155" spans="1:15" ht="18" customHeight="1" thickTop="1" x14ac:dyDescent="0.45">
      <c r="A155" s="24">
        <v>28</v>
      </c>
      <c r="B155" s="12" t="s">
        <v>49</v>
      </c>
      <c r="C155" s="73" t="s">
        <v>50</v>
      </c>
      <c r="D155" s="73"/>
      <c r="E155" s="28" t="n">
        <v>48876.0</v>
      </c>
      <c r="F155" s="13"/>
      <c r="G155" s="40" t="n">
        <v>0.0</v>
      </c>
      <c r="H155" s="41"/>
      <c r="I155" s="8" t="n">
        <v>0.0</v>
      </c>
      <c r="J155" s="8" t="str">
        <f>IF(SUM(E155:F155,G155,I155)=0,"",SUM(E155:F155,G155,I155))</f>
        <v/>
      </c>
      <c r="K155" s="8" t="n">
        <v>1351.0</v>
      </c>
      <c r="L155" s="7" t="str">
        <f>IF(SUM(J155,K155)=0,"",SUM(J155,K155))</f>
        <v/>
      </c>
      <c r="M155" s="9">
        <f t="shared" ref="M155" si="30">IFERROR((K155/L155)*100,0)</f>
        <v>0</v>
      </c>
      <c r="N155" s="7" t="n">
        <v>0.0</v>
      </c>
      <c r="O155" s="8" t="str">
        <f>IF(SUM(L155,N155)=0,"",SUM(L155,N155))</f>
        <v/>
      </c>
    </row>
    <row r="156" spans="1:15" ht="18" customHeight="1" x14ac:dyDescent="0.45"/>
    <row r="157" spans="1:15" ht="18" customHeight="1" x14ac:dyDescent="0.45">
      <c r="A157" s="54" t="s">
        <v>6</v>
      </c>
      <c r="B157" s="44" t="s">
        <v>71</v>
      </c>
      <c r="C157" s="47" t="s">
        <v>7</v>
      </c>
      <c r="D157" s="48"/>
      <c r="E157" s="57" t="s">
        <v>1</v>
      </c>
      <c r="F157" s="58"/>
      <c r="G157" s="63" t="s">
        <v>2</v>
      </c>
      <c r="H157" s="64"/>
      <c r="I157" s="34" t="s">
        <v>76</v>
      </c>
      <c r="J157" s="34" t="s">
        <v>61</v>
      </c>
      <c r="K157" s="34" t="s">
        <v>3</v>
      </c>
      <c r="L157" s="34" t="s">
        <v>4</v>
      </c>
      <c r="M157" s="29" t="s">
        <v>74</v>
      </c>
      <c r="N157" s="34" t="s">
        <v>75</v>
      </c>
      <c r="O157" s="34" t="s">
        <v>5</v>
      </c>
    </row>
    <row r="158" spans="1:15" ht="18" customHeight="1" x14ac:dyDescent="0.45">
      <c r="A158" s="55"/>
      <c r="B158" s="45"/>
      <c r="C158" s="49"/>
      <c r="D158" s="50"/>
      <c r="E158" s="59"/>
      <c r="F158" s="60"/>
      <c r="G158" s="65"/>
      <c r="H158" s="66"/>
      <c r="I158" s="35"/>
      <c r="J158" s="35"/>
      <c r="K158" s="35"/>
      <c r="L158" s="35"/>
      <c r="M158" s="30"/>
      <c r="N158" s="35"/>
      <c r="O158" s="35"/>
    </row>
    <row r="159" spans="1:15" ht="18" customHeight="1" thickBot="1" x14ac:dyDescent="0.5">
      <c r="A159" s="56"/>
      <c r="B159" s="46"/>
      <c r="C159" s="51"/>
      <c r="D159" s="52"/>
      <c r="E159" s="61"/>
      <c r="F159" s="62"/>
      <c r="G159" s="67"/>
      <c r="H159" s="68"/>
      <c r="I159" s="36"/>
      <c r="J159" s="36"/>
      <c r="K159" s="36"/>
      <c r="L159" s="36"/>
      <c r="M159" s="31"/>
      <c r="N159" s="36"/>
      <c r="O159" s="36"/>
    </row>
    <row r="160" spans="1:15" ht="18" customHeight="1" thickTop="1" x14ac:dyDescent="0.45">
      <c r="A160" s="24">
        <v>29</v>
      </c>
      <c r="B160" s="12" t="s">
        <v>51</v>
      </c>
      <c r="C160" s="73" t="s">
        <v>51</v>
      </c>
      <c r="D160" s="73"/>
      <c r="E160" s="28" t="n">
        <v>0.0</v>
      </c>
      <c r="F160" s="13"/>
      <c r="G160" s="40" t="n">
        <v>0.0</v>
      </c>
      <c r="H160" s="41"/>
      <c r="I160" s="8" t="n">
        <v>0.0</v>
      </c>
      <c r="J160" s="8" t="str">
        <f>IF(SUM(E160:F160,G160,I160)=0,"",SUM(E160:F160,G160,I160))</f>
        <v/>
      </c>
      <c r="K160" s="8" t="n">
        <v>0.0</v>
      </c>
      <c r="L160" s="7" t="str">
        <f>IF(SUM(J160,K160)=0,"",SUM(J160,K160))</f>
        <v/>
      </c>
      <c r="M160" s="9">
        <f t="shared" ref="M160" si="31">IFERROR((K160/L160)*100,0)</f>
        <v>0</v>
      </c>
      <c r="N160" s="7" t="n">
        <v>0.0</v>
      </c>
      <c r="O160" s="8" t="str">
        <f>IF(SUM(L160,N160)=0,"",SUM(L160,N160))</f>
        <v/>
      </c>
    </row>
    <row r="161" spans="1:15" ht="18" customHeight="1" x14ac:dyDescent="0.45"/>
    <row r="162" spans="1:15" ht="18" customHeight="1" x14ac:dyDescent="0.45">
      <c r="A162" s="54" t="s">
        <v>6</v>
      </c>
      <c r="B162" s="44" t="s">
        <v>71</v>
      </c>
      <c r="C162" s="47" t="s">
        <v>7</v>
      </c>
      <c r="D162" s="48"/>
      <c r="E162" s="57" t="s">
        <v>1</v>
      </c>
      <c r="F162" s="58"/>
      <c r="G162" s="63" t="s">
        <v>2</v>
      </c>
      <c r="H162" s="64"/>
      <c r="I162" s="34" t="s">
        <v>76</v>
      </c>
      <c r="J162" s="34" t="s">
        <v>61</v>
      </c>
      <c r="K162" s="34" t="s">
        <v>3</v>
      </c>
      <c r="L162" s="34" t="s">
        <v>4</v>
      </c>
      <c r="M162" s="29" t="s">
        <v>74</v>
      </c>
      <c r="N162" s="34" t="s">
        <v>75</v>
      </c>
      <c r="O162" s="34" t="s">
        <v>5</v>
      </c>
    </row>
    <row r="163" spans="1:15" ht="18" customHeight="1" x14ac:dyDescent="0.45">
      <c r="A163" s="55"/>
      <c r="B163" s="45"/>
      <c r="C163" s="49"/>
      <c r="D163" s="50"/>
      <c r="E163" s="59"/>
      <c r="F163" s="60"/>
      <c r="G163" s="65"/>
      <c r="H163" s="66"/>
      <c r="I163" s="35"/>
      <c r="J163" s="35"/>
      <c r="K163" s="35"/>
      <c r="L163" s="35"/>
      <c r="M163" s="30"/>
      <c r="N163" s="35"/>
      <c r="O163" s="35"/>
    </row>
    <row r="164" spans="1:15" ht="18" customHeight="1" thickBot="1" x14ac:dyDescent="0.5">
      <c r="A164" s="56"/>
      <c r="B164" s="46"/>
      <c r="C164" s="51"/>
      <c r="D164" s="52"/>
      <c r="E164" s="61"/>
      <c r="F164" s="62"/>
      <c r="G164" s="67"/>
      <c r="H164" s="68"/>
      <c r="I164" s="36"/>
      <c r="J164" s="36"/>
      <c r="K164" s="36"/>
      <c r="L164" s="36"/>
      <c r="M164" s="31"/>
      <c r="N164" s="36"/>
      <c r="O164" s="36"/>
    </row>
    <row r="165" spans="1:15" ht="18" customHeight="1" thickTop="1" x14ac:dyDescent="0.45">
      <c r="A165" s="24">
        <v>30</v>
      </c>
      <c r="B165" s="12" t="s">
        <v>52</v>
      </c>
      <c r="C165" s="73" t="s">
        <v>52</v>
      </c>
      <c r="D165" s="73"/>
      <c r="E165" s="28" t="n">
        <v>38696.0</v>
      </c>
      <c r="F165" s="13"/>
      <c r="G165" s="40" t="n">
        <v>0.0</v>
      </c>
      <c r="H165" s="41"/>
      <c r="I165" s="8" t="n">
        <v>0.0</v>
      </c>
      <c r="J165" s="8" t="str">
        <f>IF(SUM(E165:F165,G165,I165)=0,"",SUM(E165:F165,G165,I165))</f>
        <v/>
      </c>
      <c r="K165" s="8" t="n">
        <v>1475.0</v>
      </c>
      <c r="L165" s="7" t="str">
        <f>IF(SUM(J165,K165)=0,"",SUM(J165,K165))</f>
        <v/>
      </c>
      <c r="M165" s="9">
        <f t="shared" ref="M165" si="32">IFERROR((K165/L165)*100,0)</f>
        <v>0</v>
      </c>
      <c r="N165" s="7" t="n">
        <v>0.0</v>
      </c>
      <c r="O165" s="8" t="str">
        <f>IF(SUM(L165,N165)=0,"",SUM(L165,N165))</f>
        <v/>
      </c>
    </row>
    <row r="166" spans="1:15" ht="18" customHeight="1" x14ac:dyDescent="0.45"/>
    <row r="167" spans="1:15" ht="18" customHeight="1" x14ac:dyDescent="0.45">
      <c r="A167" s="54" t="s">
        <v>6</v>
      </c>
      <c r="B167" s="44" t="s">
        <v>71</v>
      </c>
      <c r="C167" s="47" t="s">
        <v>7</v>
      </c>
      <c r="D167" s="48"/>
      <c r="E167" s="57" t="s">
        <v>1</v>
      </c>
      <c r="F167" s="58"/>
      <c r="G167" s="63" t="s">
        <v>2</v>
      </c>
      <c r="H167" s="64"/>
      <c r="I167" s="34" t="s">
        <v>76</v>
      </c>
      <c r="J167" s="34" t="s">
        <v>61</v>
      </c>
      <c r="K167" s="34" t="s">
        <v>3</v>
      </c>
      <c r="L167" s="34" t="s">
        <v>4</v>
      </c>
      <c r="M167" s="29" t="s">
        <v>74</v>
      </c>
      <c r="N167" s="34" t="s">
        <v>75</v>
      </c>
      <c r="O167" s="34" t="s">
        <v>5</v>
      </c>
    </row>
    <row r="168" spans="1:15" ht="18" customHeight="1" x14ac:dyDescent="0.45">
      <c r="A168" s="55"/>
      <c r="B168" s="45"/>
      <c r="C168" s="49"/>
      <c r="D168" s="50"/>
      <c r="E168" s="59"/>
      <c r="F168" s="60"/>
      <c r="G168" s="65"/>
      <c r="H168" s="66"/>
      <c r="I168" s="35"/>
      <c r="J168" s="35"/>
      <c r="K168" s="35"/>
      <c r="L168" s="35"/>
      <c r="M168" s="30"/>
      <c r="N168" s="35"/>
      <c r="O168" s="35"/>
    </row>
    <row r="169" spans="1:15" ht="18" customHeight="1" thickBot="1" x14ac:dyDescent="0.5">
      <c r="A169" s="56"/>
      <c r="B169" s="46"/>
      <c r="C169" s="51"/>
      <c r="D169" s="52"/>
      <c r="E169" s="61"/>
      <c r="F169" s="62"/>
      <c r="G169" s="67"/>
      <c r="H169" s="68"/>
      <c r="I169" s="36"/>
      <c r="J169" s="36"/>
      <c r="K169" s="36"/>
      <c r="L169" s="36"/>
      <c r="M169" s="31"/>
      <c r="N169" s="36"/>
      <c r="O169" s="36"/>
    </row>
    <row r="170" spans="1:15" ht="18" customHeight="1" thickTop="1" x14ac:dyDescent="0.45">
      <c r="A170" s="24">
        <v>31</v>
      </c>
      <c r="B170" s="12" t="s">
        <v>53</v>
      </c>
      <c r="C170" s="73" t="s">
        <v>53</v>
      </c>
      <c r="D170" s="73"/>
      <c r="E170" s="28" t="n">
        <v>37550.0</v>
      </c>
      <c r="F170" s="13"/>
      <c r="G170" s="40" t="n">
        <v>0.0</v>
      </c>
      <c r="H170" s="41"/>
      <c r="I170" s="8" t="n">
        <v>0.0</v>
      </c>
      <c r="J170" s="8" t="str">
        <f>IF(SUM(E170:F170,G170,I170)=0,"",SUM(E170:F170,G170,I170))</f>
        <v/>
      </c>
      <c r="K170" s="8" t="n">
        <v>853.0</v>
      </c>
      <c r="L170" s="7" t="str">
        <f>IF(SUM(J170,K170)=0,"",SUM(J170,K170))</f>
        <v/>
      </c>
      <c r="M170" s="9">
        <f t="shared" ref="M170" si="33">IFERROR((K170/L170)*100,0)</f>
        <v>0</v>
      </c>
      <c r="N170" s="7" t="n">
        <v>0.0</v>
      </c>
      <c r="O170" s="8" t="str">
        <f>IF(SUM(L170,N170)=0,"",SUM(L170,N170))</f>
        <v/>
      </c>
    </row>
    <row r="171" spans="1:15" ht="18" customHeight="1" x14ac:dyDescent="0.45"/>
    <row r="172" spans="1:15" ht="18" customHeight="1" x14ac:dyDescent="0.45">
      <c r="A172" s="54" t="s">
        <v>6</v>
      </c>
      <c r="B172" s="44" t="s">
        <v>71</v>
      </c>
      <c r="C172" s="47" t="s">
        <v>7</v>
      </c>
      <c r="D172" s="48"/>
      <c r="E172" s="57" t="s">
        <v>1</v>
      </c>
      <c r="F172" s="58"/>
      <c r="G172" s="63" t="s">
        <v>2</v>
      </c>
      <c r="H172" s="64"/>
      <c r="I172" s="34" t="s">
        <v>76</v>
      </c>
      <c r="J172" s="34" t="s">
        <v>61</v>
      </c>
      <c r="K172" s="34" t="s">
        <v>3</v>
      </c>
      <c r="L172" s="34" t="s">
        <v>4</v>
      </c>
      <c r="M172" s="29" t="s">
        <v>74</v>
      </c>
      <c r="N172" s="34" t="s">
        <v>75</v>
      </c>
      <c r="O172" s="34" t="s">
        <v>5</v>
      </c>
    </row>
    <row r="173" spans="1:15" ht="18" customHeight="1" x14ac:dyDescent="0.45">
      <c r="A173" s="55"/>
      <c r="B173" s="45"/>
      <c r="C173" s="49"/>
      <c r="D173" s="50"/>
      <c r="E173" s="59"/>
      <c r="F173" s="60"/>
      <c r="G173" s="65"/>
      <c r="H173" s="66"/>
      <c r="I173" s="35"/>
      <c r="J173" s="35"/>
      <c r="K173" s="35"/>
      <c r="L173" s="35"/>
      <c r="M173" s="30"/>
      <c r="N173" s="35"/>
      <c r="O173" s="35"/>
    </row>
    <row r="174" spans="1:15" ht="18" customHeight="1" thickBot="1" x14ac:dyDescent="0.5">
      <c r="A174" s="56"/>
      <c r="B174" s="46"/>
      <c r="C174" s="51"/>
      <c r="D174" s="52"/>
      <c r="E174" s="61"/>
      <c r="F174" s="62"/>
      <c r="G174" s="67"/>
      <c r="H174" s="68"/>
      <c r="I174" s="36"/>
      <c r="J174" s="36"/>
      <c r="K174" s="36"/>
      <c r="L174" s="36"/>
      <c r="M174" s="31"/>
      <c r="N174" s="36"/>
      <c r="O174" s="36"/>
    </row>
    <row r="175" spans="1:15" ht="18" customHeight="1" thickTop="1" x14ac:dyDescent="0.45">
      <c r="A175" s="24">
        <v>32</v>
      </c>
      <c r="B175" s="12" t="s">
        <v>54</v>
      </c>
      <c r="C175" s="73" t="s">
        <v>54</v>
      </c>
      <c r="D175" s="73"/>
      <c r="E175" s="28" t="n">
        <v>0.0</v>
      </c>
      <c r="F175" s="13"/>
      <c r="G175" s="40" t="n">
        <v>0.0</v>
      </c>
      <c r="H175" s="41"/>
      <c r="I175" s="8" t="n">
        <v>0.0</v>
      </c>
      <c r="J175" s="8" t="str">
        <f>IF(SUM(E175:F175,G175,I175)=0,"",SUM(E175:F175,G175,I175))</f>
        <v/>
      </c>
      <c r="K175" s="8" t="n">
        <v>0.0</v>
      </c>
      <c r="L175" s="7" t="str">
        <f>IF(SUM(J175,K175)=0,"",SUM(J175,K175))</f>
        <v/>
      </c>
      <c r="M175" s="9">
        <f t="shared" ref="M175" si="34">IFERROR((K175/L175)*100,0)</f>
        <v>0</v>
      </c>
      <c r="N175" s="7" t="n">
        <v>0.0</v>
      </c>
      <c r="O175" s="8" t="str">
        <f>IF(SUM(L175,N175)=0,"",SUM(L175,N175))</f>
        <v/>
      </c>
    </row>
    <row r="176" spans="1:15" ht="18" customHeight="1" x14ac:dyDescent="0.45"/>
    <row r="177" spans="1:15" ht="18" customHeight="1" x14ac:dyDescent="0.45">
      <c r="A177" s="54" t="s">
        <v>6</v>
      </c>
      <c r="B177" s="44" t="s">
        <v>71</v>
      </c>
      <c r="C177" s="47" t="s">
        <v>7</v>
      </c>
      <c r="D177" s="48"/>
      <c r="E177" s="57" t="s">
        <v>1</v>
      </c>
      <c r="F177" s="58"/>
      <c r="G177" s="63" t="s">
        <v>2</v>
      </c>
      <c r="H177" s="64"/>
      <c r="I177" s="34" t="s">
        <v>76</v>
      </c>
      <c r="J177" s="34" t="s">
        <v>61</v>
      </c>
      <c r="K177" s="34" t="s">
        <v>3</v>
      </c>
      <c r="L177" s="34" t="s">
        <v>4</v>
      </c>
      <c r="M177" s="29" t="s">
        <v>74</v>
      </c>
      <c r="N177" s="34" t="s">
        <v>75</v>
      </c>
      <c r="O177" s="34" t="s">
        <v>5</v>
      </c>
    </row>
    <row r="178" spans="1:15" ht="18" customHeight="1" x14ac:dyDescent="0.45">
      <c r="A178" s="55"/>
      <c r="B178" s="45"/>
      <c r="C178" s="49"/>
      <c r="D178" s="50"/>
      <c r="E178" s="59"/>
      <c r="F178" s="60"/>
      <c r="G178" s="65"/>
      <c r="H178" s="66"/>
      <c r="I178" s="35"/>
      <c r="J178" s="35"/>
      <c r="K178" s="35"/>
      <c r="L178" s="35"/>
      <c r="M178" s="30"/>
      <c r="N178" s="35"/>
      <c r="O178" s="35"/>
    </row>
    <row r="179" spans="1:15" ht="18" customHeight="1" thickBot="1" x14ac:dyDescent="0.5">
      <c r="A179" s="56"/>
      <c r="B179" s="46"/>
      <c r="C179" s="51"/>
      <c r="D179" s="52"/>
      <c r="E179" s="61"/>
      <c r="F179" s="62"/>
      <c r="G179" s="67"/>
      <c r="H179" s="68"/>
      <c r="I179" s="36"/>
      <c r="J179" s="36"/>
      <c r="K179" s="36"/>
      <c r="L179" s="36"/>
      <c r="M179" s="31"/>
      <c r="N179" s="36"/>
      <c r="O179" s="36"/>
    </row>
    <row r="180" spans="1:15" ht="18" customHeight="1" thickTop="1" x14ac:dyDescent="0.45">
      <c r="A180" s="24">
        <v>33</v>
      </c>
      <c r="B180" s="12" t="s">
        <v>55</v>
      </c>
      <c r="C180" s="73" t="s">
        <v>56</v>
      </c>
      <c r="D180" s="73"/>
      <c r="E180" s="28" t="n">
        <v>0.0</v>
      </c>
      <c r="F180" s="13"/>
      <c r="G180" s="40" t="n">
        <v>0.0</v>
      </c>
      <c r="H180" s="41"/>
      <c r="I180" s="8" t="n">
        <v>0.0</v>
      </c>
      <c r="J180" s="8" t="str">
        <f>IF(SUM(E180:F180,G180,I180)=0,"",SUM(E180:F180,G180,I180))</f>
        <v/>
      </c>
      <c r="K180" s="8" t="n">
        <v>0.0</v>
      </c>
      <c r="L180" s="7" t="str">
        <f>IF(SUM(J180,K180)=0,"",SUM(J180,K180))</f>
        <v/>
      </c>
      <c r="M180" s="9">
        <f t="shared" ref="M180" si="35">IFERROR((K180/L180)*100,0)</f>
        <v>0</v>
      </c>
      <c r="N180" s="7" t="n">
        <v>0.0</v>
      </c>
      <c r="O180" s="8" t="str">
        <f>IF(SUM(L180,N180)=0,"",SUM(L180,N180))</f>
        <v/>
      </c>
    </row>
    <row r="181" spans="1:15" ht="18" customHeight="1" x14ac:dyDescent="0.45"/>
    <row r="182" spans="1:15" ht="18" customHeight="1" x14ac:dyDescent="0.45">
      <c r="A182" s="54" t="s">
        <v>6</v>
      </c>
      <c r="B182" s="44" t="s">
        <v>71</v>
      </c>
      <c r="C182" s="47" t="s">
        <v>7</v>
      </c>
      <c r="D182" s="48"/>
      <c r="E182" s="57" t="s">
        <v>1</v>
      </c>
      <c r="F182" s="58"/>
      <c r="G182" s="63" t="s">
        <v>2</v>
      </c>
      <c r="H182" s="64"/>
      <c r="I182" s="34" t="s">
        <v>76</v>
      </c>
      <c r="J182" s="34" t="s">
        <v>61</v>
      </c>
      <c r="K182" s="34" t="s">
        <v>3</v>
      </c>
      <c r="L182" s="34" t="s">
        <v>4</v>
      </c>
      <c r="M182" s="29" t="s">
        <v>74</v>
      </c>
      <c r="N182" s="34" t="s">
        <v>75</v>
      </c>
      <c r="O182" s="34" t="s">
        <v>5</v>
      </c>
    </row>
    <row r="183" spans="1:15" ht="18" customHeight="1" x14ac:dyDescent="0.45">
      <c r="A183" s="55"/>
      <c r="B183" s="45"/>
      <c r="C183" s="49"/>
      <c r="D183" s="50"/>
      <c r="E183" s="59"/>
      <c r="F183" s="60"/>
      <c r="G183" s="65"/>
      <c r="H183" s="66"/>
      <c r="I183" s="35"/>
      <c r="J183" s="35"/>
      <c r="K183" s="35"/>
      <c r="L183" s="35"/>
      <c r="M183" s="30"/>
      <c r="N183" s="35"/>
      <c r="O183" s="35"/>
    </row>
    <row r="184" spans="1:15" ht="18" customHeight="1" thickBot="1" x14ac:dyDescent="0.5">
      <c r="A184" s="56"/>
      <c r="B184" s="46"/>
      <c r="C184" s="51"/>
      <c r="D184" s="52"/>
      <c r="E184" s="61"/>
      <c r="F184" s="62"/>
      <c r="G184" s="67"/>
      <c r="H184" s="68"/>
      <c r="I184" s="36"/>
      <c r="J184" s="36"/>
      <c r="K184" s="36"/>
      <c r="L184" s="36"/>
      <c r="M184" s="31"/>
      <c r="N184" s="36"/>
      <c r="O184" s="36"/>
    </row>
    <row r="185" spans="1:15" ht="18" customHeight="1" thickTop="1" x14ac:dyDescent="0.45">
      <c r="A185" s="24">
        <v>34</v>
      </c>
      <c r="B185" s="12" t="s">
        <v>57</v>
      </c>
      <c r="C185" s="73" t="s">
        <v>57</v>
      </c>
      <c r="D185" s="73"/>
      <c r="E185" s="28" t="n">
        <v>0.0</v>
      </c>
      <c r="F185" s="13"/>
      <c r="G185" s="40" t="n">
        <v>0.0</v>
      </c>
      <c r="H185" s="41"/>
      <c r="I185" s="8" t="n">
        <v>0.0</v>
      </c>
      <c r="J185" s="8" t="str">
        <f>IF(SUM(E185:F185,G185,I185)=0,"",SUM(E185:F185,G185,I185))</f>
        <v/>
      </c>
      <c r="K185" s="8" t="n">
        <v>0.0</v>
      </c>
      <c r="L185" s="7" t="str">
        <f>IF(SUM(J185,K185)=0,"",SUM(J185,K185))</f>
        <v/>
      </c>
      <c r="M185" s="9">
        <f t="shared" ref="M185" si="36">IFERROR((K185/L185)*100,0)</f>
        <v>0</v>
      </c>
      <c r="N185" s="7" t="n">
        <v>0.0</v>
      </c>
      <c r="O185" s="8" t="str">
        <f>IF(SUM(L185,N185)=0,"",SUM(L185,N185))</f>
        <v/>
      </c>
    </row>
    <row r="186" spans="1:15" ht="18" customHeight="1" x14ac:dyDescent="0.45"/>
    <row r="187" spans="1:15" ht="18" customHeight="1" x14ac:dyDescent="0.45">
      <c r="C187" s="83" t="s">
        <v>58</v>
      </c>
      <c r="D187" s="83"/>
      <c r="E187" s="57" t="s">
        <v>1</v>
      </c>
      <c r="F187" s="58"/>
      <c r="G187" s="63" t="s">
        <v>2</v>
      </c>
      <c r="H187" s="64"/>
      <c r="I187" s="34" t="s">
        <v>76</v>
      </c>
      <c r="J187" s="34" t="s">
        <v>61</v>
      </c>
      <c r="K187" s="34" t="s">
        <v>3</v>
      </c>
      <c r="L187" s="34" t="s">
        <v>4</v>
      </c>
      <c r="M187" s="29" t="s">
        <v>74</v>
      </c>
      <c r="N187" s="34" t="s">
        <v>75</v>
      </c>
      <c r="O187" s="34" t="s">
        <v>5</v>
      </c>
    </row>
    <row r="188" spans="1:15" ht="18" customHeight="1" x14ac:dyDescent="0.45">
      <c r="C188" s="83"/>
      <c r="D188" s="83"/>
      <c r="E188" s="59"/>
      <c r="F188" s="60"/>
      <c r="G188" s="65"/>
      <c r="H188" s="66"/>
      <c r="I188" s="35"/>
      <c r="J188" s="35"/>
      <c r="K188" s="35"/>
      <c r="L188" s="35"/>
      <c r="M188" s="30"/>
      <c r="N188" s="35"/>
      <c r="O188" s="35"/>
    </row>
    <row r="189" spans="1:15" ht="18" customHeight="1" thickBot="1" x14ac:dyDescent="0.5">
      <c r="C189" s="84"/>
      <c r="D189" s="84"/>
      <c r="E189" s="61"/>
      <c r="F189" s="62"/>
      <c r="G189" s="67"/>
      <c r="H189" s="68"/>
      <c r="I189" s="36"/>
      <c r="J189" s="36"/>
      <c r="K189" s="36"/>
      <c r="L189" s="36"/>
      <c r="M189" s="31"/>
      <c r="N189" s="36"/>
      <c r="O189" s="36"/>
    </row>
    <row r="190" spans="1:15" ht="18" customHeight="1" thickTop="1" x14ac:dyDescent="0.45">
      <c r="C190" s="85" t="s">
        <v>62</v>
      </c>
      <c r="D190" s="85"/>
      <c r="E190" s="26">
        <f>ROUNDDOWN(SUM(E7,E17,E22,E27,E32,E42,E57,E63,E69,E74,E79,E84,E89,E94,E99,E104,E110,E117,E123,E128,E133,E139,E145,E150,E155,E160,E165,E170,E175,E180,E185)+SUM(F7,F17,F22,F27,F32,F42,F57,F63,F69,F74,F79,F84,F89,F94,F99,F104,F110,F117,F123,F128,F133,F139,F145,F150,F155,F160,F165,F170,F175,F180,F185),0)</f>
        <v>0</v>
      </c>
      <c r="F190" s="6">
        <f>MOD(SUM(F7,F17,F22,F27,F32,F42,F57,F63,F69,F74,F79,F84,F89,F94,F99,F104,F110,F117,F123,F128,F133,F139,F145,F150,F155,F160,F165,F170,F175,F180,F185),1)</f>
        <v>0</v>
      </c>
      <c r="G190" s="40" t="str">
        <f>IF(SUM(G7,G17,G22,G27,G32,G42,G57,G63,G69,G74,G79,G84,G89,G94,G99,G104,G110,G117,G123,G128,G133,G139,G145,G150,G155,G160,G165,G170,G175,G180,G185)=0,"",SUM(G7,G17,G22,G27,G32,G42,G57,G63,G69,G74,G79,G84,G89,G94,G99,G104,G110,G117,G123,G128,G133,G139,G145,G150,G155,G160,G165,G170,G175,G180,G185))</f>
        <v/>
      </c>
      <c r="H190" s="41"/>
      <c r="I190" s="7" t="str">
        <f>IF(SUM(I7,I17,I22,I27,I32,I42,I57,I63,I69,I74,I79,I84,I89,I94,I99,I104,I110,I117,I123,I128,I133,I139,I145,I150,I155,I160,I165,I170,I175,I180,I185,)=0,"",SUM(I7,I17,I22,I27,I32,I42,I57,I63,I69,I74,I79,I84,I89,I94,I99,I104,I110,I117,I123,I128,I133,I139,I145,I150,I155,I160,I165,I170,I175,I180,I185))</f>
        <v/>
      </c>
      <c r="J190" s="7" t="str">
        <f>IF(SUM(E190:F190,G190,I190)=0,"",SUM(E190:F190,G190,I190))</f>
        <v/>
      </c>
      <c r="K190" s="7" t="str">
        <f>IF(SUM(K7,K17,K22,K27,K32,K42,K57,K63,K69,K74,K79,K84,K89,K94,K99,K104,K110,K117,K123,K128,K133,K139,K145,K150,K155,K160,K165,K170,K175,K180,K185,)=0,"",SUM(K7,K17,K22,K27,K32,K42,K57,K63,K69,K74,K79,K84,K89,K94,K99,K104,K110,K117,K123,K128,K133,K139,K145,K150,K155,K160,K165,K170,K175,K180,K185))</f>
        <v/>
      </c>
      <c r="L190" s="7" t="str">
        <f>IF(SUM(J190,K190)=0,"",SUM(J190,K190))</f>
        <v/>
      </c>
      <c r="M190" s="9">
        <f>IFERROR((K190/L190)*100,0)</f>
        <v>0</v>
      </c>
      <c r="N190" s="7" t="str">
        <f>IF(SUM(N7,N17,N22,N27,N32,N42,N57,N63,N69,N74,N79,N84,N89,N94,N99,N104,N110,N117,N123,N128,N133,N139,N145,N150,N155,N160,N165,N170,N175,N180,N185,)=0,"",SUM(N7,N17,N22,N27,N32,N42,N57,N63,N69,N74,N79,N84,N89,N94,N99,N104,N110,N117,N123,N128,N133,N139,N145,N150,N155,N160,N165,N170,N175,N180,N185))</f>
        <v/>
      </c>
      <c r="O190" s="7" t="str">
        <f>IF(SUM(L190,N190)=0,"",SUM(L190,N190))</f>
        <v/>
      </c>
    </row>
    <row r="191" spans="1:15" ht="18" customHeight="1" x14ac:dyDescent="0.45">
      <c r="C191" s="83" t="s">
        <v>59</v>
      </c>
      <c r="D191" s="83"/>
      <c r="E191" s="27">
        <f>ROUNDDOWN(SUM(E8,E9,E10,E11,E12,E37,E47,E52,E64,E111,E118,E140)+SUM(F8,F9,F10,F11,F12,F37,F47,F52,F64,F111,F118,F140),0)</f>
        <v>0</v>
      </c>
      <c r="F191" s="10">
        <f>MOD(SUM(F8,F9,F10,F11,F12,F37,F47,F52,F64,F111,F118,F140),1)</f>
        <v>0</v>
      </c>
      <c r="G191" s="40">
        <f>SUM(G8,G9,G10,G11,G12,G37,G47,G52,G64,G111,G118,G140)</f>
        <v>0</v>
      </c>
      <c r="H191" s="41">
        <f t="shared" ref="H191" si="37">SUM(H8,H9,H10,H11,H12,H37,H47,H52,H64,H111,H118,H140)+SUM(I8,I9,I10,I11,I12,I37,I47,I52,I64,I111,I118,I140)</f>
        <v>0</v>
      </c>
      <c r="I191" s="17">
        <f>SUM(I8,I9,I10,I11,I12,I37,I47,I52,I64,I111,I118,I140)</f>
        <v>0</v>
      </c>
      <c r="J191" s="20">
        <f>SUM(E191:F191,G191,I191)</f>
        <v>0</v>
      </c>
      <c r="K191" s="21">
        <f>SUM(K8,K9,K10,K11,K12,K37,K47,K52,K64,K111,K118,K140)</f>
        <v>0</v>
      </c>
      <c r="L191" s="7" t="str">
        <f>IF(SUM(J191,K191)=0,"",SUM(J191,K191))</f>
        <v/>
      </c>
      <c r="M191" s="9">
        <f>IFERROR((K191/L191)*100,0)</f>
        <v>0</v>
      </c>
      <c r="N191" s="21">
        <f>SUM(N8,N9,N10,N11,N12,N37,N47,N52,N64,N111,N118,N140)</f>
        <v>0</v>
      </c>
      <c r="O191" s="7" t="str">
        <f>IF(SUM(L191,N191)=0,"",SUM(L191,N191))</f>
        <v/>
      </c>
    </row>
    <row r="192" spans="1:15" ht="18" customHeight="1" x14ac:dyDescent="0.45">
      <c r="C192" s="83" t="s">
        <v>60</v>
      </c>
      <c r="D192" s="83"/>
      <c r="E192" s="27" t="str">
        <f>IF(SUM(E190:F190,E191:F191)=0,"",ROUNDDOWN(SUM(E190:F190,E191:F191),0))</f>
        <v/>
      </c>
      <c r="F192" s="10">
        <f>MOD(SUM(F190:F191),1)</f>
        <v>0</v>
      </c>
      <c r="G192" s="40" t="str">
        <f>IF(SUM(G190,G191)=0,"",SUM(G190,G191))</f>
        <v/>
      </c>
      <c r="H192" s="41"/>
      <c r="I192" s="8" t="str">
        <f>IF(SUM(I190,I191)=0,"",SUM(I190,I191))</f>
        <v/>
      </c>
      <c r="J192" s="8" t="str">
        <f>IF(SUM(J190,J191)=0,"",SUM(J190,J191))</f>
        <v/>
      </c>
      <c r="K192" s="8">
        <f>SUM(K190:K191)</f>
        <v>0</v>
      </c>
      <c r="L192" s="8">
        <f>SUM(L190:L191)</f>
        <v>0</v>
      </c>
      <c r="M192" s="9">
        <f>IFERROR((K192/L192)*100,0)</f>
        <v>0</v>
      </c>
      <c r="N192" s="8" t="str">
        <f>IF(SUM(N190,N191)=0,"",SUM(N190,N191))</f>
        <v/>
      </c>
      <c r="O192" s="8" t="str">
        <f>IF(SUM(O190,O191)=0,"",SUM(O190,O191))</f>
        <v/>
      </c>
    </row>
  </sheetData>
  <mergeCells count="522">
    <mergeCell ref="N49:N51"/>
    <mergeCell ref="O49:O51"/>
    <mergeCell ref="C52:D52"/>
    <mergeCell ref="G52:H52"/>
    <mergeCell ref="A49:A51"/>
    <mergeCell ref="B49:B51"/>
    <mergeCell ref="C49:D51"/>
    <mergeCell ref="E49:F51"/>
    <mergeCell ref="G49:H51"/>
    <mergeCell ref="I49:I51"/>
    <mergeCell ref="J49:J51"/>
    <mergeCell ref="C191:D191"/>
    <mergeCell ref="C192:D192"/>
    <mergeCell ref="L187:L189"/>
    <mergeCell ref="N187:N189"/>
    <mergeCell ref="O187:O189"/>
    <mergeCell ref="C187:D189"/>
    <mergeCell ref="C190:D190"/>
    <mergeCell ref="G190:H190"/>
    <mergeCell ref="G84:H84"/>
    <mergeCell ref="G191:H191"/>
    <mergeCell ref="G192:H192"/>
    <mergeCell ref="O167:O169"/>
    <mergeCell ref="I167:I169"/>
    <mergeCell ref="J167:J169"/>
    <mergeCell ref="K167:K169"/>
    <mergeCell ref="L167:L169"/>
    <mergeCell ref="G185:H185"/>
    <mergeCell ref="C175:D175"/>
    <mergeCell ref="I187:I189"/>
    <mergeCell ref="J187:J189"/>
    <mergeCell ref="K187:K189"/>
    <mergeCell ref="N182:N184"/>
    <mergeCell ref="O182:O184"/>
    <mergeCell ref="O172:O174"/>
    <mergeCell ref="E187:F189"/>
    <mergeCell ref="G187:H189"/>
    <mergeCell ref="C185:D185"/>
    <mergeCell ref="G172:H174"/>
    <mergeCell ref="G170:H170"/>
    <mergeCell ref="G175:H175"/>
    <mergeCell ref="G17:H17"/>
    <mergeCell ref="G22:H22"/>
    <mergeCell ref="G27:H27"/>
    <mergeCell ref="G32:H32"/>
    <mergeCell ref="G37:H37"/>
    <mergeCell ref="G42:H42"/>
    <mergeCell ref="G94:H94"/>
    <mergeCell ref="G29:H31"/>
    <mergeCell ref="G150:H150"/>
    <mergeCell ref="G44:H46"/>
    <mergeCell ref="G79:H79"/>
    <mergeCell ref="C109:D109"/>
    <mergeCell ref="C180:D180"/>
    <mergeCell ref="C104:D104"/>
    <mergeCell ref="C94:D94"/>
    <mergeCell ref="C84:D84"/>
    <mergeCell ref="G86:H88"/>
    <mergeCell ref="G69:H69"/>
    <mergeCell ref="A138:A140"/>
    <mergeCell ref="N167:N169"/>
    <mergeCell ref="L162:L164"/>
    <mergeCell ref="N162:N164"/>
    <mergeCell ref="C160:D160"/>
    <mergeCell ref="G160:H160"/>
    <mergeCell ref="A177:A179"/>
    <mergeCell ref="B177:B179"/>
    <mergeCell ref="C177:D179"/>
    <mergeCell ref="E177:F179"/>
    <mergeCell ref="G177:H179"/>
    <mergeCell ref="C170:D170"/>
    <mergeCell ref="A172:A174"/>
    <mergeCell ref="J157:J159"/>
    <mergeCell ref="K157:K159"/>
    <mergeCell ref="L157:L159"/>
    <mergeCell ref="N157:N159"/>
    <mergeCell ref="G155:H155"/>
    <mergeCell ref="A152:A154"/>
    <mergeCell ref="B152:B154"/>
    <mergeCell ref="C152:D154"/>
    <mergeCell ref="E152:F154"/>
    <mergeCell ref="G152:H154"/>
    <mergeCell ref="I152:I154"/>
    <mergeCell ref="B109:B111"/>
    <mergeCell ref="A109:A111"/>
    <mergeCell ref="C116:D116"/>
    <mergeCell ref="B116:B118"/>
    <mergeCell ref="A116:A118"/>
    <mergeCell ref="I172:I174"/>
    <mergeCell ref="J172:J174"/>
    <mergeCell ref="K172:K174"/>
    <mergeCell ref="O177:O179"/>
    <mergeCell ref="L177:L179"/>
    <mergeCell ref="N177:N179"/>
    <mergeCell ref="A167:A169"/>
    <mergeCell ref="A162:A164"/>
    <mergeCell ref="L152:L154"/>
    <mergeCell ref="N152:N154"/>
    <mergeCell ref="O152:O154"/>
    <mergeCell ref="C155:D155"/>
    <mergeCell ref="A157:A159"/>
    <mergeCell ref="B157:B159"/>
    <mergeCell ref="C157:D159"/>
    <mergeCell ref="E157:F159"/>
    <mergeCell ref="G157:H159"/>
    <mergeCell ref="O157:O159"/>
    <mergeCell ref="I157:I159"/>
    <mergeCell ref="A182:A184"/>
    <mergeCell ref="B182:B184"/>
    <mergeCell ref="C182:D184"/>
    <mergeCell ref="E182:F184"/>
    <mergeCell ref="G182:H184"/>
    <mergeCell ref="I182:I184"/>
    <mergeCell ref="J182:J184"/>
    <mergeCell ref="K182:K184"/>
    <mergeCell ref="I177:I179"/>
    <mergeCell ref="J177:J179"/>
    <mergeCell ref="K177:K179"/>
    <mergeCell ref="L182:L184"/>
    <mergeCell ref="G180:H180"/>
    <mergeCell ref="M177:M179"/>
    <mergeCell ref="M182:M184"/>
    <mergeCell ref="O162:O164"/>
    <mergeCell ref="B172:B174"/>
    <mergeCell ref="C172:D174"/>
    <mergeCell ref="E172:F174"/>
    <mergeCell ref="C165:D165"/>
    <mergeCell ref="B167:B169"/>
    <mergeCell ref="C167:D169"/>
    <mergeCell ref="E167:F169"/>
    <mergeCell ref="G167:H169"/>
    <mergeCell ref="G165:H165"/>
    <mergeCell ref="B162:B164"/>
    <mergeCell ref="C162:D164"/>
    <mergeCell ref="E162:F164"/>
    <mergeCell ref="G162:H164"/>
    <mergeCell ref="I162:I164"/>
    <mergeCell ref="J162:J164"/>
    <mergeCell ref="K162:K164"/>
    <mergeCell ref="L172:L174"/>
    <mergeCell ref="N172:N174"/>
    <mergeCell ref="J152:J154"/>
    <mergeCell ref="K152:K154"/>
    <mergeCell ref="A142:A144"/>
    <mergeCell ref="B142:B144"/>
    <mergeCell ref="C142:D144"/>
    <mergeCell ref="E142:F144"/>
    <mergeCell ref="G142:H144"/>
    <mergeCell ref="I142:I144"/>
    <mergeCell ref="J142:J144"/>
    <mergeCell ref="K142:K144"/>
    <mergeCell ref="C150:D150"/>
    <mergeCell ref="C145:D145"/>
    <mergeCell ref="A147:A149"/>
    <mergeCell ref="B147:B149"/>
    <mergeCell ref="C147:D149"/>
    <mergeCell ref="E147:F149"/>
    <mergeCell ref="G147:H149"/>
    <mergeCell ref="O147:O149"/>
    <mergeCell ref="I147:I149"/>
    <mergeCell ref="J147:J149"/>
    <mergeCell ref="K147:K149"/>
    <mergeCell ref="L147:L149"/>
    <mergeCell ref="N147:N149"/>
    <mergeCell ref="G145:H145"/>
    <mergeCell ref="C138:D138"/>
    <mergeCell ref="B138:B140"/>
    <mergeCell ref="G138:H138"/>
    <mergeCell ref="G139:H139"/>
    <mergeCell ref="G140:H140"/>
    <mergeCell ref="L130:L132"/>
    <mergeCell ref="L142:L144"/>
    <mergeCell ref="N142:N144"/>
    <mergeCell ref="O142:O144"/>
    <mergeCell ref="N130:N132"/>
    <mergeCell ref="O130:O132"/>
    <mergeCell ref="C133:D133"/>
    <mergeCell ref="A135:A137"/>
    <mergeCell ref="B135:B137"/>
    <mergeCell ref="C135:D137"/>
    <mergeCell ref="E135:F137"/>
    <mergeCell ref="G135:H137"/>
    <mergeCell ref="O135:O137"/>
    <mergeCell ref="L135:L137"/>
    <mergeCell ref="N135:N137"/>
    <mergeCell ref="G133:H133"/>
    <mergeCell ref="I135:I137"/>
    <mergeCell ref="J135:J137"/>
    <mergeCell ref="K135:K137"/>
    <mergeCell ref="A130:A132"/>
    <mergeCell ref="B130:B132"/>
    <mergeCell ref="C130:D132"/>
    <mergeCell ref="E130:F132"/>
    <mergeCell ref="G130:H132"/>
    <mergeCell ref="I130:I132"/>
    <mergeCell ref="J130:J132"/>
    <mergeCell ref="K130:K132"/>
    <mergeCell ref="G128:H128"/>
    <mergeCell ref="A120:A122"/>
    <mergeCell ref="B120:B122"/>
    <mergeCell ref="C120:D122"/>
    <mergeCell ref="E120:F122"/>
    <mergeCell ref="G120:H122"/>
    <mergeCell ref="I120:I122"/>
    <mergeCell ref="J120:J122"/>
    <mergeCell ref="K120:K122"/>
    <mergeCell ref="C128:D128"/>
    <mergeCell ref="A125:A127"/>
    <mergeCell ref="B125:B127"/>
    <mergeCell ref="C125:D127"/>
    <mergeCell ref="E125:F127"/>
    <mergeCell ref="G125:H127"/>
    <mergeCell ref="O125:O127"/>
    <mergeCell ref="I125:I127"/>
    <mergeCell ref="J125:J127"/>
    <mergeCell ref="K125:K127"/>
    <mergeCell ref="L125:L127"/>
    <mergeCell ref="N125:N127"/>
    <mergeCell ref="G116:H116"/>
    <mergeCell ref="G117:H117"/>
    <mergeCell ref="G118:H118"/>
    <mergeCell ref="M120:M122"/>
    <mergeCell ref="M125:M127"/>
    <mergeCell ref="L106:L108"/>
    <mergeCell ref="L120:L122"/>
    <mergeCell ref="N106:N108"/>
    <mergeCell ref="N120:N122"/>
    <mergeCell ref="O120:O122"/>
    <mergeCell ref="C123:D123"/>
    <mergeCell ref="G123:H123"/>
    <mergeCell ref="O106:O108"/>
    <mergeCell ref="A113:A115"/>
    <mergeCell ref="B113:B115"/>
    <mergeCell ref="C113:D115"/>
    <mergeCell ref="E113:F115"/>
    <mergeCell ref="G113:H115"/>
    <mergeCell ref="O113:O115"/>
    <mergeCell ref="L113:L115"/>
    <mergeCell ref="N113:N115"/>
    <mergeCell ref="G109:H109"/>
    <mergeCell ref="G110:H110"/>
    <mergeCell ref="G111:H111"/>
    <mergeCell ref="I113:I115"/>
    <mergeCell ref="J113:J115"/>
    <mergeCell ref="K113:K115"/>
    <mergeCell ref="M106:M108"/>
    <mergeCell ref="M113:M115"/>
    <mergeCell ref="A106:A108"/>
    <mergeCell ref="B106:B108"/>
    <mergeCell ref="C106:D108"/>
    <mergeCell ref="E106:F108"/>
    <mergeCell ref="G106:H108"/>
    <mergeCell ref="I106:I108"/>
    <mergeCell ref="J106:J108"/>
    <mergeCell ref="K106:K108"/>
    <mergeCell ref="G104:H104"/>
    <mergeCell ref="L96:L98"/>
    <mergeCell ref="N96:N98"/>
    <mergeCell ref="O96:O98"/>
    <mergeCell ref="C99:D99"/>
    <mergeCell ref="A101:A103"/>
    <mergeCell ref="B101:B103"/>
    <mergeCell ref="C101:D103"/>
    <mergeCell ref="E101:F103"/>
    <mergeCell ref="G101:H103"/>
    <mergeCell ref="O101:O103"/>
    <mergeCell ref="I101:I103"/>
    <mergeCell ref="J101:J103"/>
    <mergeCell ref="K101:K103"/>
    <mergeCell ref="L101:L103"/>
    <mergeCell ref="N101:N103"/>
    <mergeCell ref="M96:M98"/>
    <mergeCell ref="M101:M103"/>
    <mergeCell ref="G99:H99"/>
    <mergeCell ref="A96:A98"/>
    <mergeCell ref="B96:B98"/>
    <mergeCell ref="C96:D98"/>
    <mergeCell ref="E96:F98"/>
    <mergeCell ref="G96:H98"/>
    <mergeCell ref="I96:I98"/>
    <mergeCell ref="J96:J98"/>
    <mergeCell ref="K96:K98"/>
    <mergeCell ref="L86:L88"/>
    <mergeCell ref="N86:N88"/>
    <mergeCell ref="O86:O88"/>
    <mergeCell ref="C89:D89"/>
    <mergeCell ref="A91:A93"/>
    <mergeCell ref="B91:B93"/>
    <mergeCell ref="C91:D93"/>
    <mergeCell ref="E91:F93"/>
    <mergeCell ref="G91:H93"/>
    <mergeCell ref="O91:O93"/>
    <mergeCell ref="I91:I93"/>
    <mergeCell ref="J91:J93"/>
    <mergeCell ref="K91:K93"/>
    <mergeCell ref="L91:L93"/>
    <mergeCell ref="N91:N93"/>
    <mergeCell ref="M86:M88"/>
    <mergeCell ref="M91:M93"/>
    <mergeCell ref="G89:H89"/>
    <mergeCell ref="A86:A88"/>
    <mergeCell ref="B86:B88"/>
    <mergeCell ref="C86:D88"/>
    <mergeCell ref="E86:F88"/>
    <mergeCell ref="I86:I88"/>
    <mergeCell ref="J86:J88"/>
    <mergeCell ref="K86:K88"/>
    <mergeCell ref="N76:N78"/>
    <mergeCell ref="O76:O78"/>
    <mergeCell ref="C79:D79"/>
    <mergeCell ref="A81:A83"/>
    <mergeCell ref="B81:B83"/>
    <mergeCell ref="C81:D83"/>
    <mergeCell ref="E81:F83"/>
    <mergeCell ref="G81:H83"/>
    <mergeCell ref="O81:O83"/>
    <mergeCell ref="I81:I83"/>
    <mergeCell ref="J81:J83"/>
    <mergeCell ref="K81:K83"/>
    <mergeCell ref="L81:L83"/>
    <mergeCell ref="N81:N83"/>
    <mergeCell ref="A76:A78"/>
    <mergeCell ref="B76:B78"/>
    <mergeCell ref="C76:D78"/>
    <mergeCell ref="E76:F78"/>
    <mergeCell ref="G76:H78"/>
    <mergeCell ref="I76:I78"/>
    <mergeCell ref="J76:J78"/>
    <mergeCell ref="K76:K78"/>
    <mergeCell ref="M76:M78"/>
    <mergeCell ref="M81:M83"/>
    <mergeCell ref="B62:B64"/>
    <mergeCell ref="L76:L78"/>
    <mergeCell ref="A66:A68"/>
    <mergeCell ref="B66:B68"/>
    <mergeCell ref="C66:D68"/>
    <mergeCell ref="E66:F68"/>
    <mergeCell ref="G66:H68"/>
    <mergeCell ref="I66:I68"/>
    <mergeCell ref="J66:J68"/>
    <mergeCell ref="K66:K68"/>
    <mergeCell ref="C74:D74"/>
    <mergeCell ref="C69:D69"/>
    <mergeCell ref="A71:A73"/>
    <mergeCell ref="B71:B73"/>
    <mergeCell ref="C71:D73"/>
    <mergeCell ref="E71:F73"/>
    <mergeCell ref="G71:H73"/>
    <mergeCell ref="A62:A64"/>
    <mergeCell ref="G62:H62"/>
    <mergeCell ref="G63:H63"/>
    <mergeCell ref="G64:H64"/>
    <mergeCell ref="G74:H74"/>
    <mergeCell ref="N54:N56"/>
    <mergeCell ref="L66:L68"/>
    <mergeCell ref="N66:N68"/>
    <mergeCell ref="O66:O68"/>
    <mergeCell ref="O54:O56"/>
    <mergeCell ref="C57:D57"/>
    <mergeCell ref="G57:H57"/>
    <mergeCell ref="O71:O73"/>
    <mergeCell ref="I71:I73"/>
    <mergeCell ref="J71:J73"/>
    <mergeCell ref="K71:K73"/>
    <mergeCell ref="L71:L73"/>
    <mergeCell ref="N71:N73"/>
    <mergeCell ref="C62:D62"/>
    <mergeCell ref="M66:M68"/>
    <mergeCell ref="M71:M73"/>
    <mergeCell ref="A59:A61"/>
    <mergeCell ref="B59:B61"/>
    <mergeCell ref="C59:D61"/>
    <mergeCell ref="E59:F61"/>
    <mergeCell ref="G59:H61"/>
    <mergeCell ref="O59:O61"/>
    <mergeCell ref="L59:L61"/>
    <mergeCell ref="N59:N61"/>
    <mergeCell ref="I59:I61"/>
    <mergeCell ref="J59:J61"/>
    <mergeCell ref="K59:K61"/>
    <mergeCell ref="A54:A56"/>
    <mergeCell ref="B54:B56"/>
    <mergeCell ref="C54:D56"/>
    <mergeCell ref="E54:F56"/>
    <mergeCell ref="G54:H56"/>
    <mergeCell ref="I54:I56"/>
    <mergeCell ref="J54:J56"/>
    <mergeCell ref="K54:K56"/>
    <mergeCell ref="L39:L41"/>
    <mergeCell ref="L54:L56"/>
    <mergeCell ref="C47:D47"/>
    <mergeCell ref="G47:H47"/>
    <mergeCell ref="K49:K51"/>
    <mergeCell ref="L49:L51"/>
    <mergeCell ref="N39:N41"/>
    <mergeCell ref="O39:O41"/>
    <mergeCell ref="C42:D42"/>
    <mergeCell ref="A44:A46"/>
    <mergeCell ref="B44:B46"/>
    <mergeCell ref="C44:D46"/>
    <mergeCell ref="E44:F46"/>
    <mergeCell ref="I44:I46"/>
    <mergeCell ref="J44:J46"/>
    <mergeCell ref="K44:K46"/>
    <mergeCell ref="L44:L46"/>
    <mergeCell ref="N44:N46"/>
    <mergeCell ref="O44:O46"/>
    <mergeCell ref="C37:D37"/>
    <mergeCell ref="A39:A41"/>
    <mergeCell ref="B39:B41"/>
    <mergeCell ref="C39:D41"/>
    <mergeCell ref="E39:F41"/>
    <mergeCell ref="G39:H41"/>
    <mergeCell ref="I39:I41"/>
    <mergeCell ref="J39:J41"/>
    <mergeCell ref="K39:K41"/>
    <mergeCell ref="K24:K26"/>
    <mergeCell ref="L24:L26"/>
    <mergeCell ref="N24:N26"/>
    <mergeCell ref="L29:L31"/>
    <mergeCell ref="N29:N31"/>
    <mergeCell ref="O29:O31"/>
    <mergeCell ref="C32:D32"/>
    <mergeCell ref="A34:A36"/>
    <mergeCell ref="B34:B36"/>
    <mergeCell ref="C34:D36"/>
    <mergeCell ref="E34:F36"/>
    <mergeCell ref="G34:H36"/>
    <mergeCell ref="O34:O36"/>
    <mergeCell ref="I34:I36"/>
    <mergeCell ref="J34:J36"/>
    <mergeCell ref="K34:K36"/>
    <mergeCell ref="L34:L36"/>
    <mergeCell ref="N34:N36"/>
    <mergeCell ref="C27:D27"/>
    <mergeCell ref="A29:A31"/>
    <mergeCell ref="B29:B31"/>
    <mergeCell ref="C29:D31"/>
    <mergeCell ref="E29:F31"/>
    <mergeCell ref="I29:I31"/>
    <mergeCell ref="J29:J31"/>
    <mergeCell ref="K29:K31"/>
    <mergeCell ref="N19:N21"/>
    <mergeCell ref="O19:O21"/>
    <mergeCell ref="C22:D22"/>
    <mergeCell ref="A1:D1"/>
    <mergeCell ref="A24:A26"/>
    <mergeCell ref="B24:B26"/>
    <mergeCell ref="C24:D26"/>
    <mergeCell ref="E24:F26"/>
    <mergeCell ref="G24:H26"/>
    <mergeCell ref="E19:F21"/>
    <mergeCell ref="G19:H21"/>
    <mergeCell ref="I19:I21"/>
    <mergeCell ref="J19:J21"/>
    <mergeCell ref="K19:K21"/>
    <mergeCell ref="L19:L21"/>
    <mergeCell ref="C17:D17"/>
    <mergeCell ref="A19:A21"/>
    <mergeCell ref="B19:B21"/>
    <mergeCell ref="C19:D21"/>
    <mergeCell ref="J14:J16"/>
    <mergeCell ref="K14:K16"/>
    <mergeCell ref="O24:O26"/>
    <mergeCell ref="I24:I26"/>
    <mergeCell ref="A3:A5"/>
    <mergeCell ref="B3:B5"/>
    <mergeCell ref="J3:J5"/>
    <mergeCell ref="I3:I5"/>
    <mergeCell ref="L3:L5"/>
    <mergeCell ref="N3:N5"/>
    <mergeCell ref="O14:O16"/>
    <mergeCell ref="A14:A16"/>
    <mergeCell ref="B14:B16"/>
    <mergeCell ref="C14:D16"/>
    <mergeCell ref="E14:F16"/>
    <mergeCell ref="G14:H16"/>
    <mergeCell ref="I14:I16"/>
    <mergeCell ref="A6:A12"/>
    <mergeCell ref="B6:B12"/>
    <mergeCell ref="G7:H7"/>
    <mergeCell ref="G6:H6"/>
    <mergeCell ref="G8:H8"/>
    <mergeCell ref="G9:H9"/>
    <mergeCell ref="G10:H10"/>
    <mergeCell ref="G11:H11"/>
    <mergeCell ref="J24:J26"/>
    <mergeCell ref="N14:N16"/>
    <mergeCell ref="G1:K1"/>
    <mergeCell ref="A2:D2"/>
    <mergeCell ref="L14:L16"/>
    <mergeCell ref="C7:C12"/>
    <mergeCell ref="L2:O2"/>
    <mergeCell ref="G12:H12"/>
    <mergeCell ref="C6:D6"/>
    <mergeCell ref="O3:O5"/>
    <mergeCell ref="C3:D5"/>
    <mergeCell ref="K3:K5"/>
    <mergeCell ref="E3:F5"/>
    <mergeCell ref="G3:H5"/>
    <mergeCell ref="M3:M5"/>
    <mergeCell ref="M14:M16"/>
    <mergeCell ref="L1:N1"/>
    <mergeCell ref="M19:M21"/>
    <mergeCell ref="M24:M26"/>
    <mergeCell ref="M29:M31"/>
    <mergeCell ref="M34:M36"/>
    <mergeCell ref="M39:M41"/>
    <mergeCell ref="M44:M46"/>
    <mergeCell ref="M49:M51"/>
    <mergeCell ref="M54:M56"/>
    <mergeCell ref="M59:M61"/>
    <mergeCell ref="M187:M189"/>
    <mergeCell ref="M130:M132"/>
    <mergeCell ref="M135:M137"/>
    <mergeCell ref="M142:M144"/>
    <mergeCell ref="M147:M149"/>
    <mergeCell ref="M152:M154"/>
    <mergeCell ref="M157:M159"/>
    <mergeCell ref="M162:M164"/>
    <mergeCell ref="M167:M169"/>
    <mergeCell ref="M172:M174"/>
  </mergeCells>
  <phoneticPr fontId="1"/>
  <pageMargins left="0.39370078740157483" right="0.39370078740157483" top="0.59055118110236227" bottom="0.39370078740157483" header="0.31496062992125984" footer="0.19685039370078741"/>
  <pageSetup paperSize="9" scale="52" orientation="landscape" r:id="rId1"/>
  <headerFooter>
    <oddFooter>&amp;C&amp;P/&amp;N</oddFooter>
  </headerFooter>
  <rowBreaks count="3" manualBreakCount="3">
    <brk id="53" max="14" man="1"/>
    <brk id="105" max="14" man="1"/>
    <brk id="156" max="14" man="1"/>
  </rowBreaks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83CFFDE6EC8F14CA1418F51B2BA9C05" ma:contentTypeVersion="5" ma:contentTypeDescription="新しいドキュメントを作成します。" ma:contentTypeScope="" ma:versionID="cc2b7e6fd49463df5fea7c22f858e9a3">
  <xsd:schema xmlns:xsd="http://www.w3.org/2001/XMLSchema" xmlns:xs="http://www.w3.org/2001/XMLSchema" xmlns:p="http://schemas.microsoft.com/office/2006/metadata/properties" xmlns:ns3="662bf156-65c8-4788-8789-a28bb73ee5b8" xmlns:ns4="c4342ba0-bb3a-428f-af3c-6509f77e8c4f" targetNamespace="http://schemas.microsoft.com/office/2006/metadata/properties" ma:root="true" ma:fieldsID="95a7ad840f8cf5ed1f26271514fa9040" ns3:_="" ns4:_="">
    <xsd:import namespace="662bf156-65c8-4788-8789-a28bb73ee5b8"/>
    <xsd:import namespace="c4342ba0-bb3a-428f-af3c-6509f77e8c4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2bf156-65c8-4788-8789-a28bb73ee5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342ba0-bb3a-428f-af3c-6509f77e8c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366B0E-04EE-4826-9137-A3A3275A523E}">
  <ds:schemaRefs>
    <ds:schemaRef ds:uri="http://purl.org/dc/elements/1.1/"/>
    <ds:schemaRef ds:uri="http://schemas.microsoft.com/office/2006/documentManagement/types"/>
    <ds:schemaRef ds:uri="http://www.w3.org/XML/1998/namespace"/>
    <ds:schemaRef ds:uri="662bf156-65c8-4788-8789-a28bb73ee5b8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4342ba0-bb3a-428f-af3c-6509f77e8c4f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BC80857-B233-458A-83B4-011D9E6D50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2bf156-65c8-4788-8789-a28bb73ee5b8"/>
    <ds:schemaRef ds:uri="c4342ba0-bb3a-428f-af3c-6509f77e8c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CD484D-6EFC-4BD5-BA5C-6E4D1F9471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10</vt:i4>
      </vt:variant>
    </vt:vector>
  </HeadingPairs>
  <TitlesOfParts>
    <vt:vector size="11" baseType="lpstr">
      <vt:lpstr>開票結果（開票区別投票総数一覧）</vt:lpstr>
      <vt:lpstr>'開票結果（開票区別投票総数一覧）'!Print_Area</vt:lpstr>
      <vt:lpstr>RP040250_HEAD_タイトル</vt:lpstr>
      <vt:lpstr>RP040250_HEAD_時分</vt:lpstr>
      <vt:lpstr>RP040250_HEAD_執行日</vt:lpstr>
      <vt:lpstr>RP040250_SUB2_按分の際切捨てた票数</vt:lpstr>
      <vt:lpstr>RP040250_SUB2_何れの候補者にも属さない票数</vt:lpstr>
      <vt:lpstr>RP040250_SUB2_持ち帰りその他</vt:lpstr>
      <vt:lpstr>RP040250_SUB2_得票総数_小数</vt:lpstr>
      <vt:lpstr>RP040250_SUB2_得票総数_整数</vt:lpstr>
      <vt:lpstr>RP040250_SUB2_無効投票数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2022-06-10T05:50:27Z</dcterms:created>
  <dc:creator>小椋 駿也</dc:creator>
  <cp:lastModifiedBy>永松 潤也</cp:lastModifiedBy>
  <cp:lastPrinted>2023-03-16T09:34:45Z</cp:lastPrinted>
  <dcterms:modified xsi:type="dcterms:W3CDTF">2023-04-04T23:38:00Z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0x010100083CFFDE6EC8F14CA1418F51B2BA9C05</vt:lpwstr>
  </property>
</Properties>
</file>