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26775" windowHeight="12615" tabRatio="728" activeTab="1"/>
  </bookViews>
  <sheets>
    <sheet name="１号" sheetId="8" r:id="rId1"/>
    <sheet name="２号" sheetId="13" r:id="rId2"/>
    <sheet name="集計(R1)" sheetId="11" state="hidden" r:id="rId3"/>
    <sheet name="集計 (事業分類別) (R1)" sheetId="12" state="hidden" r:id="rId4"/>
  </sheets>
  <definedNames>
    <definedName name="_xlnm._FilterDatabase" localSheetId="0" hidden="1">'１号'!$A$3:$Y$107</definedName>
    <definedName name="_xlnm._FilterDatabase" localSheetId="1" hidden="1">'２号'!$A$3:$Y$8</definedName>
    <definedName name="_xlnm._FilterDatabase" localSheetId="3" hidden="1">'集計 (事業分類別) (R1)'!$B$6:$J$123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<sst xmlns="http://schemas.openxmlformats.org/spreadsheetml/2006/main" xmlns:r="http://schemas.openxmlformats.org/officeDocument/2006/relationships" count="350" uniqueCount="350">
  <si>
    <t>・圧空・ボイラは圧力による台数制御を実施している。
・設備の効率的な運転状態を維持する為、外部業者による定期整備を実施している。</t>
  </si>
  <si>
    <t>26 生産用機械器具製造業</t>
  </si>
  <si>
    <t>新型成形機のフル活用に稼働時間短縮</t>
  </si>
  <si>
    <t>○温室効果ガス排出削減報告書一覧　（静岡県地球温暖化防止条例施行規則第3条第1号に該当する事業者）R4-6</t>
  </si>
  <si>
    <t>温室効果ガス排出量</t>
  </si>
  <si>
    <t>区分</t>
  </si>
  <si>
    <t>実施年度</t>
  </si>
  <si>
    <t>事業分類別排出量</t>
  </si>
  <si>
    <t>7 職別工事業（設備工事業を除く）</t>
  </si>
  <si>
    <t>42 鉄道業</t>
  </si>
  <si>
    <t>58 飲食料品小売業</t>
  </si>
  <si>
    <t>事業所名</t>
  </si>
  <si>
    <t>変換合理化_ア電動力応用・電気加熱等</t>
  </si>
  <si>
    <t>設備導入</t>
  </si>
  <si>
    <t>原単位排出量</t>
  </si>
  <si>
    <t>増減率％(D/A)</t>
  </si>
  <si>
    <t>県事業参画</t>
  </si>
  <si>
    <t>基準年度比
（目標）</t>
  </si>
  <si>
    <t>80 娯楽業</t>
  </si>
  <si>
    <t>基本対策</t>
  </si>
  <si>
    <t>・設備の効率的な運転状態を維持する為、外部業者による定期整備を実施している。</t>
  </si>
  <si>
    <t>連続で酸素濃度を測定できる装置を一部炉に取り付けた</t>
  </si>
  <si>
    <t>事業分類</t>
  </si>
  <si>
    <t>自動販売機は省エネタイプを指定。</t>
  </si>
  <si>
    <t>２号</t>
  </si>
  <si>
    <t>特色取組</t>
  </si>
  <si>
    <t>静岡ガス＆パワー株式会社 富士発電所</t>
  </si>
  <si>
    <t>運用対策</t>
  </si>
  <si>
    <t>2 林業</t>
  </si>
  <si>
    <t>目標設定</t>
  </si>
  <si>
    <t>基準年度比
（実績）</t>
  </si>
  <si>
    <t>基準年度</t>
  </si>
  <si>
    <t>高効率空調機の導入</t>
  </si>
  <si>
    <t>照明設備</t>
  </si>
  <si>
    <t>基準年度比増減率</t>
  </si>
  <si>
    <t>基準値</t>
  </si>
  <si>
    <t>35 熱供給業</t>
  </si>
  <si>
    <t>目標年度</t>
  </si>
  <si>
    <t>目標値</t>
  </si>
  <si>
    <t>6 総合工事業</t>
  </si>
  <si>
    <t>空調機の簡易点検を実施</t>
  </si>
  <si>
    <t>4</t>
  </si>
  <si>
    <t>その他</t>
  </si>
  <si>
    <t>資源ゴミの分別徹底。</t>
  </si>
  <si>
    <t>実績</t>
  </si>
  <si>
    <t>年度</t>
  </si>
  <si>
    <t>メニュー</t>
  </si>
  <si>
    <t>第３号</t>
  </si>
  <si>
    <t>温室効果ガスの排出の抑制を図るために実施した措置</t>
  </si>
  <si>
    <t>工場外周の樹木の剪定にて緑地帯の管理維持継続</t>
  </si>
  <si>
    <t>エネルギーデータ管理</t>
  </si>
  <si>
    <t>エア機器の電動化を
推進中。</t>
  </si>
  <si>
    <t>情報収集、提案。</t>
  </si>
  <si>
    <t>ｴﾈﾙｷﾞｰ管理指定工場</t>
  </si>
  <si>
    <t>照明のLED化工事</t>
  </si>
  <si>
    <t>55 その他の卸売業</t>
  </si>
  <si>
    <t>事業</t>
  </si>
  <si>
    <t>84 保健衛生</t>
  </si>
  <si>
    <t>16 化学工業</t>
  </si>
  <si>
    <t>参画した内容</t>
  </si>
  <si>
    <t>ヤマハ株式会社　掛川工場</t>
  </si>
  <si>
    <t>乾燥炉へ遮熱材の設置</t>
  </si>
  <si>
    <t>事業所の見学会等を通じ、地域の環境意識向上を図ること。</t>
  </si>
  <si>
    <t>株式会社アイエイアイ</t>
  </si>
  <si>
    <t xml:space="preserve">非操業モードでの運用開始（換気回数の削減による電力/蒸気使用量の削減)
</t>
  </si>
  <si>
    <t>温室効果ガスの排出を低減する技術・製品の普及を行うこと。</t>
  </si>
  <si>
    <t/>
  </si>
  <si>
    <t>環境ＩＳＯ活動と合わせて実施、ﾍﾟｰﾊﾟｰﾚｽ会議を増やす</t>
  </si>
  <si>
    <t>コンプレッサーの吐出量を点検した。</t>
  </si>
  <si>
    <t>★</t>
  </si>
  <si>
    <t>一部の部屋の照明器具をLEDへ更新した。</t>
  </si>
  <si>
    <t>空冷チラーユニットを高効率タイプに更新した。また新規導入も同様に高効率タイプを選定し導入した。</t>
  </si>
  <si>
    <t>推進体制の整備</t>
  </si>
  <si>
    <t>空気調和設備</t>
  </si>
  <si>
    <t>4-6</t>
  </si>
  <si>
    <t>使用していない事務機器のスリープ設定を実施。</t>
  </si>
  <si>
    <t>ｴｺｱｸｼｮﾝ21を推進中</t>
  </si>
  <si>
    <t>運輸事業者</t>
  </si>
  <si>
    <t>二酸化炭素の吸収源対策</t>
  </si>
  <si>
    <t>吸収源対策を目的とし、事業者が自ら森林を保有・管理すること。</t>
  </si>
  <si>
    <t>植林継続実施。</t>
  </si>
  <si>
    <t>保守及び点検</t>
  </si>
  <si>
    <t>ｴｺｱｸｼｮﾝ21の委員会にて
毎月環境負荷実績を確認し、目標達成に向けた対策を協議。</t>
  </si>
  <si>
    <t>アステラス製薬株式会社　焼津事業場</t>
  </si>
  <si>
    <t>以前からデータ取りをしていたが、より精度を上げた。</t>
  </si>
  <si>
    <t>46 航空運輸業</t>
  </si>
  <si>
    <t>電気使用設備</t>
  </si>
  <si>
    <t>地域や社員の家庭への普及啓発</t>
  </si>
  <si>
    <t>・システム導入　　　　　　　・月次データを事業部会議で報告</t>
  </si>
  <si>
    <t>工場見学通年実施。</t>
  </si>
  <si>
    <t>排出低減技術等の開発・普及</t>
  </si>
  <si>
    <t>ペパーレット株式会社　　本社工場</t>
  </si>
  <si>
    <t>変換合理化_イ照明・事務機器</t>
  </si>
  <si>
    <t>全部署にて、休憩時の照明消灯及び不要な箇所の消灯を実施。</t>
  </si>
  <si>
    <t>エネルギー起源以外の削減取組</t>
  </si>
  <si>
    <t>21 窯業・土石製品製造業</t>
  </si>
  <si>
    <t>使用済封筒・裏紙の積極的な活用など、資源の再活用により廃棄量の削減を図ること。</t>
  </si>
  <si>
    <t>5-6</t>
  </si>
  <si>
    <t>不要なエネルギー消費が発生しないように修繕計画を基に劣化状況・保守の状況を把握するように努めた。</t>
  </si>
  <si>
    <t>社内のLED化を推進した。</t>
  </si>
  <si>
    <t>毎月開催の環境・安全衛生委員会でエネルギー使用実績の報告、及び使用量の増減内容について報告を実施している。</t>
  </si>
  <si>
    <t>運転管理</t>
  </si>
  <si>
    <t>株式会社アマダ　富士宮事業所</t>
  </si>
  <si>
    <t>工場高天井、事務所の照明LED化を行った</t>
  </si>
  <si>
    <t>社員の家庭を対象とし、行政・民間団体等が主催する環境イベントへの参加を呼びかけ、参加につなげること。</t>
  </si>
  <si>
    <t>株式会社キャタラー アーク・クリエイション・センター</t>
  </si>
  <si>
    <t>ゼロカーボンシティ「オール富士宮」フェア出展　環境道場教育実施</t>
  </si>
  <si>
    <t>1カ月に一回、朝礼での環境教育の実施</t>
  </si>
  <si>
    <t>環境教育ネットワーク</t>
  </si>
  <si>
    <t>77 持ち帰り・配達飲食サービス業　</t>
  </si>
  <si>
    <t>環境道場での教育実施</t>
  </si>
  <si>
    <t>伝票処理のペーパーレス化を果たし、プリント出力をなくした</t>
  </si>
  <si>
    <t>89 自動車整備業</t>
  </si>
  <si>
    <t>金山化成株式会社　シズオカ工場</t>
  </si>
  <si>
    <t>18 プラスチック製品製造業（別掲を除く）</t>
  </si>
  <si>
    <t>省エネ推進のため、環境マネジメントシステム推進責任者、エネルギー管理者を以前より設置しており、社内教育を若手中心に実施</t>
  </si>
  <si>
    <t>事業所周辺において植樹等緑化活動を行い、環境保全を図ること。</t>
  </si>
  <si>
    <t>87 協同組合（他に分類されないもの）</t>
  </si>
  <si>
    <t>環境マネジメントシステム（エコアクション21、ISO14001等）の普及啓発</t>
  </si>
  <si>
    <t>49 郵便業（信書便事業を含む）</t>
  </si>
  <si>
    <t>内部監査員教育に2名参加</t>
  </si>
  <si>
    <t>伝熱合理化_イ空調・給湯</t>
  </si>
  <si>
    <t>コージェネレーション設備</t>
  </si>
  <si>
    <t>燃焼合理化</t>
  </si>
  <si>
    <t>ボイラーの燃焼調整を実施、適性条件にて運転管理継続</t>
  </si>
  <si>
    <t>27 業務用機械器具製造業</t>
  </si>
  <si>
    <t>地域での清掃活動を実施すること。</t>
  </si>
  <si>
    <t>工業地域協議会の清掃活動に参加</t>
  </si>
  <si>
    <t>現場照明をLED照明に計画的に更新中</t>
  </si>
  <si>
    <t>3 漁業</t>
  </si>
  <si>
    <t>メンテナンス継続による成形性の効率化に伴うエネルギー使用削減を行った。</t>
  </si>
  <si>
    <t>熱利用設備</t>
  </si>
  <si>
    <t>社員への環境教育を実施</t>
  </si>
  <si>
    <t>31 輸送用機械器具製造業</t>
  </si>
  <si>
    <t>照明器具をLED照明タイプに変更</t>
  </si>
  <si>
    <t>(6)</t>
  </si>
  <si>
    <t>ｴﾝｼﾞﾝを動かす「耐久試験」において①試験優先度をつけて無駄試験を減らす「運転回数削減」、②試験条件の設定時間を短縮して「暖気運転時間短縮」</t>
  </si>
  <si>
    <t>必要資源の調整・ペーパーレス化等により、廃棄量の削減を図ること。</t>
  </si>
  <si>
    <t>96 外国公務</t>
  </si>
  <si>
    <t>余剰蒸気の活用等</t>
  </si>
  <si>
    <t>ｴﾝｼﾞﾝから出る熱を実験室を温めるために利用して冬の暖房電気使用を減らす</t>
  </si>
  <si>
    <t>温室効果ガスの排出を低減する技術の開発やその製品化を行うこと。</t>
  </si>
  <si>
    <t>ペーパーレス化による紙使用量の削減</t>
  </si>
  <si>
    <t>自動車用触媒の開発により、さらなる環境保全に寄与する</t>
  </si>
  <si>
    <t>再エネ・未利用エネ活用</t>
  </si>
  <si>
    <t>太陽光発電の追加設置により、再生可能エネルギー使用量を増やす</t>
  </si>
  <si>
    <t>温暖化防止に関する社員教育の中で、社員の家庭での省エネルギーとなる行動を呼びかけ、行動につなげること。</t>
  </si>
  <si>
    <t>要修正</t>
  </si>
  <si>
    <t>環境教育を実施して、一人一人の環境意識を高める</t>
  </si>
  <si>
    <t>株式会社松屋フーズ</t>
  </si>
  <si>
    <t>サンストリート浜北〈モール棟／ウィング棟〉</t>
  </si>
  <si>
    <t>合　計</t>
  </si>
  <si>
    <t>69 不動産賃貸業・管理業</t>
  </si>
  <si>
    <t>エネルギー使用量の細密な把握を行い、使用量の増減を細かく把握すると共に使用量に対する根拠を追求した。</t>
  </si>
  <si>
    <t>地域や民間団体が主催する環境関連事業に協力すること。</t>
  </si>
  <si>
    <t>既設のガスエンジン発電機よりも高効率の発電機の導入を完了させる。</t>
  </si>
  <si>
    <t>浜松市のウォームシェア・クールシェアに協力し、館内にPOP掲示及びスペースの提供を行った。</t>
  </si>
  <si>
    <t>地域や学校に対し、環境に関するイベントや出前講座を開催すること。</t>
  </si>
  <si>
    <t>事業所数</t>
  </si>
  <si>
    <t>SDG's17の目標にちなむイベントとして、子供向けワークショップ、リサイクルプラットフォームBRING、廃食用油の石鹸化による再利用などを実施。</t>
  </si>
  <si>
    <t>TOHOのLED化を実施。ほかのテナントに対してもLED照明への変更を推奨した。</t>
  </si>
  <si>
    <t>粉砕機の定期的な刃の交換、インバーター制御　過負荷制御システム　各センサーの取り付け</t>
  </si>
  <si>
    <t>燃焼設備</t>
  </si>
  <si>
    <t>72 専門サービス業（他に分類されないもの）</t>
  </si>
  <si>
    <t>月1回の店長会を通じ、施設のみならず家庭でのエネルギーの重要さを説明、省エネへの意識改善を行った。</t>
  </si>
  <si>
    <t>5</t>
  </si>
  <si>
    <t>館内共用部の照明のLED化を実施。また中央監視システムのタイマー制御の適宜見直しを行った。</t>
  </si>
  <si>
    <t>6</t>
  </si>
  <si>
    <t>三立製菓株式会社　白鳥工場</t>
  </si>
  <si>
    <t>9 食料品製造業</t>
  </si>
  <si>
    <t>H31目標</t>
  </si>
  <si>
    <t>37 通信業</t>
  </si>
  <si>
    <t>業務用冷凍空調機器の定期的な点検等、適切に冷媒漏えい防止措置を図ること。</t>
  </si>
  <si>
    <t>故障した電動機を順次高効率電動機に交換及び新規設備に高効率モーターを採用</t>
  </si>
  <si>
    <t>燃料の選択</t>
  </si>
  <si>
    <t>工場内焼成機の燃料をLPGから都市ガスに転換</t>
  </si>
  <si>
    <t>設備メーカーによる定期点検を実施</t>
  </si>
  <si>
    <t>33 電気業</t>
  </si>
  <si>
    <t>(27)</t>
  </si>
  <si>
    <t>既設のガスエンジン発電機よりも高効率の発電機の導入を進める。</t>
  </si>
  <si>
    <t>24時間営業事業者</t>
  </si>
  <si>
    <t>高雄工業株式会社　静岡事業所</t>
  </si>
  <si>
    <t>コピー用紙の裏紙使用、また保管文書のデータ化によるコピー用紙削減＠を行った。</t>
  </si>
  <si>
    <t>エアコン全てに対し、温度制限設定の実施、使用可能基準周知を行った。</t>
  </si>
  <si>
    <t>20 なめし革・同製品・毛皮製造業</t>
  </si>
  <si>
    <t>年2回の間伐、樹木剪定を行い保全を行った。</t>
  </si>
  <si>
    <t>45 水運業</t>
  </si>
  <si>
    <t>常時使用照明の一部消灯、駐車場等の屋外照明のタイマー設定を行った。</t>
  </si>
  <si>
    <t>東洋電産株式会社　大諏訪工場</t>
  </si>
  <si>
    <t>設備メンテナンスの回数を増やした。</t>
  </si>
  <si>
    <t>インバータ式設備に更新した。</t>
  </si>
  <si>
    <t>常夜灯サイズダウン</t>
  </si>
  <si>
    <t>空気比を再点検した。</t>
  </si>
  <si>
    <t>溶解炉壁のメンテナンスを実施した。</t>
  </si>
  <si>
    <t>〃</t>
  </si>
  <si>
    <t>不使用時の保持炉に炉蓋をした。</t>
  </si>
  <si>
    <t>株式会社トライフ　抄紙工場</t>
  </si>
  <si>
    <t>日医工株式会社静岡工場</t>
  </si>
  <si>
    <t>14 パルプ・紙・紙加工品製造業</t>
  </si>
  <si>
    <t>環境マネジメントシステム有効活用し従業員への教育実施、定期監査を実施して健全性を維持</t>
  </si>
  <si>
    <t>53 建築材料、鉱物・金属材料等卸売業</t>
  </si>
  <si>
    <t>熱エネルギー減少に繋がる設備改善を検討</t>
  </si>
  <si>
    <t>排熱の回収利用</t>
  </si>
  <si>
    <t>提出済</t>
  </si>
  <si>
    <t>ドレネージ改善による蒸気の再利用</t>
  </si>
  <si>
    <t>全体</t>
  </si>
  <si>
    <t>ヤンキーヘッドセーバーの設置検討開始</t>
  </si>
  <si>
    <t>ボイラーの水質管理を継続実施。
フィルターの定期交換実施。</t>
  </si>
  <si>
    <t>工場周辺の清掃を毎月実施した。</t>
  </si>
  <si>
    <t>コンプレッサーの更新を実施した。</t>
  </si>
  <si>
    <t>インバーター制御</t>
  </si>
  <si>
    <t>日本電極株式会社</t>
  </si>
  <si>
    <t>グローバルエアパワー 統括本部 清水事業所</t>
  </si>
  <si>
    <t>自家発太陽光発電システム800KW導入</t>
  </si>
  <si>
    <t>25 はん用機械器具製造業</t>
  </si>
  <si>
    <t>インバター制御</t>
  </si>
  <si>
    <t>海岸清掃への参加</t>
  </si>
  <si>
    <t>断熱による熱源設備の効率向上</t>
  </si>
  <si>
    <t>加工時間短縮による電気使用量の削減</t>
  </si>
  <si>
    <t>47 倉庫業</t>
  </si>
  <si>
    <t>ペパーレット株式会社　　藤枝工場</t>
  </si>
  <si>
    <t>４Ｓ活動の実施　水銀灯をＬＥＤ照明変更</t>
  </si>
  <si>
    <t>バーナー設備の定期的な点検、清掃　業者による点検整備</t>
  </si>
  <si>
    <t>(18)</t>
  </si>
  <si>
    <t>乾燥機の排気ファンからの熱の再利用</t>
  </si>
  <si>
    <t>一部工場内、および事務所内LED化を完了</t>
  </si>
  <si>
    <t>段替え時、トラブル発生のライン（機械設備）の停止</t>
  </si>
  <si>
    <t>ガスバーナーの定期的な点検及び清掃</t>
  </si>
  <si>
    <t>水銀灯等ＬＥＤ照明に　　交換</t>
  </si>
  <si>
    <t>段替え時、トラブルが発生した時はラインの停止</t>
  </si>
  <si>
    <t>ポンプの交換、ポンプのインペラーの　定期的な点検交換</t>
  </si>
  <si>
    <t>使用時以外、無人の時は電気、エアコン等停止し節電対策の実施</t>
  </si>
  <si>
    <t>既存機器の更新、新規導入についてINV駆動式の空調機を導入した。また土日夜間時の省エネモード運転を実施。</t>
  </si>
  <si>
    <t>高効率モーターへの交換</t>
  </si>
  <si>
    <t>メルクエレクトロニクス株式会社　静岡事業所</t>
  </si>
  <si>
    <t>一部の部屋の照明器具をLEDへ更新した。（ロビー、トイレ、1部屋）</t>
  </si>
  <si>
    <t>C-A(D)</t>
  </si>
  <si>
    <t>既存機器の更新、新規導入についてINV駆動式の空調機を導入した。また土日夜間時の省エネモード運転を実施。また非稼働時の計画停止を実施した。</t>
  </si>
  <si>
    <t>ヤマハ発動機株式会社浜松ロボティクス事業所</t>
  </si>
  <si>
    <t>29 電気機械器具製造業</t>
  </si>
  <si>
    <t>74 技術サービス業（他に分類されないもの）　</t>
  </si>
  <si>
    <t>PPA方式による太陽光発電システム297KW導入</t>
  </si>
  <si>
    <t>自動車通勤環境配慮計画書制度</t>
  </si>
  <si>
    <t>・エコ通勤、エコドライブ活動の推奨
・公共交通機関、自転車、徒歩の通勤手当支給
・乗り継ぎ手当（パークアンドライド）の支給
・二輪、電動自転車の購入サポート/在宅勤務の継続</t>
  </si>
  <si>
    <t>給湯設備・換気設備・昇降設備等</t>
  </si>
  <si>
    <t>ガス給湯器、ガス調理器具から電気式調理器具とエコキュートへ切り替えた</t>
  </si>
  <si>
    <t>ヤマハ株式会社　磐田工場</t>
  </si>
  <si>
    <t>1 農業</t>
  </si>
  <si>
    <t>エア漏れパトロール</t>
  </si>
  <si>
    <t>11 繊維工業</t>
  </si>
  <si>
    <t>32 その他の製造業</t>
  </si>
  <si>
    <t>コンプレッサー台数制御</t>
  </si>
  <si>
    <t>ヤマハ株式会社　豊岡工場</t>
  </si>
  <si>
    <t>30 情報通信機械器具製造業</t>
  </si>
  <si>
    <t>パッケージエアコン更新</t>
  </si>
  <si>
    <t>蛍光灯をLED照明へ交換</t>
  </si>
  <si>
    <t>冷媒へ薬液注入し冷媒効率改善</t>
  </si>
  <si>
    <t>ユニプレス精密株式会社</t>
  </si>
  <si>
    <t>定格機コンプレッサー更新による電力使用料の削減</t>
  </si>
  <si>
    <t>93 政治・経済・文化団体</t>
  </si>
  <si>
    <t>乾燥炉温度調整</t>
  </si>
  <si>
    <t>○温室効果ガス排出削減報告書一覧　（静岡県地球温暖化防止条例施行規則第3条第2号に該当する事業者）R4-6</t>
  </si>
  <si>
    <t>なし</t>
  </si>
  <si>
    <t>設備更新及び集中監視装置導入しスケジュール管理が可能となった</t>
  </si>
  <si>
    <t>％(D/A)</t>
  </si>
  <si>
    <t>外調機4台の更新及び集中監視装置つなぎ込み実施し管理可能になった</t>
  </si>
  <si>
    <t>工事中</t>
  </si>
  <si>
    <t>（計画書提出済）</t>
  </si>
  <si>
    <t>23 非鉄金属製造業</t>
  </si>
  <si>
    <t>未提出</t>
  </si>
  <si>
    <t>計</t>
  </si>
  <si>
    <t>94 宗教</t>
  </si>
  <si>
    <t>98 地方公務</t>
  </si>
  <si>
    <t>第１号</t>
  </si>
  <si>
    <t>第２号</t>
  </si>
  <si>
    <t>第４号</t>
  </si>
  <si>
    <t>H30実績</t>
  </si>
  <si>
    <t>基準年度比</t>
  </si>
  <si>
    <t>(H28)</t>
  </si>
  <si>
    <t>(A)</t>
  </si>
  <si>
    <t>(B)</t>
  </si>
  <si>
    <t>(C)</t>
  </si>
  <si>
    <t>１号</t>
  </si>
  <si>
    <t>(585)</t>
  </si>
  <si>
    <t>19 ゴム製品製造業</t>
  </si>
  <si>
    <t>(605)</t>
  </si>
  <si>
    <t>66 補助的金融業、金融附帯業</t>
  </si>
  <si>
    <t>24時間営業事業者(ｺﾝﾋﾞﾆ等)</t>
  </si>
  <si>
    <t>３号</t>
  </si>
  <si>
    <t>(19)</t>
  </si>
  <si>
    <t>４号</t>
  </si>
  <si>
    <t>ごみ焼却施設等</t>
  </si>
  <si>
    <t>その他の事業所</t>
  </si>
  <si>
    <t>85 社会保険・社会福祉・介護事業</t>
  </si>
  <si>
    <t>合計</t>
  </si>
  <si>
    <t>24 金属製品製造業</t>
  </si>
  <si>
    <t>70 物品賃貸業</t>
  </si>
  <si>
    <t>(637)</t>
  </si>
  <si>
    <t>4 水産業</t>
  </si>
  <si>
    <t>5 鉱業、砕石業、砂利採取業</t>
  </si>
  <si>
    <t>8 設備工事業</t>
  </si>
  <si>
    <t>10 飲料・たばこ・飼料製造業</t>
  </si>
  <si>
    <t>12 木材・木製品製造業（家具を除く）</t>
  </si>
  <si>
    <t>41 映像・音声･文字情報制作業</t>
  </si>
  <si>
    <t>13 家具・装備品製造業</t>
  </si>
  <si>
    <t>15 印刷・同関連業</t>
  </si>
  <si>
    <t>17 石油製品・石炭製品製造業</t>
  </si>
  <si>
    <t>22 鉄鋼業</t>
  </si>
  <si>
    <t>28 電子部品・デバイス・電子回路製造業</t>
  </si>
  <si>
    <t>34 ガス業</t>
  </si>
  <si>
    <t>36 水道業</t>
  </si>
  <si>
    <t>38 放送業</t>
  </si>
  <si>
    <t>39 情報サービス業</t>
  </si>
  <si>
    <t>40 インターネット附随サービス業</t>
  </si>
  <si>
    <t>43 道路旅客運送業</t>
  </si>
  <si>
    <t>44 道路貨物運送業</t>
  </si>
  <si>
    <t>48 運輸に附帯するサービス業</t>
  </si>
  <si>
    <t>50 各種商品卸売業</t>
  </si>
  <si>
    <t>67 保険業（保険媒介代理業、保険サービス業を含む）</t>
  </si>
  <si>
    <t>51 繊維・衣服等卸売業</t>
  </si>
  <si>
    <t>52 飲食料品卸売業</t>
  </si>
  <si>
    <t>54 機械器具卸売業</t>
  </si>
  <si>
    <t>63 協同組織金融業</t>
  </si>
  <si>
    <t>56 各種商品小売業</t>
  </si>
  <si>
    <t>57 織物・衣服・身の回り品小売業</t>
  </si>
  <si>
    <t>59 機械器具小売業</t>
  </si>
  <si>
    <t>60 その他の小売業</t>
  </si>
  <si>
    <t>61 無店舗小売業</t>
  </si>
  <si>
    <t>62 銀行業</t>
  </si>
  <si>
    <t>64 貸金業、クレジットカード業等非預金信用機関</t>
  </si>
  <si>
    <t>65 金融商品取引業、商品先物取引業</t>
  </si>
  <si>
    <t>68 不動産取引業</t>
  </si>
  <si>
    <t>71 学術・開発研究機関</t>
  </si>
  <si>
    <t>73 広告業　</t>
  </si>
  <si>
    <t>75 宿泊業　</t>
  </si>
  <si>
    <t>76 飲食店　</t>
  </si>
  <si>
    <t>78 洗濯・理容・美容・浴場業</t>
  </si>
  <si>
    <t>79 その他の生活関連サービス業</t>
  </si>
  <si>
    <t>81 学校教育</t>
  </si>
  <si>
    <t>82 その他の教育、学習支援業</t>
  </si>
  <si>
    <t>83 医療業</t>
  </si>
  <si>
    <t>86 郵便局</t>
  </si>
  <si>
    <t>88 廃棄物処理業</t>
  </si>
  <si>
    <t>90 機械等修理業（別掲を除く）</t>
  </si>
  <si>
    <t>91 職業紹介・労働者派遣業</t>
  </si>
  <si>
    <t>92 その他の事業サービス業</t>
  </si>
  <si>
    <t>95 その他のサービス業</t>
  </si>
  <si>
    <t>97 国家公務</t>
  </si>
  <si>
    <t>99 分類不能の産業</t>
  </si>
  <si>
    <t>(ｺﾝﾋﾞﾆ等)</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</si>
</sst>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8" formatCode="#,##0;&quot;▲ &quot;#,##0"/>
    <numFmt numFmtId="179" formatCode="0.0;&quot;▲ &quot;0.0"/>
  </numFmts>
  <fonts count="35">
    <font>
      <sz val="11"/>
      <color indexed="8"/>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54"/>
      <name val="ＭＳ Ｐゴシック"/>
      <family val="3"/>
    </font>
    <font>
      <b/>
      <sz val="11"/>
      <color indexed="9"/>
      <name val="游ゴシック"/>
      <family val="3"/>
    </font>
    <font>
      <b/>
      <sz val="11"/>
      <color indexed="9"/>
      <name val="ＭＳ Ｐゴシック"/>
      <family val="3"/>
    </font>
    <font>
      <sz val="11"/>
      <color indexed="52"/>
      <name val="游ゴシック"/>
      <family val="3"/>
    </font>
    <font>
      <sz val="11"/>
      <color indexed="53"/>
      <name val="ＭＳ Ｐゴシック"/>
      <family val="3"/>
    </font>
    <font>
      <sz val="11"/>
      <color indexed="62"/>
      <name val="ＭＳ Ｐゴシック"/>
      <family val="3"/>
    </font>
    <font>
      <b/>
      <sz val="11"/>
      <color indexed="63"/>
      <name val="ＭＳ Ｐゴシック"/>
      <family val="3"/>
    </font>
    <font>
      <sz val="11"/>
      <color indexed="16"/>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3"/>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ゴシック"/>
      <family val="3"/>
    </font>
    <font>
      <sz val="9"/>
      <color indexed="8"/>
      <name val="ＭＳ Ｐゴシック"/>
      <family val="3"/>
    </font>
    <font>
      <sz val="12"/>
      <color indexed="8"/>
      <name val="ＭＳ ゴシック"/>
      <family val="3"/>
    </font>
    <font>
      <sz val="12"/>
      <color indexed="8"/>
      <name val="Times New Roman"/>
      <family val="1"/>
    </font>
    <font>
      <sz val="12"/>
      <color auto="1"/>
      <name val="ＭＳ 明朝"/>
      <family val="1"/>
    </font>
    <font>
      <sz val="10"/>
      <color indexed="8"/>
      <name val="ＭＳ ゴシック"/>
      <family val="3"/>
    </font>
    <font>
      <sz val="12"/>
      <color indexed="12"/>
      <name val="ＭＳ 明朝"/>
      <family val="1"/>
    </font>
    <font>
      <sz val="10"/>
      <color indexed="8"/>
      <name val="ＭＳ Ｐゴシック"/>
      <family val="3"/>
    </font>
    <font>
      <sz val="12"/>
      <color indexed="8"/>
      <name val="ＭＳ Ｐゴシック"/>
      <family val="3"/>
    </font>
    <font>
      <b/>
      <sz val="12"/>
      <color indexed="8"/>
      <name val="ＭＳ ゴシック"/>
      <family val="3"/>
    </font>
    <font>
      <sz val="10"/>
      <color auto="1"/>
      <name val="ＭＳ Ｐゴシック"/>
      <family val="3"/>
    </font>
    <font>
      <b/>
      <sz val="12"/>
      <color auto="1"/>
      <name val="ＭＳ ゴシック"/>
      <family val="3"/>
    </font>
    <font>
      <sz val="10"/>
      <color auto="1"/>
      <name val="ＭＳ ゴシック"/>
      <family val="3"/>
    </font>
    <font>
      <b/>
      <sz val="12"/>
      <color indexed="8"/>
      <name val="ＭＳ Ｐゴシック"/>
      <family val="3"/>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8"/>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
      <patternFill patternType="solid">
        <fgColor indexed="55"/>
        <bgColor indexed="65"/>
      </patternFill>
    </fill>
    <fill>
      <patternFill patternType="solid">
        <fgColor indexed="45"/>
        <bgColor indexed="64"/>
      </patternFill>
    </fill>
    <fill>
      <patternFill patternType="solid">
        <fgColor indexed="46"/>
        <bgColor indexed="64"/>
      </patternFill>
    </fill>
    <fill>
      <patternFill patternType="solid">
        <fgColor indexed="10"/>
        <bgColor indexed="64"/>
      </patternFill>
    </fill>
    <fill>
      <patternFill patternType="solid">
        <fgColor indexed="13"/>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bottom style="hair">
        <color indexed="8"/>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8" borderId="0" applyNumberFormat="0" applyBorder="0" applyAlignment="0" applyProtection="0">
      <alignment vertical="center"/>
    </xf>
    <xf numFmtId="0" fontId="3" fillId="9"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4" fillId="0" borderId="0" applyNumberFormat="0" applyFill="0" applyBorder="0" applyAlignment="0" applyProtection="0">
      <alignment vertical="center"/>
    </xf>
    <xf numFmtId="0" fontId="5" fillId="18" borderId="1" applyNumberFormat="0" applyAlignment="0" applyProtection="0">
      <alignment vertical="center"/>
    </xf>
    <xf numFmtId="0" fontId="6" fillId="14" borderId="1" applyNumberFormat="0" applyAlignment="0" applyProtection="0">
      <alignment vertical="center"/>
    </xf>
    <xf numFmtId="0" fontId="1" fillId="3" borderId="2" applyNumberFormat="0" applyFont="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4" borderId="5" applyNumberFormat="0" applyAlignment="0" applyProtection="0">
      <alignment vertical="center"/>
    </xf>
    <xf numFmtId="0" fontId="11" fillId="19" borderId="0" applyNumberFormat="0" applyBorder="0" applyAlignment="0" applyProtection="0">
      <alignment vertical="center"/>
    </xf>
    <xf numFmtId="0" fontId="12" fillId="6" borderId="0" applyNumberFormat="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cellStyleXfs>
  <cellXfs count="110">
    <xf numFmtId="0" fontId="0" fillId="0" borderId="0" xfId="0">
      <alignment vertical="center"/>
    </xf>
    <xf numFmtId="0" fontId="0" fillId="0" borderId="0" xfId="0" applyFont="1" applyAlignment="1">
      <alignment vertical="center"/>
    </xf>
    <xf numFmtId="176" fontId="0" fillId="0" borderId="0" xfId="0" applyNumberFormat="1">
      <alignment vertical="center"/>
    </xf>
    <xf numFmtId="177" fontId="0" fillId="0" borderId="0" xfId="0" applyNumberFormat="1">
      <alignment vertical="center"/>
    </xf>
    <xf numFmtId="0" fontId="21" fillId="0" borderId="0" xfId="0" applyFont="1">
      <alignment vertical="center"/>
    </xf>
    <xf numFmtId="0" fontId="18" fillId="0" borderId="0" xfId="0" applyFont="1" applyAlignment="1">
      <alignment vertical="center" wrapText="1"/>
    </xf>
    <xf numFmtId="0" fontId="0" fillId="0" borderId="0" xfId="0" applyAlignment="1">
      <alignment vertical="center" wrapText="1"/>
    </xf>
    <xf numFmtId="0" fontId="0" fillId="15" borderId="9" xfId="0" applyFill="1" applyBorder="1">
      <alignment vertical="center"/>
    </xf>
    <xf numFmtId="0" fontId="0" fillId="15" borderId="10" xfId="0" applyFill="1" applyBorder="1">
      <alignment vertical="center"/>
    </xf>
    <xf numFmtId="0" fontId="21" fillId="0" borderId="11" xfId="0" applyFont="1" applyBorder="1" applyAlignment="1">
      <alignment vertical="center" wrapText="1"/>
    </xf>
    <xf numFmtId="0" fontId="0" fillId="20" borderId="12" xfId="0" applyFont="1" applyFill="1" applyBorder="1" applyAlignment="1">
      <alignment vertical="center"/>
    </xf>
    <xf numFmtId="0" fontId="0" fillId="20" borderId="11" xfId="0" applyFont="1" applyFill="1" applyBorder="1" applyAlignment="1">
      <alignment vertical="center"/>
    </xf>
    <xf numFmtId="0" fontId="0" fillId="20" borderId="13" xfId="0" applyFill="1" applyBorder="1">
      <alignment vertical="center"/>
    </xf>
    <xf numFmtId="0" fontId="0" fillId="20" borderId="11" xfId="0" applyFill="1" applyBorder="1">
      <alignment vertical="center"/>
    </xf>
    <xf numFmtId="176" fontId="0" fillId="20" borderId="13" xfId="0" applyNumberFormat="1" applyFill="1" applyBorder="1">
      <alignment vertical="center"/>
    </xf>
    <xf numFmtId="176" fontId="0" fillId="20" borderId="11" xfId="0" applyNumberFormat="1" applyFill="1" applyBorder="1">
      <alignment vertical="center"/>
    </xf>
    <xf numFmtId="176" fontId="21" fillId="0" borderId="11" xfId="0" applyNumberFormat="1" applyFont="1" applyBorder="1" applyAlignment="1">
      <alignment vertical="center" wrapText="1"/>
    </xf>
    <xf numFmtId="177" fontId="0" fillId="20" borderId="13" xfId="0" applyNumberFormat="1" applyFill="1" applyBorder="1">
      <alignment vertical="center"/>
    </xf>
    <xf numFmtId="177" fontId="22" fillId="20" borderId="11" xfId="0" applyNumberFormat="1" applyFont="1" applyFill="1" applyBorder="1" applyAlignment="1">
      <alignment horizontal="center" vertical="center" wrapText="1"/>
    </xf>
    <xf numFmtId="177" fontId="21" fillId="0" borderId="11" xfId="0" applyNumberFormat="1" applyFont="1" applyBorder="1" applyAlignment="1">
      <alignment vertical="center" wrapText="1"/>
    </xf>
    <xf numFmtId="176" fontId="0" fillId="21" borderId="11" xfId="0" applyNumberFormat="1" applyFont="1" applyFill="1" applyBorder="1">
      <alignment vertical="center"/>
    </xf>
    <xf numFmtId="177" fontId="0" fillId="20" borderId="14" xfId="0" applyNumberFormat="1" applyFill="1" applyBorder="1">
      <alignment vertical="center"/>
    </xf>
    <xf numFmtId="177" fontId="22" fillId="21" borderId="11" xfId="0" applyNumberFormat="1" applyFont="1" applyFill="1" applyBorder="1" applyAlignment="1">
      <alignment horizontal="center" vertical="center" wrapText="1"/>
    </xf>
    <xf numFmtId="0" fontId="0" fillId="15" borderId="12" xfId="0" applyFill="1" applyBorder="1">
      <alignment vertical="center"/>
    </xf>
    <xf numFmtId="0" fontId="0" fillId="15" borderId="11" xfId="0" applyFill="1" applyBorder="1">
      <alignment vertical="center"/>
    </xf>
    <xf numFmtId="0" fontId="21" fillId="0" borderId="11" xfId="0" applyFont="1" applyBorder="1" applyAlignment="1">
      <alignment horizontal="left" vertical="center" wrapText="1"/>
    </xf>
    <xf numFmtId="0" fontId="0" fillId="15" borderId="13" xfId="0" applyFill="1" applyBorder="1">
      <alignment vertical="center"/>
    </xf>
    <xf numFmtId="0" fontId="21" fillId="15" borderId="13" xfId="0" applyFont="1" applyFill="1" applyBorder="1">
      <alignment vertical="center"/>
    </xf>
    <xf numFmtId="0" fontId="21" fillId="15" borderId="11" xfId="0" applyFont="1" applyFill="1" applyBorder="1">
      <alignment vertical="center"/>
    </xf>
    <xf numFmtId="0" fontId="0" fillId="15" borderId="14" xfId="0" applyFill="1" applyBorder="1">
      <alignment vertical="center"/>
    </xf>
    <xf numFmtId="0" fontId="23" fillId="0" borderId="15" xfId="0" applyFont="1" applyBorder="1" applyAlignment="1">
      <alignment horizontal="center" vertical="top" wrapText="1"/>
    </xf>
    <xf numFmtId="0" fontId="24" fillId="0" borderId="0" xfId="0" applyFont="1" applyAlignment="1">
      <alignment horizontal="justify"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4" fillId="0" borderId="0" xfId="0" applyFont="1" applyAlignment="1">
      <alignment horizontal="left" vertical="center" wrapText="1"/>
    </xf>
    <xf numFmtId="0" fontId="23" fillId="15" borderId="15" xfId="0" applyFont="1" applyFill="1" applyBorder="1" applyAlignment="1">
      <alignment horizontal="center" vertical="top" shrinkToFit="1"/>
    </xf>
    <xf numFmtId="0" fontId="25" fillId="9" borderId="15" xfId="0" applyFont="1" applyFill="1" applyBorder="1" applyAlignment="1">
      <alignment horizontal="right" vertical="top"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9" xfId="0" applyFont="1" applyBorder="1" applyAlignment="1">
      <alignment horizontal="justify" vertical="center" wrapText="1"/>
    </xf>
    <xf numFmtId="0" fontId="23" fillId="0" borderId="23" xfId="0" applyFont="1" applyBorder="1" applyAlignment="1">
      <alignment horizontal="center" vertical="center" wrapText="1"/>
    </xf>
    <xf numFmtId="0" fontId="0" fillId="0" borderId="0" xfId="0" applyFont="1" applyAlignment="1">
      <alignment horizontal="left" vertical="center" wrapText="1"/>
    </xf>
    <xf numFmtId="0" fontId="27" fillId="0" borderId="15" xfId="0" applyFont="1" applyBorder="1" applyAlignment="1">
      <alignment horizontal="right" vertical="top" wrapText="1"/>
    </xf>
    <xf numFmtId="0" fontId="23" fillId="0" borderId="24" xfId="0" applyFont="1" applyBorder="1" applyAlignment="1">
      <alignment horizontal="center" vertical="center" wrapText="1"/>
    </xf>
    <xf numFmtId="176" fontId="27" fillId="0" borderId="21" xfId="0" applyNumberFormat="1" applyFont="1" applyBorder="1" applyAlignment="1">
      <alignment horizontal="right" vertical="center" wrapText="1"/>
    </xf>
    <xf numFmtId="176" fontId="27" fillId="0" borderId="23" xfId="0" applyNumberFormat="1" applyFont="1" applyBorder="1" applyAlignment="1">
      <alignment horizontal="right" vertical="center" wrapText="1"/>
    </xf>
    <xf numFmtId="176" fontId="27" fillId="0" borderId="22" xfId="0" applyNumberFormat="1" applyFont="1" applyBorder="1" applyAlignment="1">
      <alignment horizontal="right" vertical="center" wrapText="1"/>
    </xf>
    <xf numFmtId="176" fontId="27" fillId="0" borderId="18" xfId="0" applyNumberFormat="1" applyFont="1" applyBorder="1" applyAlignment="1">
      <alignment horizontal="right" vertical="center" wrapText="1"/>
    </xf>
    <xf numFmtId="177" fontId="27" fillId="0" borderId="19" xfId="0" applyNumberFormat="1" applyFont="1" applyBorder="1" applyAlignment="1">
      <alignment horizontal="right" vertical="center" wrapText="1"/>
    </xf>
    <xf numFmtId="0" fontId="28" fillId="0" borderId="0" xfId="0" applyFont="1">
      <alignment vertical="center"/>
    </xf>
    <xf numFmtId="0" fontId="29" fillId="0" borderId="0" xfId="0" applyFont="1">
      <alignment vertical="center"/>
    </xf>
    <xf numFmtId="0" fontId="23" fillId="0" borderId="17" xfId="0" applyFont="1" applyBorder="1" applyAlignment="1">
      <alignment vertical="center" wrapText="1"/>
    </xf>
    <xf numFmtId="0" fontId="26" fillId="0" borderId="24" xfId="0" applyFont="1" applyBorder="1" applyAlignment="1">
      <alignment horizontal="center" vertical="center" wrapText="1"/>
    </xf>
    <xf numFmtId="0" fontId="23" fillId="0" borderId="18" xfId="0" applyFont="1" applyBorder="1" applyAlignment="1">
      <alignment vertical="center" wrapText="1"/>
    </xf>
    <xf numFmtId="0" fontId="30" fillId="0" borderId="25" xfId="0" applyFont="1" applyBorder="1" applyAlignment="1">
      <alignment horizontal="center" vertical="center" wrapText="1"/>
    </xf>
    <xf numFmtId="0" fontId="23" fillId="0" borderId="22" xfId="0" applyFont="1" applyBorder="1" applyAlignment="1">
      <alignment vertical="center" wrapText="1"/>
    </xf>
    <xf numFmtId="0" fontId="26" fillId="0" borderId="24" xfId="0" applyFont="1" applyBorder="1" applyAlignment="1">
      <alignment horizontal="justify" vertical="center" wrapText="1"/>
    </xf>
    <xf numFmtId="0" fontId="26" fillId="0" borderId="18" xfId="0" applyFont="1" applyBorder="1" applyAlignment="1">
      <alignment vertical="center" wrapText="1"/>
    </xf>
    <xf numFmtId="0" fontId="26" fillId="0" borderId="24" xfId="0" applyFont="1" applyBorder="1" applyAlignment="1">
      <alignment vertical="center" wrapText="1"/>
    </xf>
    <xf numFmtId="0" fontId="30" fillId="0" borderId="26" xfId="0" applyFont="1" applyBorder="1" applyAlignment="1">
      <alignment horizontal="center" vertical="center" wrapText="1"/>
    </xf>
    <xf numFmtId="0" fontId="30" fillId="0" borderId="21" xfId="0" applyFont="1" applyBorder="1" applyAlignment="1">
      <alignment horizontal="justify" vertical="center" shrinkToFit="1"/>
    </xf>
    <xf numFmtId="0" fontId="31" fillId="0" borderId="27" xfId="0" applyFont="1" applyFill="1" applyBorder="1" applyAlignment="1">
      <alignment vertical="center" shrinkToFit="1"/>
    </xf>
    <xf numFmtId="0" fontId="31" fillId="8" borderId="28" xfId="0" applyFont="1" applyFill="1" applyBorder="1" applyAlignment="1">
      <alignment vertical="center" shrinkToFit="1"/>
    </xf>
    <xf numFmtId="0" fontId="31" fillId="0" borderId="28" xfId="0" applyFont="1" applyFill="1" applyBorder="1" applyAlignment="1">
      <alignment vertical="center" shrinkToFit="1"/>
    </xf>
    <xf numFmtId="0" fontId="31" fillId="0" borderId="29" xfId="0" applyFont="1" applyFill="1" applyBorder="1" applyAlignment="1">
      <alignment vertical="center" shrinkToFit="1"/>
    </xf>
    <xf numFmtId="0" fontId="32" fillId="0" borderId="15" xfId="0" applyFont="1" applyFill="1" applyBorder="1" applyAlignment="1">
      <alignment horizontal="justify" vertical="center" wrapText="1"/>
    </xf>
    <xf numFmtId="0" fontId="31" fillId="8" borderId="30" xfId="0" applyFont="1" applyFill="1" applyBorder="1" applyAlignment="1">
      <alignment vertical="center" shrinkToFit="1"/>
    </xf>
    <xf numFmtId="0" fontId="31" fillId="0" borderId="30" xfId="0" applyFont="1" applyFill="1" applyBorder="1" applyAlignment="1">
      <alignment vertical="center" shrinkToFit="1"/>
    </xf>
    <xf numFmtId="3" fontId="32" fillId="0" borderId="21" xfId="0" applyNumberFormat="1" applyFont="1" applyBorder="1" applyAlignment="1">
      <alignment horizontal="right" vertical="center" wrapText="1"/>
    </xf>
    <xf numFmtId="0" fontId="33" fillId="0" borderId="31" xfId="0" applyFont="1" applyFill="1" applyBorder="1" applyAlignment="1">
      <alignment vertical="center" shrinkToFit="1"/>
    </xf>
    <xf numFmtId="0" fontId="33" fillId="8" borderId="32" xfId="0" applyFont="1" applyFill="1" applyBorder="1" applyAlignment="1">
      <alignment vertical="center" shrinkToFit="1"/>
    </xf>
    <xf numFmtId="0" fontId="33" fillId="0" borderId="32" xfId="0" applyFont="1" applyFill="1" applyBorder="1" applyAlignment="1">
      <alignment vertical="center" shrinkToFit="1"/>
    </xf>
    <xf numFmtId="0" fontId="33" fillId="0" borderId="33" xfId="0" applyFont="1" applyFill="1" applyBorder="1" applyAlignment="1">
      <alignment vertical="center" shrinkToFit="1"/>
    </xf>
    <xf numFmtId="0" fontId="33" fillId="8" borderId="34" xfId="0" applyFont="1" applyFill="1" applyBorder="1" applyAlignment="1">
      <alignment vertical="center" shrinkToFit="1"/>
    </xf>
    <xf numFmtId="0" fontId="32" fillId="0" borderId="15" xfId="0" applyFont="1" applyFill="1" applyBorder="1" applyAlignment="1">
      <alignment horizontal="right" vertical="center" wrapText="1"/>
    </xf>
    <xf numFmtId="176" fontId="26" fillId="0" borderId="31" xfId="0" applyNumberFormat="1" applyFont="1" applyFill="1" applyBorder="1" applyAlignment="1">
      <alignment horizontal="right" vertical="center" wrapText="1"/>
    </xf>
    <xf numFmtId="176" fontId="26" fillId="0" borderId="33" xfId="0" applyNumberFormat="1" applyFont="1" applyFill="1" applyBorder="1" applyAlignment="1">
      <alignment horizontal="right" vertical="center" wrapText="1"/>
    </xf>
    <xf numFmtId="0" fontId="32" fillId="0" borderId="26" xfId="0" applyFont="1" applyFill="1" applyBorder="1" applyAlignment="1">
      <alignment horizontal="right" vertical="center" wrapText="1"/>
    </xf>
    <xf numFmtId="176" fontId="26" fillId="0" borderId="32" xfId="0" applyNumberFormat="1" applyFont="1" applyFill="1" applyBorder="1" applyAlignment="1">
      <alignment horizontal="right" vertical="center" wrapText="1"/>
    </xf>
    <xf numFmtId="3" fontId="30" fillId="0" borderId="26" xfId="0" applyNumberFormat="1" applyFont="1" applyFill="1" applyBorder="1" applyAlignment="1">
      <alignment vertical="center" wrapText="1"/>
    </xf>
    <xf numFmtId="176" fontId="26" fillId="0" borderId="31" xfId="0" applyNumberFormat="1" applyFont="1" applyFill="1" applyBorder="1" applyAlignment="1">
      <alignment vertical="center" shrinkToFit="1"/>
    </xf>
    <xf numFmtId="176" fontId="26" fillId="8" borderId="32" xfId="0" applyNumberFormat="1" applyFont="1" applyFill="1" applyBorder="1" applyAlignment="1">
      <alignment vertical="center" shrinkToFit="1"/>
    </xf>
    <xf numFmtId="176" fontId="26" fillId="0" borderId="32" xfId="0" applyNumberFormat="1" applyFont="1" applyFill="1" applyBorder="1" applyAlignment="1">
      <alignment vertical="center" shrinkToFit="1"/>
    </xf>
    <xf numFmtId="176" fontId="26" fillId="0" borderId="33" xfId="0" applyNumberFormat="1" applyFont="1" applyFill="1" applyBorder="1" applyAlignment="1">
      <alignment vertical="center" shrinkToFit="1"/>
    </xf>
    <xf numFmtId="176" fontId="26" fillId="8" borderId="34" xfId="0" applyNumberFormat="1" applyFont="1" applyFill="1" applyBorder="1" applyAlignment="1">
      <alignment vertical="center" shrinkToFit="1"/>
    </xf>
    <xf numFmtId="3" fontId="32" fillId="0" borderId="26" xfId="0" applyNumberFormat="1" applyFont="1" applyFill="1" applyBorder="1" applyAlignment="1">
      <alignment horizontal="right" vertical="center" wrapText="1"/>
    </xf>
    <xf numFmtId="178" fontId="32" fillId="0" borderId="18" xfId="0" applyNumberFormat="1" applyFont="1" applyBorder="1" applyAlignment="1">
      <alignment horizontal="right" vertical="center" wrapText="1"/>
    </xf>
    <xf numFmtId="178" fontId="33" fillId="0" borderId="31" xfId="0" applyNumberFormat="1" applyFont="1" applyBorder="1" applyAlignment="1">
      <alignment horizontal="right" vertical="center" wrapText="1"/>
    </xf>
    <xf numFmtId="178" fontId="33" fillId="8" borderId="32" xfId="0" applyNumberFormat="1" applyFont="1" applyFill="1" applyBorder="1" applyAlignment="1">
      <alignment horizontal="right" vertical="center" wrapText="1"/>
    </xf>
    <xf numFmtId="178" fontId="33" fillId="0" borderId="32" xfId="0" applyNumberFormat="1" applyFont="1" applyFill="1" applyBorder="1" applyAlignment="1">
      <alignment horizontal="right" vertical="center" wrapText="1"/>
    </xf>
    <xf numFmtId="178" fontId="33" fillId="8" borderId="34" xfId="0" applyNumberFormat="1" applyFont="1" applyFill="1" applyBorder="1" applyAlignment="1">
      <alignment horizontal="right" vertical="center" wrapText="1"/>
    </xf>
    <xf numFmtId="178" fontId="33" fillId="0" borderId="33" xfId="0" applyNumberFormat="1" applyFont="1" applyBorder="1" applyAlignment="1">
      <alignment horizontal="right" vertical="center" wrapText="1"/>
    </xf>
    <xf numFmtId="3" fontId="32" fillId="0" borderId="15" xfId="0" applyNumberFormat="1" applyFont="1" applyBorder="1" applyAlignment="1">
      <alignment horizontal="right" vertical="center" wrapText="1"/>
    </xf>
    <xf numFmtId="0" fontId="29" fillId="0" borderId="18" xfId="0" applyFont="1" applyBorder="1" applyAlignment="1">
      <alignment vertical="center" shrinkToFit="1"/>
    </xf>
    <xf numFmtId="0" fontId="29" fillId="0" borderId="24" xfId="0" applyFont="1" applyBorder="1" applyAlignment="1">
      <alignment horizontal="center" vertical="center" shrinkToFit="1"/>
    </xf>
    <xf numFmtId="0" fontId="0" fillId="0" borderId="19" xfId="0" applyBorder="1">
      <alignment vertical="center"/>
    </xf>
    <xf numFmtId="179" fontId="34" fillId="0" borderId="15" xfId="0" applyNumberFormat="1" applyFont="1" applyBorder="1">
      <alignment vertical="center"/>
    </xf>
    <xf numFmtId="179" fontId="0" fillId="0" borderId="35" xfId="0" applyNumberFormat="1" applyFont="1" applyBorder="1">
      <alignment vertical="center"/>
    </xf>
    <xf numFmtId="179" fontId="0" fillId="8" borderId="32" xfId="0" applyNumberFormat="1" applyFont="1" applyFill="1" applyBorder="1">
      <alignment vertical="center"/>
    </xf>
    <xf numFmtId="179" fontId="0" fillId="0" borderId="32" xfId="0" applyNumberFormat="1" applyFont="1" applyFill="1" applyBorder="1">
      <alignment vertical="center"/>
    </xf>
    <xf numFmtId="179" fontId="0" fillId="22" borderId="32" xfId="0" applyNumberFormat="1" applyFont="1" applyFill="1" applyBorder="1">
      <alignment vertical="center"/>
    </xf>
    <xf numFmtId="179" fontId="0" fillId="0" borderId="31" xfId="0" applyNumberFormat="1" applyFont="1" applyBorder="1">
      <alignment vertical="center"/>
    </xf>
    <xf numFmtId="179" fontId="0" fillId="8" borderId="34" xfId="0" applyNumberFormat="1" applyFont="1" applyFill="1" applyBorder="1">
      <alignment vertical="center"/>
    </xf>
    <xf numFmtId="179" fontId="0" fillId="22" borderId="31" xfId="0" applyNumberFormat="1" applyFont="1" applyFill="1" applyBorder="1">
      <alignment vertical="center"/>
    </xf>
    <xf numFmtId="179" fontId="0" fillId="0" borderId="33" xfId="0" applyNumberFormat="1" applyFont="1" applyBorder="1">
      <alignment vertical="center"/>
    </xf>
    <xf numFmtId="0" fontId="0" fillId="0" borderId="0" xfId="0" applyFont="1" applyFill="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チェックセル" xfId="28"/>
    <cellStyle name="メモ" xfId="29"/>
    <cellStyle name="リンク セル" xfId="30"/>
    <cellStyle name="リンクセル" xfId="31"/>
    <cellStyle name="入力" xfId="32"/>
    <cellStyle name="出力" xfId="33"/>
    <cellStyle name="悪い" xfId="34"/>
    <cellStyle name="標準" xfId="0" builtinId="0"/>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2"/>
  </sheetPr>
  <dimension ref="A1:Z107"/>
  <sheetViews>
    <sheetView showZeros="0" zoomScale="80" zoomScaleNormal="80" workbookViewId="0">
      <pane xSplit="1" ySplit="3" topLeftCell="B13" activePane="bottomRight" state="frozen"/>
      <selection pane="topRight"/>
      <selection pane="bottomLeft"/>
      <selection pane="bottomRight" activeCell="A3" sqref="A3"/>
    </sheetView>
  </sheetViews>
  <sheetFormatPr defaultColWidth="9" defaultRowHeight="13.5"/>
  <cols>
    <col min="1" max="1" width="50.875"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1" width="40.625" customWidth="1"/>
    <col min="22" max="22" width="60.625" customWidth="1"/>
    <col min="23" max="23" width="9.625" customWidth="1"/>
    <col min="24" max="24" width="40.625" customWidth="1"/>
    <col min="25" max="25" width="60.625" customWidth="1"/>
  </cols>
  <sheetData>
    <row r="1" spans="1:25">
      <c r="A1" t="s">
        <v>3</v>
      </c>
    </row>
    <row r="2" spans="1:25">
      <c r="A2" s="7"/>
      <c r="B2" s="7"/>
      <c r="C2" s="7"/>
      <c r="D2" s="10" t="s">
        <v>4</v>
      </c>
      <c r="E2" s="12"/>
      <c r="F2" s="14"/>
      <c r="G2" s="12"/>
      <c r="H2" s="14"/>
      <c r="I2" s="17"/>
      <c r="J2" s="14"/>
      <c r="K2" s="21"/>
      <c r="L2" s="11" t="s">
        <v>14</v>
      </c>
      <c r="M2" s="17"/>
      <c r="N2" s="21"/>
      <c r="O2" s="23" t="s">
        <v>19</v>
      </c>
      <c r="P2" s="26"/>
      <c r="Q2" s="27"/>
      <c r="R2" s="26"/>
      <c r="S2" s="23" t="s">
        <v>25</v>
      </c>
      <c r="T2" s="26"/>
      <c r="U2" s="26"/>
      <c r="V2" s="26"/>
      <c r="W2" s="23" t="s">
        <v>16</v>
      </c>
      <c r="X2" s="26"/>
      <c r="Y2" s="26"/>
    </row>
    <row r="3" spans="1:25" ht="22.5">
      <c r="A3" s="8" t="s">
        <v>11</v>
      </c>
      <c r="B3" s="8" t="s">
        <v>22</v>
      </c>
      <c r="C3" s="8" t="s">
        <v>6</v>
      </c>
      <c r="D3" s="11" t="s">
        <v>29</v>
      </c>
      <c r="E3" s="13" t="s">
        <v>31</v>
      </c>
      <c r="F3" s="15" t="s">
        <v>35</v>
      </c>
      <c r="G3" s="13" t="s">
        <v>37</v>
      </c>
      <c r="H3" s="15" t="s">
        <v>38</v>
      </c>
      <c r="I3" s="18" t="s">
        <v>17</v>
      </c>
      <c r="J3" s="20" t="s">
        <v>44</v>
      </c>
      <c r="K3" s="22" t="s">
        <v>30</v>
      </c>
      <c r="L3" s="11" t="s">
        <v>29</v>
      </c>
      <c r="M3" s="18" t="s">
        <v>17</v>
      </c>
      <c r="N3" s="22" t="s">
        <v>30</v>
      </c>
      <c r="O3" s="24" t="s">
        <v>45</v>
      </c>
      <c r="P3" s="24" t="s">
        <v>5</v>
      </c>
      <c r="Q3" s="28" t="s">
        <v>46</v>
      </c>
      <c r="R3" s="24" t="s">
        <v>48</v>
      </c>
      <c r="S3" s="24" t="s">
        <v>45</v>
      </c>
      <c r="T3" s="24" t="s">
        <v>5</v>
      </c>
      <c r="U3" s="24" t="s">
        <v>46</v>
      </c>
      <c r="V3" s="24" t="s">
        <v>48</v>
      </c>
      <c r="W3" s="24" t="s">
        <v>45</v>
      </c>
      <c r="X3" s="24" t="s">
        <v>56</v>
      </c>
      <c r="Y3" s="24" t="s">
        <v>59</v>
      </c>
    </row>
    <row r="4" spans="1:25" s="5" customFormat="1" ht="50.25" customHeight="1">
      <c r="A4" s="9" t="s">
        <v>63</v>
      </c>
      <c r="B4" s="9" t="s">
        <v>1</v>
      </c>
      <c r="C4" s="9">
        <v>5</v>
      </c>
      <c r="D4" s="9" t="s">
        <v>66</v>
      </c>
      <c r="E4" s="9">
        <v>3</v>
      </c>
      <c r="F4" s="16">
        <v>6059</v>
      </c>
      <c r="G4" s="9">
        <v>6</v>
      </c>
      <c r="H4" s="16">
        <v>8000</v>
      </c>
      <c r="I4" s="19">
        <v>1.3203498927215711</v>
      </c>
      <c r="J4" s="16">
        <v>6345</v>
      </c>
      <c r="K4" s="19">
        <v>1.0472025086647962</v>
      </c>
      <c r="L4" s="9" t="s">
        <v>69</v>
      </c>
      <c r="M4" s="19">
        <v>1.0255144797837445</v>
      </c>
      <c r="N4" s="19">
        <v>0.96851099067264401</v>
      </c>
      <c r="O4" s="25" t="s">
        <v>41</v>
      </c>
      <c r="P4" s="9" t="s">
        <v>27</v>
      </c>
      <c r="Q4" s="9" t="s">
        <v>72</v>
      </c>
      <c r="R4" s="9" t="s">
        <v>76</v>
      </c>
      <c r="S4" s="9" t="s">
        <v>74</v>
      </c>
      <c r="T4" s="9" t="s">
        <v>78</v>
      </c>
      <c r="U4" s="9" t="s">
        <v>79</v>
      </c>
      <c r="V4" s="9" t="s">
        <v>80</v>
      </c>
      <c r="W4" s="9">
        <v>0</v>
      </c>
      <c r="X4" s="9">
        <v>0</v>
      </c>
      <c r="Y4" s="9">
        <v>0</v>
      </c>
    </row>
    <row r="5" spans="1:25" s="5" customFormat="1" ht="50.25" customHeight="1">
      <c r="A5" s="9"/>
      <c r="B5" s="9" t="s">
        <v>66</v>
      </c>
      <c r="C5" s="9"/>
      <c r="D5" s="9"/>
      <c r="E5" s="9"/>
      <c r="F5" s="16"/>
      <c r="G5" s="9"/>
      <c r="H5" s="16"/>
      <c r="I5" s="19"/>
      <c r="J5" s="16"/>
      <c r="K5" s="19"/>
      <c r="L5" s="9"/>
      <c r="M5" s="19"/>
      <c r="N5" s="19"/>
      <c r="O5" s="9" t="s">
        <v>41</v>
      </c>
      <c r="P5" s="9" t="s">
        <v>27</v>
      </c>
      <c r="Q5" s="9" t="s">
        <v>50</v>
      </c>
      <c r="R5" s="9" t="s">
        <v>82</v>
      </c>
      <c r="S5" s="9" t="s">
        <v>74</v>
      </c>
      <c r="T5" s="9" t="s">
        <v>87</v>
      </c>
      <c r="U5" s="9" t="s">
        <v>62</v>
      </c>
      <c r="V5" s="9" t="s">
        <v>89</v>
      </c>
      <c r="W5" s="9"/>
      <c r="X5" s="9"/>
      <c r="Y5" s="9"/>
    </row>
    <row r="6" spans="1:25" s="5" customFormat="1" ht="50.25" customHeight="1">
      <c r="A6" s="9"/>
      <c r="B6" s="9" t="s">
        <v>66</v>
      </c>
      <c r="C6" s="9"/>
      <c r="D6" s="9"/>
      <c r="E6" s="9"/>
      <c r="F6" s="16"/>
      <c r="G6" s="9"/>
      <c r="H6" s="16"/>
      <c r="I6" s="19"/>
      <c r="J6" s="16"/>
      <c r="K6" s="19"/>
      <c r="L6" s="9"/>
      <c r="M6" s="19"/>
      <c r="N6" s="19"/>
      <c r="O6" s="9" t="s">
        <v>74</v>
      </c>
      <c r="P6" s="9" t="s">
        <v>27</v>
      </c>
      <c r="Q6" s="9" t="s">
        <v>92</v>
      </c>
      <c r="R6" s="9" t="s">
        <v>93</v>
      </c>
      <c r="S6" s="9" t="s">
        <v>74</v>
      </c>
      <c r="T6" s="9" t="s">
        <v>94</v>
      </c>
      <c r="U6" s="9" t="s">
        <v>96</v>
      </c>
      <c r="V6" s="9" t="s">
        <v>43</v>
      </c>
      <c r="W6" s="9"/>
      <c r="X6" s="9"/>
      <c r="Y6" s="9"/>
    </row>
    <row r="7" spans="1:25" s="5" customFormat="1" ht="50.25" customHeight="1">
      <c r="A7" s="9"/>
      <c r="B7" s="9" t="s">
        <v>66</v>
      </c>
      <c r="C7" s="9"/>
      <c r="D7" s="9"/>
      <c r="E7" s="9"/>
      <c r="F7" s="16"/>
      <c r="G7" s="9"/>
      <c r="H7" s="16"/>
      <c r="I7" s="19"/>
      <c r="J7" s="16"/>
      <c r="K7" s="19"/>
      <c r="L7" s="9"/>
      <c r="M7" s="19"/>
      <c r="N7" s="19"/>
      <c r="O7" s="9" t="s">
        <v>97</v>
      </c>
      <c r="P7" s="9" t="s">
        <v>13</v>
      </c>
      <c r="Q7" s="9" t="s">
        <v>86</v>
      </c>
      <c r="R7" s="9" t="s">
        <v>23</v>
      </c>
      <c r="S7" s="9" t="s">
        <v>74</v>
      </c>
      <c r="T7" s="9" t="s">
        <v>90</v>
      </c>
      <c r="U7" s="9" t="s">
        <v>65</v>
      </c>
      <c r="V7" s="9" t="s">
        <v>51</v>
      </c>
      <c r="W7" s="9"/>
      <c r="X7" s="9"/>
      <c r="Y7" s="9"/>
    </row>
    <row r="8" spans="1:25" s="5" customFormat="1" ht="50.25" customHeight="1">
      <c r="A8" s="9"/>
      <c r="B8" s="9" t="s">
        <v>66</v>
      </c>
      <c r="C8" s="9"/>
      <c r="D8" s="9"/>
      <c r="E8" s="9"/>
      <c r="F8" s="16"/>
      <c r="G8" s="9"/>
      <c r="H8" s="16"/>
      <c r="I8" s="19"/>
      <c r="J8" s="16"/>
      <c r="K8" s="19"/>
      <c r="L8" s="9"/>
      <c r="M8" s="19"/>
      <c r="N8" s="19"/>
      <c r="O8" s="9" t="s">
        <v>74</v>
      </c>
      <c r="P8" s="9" t="s">
        <v>13</v>
      </c>
      <c r="Q8" s="9" t="s">
        <v>73</v>
      </c>
      <c r="R8" s="9" t="s">
        <v>52</v>
      </c>
      <c r="S8" s="9"/>
      <c r="T8" s="9"/>
      <c r="U8" s="9"/>
      <c r="V8" s="9"/>
      <c r="W8" s="9"/>
      <c r="X8" s="9"/>
      <c r="Y8" s="9"/>
    </row>
    <row r="9" spans="1:25" s="5" customFormat="1" ht="50.25" customHeight="1">
      <c r="A9" s="9"/>
      <c r="B9" s="9" t="s">
        <v>66</v>
      </c>
      <c r="C9" s="9"/>
      <c r="D9" s="9"/>
      <c r="E9" s="9"/>
      <c r="F9" s="16"/>
      <c r="G9" s="9"/>
      <c r="H9" s="16"/>
      <c r="I9" s="19"/>
      <c r="J9" s="16"/>
      <c r="K9" s="19"/>
      <c r="L9" s="9"/>
      <c r="M9" s="19"/>
      <c r="N9" s="19"/>
      <c r="O9" s="9" t="s">
        <v>74</v>
      </c>
      <c r="P9" s="9" t="s">
        <v>13</v>
      </c>
      <c r="Q9" s="9" t="s">
        <v>33</v>
      </c>
      <c r="R9" s="9" t="s">
        <v>99</v>
      </c>
      <c r="S9" s="9"/>
      <c r="T9" s="9"/>
      <c r="U9" s="9"/>
      <c r="V9" s="9"/>
      <c r="W9" s="9"/>
      <c r="X9" s="9"/>
      <c r="Y9" s="9"/>
    </row>
    <row r="10" spans="1:25" s="5" customFormat="1" ht="50.25" customHeight="1">
      <c r="A10" s="9" t="s">
        <v>83</v>
      </c>
      <c r="B10" s="9" t="s">
        <v>58</v>
      </c>
      <c r="C10" s="9">
        <v>5</v>
      </c>
      <c r="D10" s="9" t="s">
        <v>66</v>
      </c>
      <c r="E10" s="9">
        <v>3</v>
      </c>
      <c r="F10" s="16">
        <v>28375</v>
      </c>
      <c r="G10" s="9">
        <v>6</v>
      </c>
      <c r="H10" s="16">
        <v>27523</v>
      </c>
      <c r="I10" s="19">
        <v>0.96997356828193837</v>
      </c>
      <c r="J10" s="16">
        <v>31938</v>
      </c>
      <c r="K10" s="19">
        <v>1.1255682819383259</v>
      </c>
      <c r="L10" s="9" t="s">
        <v>69</v>
      </c>
      <c r="M10" s="19">
        <v>0.96997356828193837</v>
      </c>
      <c r="N10" s="19">
        <v>1.1255682819383259</v>
      </c>
      <c r="O10" s="25" t="s">
        <v>74</v>
      </c>
      <c r="P10" s="9" t="s">
        <v>27</v>
      </c>
      <c r="Q10" s="9" t="s">
        <v>50</v>
      </c>
      <c r="R10" s="9" t="s">
        <v>100</v>
      </c>
      <c r="S10" s="9">
        <v>0</v>
      </c>
      <c r="T10" s="9">
        <v>0</v>
      </c>
      <c r="U10" s="9">
        <v>0</v>
      </c>
      <c r="V10" s="9">
        <v>0</v>
      </c>
      <c r="W10" s="9">
        <v>0</v>
      </c>
      <c r="X10" s="9">
        <v>0</v>
      </c>
      <c r="Y10" s="9">
        <v>0</v>
      </c>
    </row>
    <row r="11" spans="1:25" s="5" customFormat="1" ht="50.25" customHeight="1">
      <c r="A11" s="9"/>
      <c r="B11" s="9" t="s">
        <v>66</v>
      </c>
      <c r="C11" s="9"/>
      <c r="D11" s="9"/>
      <c r="E11" s="9"/>
      <c r="F11" s="16"/>
      <c r="G11" s="9"/>
      <c r="H11" s="16"/>
      <c r="I11" s="19"/>
      <c r="J11" s="16"/>
      <c r="K11" s="19"/>
      <c r="L11" s="9"/>
      <c r="M11" s="19"/>
      <c r="N11" s="19"/>
      <c r="O11" s="9" t="s">
        <v>74</v>
      </c>
      <c r="P11" s="9" t="s">
        <v>27</v>
      </c>
      <c r="Q11" s="9" t="s">
        <v>101</v>
      </c>
      <c r="R11" s="9" t="s">
        <v>0</v>
      </c>
      <c r="S11" s="9"/>
      <c r="T11" s="9"/>
      <c r="U11" s="9"/>
      <c r="V11" s="9"/>
      <c r="W11" s="9"/>
      <c r="X11" s="9"/>
      <c r="Y11" s="9"/>
    </row>
    <row r="12" spans="1:25" s="5" customFormat="1" ht="50.25" customHeight="1">
      <c r="A12" s="9"/>
      <c r="B12" s="9" t="s">
        <v>66</v>
      </c>
      <c r="C12" s="9"/>
      <c r="D12" s="9"/>
      <c r="E12" s="9"/>
      <c r="F12" s="16"/>
      <c r="G12" s="9"/>
      <c r="H12" s="16"/>
      <c r="I12" s="19"/>
      <c r="J12" s="16"/>
      <c r="K12" s="19"/>
      <c r="L12" s="9"/>
      <c r="M12" s="19"/>
      <c r="N12" s="19"/>
      <c r="O12" s="9" t="s">
        <v>74</v>
      </c>
      <c r="P12" s="9" t="s">
        <v>27</v>
      </c>
      <c r="Q12" s="9" t="s">
        <v>81</v>
      </c>
      <c r="R12" s="9" t="s">
        <v>20</v>
      </c>
      <c r="S12" s="9"/>
      <c r="T12" s="9"/>
      <c r="U12" s="9"/>
      <c r="V12" s="9"/>
      <c r="W12" s="9"/>
      <c r="X12" s="9"/>
      <c r="Y12" s="9"/>
    </row>
    <row r="13" spans="1:25" s="5" customFormat="1" ht="50.25" customHeight="1">
      <c r="A13" s="9"/>
      <c r="B13" s="9" t="s">
        <v>66</v>
      </c>
      <c r="C13" s="9"/>
      <c r="D13" s="9"/>
      <c r="E13" s="9"/>
      <c r="F13" s="16"/>
      <c r="G13" s="9"/>
      <c r="H13" s="16"/>
      <c r="I13" s="19"/>
      <c r="J13" s="16"/>
      <c r="K13" s="19"/>
      <c r="L13" s="9"/>
      <c r="M13" s="19"/>
      <c r="N13" s="19"/>
      <c r="O13" s="9" t="s">
        <v>41</v>
      </c>
      <c r="P13" s="9" t="s">
        <v>13</v>
      </c>
      <c r="Q13" s="9" t="s">
        <v>73</v>
      </c>
      <c r="R13" s="9" t="s">
        <v>64</v>
      </c>
      <c r="S13" s="9"/>
      <c r="T13" s="9"/>
      <c r="U13" s="9"/>
      <c r="V13" s="9"/>
      <c r="W13" s="9"/>
      <c r="X13" s="9"/>
      <c r="Y13" s="9"/>
    </row>
    <row r="14" spans="1:25" s="5" customFormat="1" ht="50.25" customHeight="1">
      <c r="A14" s="9"/>
      <c r="B14" s="9" t="s">
        <v>66</v>
      </c>
      <c r="C14" s="9"/>
      <c r="D14" s="9"/>
      <c r="E14" s="9"/>
      <c r="F14" s="16"/>
      <c r="G14" s="9"/>
      <c r="H14" s="16"/>
      <c r="I14" s="19"/>
      <c r="J14" s="16"/>
      <c r="K14" s="19"/>
      <c r="L14" s="9"/>
      <c r="M14" s="19"/>
      <c r="N14" s="19"/>
      <c r="O14" s="9" t="s">
        <v>97</v>
      </c>
      <c r="P14" s="9" t="s">
        <v>13</v>
      </c>
      <c r="Q14" s="9" t="s">
        <v>33</v>
      </c>
      <c r="R14" s="9" t="s">
        <v>54</v>
      </c>
      <c r="S14" s="9"/>
      <c r="T14" s="9"/>
      <c r="U14" s="9"/>
      <c r="V14" s="9"/>
      <c r="W14" s="9"/>
      <c r="X14" s="9"/>
      <c r="Y14" s="9"/>
    </row>
    <row r="15" spans="1:25" s="5" customFormat="1" ht="50.25" customHeight="1">
      <c r="A15" s="9" t="s">
        <v>102</v>
      </c>
      <c r="B15" s="9" t="s">
        <v>1</v>
      </c>
      <c r="C15" s="9">
        <v>5</v>
      </c>
      <c r="D15" s="9" t="s">
        <v>66</v>
      </c>
      <c r="E15" s="9">
        <v>3</v>
      </c>
      <c r="F15" s="16">
        <v>9247</v>
      </c>
      <c r="G15" s="9">
        <v>6</v>
      </c>
      <c r="H15" s="16">
        <v>7750</v>
      </c>
      <c r="I15" s="19">
        <v>0.83810965718611441</v>
      </c>
      <c r="J15" s="16">
        <v>8711</v>
      </c>
      <c r="K15" s="19">
        <v>0.94203525467719262</v>
      </c>
      <c r="L15" s="9" t="s">
        <v>69</v>
      </c>
      <c r="M15" s="19">
        <v>0.8381096571861143</v>
      </c>
      <c r="N15" s="19">
        <v>0.84540143403350121</v>
      </c>
      <c r="O15" s="25" t="s">
        <v>97</v>
      </c>
      <c r="P15" s="9" t="s">
        <v>13</v>
      </c>
      <c r="Q15" s="9" t="s">
        <v>33</v>
      </c>
      <c r="R15" s="9" t="s">
        <v>103</v>
      </c>
      <c r="S15" s="9" t="s">
        <v>74</v>
      </c>
      <c r="T15" s="9" t="s">
        <v>87</v>
      </c>
      <c r="U15" s="9" t="s">
        <v>104</v>
      </c>
      <c r="V15" s="9" t="s">
        <v>106</v>
      </c>
      <c r="W15" s="9" t="s">
        <v>74</v>
      </c>
      <c r="X15" s="9" t="s">
        <v>108</v>
      </c>
      <c r="Y15" s="9" t="s">
        <v>110</v>
      </c>
    </row>
    <row r="16" spans="1:25" s="5" customFormat="1" ht="50.25" customHeight="1">
      <c r="A16" s="9"/>
      <c r="B16" s="9" t="s">
        <v>66</v>
      </c>
      <c r="C16" s="9"/>
      <c r="D16" s="9"/>
      <c r="E16" s="9"/>
      <c r="F16" s="16"/>
      <c r="G16" s="9"/>
      <c r="H16" s="16"/>
      <c r="I16" s="19"/>
      <c r="J16" s="16"/>
      <c r="K16" s="19"/>
      <c r="L16" s="9"/>
      <c r="M16" s="19"/>
      <c r="N16" s="19"/>
      <c r="O16" s="9"/>
      <c r="P16" s="9"/>
      <c r="Q16" s="9"/>
      <c r="R16" s="9"/>
      <c r="S16" s="9" t="s">
        <v>41</v>
      </c>
      <c r="T16" s="9" t="s">
        <v>94</v>
      </c>
      <c r="U16" s="9" t="s">
        <v>42</v>
      </c>
      <c r="V16" s="9" t="s">
        <v>111</v>
      </c>
      <c r="W16" s="9"/>
      <c r="X16" s="9"/>
      <c r="Y16" s="9"/>
    </row>
    <row r="17" spans="1:25" s="5" customFormat="1" ht="50.25" customHeight="1">
      <c r="A17" s="9" t="s">
        <v>113</v>
      </c>
      <c r="B17" s="9" t="s">
        <v>114</v>
      </c>
      <c r="C17" s="9">
        <v>5</v>
      </c>
      <c r="D17" s="9"/>
      <c r="E17" s="9">
        <v>3</v>
      </c>
      <c r="F17" s="16">
        <v>4183</v>
      </c>
      <c r="G17" s="9">
        <v>6</v>
      </c>
      <c r="H17" s="16">
        <v>4057.51</v>
      </c>
      <c r="I17" s="19">
        <v>0.97000000000000008</v>
      </c>
      <c r="J17" s="16">
        <v>4202</v>
      </c>
      <c r="K17" s="19">
        <v>1.0045421945971791</v>
      </c>
      <c r="L17" s="9" t="s">
        <v>69</v>
      </c>
      <c r="M17" s="19">
        <v>0.97000000000000008</v>
      </c>
      <c r="N17" s="19">
        <v>1.0746571731245551</v>
      </c>
      <c r="O17" s="25" t="s">
        <v>74</v>
      </c>
      <c r="P17" s="9" t="s">
        <v>27</v>
      </c>
      <c r="Q17" s="9" t="s">
        <v>72</v>
      </c>
      <c r="R17" s="9" t="s">
        <v>115</v>
      </c>
      <c r="S17" s="9" t="s">
        <v>74</v>
      </c>
      <c r="T17" s="9" t="s">
        <v>78</v>
      </c>
      <c r="U17" s="9" t="s">
        <v>116</v>
      </c>
      <c r="V17" s="9" t="s">
        <v>49</v>
      </c>
      <c r="W17" s="9" t="s">
        <v>74</v>
      </c>
      <c r="X17" s="9" t="s">
        <v>118</v>
      </c>
      <c r="Y17" s="9" t="s">
        <v>120</v>
      </c>
    </row>
    <row r="18" spans="1:25" s="5" customFormat="1" ht="50.25" customHeight="1">
      <c r="A18" s="9"/>
      <c r="B18" s="9" t="s">
        <v>66</v>
      </c>
      <c r="C18" s="9"/>
      <c r="D18" s="9"/>
      <c r="E18" s="9"/>
      <c r="F18" s="16"/>
      <c r="G18" s="9"/>
      <c r="H18" s="16"/>
      <c r="I18" s="19"/>
      <c r="J18" s="16"/>
      <c r="K18" s="19"/>
      <c r="L18" s="9"/>
      <c r="M18" s="19"/>
      <c r="N18" s="19"/>
      <c r="O18" s="9" t="s">
        <v>74</v>
      </c>
      <c r="P18" s="9" t="s">
        <v>27</v>
      </c>
      <c r="Q18" s="9" t="s">
        <v>123</v>
      </c>
      <c r="R18" s="9" t="s">
        <v>124</v>
      </c>
      <c r="S18" s="9" t="s">
        <v>74</v>
      </c>
      <c r="T18" s="9" t="s">
        <v>87</v>
      </c>
      <c r="U18" s="9" t="s">
        <v>126</v>
      </c>
      <c r="V18" s="9" t="s">
        <v>127</v>
      </c>
      <c r="W18" s="9"/>
      <c r="X18" s="9"/>
      <c r="Y18" s="9"/>
    </row>
    <row r="19" spans="1:25" s="5" customFormat="1" ht="50.25" customHeight="1">
      <c r="A19" s="9"/>
      <c r="B19" s="9" t="s">
        <v>66</v>
      </c>
      <c r="C19" s="9"/>
      <c r="D19" s="9"/>
      <c r="E19" s="9"/>
      <c r="F19" s="16"/>
      <c r="G19" s="9"/>
      <c r="H19" s="16"/>
      <c r="I19" s="19"/>
      <c r="J19" s="16"/>
      <c r="K19" s="19"/>
      <c r="L19" s="9"/>
      <c r="M19" s="19"/>
      <c r="N19" s="19"/>
      <c r="O19" s="9" t="s">
        <v>74</v>
      </c>
      <c r="P19" s="9" t="s">
        <v>27</v>
      </c>
      <c r="Q19" s="9" t="s">
        <v>92</v>
      </c>
      <c r="R19" s="9" t="s">
        <v>128</v>
      </c>
      <c r="S19" s="9"/>
      <c r="T19" s="9"/>
      <c r="U19" s="9"/>
      <c r="V19" s="9"/>
      <c r="W19" s="9"/>
      <c r="X19" s="9"/>
      <c r="Y19" s="9"/>
    </row>
    <row r="20" spans="1:25" s="5" customFormat="1" ht="50.25" customHeight="1">
      <c r="A20" s="9"/>
      <c r="B20" s="9" t="s">
        <v>66</v>
      </c>
      <c r="C20" s="9"/>
      <c r="D20" s="9"/>
      <c r="E20" s="9"/>
      <c r="F20" s="16"/>
      <c r="G20" s="9"/>
      <c r="H20" s="16"/>
      <c r="I20" s="19"/>
      <c r="J20" s="16"/>
      <c r="K20" s="19"/>
      <c r="L20" s="9"/>
      <c r="M20" s="19"/>
      <c r="N20" s="19"/>
      <c r="O20" s="9" t="s">
        <v>74</v>
      </c>
      <c r="P20" s="9" t="s">
        <v>27</v>
      </c>
      <c r="Q20" s="9" t="s">
        <v>81</v>
      </c>
      <c r="R20" s="9" t="s">
        <v>130</v>
      </c>
      <c r="S20" s="9"/>
      <c r="T20" s="9"/>
      <c r="U20" s="9"/>
      <c r="V20" s="9"/>
      <c r="W20" s="9"/>
      <c r="X20" s="9"/>
      <c r="Y20" s="9"/>
    </row>
    <row r="21" spans="1:25" s="5" customFormat="1" ht="50.25" customHeight="1">
      <c r="A21" s="9"/>
      <c r="B21" s="9" t="s">
        <v>66</v>
      </c>
      <c r="C21" s="9"/>
      <c r="D21" s="9"/>
      <c r="E21" s="9"/>
      <c r="F21" s="16"/>
      <c r="G21" s="9"/>
      <c r="H21" s="16"/>
      <c r="I21" s="19"/>
      <c r="J21" s="16"/>
      <c r="K21" s="19"/>
      <c r="L21" s="9"/>
      <c r="M21" s="19"/>
      <c r="N21" s="19"/>
      <c r="O21" s="9" t="s">
        <v>74</v>
      </c>
      <c r="P21" s="9" t="s">
        <v>13</v>
      </c>
      <c r="Q21" s="9" t="s">
        <v>131</v>
      </c>
      <c r="R21" s="9" t="s">
        <v>2</v>
      </c>
      <c r="S21" s="9"/>
      <c r="T21" s="9"/>
      <c r="U21" s="9"/>
      <c r="V21" s="9"/>
      <c r="W21" s="9"/>
      <c r="X21" s="9"/>
      <c r="Y21" s="9"/>
    </row>
    <row r="22" spans="1:25" s="5" customFormat="1" ht="50.25" customHeight="1">
      <c r="A22" s="9" t="s">
        <v>105</v>
      </c>
      <c r="B22" s="9" t="s">
        <v>133</v>
      </c>
      <c r="C22" s="9">
        <v>5</v>
      </c>
      <c r="D22" s="9" t="s">
        <v>66</v>
      </c>
      <c r="E22" s="9">
        <v>3</v>
      </c>
      <c r="F22" s="16">
        <v>3141</v>
      </c>
      <c r="G22" s="9">
        <v>6</v>
      </c>
      <c r="H22" s="16">
        <v>3046.77</v>
      </c>
      <c r="I22" s="19">
        <v>0.97</v>
      </c>
      <c r="J22" s="16">
        <v>3256</v>
      </c>
      <c r="K22" s="19">
        <v>1.0366125437758675</v>
      </c>
      <c r="L22" s="9" t="s">
        <v>69</v>
      </c>
      <c r="M22" s="19">
        <v>0.94305555555555554</v>
      </c>
      <c r="N22" s="19">
        <v>1.0078177508932045</v>
      </c>
      <c r="O22" s="25" t="s">
        <v>74</v>
      </c>
      <c r="P22" s="9" t="s">
        <v>27</v>
      </c>
      <c r="Q22" s="9" t="s">
        <v>101</v>
      </c>
      <c r="R22" s="9" t="s">
        <v>136</v>
      </c>
      <c r="S22" s="9" t="s">
        <v>74</v>
      </c>
      <c r="T22" s="9" t="s">
        <v>94</v>
      </c>
      <c r="U22" s="9" t="s">
        <v>137</v>
      </c>
      <c r="V22" s="9" t="s">
        <v>67</v>
      </c>
      <c r="W22" s="9">
        <v>0</v>
      </c>
      <c r="X22" s="9">
        <v>0</v>
      </c>
      <c r="Y22" s="9">
        <v>0</v>
      </c>
    </row>
    <row r="23" spans="1:25" s="5" customFormat="1" ht="50.25" customHeight="1">
      <c r="A23" s="9"/>
      <c r="B23" s="9" t="s">
        <v>66</v>
      </c>
      <c r="C23" s="9"/>
      <c r="D23" s="9"/>
      <c r="E23" s="9"/>
      <c r="F23" s="16"/>
      <c r="G23" s="9"/>
      <c r="H23" s="16"/>
      <c r="I23" s="19"/>
      <c r="J23" s="16"/>
      <c r="K23" s="19"/>
      <c r="L23" s="9"/>
      <c r="M23" s="19"/>
      <c r="N23" s="19"/>
      <c r="O23" s="9" t="s">
        <v>74</v>
      </c>
      <c r="P23" s="9" t="s">
        <v>13</v>
      </c>
      <c r="Q23" s="9" t="s">
        <v>139</v>
      </c>
      <c r="R23" s="9" t="s">
        <v>140</v>
      </c>
      <c r="S23" s="9" t="s">
        <v>74</v>
      </c>
      <c r="T23" s="9" t="s">
        <v>90</v>
      </c>
      <c r="U23" s="9" t="s">
        <v>141</v>
      </c>
      <c r="V23" s="9" t="s">
        <v>143</v>
      </c>
      <c r="W23" s="9"/>
      <c r="X23" s="9"/>
      <c r="Y23" s="9"/>
    </row>
    <row r="24" spans="1:25" s="5" customFormat="1" ht="50.25" customHeight="1">
      <c r="A24" s="9"/>
      <c r="B24" s="9" t="s">
        <v>66</v>
      </c>
      <c r="C24" s="9"/>
      <c r="D24" s="9"/>
      <c r="E24" s="9"/>
      <c r="F24" s="16"/>
      <c r="G24" s="9"/>
      <c r="H24" s="16"/>
      <c r="I24" s="19"/>
      <c r="J24" s="16"/>
      <c r="K24" s="19"/>
      <c r="L24" s="9"/>
      <c r="M24" s="19"/>
      <c r="N24" s="19"/>
      <c r="O24" s="9" t="s">
        <v>74</v>
      </c>
      <c r="P24" s="9" t="s">
        <v>13</v>
      </c>
      <c r="Q24" s="9" t="s">
        <v>144</v>
      </c>
      <c r="R24" s="9" t="s">
        <v>145</v>
      </c>
      <c r="S24" s="9" t="s">
        <v>74</v>
      </c>
      <c r="T24" s="9" t="s">
        <v>87</v>
      </c>
      <c r="U24" s="9" t="s">
        <v>146</v>
      </c>
      <c r="V24" s="9" t="s">
        <v>148</v>
      </c>
      <c r="W24" s="9"/>
      <c r="X24" s="9"/>
      <c r="Y24" s="9"/>
    </row>
    <row r="25" spans="1:25" s="5" customFormat="1" ht="50.25" customHeight="1">
      <c r="A25" s="9" t="s">
        <v>150</v>
      </c>
      <c r="B25" s="9" t="s">
        <v>152</v>
      </c>
      <c r="C25" s="9">
        <v>5</v>
      </c>
      <c r="D25" s="9" t="s">
        <v>69</v>
      </c>
      <c r="E25" s="9">
        <v>3</v>
      </c>
      <c r="F25" s="16">
        <v>2838</v>
      </c>
      <c r="G25" s="9">
        <v>6</v>
      </c>
      <c r="H25" s="16">
        <v>2786</v>
      </c>
      <c r="I25" s="19">
        <v>0.98167723749119096</v>
      </c>
      <c r="J25" s="16">
        <v>2798</v>
      </c>
      <c r="K25" s="19">
        <v>0.98590556730091616</v>
      </c>
      <c r="L25" s="9" t="s">
        <v>66</v>
      </c>
      <c r="M25" s="19" t="s">
        <v>66</v>
      </c>
      <c r="N25" s="19" t="s">
        <v>66</v>
      </c>
      <c r="O25" s="25" t="s">
        <v>74</v>
      </c>
      <c r="P25" s="9" t="s">
        <v>27</v>
      </c>
      <c r="Q25" s="9" t="s">
        <v>50</v>
      </c>
      <c r="R25" s="9" t="s">
        <v>153</v>
      </c>
      <c r="S25" s="9" t="s">
        <v>74</v>
      </c>
      <c r="T25" s="9" t="s">
        <v>87</v>
      </c>
      <c r="U25" s="9" t="s">
        <v>154</v>
      </c>
      <c r="V25" s="9" t="s">
        <v>156</v>
      </c>
      <c r="W25" s="9">
        <v>0</v>
      </c>
      <c r="X25" s="9">
        <v>0</v>
      </c>
      <c r="Y25" s="9">
        <v>0</v>
      </c>
    </row>
    <row r="26" spans="1:25" s="5" customFormat="1" ht="50.25" customHeight="1">
      <c r="A26" s="9"/>
      <c r="B26" s="9" t="s">
        <v>66</v>
      </c>
      <c r="C26" s="9"/>
      <c r="D26" s="9"/>
      <c r="E26" s="9"/>
      <c r="F26" s="16"/>
      <c r="G26" s="9"/>
      <c r="H26" s="16"/>
      <c r="I26" s="19"/>
      <c r="J26" s="16"/>
      <c r="K26" s="19"/>
      <c r="L26" s="9"/>
      <c r="M26" s="19"/>
      <c r="N26" s="19"/>
      <c r="O26" s="9" t="s">
        <v>74</v>
      </c>
      <c r="P26" s="9" t="s">
        <v>27</v>
      </c>
      <c r="Q26" s="9" t="s">
        <v>50</v>
      </c>
      <c r="R26" s="9" t="s">
        <v>98</v>
      </c>
      <c r="S26" s="9" t="s">
        <v>74</v>
      </c>
      <c r="T26" s="9" t="s">
        <v>87</v>
      </c>
      <c r="U26" s="9" t="s">
        <v>157</v>
      </c>
      <c r="V26" s="9" t="s">
        <v>159</v>
      </c>
      <c r="W26" s="9"/>
      <c r="X26" s="9"/>
      <c r="Y26" s="9"/>
    </row>
    <row r="27" spans="1:25" s="5" customFormat="1" ht="50.25" customHeight="1">
      <c r="A27" s="9"/>
      <c r="B27" s="9" t="s">
        <v>66</v>
      </c>
      <c r="C27" s="9"/>
      <c r="D27" s="9"/>
      <c r="E27" s="9"/>
      <c r="F27" s="16"/>
      <c r="G27" s="9"/>
      <c r="H27" s="16"/>
      <c r="I27" s="19"/>
      <c r="J27" s="16"/>
      <c r="K27" s="19"/>
      <c r="L27" s="9"/>
      <c r="M27" s="19"/>
      <c r="N27" s="19"/>
      <c r="O27" s="9" t="s">
        <v>41</v>
      </c>
      <c r="P27" s="9" t="s">
        <v>13</v>
      </c>
      <c r="Q27" s="9" t="s">
        <v>33</v>
      </c>
      <c r="R27" s="9" t="s">
        <v>160</v>
      </c>
      <c r="S27" s="9" t="s">
        <v>74</v>
      </c>
      <c r="T27" s="9" t="s">
        <v>87</v>
      </c>
      <c r="U27" s="9" t="s">
        <v>146</v>
      </c>
      <c r="V27" s="9" t="s">
        <v>164</v>
      </c>
      <c r="W27" s="9"/>
      <c r="X27" s="9"/>
      <c r="Y27" s="9"/>
    </row>
    <row r="28" spans="1:25" s="5" customFormat="1" ht="50.25" customHeight="1">
      <c r="A28" s="9"/>
      <c r="B28" s="9" t="s">
        <v>66</v>
      </c>
      <c r="C28" s="9"/>
      <c r="D28" s="9"/>
      <c r="E28" s="9"/>
      <c r="F28" s="16"/>
      <c r="G28" s="9"/>
      <c r="H28" s="16"/>
      <c r="I28" s="19"/>
      <c r="J28" s="16"/>
      <c r="K28" s="19"/>
      <c r="L28" s="9"/>
      <c r="M28" s="19"/>
      <c r="N28" s="19"/>
      <c r="O28" s="9" t="s">
        <v>165</v>
      </c>
      <c r="P28" s="9" t="s">
        <v>27</v>
      </c>
      <c r="Q28" s="9" t="s">
        <v>92</v>
      </c>
      <c r="R28" s="9" t="s">
        <v>166</v>
      </c>
      <c r="S28" s="9"/>
      <c r="T28" s="9"/>
      <c r="U28" s="9"/>
      <c r="V28" s="9"/>
      <c r="W28" s="9"/>
      <c r="X28" s="9"/>
      <c r="Y28" s="9"/>
    </row>
    <row r="29" spans="1:25" s="5" customFormat="1" ht="50.25" customHeight="1">
      <c r="A29" s="9"/>
      <c r="B29" s="9" t="s">
        <v>66</v>
      </c>
      <c r="C29" s="9"/>
      <c r="D29" s="9"/>
      <c r="E29" s="9"/>
      <c r="F29" s="16"/>
      <c r="G29" s="9"/>
      <c r="H29" s="16"/>
      <c r="I29" s="19"/>
      <c r="J29" s="16"/>
      <c r="K29" s="19"/>
      <c r="L29" s="9"/>
      <c r="M29" s="19"/>
      <c r="N29" s="19"/>
      <c r="O29" s="9" t="s">
        <v>167</v>
      </c>
      <c r="P29" s="9" t="s">
        <v>27</v>
      </c>
      <c r="Q29" s="9" t="s">
        <v>50</v>
      </c>
      <c r="R29" s="9">
        <v>0</v>
      </c>
      <c r="S29" s="9"/>
      <c r="T29" s="9"/>
      <c r="U29" s="9"/>
      <c r="V29" s="9"/>
      <c r="W29" s="9"/>
      <c r="X29" s="9"/>
      <c r="Y29" s="9"/>
    </row>
    <row r="30" spans="1:25" s="5" customFormat="1" ht="50.25" customHeight="1">
      <c r="A30" s="9" t="s">
        <v>168</v>
      </c>
      <c r="B30" s="9" t="s">
        <v>169</v>
      </c>
      <c r="C30" s="9">
        <v>5</v>
      </c>
      <c r="D30" s="9" t="s">
        <v>66</v>
      </c>
      <c r="E30" s="9">
        <v>3</v>
      </c>
      <c r="F30" s="16">
        <v>3400</v>
      </c>
      <c r="G30" s="9">
        <v>6</v>
      </c>
      <c r="H30" s="16">
        <v>3380</v>
      </c>
      <c r="I30" s="19">
        <v>0.99411764705882355</v>
      </c>
      <c r="J30" s="16">
        <v>3671</v>
      </c>
      <c r="K30" s="19">
        <v>1.0797058823529411</v>
      </c>
      <c r="L30" s="9" t="s">
        <v>69</v>
      </c>
      <c r="M30" s="19">
        <v>0.98811542730299673</v>
      </c>
      <c r="N30" s="19">
        <v>0.98559878500005094</v>
      </c>
      <c r="O30" s="25" t="s">
        <v>74</v>
      </c>
      <c r="P30" s="9" t="s">
        <v>13</v>
      </c>
      <c r="Q30" s="9" t="s">
        <v>33</v>
      </c>
      <c r="R30" s="9" t="s">
        <v>134</v>
      </c>
      <c r="S30" s="9" t="s">
        <v>74</v>
      </c>
      <c r="T30" s="9" t="s">
        <v>94</v>
      </c>
      <c r="U30" s="9" t="s">
        <v>172</v>
      </c>
      <c r="V30" s="9" t="s">
        <v>40</v>
      </c>
      <c r="W30" s="9">
        <v>0</v>
      </c>
      <c r="X30" s="9">
        <v>0</v>
      </c>
      <c r="Y30" s="9">
        <v>0</v>
      </c>
    </row>
    <row r="31" spans="1:25" s="5" customFormat="1" ht="50.25" customHeight="1">
      <c r="A31" s="9"/>
      <c r="B31" s="9" t="s">
        <v>66</v>
      </c>
      <c r="C31" s="9"/>
      <c r="D31" s="9"/>
      <c r="E31" s="9"/>
      <c r="F31" s="16"/>
      <c r="G31" s="9"/>
      <c r="H31" s="16"/>
      <c r="I31" s="19"/>
      <c r="J31" s="16"/>
      <c r="K31" s="19"/>
      <c r="L31" s="9"/>
      <c r="M31" s="19"/>
      <c r="N31" s="19"/>
      <c r="O31" s="9" t="s">
        <v>74</v>
      </c>
      <c r="P31" s="9" t="s">
        <v>13</v>
      </c>
      <c r="Q31" s="9" t="s">
        <v>86</v>
      </c>
      <c r="R31" s="9" t="s">
        <v>173</v>
      </c>
      <c r="S31" s="9"/>
      <c r="T31" s="9"/>
      <c r="U31" s="9"/>
      <c r="V31" s="9"/>
      <c r="W31" s="9"/>
      <c r="X31" s="9"/>
      <c r="Y31" s="9"/>
    </row>
    <row r="32" spans="1:25" s="5" customFormat="1" ht="50.25" customHeight="1">
      <c r="A32" s="9"/>
      <c r="B32" s="9" t="s">
        <v>66</v>
      </c>
      <c r="C32" s="9"/>
      <c r="D32" s="9"/>
      <c r="E32" s="9"/>
      <c r="F32" s="16"/>
      <c r="G32" s="9"/>
      <c r="H32" s="16"/>
      <c r="I32" s="19"/>
      <c r="J32" s="16"/>
      <c r="K32" s="19"/>
      <c r="L32" s="9"/>
      <c r="M32" s="19"/>
      <c r="N32" s="19"/>
      <c r="O32" s="9" t="s">
        <v>165</v>
      </c>
      <c r="P32" s="9" t="s">
        <v>13</v>
      </c>
      <c r="Q32" s="9" t="s">
        <v>174</v>
      </c>
      <c r="R32" s="9" t="s">
        <v>175</v>
      </c>
      <c r="S32" s="9"/>
      <c r="T32" s="9"/>
      <c r="U32" s="9"/>
      <c r="V32" s="9"/>
      <c r="W32" s="9"/>
      <c r="X32" s="9"/>
      <c r="Y32" s="9"/>
    </row>
    <row r="33" spans="1:25" s="5" customFormat="1" ht="50.25" customHeight="1">
      <c r="A33" s="9"/>
      <c r="B33" s="9" t="s">
        <v>66</v>
      </c>
      <c r="C33" s="9"/>
      <c r="D33" s="9"/>
      <c r="E33" s="9"/>
      <c r="F33" s="16"/>
      <c r="G33" s="9"/>
      <c r="H33" s="16"/>
      <c r="I33" s="19"/>
      <c r="J33" s="16"/>
      <c r="K33" s="19"/>
      <c r="L33" s="9"/>
      <c r="M33" s="19"/>
      <c r="N33" s="19"/>
      <c r="O33" s="9" t="s">
        <v>74</v>
      </c>
      <c r="P33" s="9" t="s">
        <v>27</v>
      </c>
      <c r="Q33" s="9" t="s">
        <v>81</v>
      </c>
      <c r="R33" s="9" t="s">
        <v>176</v>
      </c>
      <c r="S33" s="9"/>
      <c r="T33" s="9"/>
      <c r="U33" s="9"/>
      <c r="V33" s="9"/>
      <c r="W33" s="9"/>
      <c r="X33" s="9"/>
      <c r="Y33" s="9"/>
    </row>
    <row r="34" spans="1:25" s="5" customFormat="1" ht="50.25" customHeight="1">
      <c r="A34" s="9" t="s">
        <v>26</v>
      </c>
      <c r="B34" s="9" t="s">
        <v>177</v>
      </c>
      <c r="C34" s="9">
        <v>5</v>
      </c>
      <c r="D34" s="9" t="s">
        <v>66</v>
      </c>
      <c r="E34" s="9">
        <v>3</v>
      </c>
      <c r="F34" s="16">
        <v>33620</v>
      </c>
      <c r="G34" s="9">
        <v>6</v>
      </c>
      <c r="H34" s="16">
        <v>33283.800000000003</v>
      </c>
      <c r="I34" s="19">
        <v>0.9900000000000001</v>
      </c>
      <c r="J34" s="16">
        <v>11980</v>
      </c>
      <c r="K34" s="19">
        <v>0.35633551457465795</v>
      </c>
      <c r="L34" s="9" t="s">
        <v>69</v>
      </c>
      <c r="M34" s="19">
        <v>0.9900000000000001</v>
      </c>
      <c r="N34" s="19">
        <v>1.0763861921511495</v>
      </c>
      <c r="O34" s="25" t="s">
        <v>41</v>
      </c>
      <c r="P34" s="9" t="s">
        <v>13</v>
      </c>
      <c r="Q34" s="9" t="s">
        <v>66</v>
      </c>
      <c r="R34" s="9" t="s">
        <v>179</v>
      </c>
      <c r="S34" s="9">
        <v>0</v>
      </c>
      <c r="T34" s="9">
        <v>0</v>
      </c>
      <c r="U34" s="9">
        <v>0</v>
      </c>
      <c r="V34" s="9">
        <v>0</v>
      </c>
      <c r="W34" s="9">
        <v>0</v>
      </c>
      <c r="X34" s="9">
        <v>0</v>
      </c>
      <c r="Y34" s="9">
        <v>0</v>
      </c>
    </row>
    <row r="35" spans="1:25" s="5" customFormat="1" ht="50.25" customHeight="1">
      <c r="A35" s="9"/>
      <c r="B35" s="9" t="s">
        <v>66</v>
      </c>
      <c r="C35" s="9"/>
      <c r="D35" s="9"/>
      <c r="E35" s="9"/>
      <c r="F35" s="16"/>
      <c r="G35" s="9"/>
      <c r="H35" s="16"/>
      <c r="I35" s="19"/>
      <c r="J35" s="16"/>
      <c r="K35" s="19"/>
      <c r="L35" s="9"/>
      <c r="M35" s="19"/>
      <c r="N35" s="19"/>
      <c r="O35" s="9" t="s">
        <v>165</v>
      </c>
      <c r="P35" s="9" t="s">
        <v>13</v>
      </c>
      <c r="Q35" s="9" t="s">
        <v>66</v>
      </c>
      <c r="R35" s="9" t="s">
        <v>155</v>
      </c>
      <c r="S35" s="9"/>
      <c r="T35" s="9"/>
      <c r="U35" s="9"/>
      <c r="V35" s="9"/>
      <c r="W35" s="9"/>
      <c r="X35" s="9"/>
      <c r="Y35" s="9"/>
    </row>
    <row r="36" spans="1:25" s="5" customFormat="1" ht="50.25" customHeight="1">
      <c r="A36" s="9"/>
      <c r="B36" s="9" t="s">
        <v>66</v>
      </c>
      <c r="C36" s="9"/>
      <c r="D36" s="9"/>
      <c r="E36" s="9"/>
      <c r="F36" s="16"/>
      <c r="G36" s="9"/>
      <c r="H36" s="16"/>
      <c r="I36" s="19"/>
      <c r="J36" s="16"/>
      <c r="K36" s="19"/>
      <c r="L36" s="9"/>
      <c r="M36" s="19"/>
      <c r="N36" s="19"/>
      <c r="O36" s="9" t="s">
        <v>167</v>
      </c>
      <c r="P36" s="9" t="s">
        <v>13</v>
      </c>
      <c r="Q36" s="9" t="s">
        <v>66</v>
      </c>
      <c r="R36" s="9">
        <v>0</v>
      </c>
      <c r="S36" s="9"/>
      <c r="T36" s="9"/>
      <c r="U36" s="9"/>
      <c r="V36" s="9"/>
      <c r="W36" s="9"/>
      <c r="X36" s="9"/>
      <c r="Y36" s="9"/>
    </row>
    <row r="37" spans="1:25" s="5" customFormat="1" ht="50.25" customHeight="1">
      <c r="A37" s="9" t="s">
        <v>181</v>
      </c>
      <c r="B37" s="9" t="s">
        <v>133</v>
      </c>
      <c r="C37" s="9">
        <v>5</v>
      </c>
      <c r="D37" s="9" t="s">
        <v>66</v>
      </c>
      <c r="E37" s="9">
        <v>3</v>
      </c>
      <c r="F37" s="16">
        <v>2999</v>
      </c>
      <c r="G37" s="9">
        <v>6</v>
      </c>
      <c r="H37" s="16">
        <v>3400</v>
      </c>
      <c r="I37" s="19">
        <v>1.1337112370790263</v>
      </c>
      <c r="J37" s="16">
        <v>3786</v>
      </c>
      <c r="K37" s="19">
        <v>1.2624208069356453</v>
      </c>
      <c r="L37" s="9" t="s">
        <v>69</v>
      </c>
      <c r="M37" s="19">
        <v>1.0263487829276425</v>
      </c>
      <c r="N37" s="19">
        <v>1.1664076631614375</v>
      </c>
      <c r="O37" s="25" t="s">
        <v>74</v>
      </c>
      <c r="P37" s="9" t="s">
        <v>27</v>
      </c>
      <c r="Q37" s="9" t="s">
        <v>72</v>
      </c>
      <c r="R37" s="9" t="s">
        <v>107</v>
      </c>
      <c r="S37" s="9" t="s">
        <v>74</v>
      </c>
      <c r="T37" s="9" t="s">
        <v>94</v>
      </c>
      <c r="U37" s="9" t="s">
        <v>96</v>
      </c>
      <c r="V37" s="9" t="s">
        <v>182</v>
      </c>
      <c r="W37" s="9" t="s">
        <v>74</v>
      </c>
      <c r="X37" s="9" t="s">
        <v>118</v>
      </c>
      <c r="Y37" s="9" t="s">
        <v>132</v>
      </c>
    </row>
    <row r="38" spans="1:25" s="5" customFormat="1" ht="50.25" customHeight="1">
      <c r="A38" s="9"/>
      <c r="B38" s="9" t="s">
        <v>66</v>
      </c>
      <c r="C38" s="9"/>
      <c r="D38" s="9"/>
      <c r="E38" s="9"/>
      <c r="F38" s="16"/>
      <c r="G38" s="9"/>
      <c r="H38" s="16"/>
      <c r="I38" s="19"/>
      <c r="J38" s="16"/>
      <c r="K38" s="19"/>
      <c r="L38" s="9"/>
      <c r="M38" s="19"/>
      <c r="N38" s="19"/>
      <c r="O38" s="9" t="s">
        <v>74</v>
      </c>
      <c r="P38" s="9" t="s">
        <v>27</v>
      </c>
      <c r="Q38" s="9" t="s">
        <v>121</v>
      </c>
      <c r="R38" s="9" t="s">
        <v>183</v>
      </c>
      <c r="S38" s="9" t="s">
        <v>74</v>
      </c>
      <c r="T38" s="9" t="s">
        <v>78</v>
      </c>
      <c r="U38" s="9" t="s">
        <v>42</v>
      </c>
      <c r="V38" s="9" t="s">
        <v>185</v>
      </c>
      <c r="W38" s="9"/>
      <c r="X38" s="9"/>
      <c r="Y38" s="9"/>
    </row>
    <row r="39" spans="1:25" s="5" customFormat="1" ht="50.25" customHeight="1">
      <c r="A39" s="9"/>
      <c r="B39" s="9" t="s">
        <v>66</v>
      </c>
      <c r="C39" s="9"/>
      <c r="D39" s="9"/>
      <c r="E39" s="9"/>
      <c r="F39" s="16"/>
      <c r="G39" s="9"/>
      <c r="H39" s="16"/>
      <c r="I39" s="19"/>
      <c r="J39" s="16"/>
      <c r="K39" s="19"/>
      <c r="L39" s="9"/>
      <c r="M39" s="19"/>
      <c r="N39" s="19"/>
      <c r="O39" s="9" t="s">
        <v>74</v>
      </c>
      <c r="P39" s="9" t="s">
        <v>27</v>
      </c>
      <c r="Q39" s="9" t="s">
        <v>92</v>
      </c>
      <c r="R39" s="9" t="s">
        <v>187</v>
      </c>
      <c r="S39" s="9"/>
      <c r="T39" s="9"/>
      <c r="U39" s="9"/>
      <c r="V39" s="9"/>
      <c r="W39" s="9"/>
      <c r="X39" s="9"/>
      <c r="Y39" s="9"/>
    </row>
    <row r="40" spans="1:25" s="5" customFormat="1" ht="50.25" customHeight="1">
      <c r="A40" s="9"/>
      <c r="B40" s="9" t="s">
        <v>66</v>
      </c>
      <c r="C40" s="9"/>
      <c r="D40" s="9"/>
      <c r="E40" s="9"/>
      <c r="F40" s="16"/>
      <c r="G40" s="9"/>
      <c r="H40" s="16"/>
      <c r="I40" s="19"/>
      <c r="J40" s="16"/>
      <c r="K40" s="19"/>
      <c r="L40" s="9"/>
      <c r="M40" s="19"/>
      <c r="N40" s="19"/>
      <c r="O40" s="9" t="s">
        <v>74</v>
      </c>
      <c r="P40" s="9" t="s">
        <v>27</v>
      </c>
      <c r="Q40" s="9" t="s">
        <v>101</v>
      </c>
      <c r="R40" s="9">
        <v>0</v>
      </c>
      <c r="S40" s="9"/>
      <c r="T40" s="9"/>
      <c r="U40" s="9"/>
      <c r="V40" s="9"/>
      <c r="W40" s="9"/>
      <c r="X40" s="9"/>
      <c r="Y40" s="9"/>
    </row>
    <row r="41" spans="1:25" s="5" customFormat="1" ht="50.25" customHeight="1">
      <c r="A41" s="9"/>
      <c r="B41" s="9" t="s">
        <v>66</v>
      </c>
      <c r="C41" s="9"/>
      <c r="D41" s="9"/>
      <c r="E41" s="9"/>
      <c r="F41" s="16"/>
      <c r="G41" s="9"/>
      <c r="H41" s="16"/>
      <c r="I41" s="19"/>
      <c r="J41" s="16"/>
      <c r="K41" s="19"/>
      <c r="L41" s="9"/>
      <c r="M41" s="19"/>
      <c r="N41" s="19"/>
      <c r="O41" s="9" t="s">
        <v>74</v>
      </c>
      <c r="P41" s="9" t="s">
        <v>27</v>
      </c>
      <c r="Q41" s="9" t="s">
        <v>92</v>
      </c>
      <c r="R41" s="9" t="s">
        <v>75</v>
      </c>
      <c r="S41" s="9"/>
      <c r="T41" s="9"/>
      <c r="U41" s="9"/>
      <c r="V41" s="9"/>
      <c r="W41" s="9"/>
      <c r="X41" s="9"/>
      <c r="Y41" s="9"/>
    </row>
    <row r="42" spans="1:25" s="5" customFormat="1" ht="50.25" customHeight="1">
      <c r="A42" s="9" t="s">
        <v>188</v>
      </c>
      <c r="B42" s="9" t="s">
        <v>133</v>
      </c>
      <c r="C42" s="9">
        <v>5</v>
      </c>
      <c r="D42" s="9" t="s">
        <v>66</v>
      </c>
      <c r="E42" s="9">
        <v>3</v>
      </c>
      <c r="F42" s="16">
        <v>2668</v>
      </c>
      <c r="G42" s="9">
        <v>6</v>
      </c>
      <c r="H42" s="16">
        <v>2588</v>
      </c>
      <c r="I42" s="19">
        <v>0.97001499250374812</v>
      </c>
      <c r="J42" s="16">
        <v>2827</v>
      </c>
      <c r="K42" s="19">
        <v>1.0595952023988007</v>
      </c>
      <c r="L42" s="9" t="s">
        <v>69</v>
      </c>
      <c r="M42" s="19">
        <v>0.97001499250374823</v>
      </c>
      <c r="N42" s="19">
        <v>0.87917437921130559</v>
      </c>
      <c r="O42" s="25" t="s">
        <v>74</v>
      </c>
      <c r="P42" s="9" t="s">
        <v>27</v>
      </c>
      <c r="Q42" s="9" t="s">
        <v>50</v>
      </c>
      <c r="R42" s="9" t="s">
        <v>84</v>
      </c>
      <c r="S42" s="9">
        <v>0</v>
      </c>
      <c r="T42" s="9">
        <v>0</v>
      </c>
      <c r="U42" s="9">
        <v>0</v>
      </c>
      <c r="V42" s="9">
        <v>0</v>
      </c>
      <c r="W42" s="9">
        <v>0</v>
      </c>
      <c r="X42" s="9">
        <v>0</v>
      </c>
      <c r="Y42" s="9">
        <v>0</v>
      </c>
    </row>
    <row r="43" spans="1:25" s="5" customFormat="1" ht="50.25" customHeight="1">
      <c r="A43" s="9"/>
      <c r="B43" s="9" t="s">
        <v>66</v>
      </c>
      <c r="C43" s="9"/>
      <c r="D43" s="9"/>
      <c r="E43" s="9"/>
      <c r="F43" s="16"/>
      <c r="G43" s="9"/>
      <c r="H43" s="16"/>
      <c r="I43" s="19"/>
      <c r="J43" s="16"/>
      <c r="K43" s="19"/>
      <c r="L43" s="9"/>
      <c r="M43" s="19"/>
      <c r="N43" s="19"/>
      <c r="O43" s="9" t="s">
        <v>74</v>
      </c>
      <c r="P43" s="9" t="s">
        <v>27</v>
      </c>
      <c r="Q43" s="9" t="s">
        <v>50</v>
      </c>
      <c r="R43" s="9" t="s">
        <v>189</v>
      </c>
      <c r="S43" s="9"/>
      <c r="T43" s="9"/>
      <c r="U43" s="9"/>
      <c r="V43" s="9"/>
      <c r="W43" s="9"/>
      <c r="X43" s="9"/>
      <c r="Y43" s="9"/>
    </row>
    <row r="44" spans="1:25" s="5" customFormat="1" ht="50.25" customHeight="1">
      <c r="A44" s="9"/>
      <c r="B44" s="9" t="s">
        <v>66</v>
      </c>
      <c r="C44" s="9"/>
      <c r="D44" s="9"/>
      <c r="E44" s="9"/>
      <c r="F44" s="16"/>
      <c r="G44" s="9"/>
      <c r="H44" s="16"/>
      <c r="I44" s="19"/>
      <c r="J44" s="16"/>
      <c r="K44" s="19"/>
      <c r="L44" s="9"/>
      <c r="M44" s="19"/>
      <c r="N44" s="19"/>
      <c r="O44" s="9" t="s">
        <v>74</v>
      </c>
      <c r="P44" s="9" t="s">
        <v>27</v>
      </c>
      <c r="Q44" s="9" t="s">
        <v>101</v>
      </c>
      <c r="R44" s="9" t="s">
        <v>190</v>
      </c>
      <c r="S44" s="9"/>
      <c r="T44" s="9"/>
      <c r="U44" s="9"/>
      <c r="V44" s="9"/>
      <c r="W44" s="9"/>
      <c r="X44" s="9"/>
      <c r="Y44" s="9"/>
    </row>
    <row r="45" spans="1:25" s="5" customFormat="1" ht="50.25" customHeight="1">
      <c r="A45" s="9"/>
      <c r="B45" s="9" t="s">
        <v>66</v>
      </c>
      <c r="C45" s="9"/>
      <c r="D45" s="9"/>
      <c r="E45" s="9"/>
      <c r="F45" s="16"/>
      <c r="G45" s="9"/>
      <c r="H45" s="16"/>
      <c r="I45" s="19"/>
      <c r="J45" s="16"/>
      <c r="K45" s="19"/>
      <c r="L45" s="9"/>
      <c r="M45" s="19"/>
      <c r="N45" s="19"/>
      <c r="O45" s="9" t="s">
        <v>74</v>
      </c>
      <c r="P45" s="9" t="s">
        <v>27</v>
      </c>
      <c r="Q45" s="9" t="s">
        <v>123</v>
      </c>
      <c r="R45" s="9" t="s">
        <v>192</v>
      </c>
      <c r="S45" s="9"/>
      <c r="T45" s="9"/>
      <c r="U45" s="9"/>
      <c r="V45" s="9"/>
      <c r="W45" s="9"/>
      <c r="X45" s="9"/>
      <c r="Y45" s="9"/>
    </row>
    <row r="46" spans="1:25" s="5" customFormat="1" ht="50.25" customHeight="1">
      <c r="A46" s="9"/>
      <c r="B46" s="9" t="s">
        <v>66</v>
      </c>
      <c r="C46" s="9"/>
      <c r="D46" s="9"/>
      <c r="E46" s="9"/>
      <c r="F46" s="16"/>
      <c r="G46" s="9"/>
      <c r="H46" s="16"/>
      <c r="I46" s="19"/>
      <c r="J46" s="16"/>
      <c r="K46" s="19"/>
      <c r="L46" s="9"/>
      <c r="M46" s="19"/>
      <c r="N46" s="19"/>
      <c r="O46" s="9" t="s">
        <v>74</v>
      </c>
      <c r="P46" s="9" t="s">
        <v>27</v>
      </c>
      <c r="Q46" s="9" t="s">
        <v>12</v>
      </c>
      <c r="R46" s="9" t="s">
        <v>68</v>
      </c>
      <c r="S46" s="9"/>
      <c r="T46" s="9"/>
      <c r="U46" s="9"/>
      <c r="V46" s="9"/>
      <c r="W46" s="9"/>
      <c r="X46" s="9"/>
      <c r="Y46" s="9"/>
    </row>
    <row r="47" spans="1:25" s="5" customFormat="1" ht="50.25" customHeight="1">
      <c r="A47" s="9"/>
      <c r="B47" s="9" t="s">
        <v>66</v>
      </c>
      <c r="C47" s="9"/>
      <c r="D47" s="9"/>
      <c r="E47" s="9"/>
      <c r="F47" s="16"/>
      <c r="G47" s="9"/>
      <c r="H47" s="16"/>
      <c r="I47" s="19"/>
      <c r="J47" s="16"/>
      <c r="K47" s="19"/>
      <c r="L47" s="9"/>
      <c r="M47" s="19"/>
      <c r="N47" s="19"/>
      <c r="O47" s="9" t="s">
        <v>74</v>
      </c>
      <c r="P47" s="9" t="s">
        <v>13</v>
      </c>
      <c r="Q47" s="9" t="s">
        <v>131</v>
      </c>
      <c r="R47" s="9" t="s">
        <v>193</v>
      </c>
      <c r="S47" s="9"/>
      <c r="T47" s="9"/>
      <c r="U47" s="9"/>
      <c r="V47" s="9"/>
      <c r="W47" s="9"/>
      <c r="X47" s="9"/>
      <c r="Y47" s="9"/>
    </row>
    <row r="48" spans="1:25" s="5" customFormat="1" ht="50.25" customHeight="1">
      <c r="A48" s="9"/>
      <c r="B48" s="9" t="s">
        <v>66</v>
      </c>
      <c r="C48" s="9"/>
      <c r="D48" s="9"/>
      <c r="E48" s="9"/>
      <c r="F48" s="16"/>
      <c r="G48" s="9"/>
      <c r="H48" s="16"/>
      <c r="I48" s="19"/>
      <c r="J48" s="16"/>
      <c r="K48" s="19"/>
      <c r="L48" s="9"/>
      <c r="M48" s="19"/>
      <c r="N48" s="19"/>
      <c r="O48" s="9" t="s">
        <v>74</v>
      </c>
      <c r="P48" s="9" t="s">
        <v>13</v>
      </c>
      <c r="Q48" s="9" t="s">
        <v>131</v>
      </c>
      <c r="R48" s="9" t="s">
        <v>194</v>
      </c>
      <c r="S48" s="9"/>
      <c r="T48" s="9"/>
      <c r="U48" s="9"/>
      <c r="V48" s="9"/>
      <c r="W48" s="9"/>
      <c r="X48" s="9"/>
      <c r="Y48" s="9"/>
    </row>
    <row r="49" spans="1:26" s="5" customFormat="1" ht="50.25" customHeight="1">
      <c r="A49" s="9"/>
      <c r="B49" s="9" t="s">
        <v>66</v>
      </c>
      <c r="C49" s="9"/>
      <c r="D49" s="9"/>
      <c r="E49" s="9"/>
      <c r="F49" s="16"/>
      <c r="G49" s="9"/>
      <c r="H49" s="16"/>
      <c r="I49" s="19"/>
      <c r="J49" s="16"/>
      <c r="K49" s="19"/>
      <c r="L49" s="9"/>
      <c r="M49" s="19"/>
      <c r="N49" s="19"/>
      <c r="O49" s="9" t="s">
        <v>74</v>
      </c>
      <c r="P49" s="9" t="s">
        <v>13</v>
      </c>
      <c r="Q49" s="9" t="s">
        <v>131</v>
      </c>
      <c r="R49" s="9" t="s">
        <v>195</v>
      </c>
      <c r="S49" s="9"/>
      <c r="T49" s="9"/>
      <c r="U49" s="9"/>
      <c r="V49" s="9"/>
      <c r="W49" s="9"/>
      <c r="X49" s="9"/>
      <c r="Y49" s="9"/>
    </row>
    <row r="50" spans="1:26" s="5" customFormat="1" ht="50.25" customHeight="1">
      <c r="A50" s="9" t="s">
        <v>196</v>
      </c>
      <c r="B50" s="9" t="s">
        <v>198</v>
      </c>
      <c r="C50" s="9">
        <v>5</v>
      </c>
      <c r="D50" s="9" t="s">
        <v>69</v>
      </c>
      <c r="E50" s="9">
        <v>3</v>
      </c>
      <c r="F50" s="16">
        <v>6370</v>
      </c>
      <c r="G50" s="9">
        <v>6</v>
      </c>
      <c r="H50" s="16">
        <v>6338</v>
      </c>
      <c r="I50" s="19">
        <v>0.9949764521193093</v>
      </c>
      <c r="J50" s="16">
        <v>5699</v>
      </c>
      <c r="K50" s="19">
        <v>0.8946624803767661</v>
      </c>
      <c r="L50" s="9" t="s">
        <v>66</v>
      </c>
      <c r="M50" s="19" t="s">
        <v>66</v>
      </c>
      <c r="N50" s="19" t="s">
        <v>66</v>
      </c>
      <c r="O50" s="25">
        <v>4</v>
      </c>
      <c r="P50" s="9" t="s">
        <v>27</v>
      </c>
      <c r="Q50" s="9" t="s">
        <v>72</v>
      </c>
      <c r="R50" s="9" t="s">
        <v>199</v>
      </c>
      <c r="S50" s="9">
        <v>0</v>
      </c>
      <c r="T50" s="9">
        <v>0</v>
      </c>
      <c r="U50" s="9">
        <v>0</v>
      </c>
      <c r="V50" s="9">
        <v>0</v>
      </c>
      <c r="W50" s="9">
        <v>0</v>
      </c>
      <c r="X50" s="9">
        <v>0</v>
      </c>
      <c r="Y50" s="9">
        <v>0</v>
      </c>
    </row>
    <row r="51" spans="1:26" s="6" customFormat="1" ht="50.25" customHeight="1">
      <c r="A51" s="9"/>
      <c r="B51" s="9" t="s">
        <v>66</v>
      </c>
      <c r="C51" s="9"/>
      <c r="D51" s="9"/>
      <c r="E51" s="9"/>
      <c r="F51" s="16"/>
      <c r="G51" s="9"/>
      <c r="H51" s="16"/>
      <c r="I51" s="19"/>
      <c r="J51" s="16"/>
      <c r="K51" s="19"/>
      <c r="L51" s="9"/>
      <c r="M51" s="19"/>
      <c r="N51" s="19"/>
      <c r="O51" s="25">
        <v>4</v>
      </c>
      <c r="P51" s="9" t="s">
        <v>27</v>
      </c>
      <c r="Q51" s="9" t="s">
        <v>50</v>
      </c>
      <c r="R51" s="9" t="s">
        <v>88</v>
      </c>
      <c r="S51" s="9"/>
      <c r="T51" s="9"/>
      <c r="U51" s="9"/>
      <c r="V51" s="9"/>
      <c r="W51" s="9"/>
      <c r="X51" s="9"/>
      <c r="Y51" s="9"/>
    </row>
    <row r="52" spans="1:26" s="6" customFormat="1" ht="50.25" customHeight="1">
      <c r="A52" s="9"/>
      <c r="B52" s="9" t="s">
        <v>66</v>
      </c>
      <c r="C52" s="9"/>
      <c r="D52" s="9"/>
      <c r="E52" s="9"/>
      <c r="F52" s="16"/>
      <c r="G52" s="9"/>
      <c r="H52" s="16"/>
      <c r="I52" s="19"/>
      <c r="J52" s="16"/>
      <c r="K52" s="19"/>
      <c r="L52" s="9"/>
      <c r="M52" s="19"/>
      <c r="N52" s="19"/>
      <c r="O52" s="25">
        <v>4</v>
      </c>
      <c r="P52" s="9" t="s">
        <v>27</v>
      </c>
      <c r="Q52" s="9" t="s">
        <v>101</v>
      </c>
      <c r="R52" s="9" t="s">
        <v>201</v>
      </c>
      <c r="S52" s="9"/>
      <c r="T52" s="9"/>
      <c r="U52" s="9"/>
      <c r="V52" s="9"/>
      <c r="W52" s="9"/>
      <c r="X52" s="9"/>
      <c r="Y52" s="9"/>
    </row>
    <row r="53" spans="1:26" s="6" customFormat="1" ht="50.25" customHeight="1">
      <c r="A53" s="9"/>
      <c r="B53" s="9" t="s">
        <v>66</v>
      </c>
      <c r="C53" s="9"/>
      <c r="D53" s="9"/>
      <c r="E53" s="9"/>
      <c r="F53" s="16"/>
      <c r="G53" s="9"/>
      <c r="H53" s="16"/>
      <c r="I53" s="19"/>
      <c r="J53" s="16"/>
      <c r="K53" s="19"/>
      <c r="L53" s="9"/>
      <c r="M53" s="19"/>
      <c r="N53" s="19"/>
      <c r="O53" s="9" t="s">
        <v>165</v>
      </c>
      <c r="P53" s="9" t="s">
        <v>13</v>
      </c>
      <c r="Q53" s="9" t="s">
        <v>131</v>
      </c>
      <c r="R53" s="9" t="s">
        <v>61</v>
      </c>
      <c r="S53" s="9"/>
      <c r="T53" s="9"/>
      <c r="U53" s="9"/>
      <c r="V53" s="9"/>
      <c r="W53" s="9"/>
      <c r="X53" s="9"/>
      <c r="Y53" s="9"/>
    </row>
    <row r="54" spans="1:26" s="6" customFormat="1" ht="50.25" customHeight="1">
      <c r="A54" s="9"/>
      <c r="B54" s="9" t="s">
        <v>66</v>
      </c>
      <c r="C54" s="9"/>
      <c r="D54" s="9"/>
      <c r="E54" s="9"/>
      <c r="F54" s="16"/>
      <c r="G54" s="9"/>
      <c r="H54" s="16"/>
      <c r="I54" s="19"/>
      <c r="J54" s="16"/>
      <c r="K54" s="19"/>
      <c r="L54" s="9"/>
      <c r="M54" s="19"/>
      <c r="N54" s="19"/>
      <c r="O54" s="9" t="s">
        <v>165</v>
      </c>
      <c r="P54" s="9" t="s">
        <v>27</v>
      </c>
      <c r="Q54" s="9" t="s">
        <v>202</v>
      </c>
      <c r="R54" s="9" t="s">
        <v>204</v>
      </c>
      <c r="S54" s="9"/>
      <c r="T54" s="9"/>
      <c r="U54" s="9"/>
      <c r="V54" s="9"/>
      <c r="W54" s="9"/>
      <c r="X54" s="9"/>
      <c r="Y54" s="9"/>
    </row>
    <row r="55" spans="1:26" s="6" customFormat="1" ht="50.25" customHeight="1">
      <c r="A55" s="9"/>
      <c r="B55" s="9" t="s">
        <v>66</v>
      </c>
      <c r="C55" s="9"/>
      <c r="D55" s="9"/>
      <c r="E55" s="9"/>
      <c r="F55" s="16"/>
      <c r="G55" s="9"/>
      <c r="H55" s="16"/>
      <c r="I55" s="19"/>
      <c r="J55" s="16"/>
      <c r="K55" s="19"/>
      <c r="L55" s="9"/>
      <c r="M55" s="19"/>
      <c r="N55" s="19"/>
      <c r="O55" s="9" t="s">
        <v>97</v>
      </c>
      <c r="P55" s="9" t="s">
        <v>13</v>
      </c>
      <c r="Q55" s="9" t="s">
        <v>131</v>
      </c>
      <c r="R55" s="9" t="s">
        <v>206</v>
      </c>
      <c r="S55" s="9"/>
      <c r="T55" s="9"/>
      <c r="U55" s="9"/>
      <c r="V55" s="9"/>
      <c r="W55" s="9"/>
      <c r="X55" s="9"/>
      <c r="Y55" s="9"/>
    </row>
    <row r="56" spans="1:26" s="6" customFormat="1" ht="50.25" customHeight="1">
      <c r="A56" s="9" t="s">
        <v>197</v>
      </c>
      <c r="B56" s="9" t="s">
        <v>58</v>
      </c>
      <c r="C56" s="9">
        <v>5</v>
      </c>
      <c r="D56" s="9" t="s">
        <v>66</v>
      </c>
      <c r="E56" s="9">
        <v>3</v>
      </c>
      <c r="F56" s="16">
        <v>13636</v>
      </c>
      <c r="G56" s="9">
        <v>6</v>
      </c>
      <c r="H56" s="16">
        <v>13570</v>
      </c>
      <c r="I56" s="19">
        <v>0.99515987092989144</v>
      </c>
      <c r="J56" s="16">
        <v>14134</v>
      </c>
      <c r="K56" s="19">
        <v>1.0365209738926371</v>
      </c>
      <c r="L56" s="9" t="s">
        <v>69</v>
      </c>
      <c r="M56" s="19">
        <v>0.99515987092989155</v>
      </c>
      <c r="N56" s="19">
        <v>1.0365209738926371</v>
      </c>
      <c r="O56" s="25" t="s">
        <v>41</v>
      </c>
      <c r="P56" s="9" t="s">
        <v>27</v>
      </c>
      <c r="Q56" s="9" t="s">
        <v>81</v>
      </c>
      <c r="R56" s="9" t="s">
        <v>207</v>
      </c>
      <c r="S56" s="9" t="s">
        <v>41</v>
      </c>
      <c r="T56" s="9" t="s">
        <v>87</v>
      </c>
      <c r="U56" s="9" t="s">
        <v>126</v>
      </c>
      <c r="V56" s="9" t="s">
        <v>208</v>
      </c>
      <c r="W56" s="9">
        <v>0</v>
      </c>
      <c r="X56" s="9">
        <v>0</v>
      </c>
      <c r="Y56" s="9">
        <v>0</v>
      </c>
    </row>
    <row r="57" spans="1:26" s="6" customFormat="1" ht="50.25" customHeight="1">
      <c r="A57" s="9"/>
      <c r="B57" s="9" t="s">
        <v>66</v>
      </c>
      <c r="C57" s="9"/>
      <c r="D57" s="9"/>
      <c r="E57" s="9"/>
      <c r="F57" s="16"/>
      <c r="G57" s="9"/>
      <c r="H57" s="16"/>
      <c r="I57" s="19"/>
      <c r="J57" s="16"/>
      <c r="K57" s="19"/>
      <c r="L57" s="9"/>
      <c r="M57" s="19"/>
      <c r="N57" s="19"/>
      <c r="O57" s="9" t="s">
        <v>165</v>
      </c>
      <c r="P57" s="9" t="s">
        <v>27</v>
      </c>
      <c r="Q57" s="9" t="s">
        <v>81</v>
      </c>
      <c r="R57" s="9" t="s">
        <v>207</v>
      </c>
      <c r="S57" s="9" t="s">
        <v>165</v>
      </c>
      <c r="T57" s="9" t="s">
        <v>87</v>
      </c>
      <c r="U57" s="9" t="s">
        <v>126</v>
      </c>
      <c r="V57" s="9" t="s">
        <v>208</v>
      </c>
      <c r="W57" s="9"/>
      <c r="X57" s="9"/>
      <c r="Y57" s="9"/>
    </row>
    <row r="58" spans="1:26" s="6" customFormat="1" ht="50.25" customHeight="1">
      <c r="A58" s="9"/>
      <c r="B58" s="9" t="s">
        <v>66</v>
      </c>
      <c r="C58" s="9"/>
      <c r="D58" s="9"/>
      <c r="E58" s="9"/>
      <c r="F58" s="16"/>
      <c r="G58" s="9"/>
      <c r="H58" s="16"/>
      <c r="I58" s="19"/>
      <c r="J58" s="16"/>
      <c r="K58" s="19"/>
      <c r="L58" s="9"/>
      <c r="M58" s="19"/>
      <c r="N58" s="19"/>
      <c r="O58" s="9" t="s">
        <v>167</v>
      </c>
      <c r="P58" s="9" t="s">
        <v>27</v>
      </c>
      <c r="Q58" s="9" t="s">
        <v>81</v>
      </c>
      <c r="R58" s="9">
        <v>0</v>
      </c>
      <c r="S58" s="9" t="s">
        <v>167</v>
      </c>
      <c r="T58" s="9" t="s">
        <v>87</v>
      </c>
      <c r="U58" s="9" t="s">
        <v>126</v>
      </c>
      <c r="V58" s="9">
        <v>0</v>
      </c>
      <c r="W58" s="9"/>
      <c r="X58" s="9"/>
      <c r="Y58" s="9"/>
    </row>
    <row r="59" spans="1:26" s="6" customFormat="1" ht="50.25" customHeight="1">
      <c r="A59" s="9"/>
      <c r="B59" s="9" t="s">
        <v>66</v>
      </c>
      <c r="C59" s="9"/>
      <c r="D59" s="9"/>
      <c r="E59" s="9"/>
      <c r="F59" s="16"/>
      <c r="G59" s="9"/>
      <c r="H59" s="16"/>
      <c r="I59" s="19"/>
      <c r="J59" s="16"/>
      <c r="K59" s="19"/>
      <c r="L59" s="9"/>
      <c r="M59" s="19"/>
      <c r="N59" s="19"/>
      <c r="O59" s="9" t="s">
        <v>41</v>
      </c>
      <c r="P59" s="9" t="s">
        <v>13</v>
      </c>
      <c r="Q59" s="9" t="s">
        <v>86</v>
      </c>
      <c r="R59" s="9" t="s">
        <v>209</v>
      </c>
      <c r="S59" s="9"/>
      <c r="T59" s="9"/>
      <c r="U59" s="9"/>
      <c r="V59" s="9"/>
      <c r="W59" s="9"/>
      <c r="X59" s="9"/>
      <c r="Y59" s="9"/>
      <c r="Z59" s="5"/>
    </row>
    <row r="60" spans="1:26" s="6" customFormat="1" ht="50.25" customHeight="1">
      <c r="A60" s="9" t="s">
        <v>211</v>
      </c>
      <c r="B60" s="9" t="s">
        <v>95</v>
      </c>
      <c r="C60" s="9">
        <v>5</v>
      </c>
      <c r="D60" s="9" t="s">
        <v>69</v>
      </c>
      <c r="E60" s="9">
        <v>3</v>
      </c>
      <c r="F60" s="16">
        <v>7835</v>
      </c>
      <c r="G60" s="9">
        <v>6</v>
      </c>
      <c r="H60" s="16">
        <v>7599</v>
      </c>
      <c r="I60" s="19">
        <v>0.96987874920229733</v>
      </c>
      <c r="J60" s="16">
        <v>6691</v>
      </c>
      <c r="K60" s="19">
        <v>0.85398851308232293</v>
      </c>
      <c r="L60" s="9" t="s">
        <v>66</v>
      </c>
      <c r="M60" s="19" t="s">
        <v>66</v>
      </c>
      <c r="N60" s="19" t="s">
        <v>66</v>
      </c>
      <c r="O60" s="25" t="s">
        <v>74</v>
      </c>
      <c r="P60" s="9" t="s">
        <v>27</v>
      </c>
      <c r="Q60" s="9" t="s">
        <v>123</v>
      </c>
      <c r="R60" s="9" t="s">
        <v>21</v>
      </c>
      <c r="S60" s="9">
        <v>0</v>
      </c>
      <c r="T60" s="9">
        <v>0</v>
      </c>
      <c r="U60" s="9">
        <v>0</v>
      </c>
      <c r="V60" s="9">
        <v>0</v>
      </c>
      <c r="W60" s="9">
        <v>0</v>
      </c>
      <c r="X60" s="9">
        <v>0</v>
      </c>
      <c r="Y60" s="9">
        <v>0</v>
      </c>
    </row>
    <row r="61" spans="1:26" s="6" customFormat="1" ht="50.25" customHeight="1">
      <c r="A61" s="9"/>
      <c r="B61" s="9" t="s">
        <v>66</v>
      </c>
      <c r="C61" s="9"/>
      <c r="D61" s="9"/>
      <c r="E61" s="9"/>
      <c r="F61" s="16"/>
      <c r="G61" s="9"/>
      <c r="H61" s="16"/>
      <c r="I61" s="19"/>
      <c r="J61" s="16"/>
      <c r="K61" s="19"/>
      <c r="L61" s="9"/>
      <c r="M61" s="19"/>
      <c r="N61" s="19"/>
      <c r="O61" s="9" t="s">
        <v>74</v>
      </c>
      <c r="P61" s="9" t="s">
        <v>13</v>
      </c>
      <c r="Q61" s="9" t="s">
        <v>131</v>
      </c>
      <c r="R61" s="9">
        <v>0</v>
      </c>
      <c r="S61" s="9"/>
      <c r="T61" s="9"/>
      <c r="U61" s="9"/>
      <c r="V61" s="9"/>
      <c r="W61" s="9"/>
      <c r="X61" s="9"/>
      <c r="Y61" s="9"/>
    </row>
    <row r="62" spans="1:26" s="6" customFormat="1" ht="50.25" customHeight="1">
      <c r="A62" s="9" t="s">
        <v>212</v>
      </c>
      <c r="B62" s="9" t="s">
        <v>214</v>
      </c>
      <c r="C62" s="9">
        <v>5</v>
      </c>
      <c r="D62" s="9" t="s">
        <v>66</v>
      </c>
      <c r="E62" s="9">
        <v>3</v>
      </c>
      <c r="F62" s="16">
        <v>2559</v>
      </c>
      <c r="G62" s="9">
        <v>6</v>
      </c>
      <c r="H62" s="16">
        <v>2947</v>
      </c>
      <c r="I62" s="19">
        <v>1.151621727237202</v>
      </c>
      <c r="J62" s="16">
        <v>2219</v>
      </c>
      <c r="K62" s="19">
        <v>0.86713559984368893</v>
      </c>
      <c r="L62" s="9" t="s">
        <v>69</v>
      </c>
      <c r="M62" s="19">
        <v>0.98508459289342942</v>
      </c>
      <c r="N62" s="19">
        <v>0.74908340603194445</v>
      </c>
      <c r="O62" s="25" t="s">
        <v>74</v>
      </c>
      <c r="P62" s="9" t="s">
        <v>13</v>
      </c>
      <c r="Q62" s="9" t="s">
        <v>73</v>
      </c>
      <c r="R62" s="9" t="s">
        <v>32</v>
      </c>
      <c r="S62" s="9" t="s">
        <v>74</v>
      </c>
      <c r="T62" s="9" t="s">
        <v>87</v>
      </c>
      <c r="U62" s="9" t="s">
        <v>126</v>
      </c>
      <c r="V62" s="9" t="s">
        <v>216</v>
      </c>
      <c r="W62" s="9">
        <v>0</v>
      </c>
      <c r="X62" s="9">
        <v>0</v>
      </c>
      <c r="Y62" s="9">
        <v>0</v>
      </c>
    </row>
    <row r="63" spans="1:26" s="6" customFormat="1" ht="50.25" customHeight="1">
      <c r="A63" s="9"/>
      <c r="B63" s="9" t="s">
        <v>66</v>
      </c>
      <c r="C63" s="9"/>
      <c r="D63" s="9"/>
      <c r="E63" s="9"/>
      <c r="F63" s="16"/>
      <c r="G63" s="9"/>
      <c r="H63" s="16"/>
      <c r="I63" s="19"/>
      <c r="J63" s="16"/>
      <c r="K63" s="19"/>
      <c r="L63" s="9"/>
      <c r="M63" s="19"/>
      <c r="N63" s="19"/>
      <c r="O63" s="9" t="s">
        <v>74</v>
      </c>
      <c r="P63" s="9" t="s">
        <v>13</v>
      </c>
      <c r="Q63" s="9" t="s">
        <v>131</v>
      </c>
      <c r="R63" s="9" t="s">
        <v>217</v>
      </c>
      <c r="S63" s="9" t="s">
        <v>74</v>
      </c>
      <c r="T63" s="9" t="s">
        <v>94</v>
      </c>
      <c r="U63" s="9" t="s">
        <v>137</v>
      </c>
      <c r="V63" s="9" t="s">
        <v>142</v>
      </c>
      <c r="W63" s="9"/>
      <c r="X63" s="9"/>
      <c r="Y63" s="9"/>
    </row>
    <row r="64" spans="1:26" s="6" customFormat="1" ht="50.25" customHeight="1">
      <c r="A64" s="9"/>
      <c r="B64" s="9" t="s">
        <v>66</v>
      </c>
      <c r="C64" s="9"/>
      <c r="D64" s="9"/>
      <c r="E64" s="9"/>
      <c r="F64" s="16"/>
      <c r="G64" s="9"/>
      <c r="H64" s="16"/>
      <c r="I64" s="19"/>
      <c r="J64" s="16"/>
      <c r="K64" s="19"/>
      <c r="L64" s="9"/>
      <c r="M64" s="19"/>
      <c r="N64" s="19"/>
      <c r="O64" s="9" t="s">
        <v>74</v>
      </c>
      <c r="P64" s="9" t="s">
        <v>27</v>
      </c>
      <c r="Q64" s="9" t="s">
        <v>12</v>
      </c>
      <c r="R64" s="9" t="s">
        <v>218</v>
      </c>
      <c r="S64" s="9"/>
      <c r="T64" s="9"/>
      <c r="U64" s="9"/>
      <c r="V64" s="9"/>
      <c r="W64" s="9"/>
      <c r="X64" s="9"/>
      <c r="Y64" s="9"/>
    </row>
    <row r="65" spans="1:26" s="6" customFormat="1" ht="50.25" customHeight="1">
      <c r="A65" s="9"/>
      <c r="B65" s="9" t="s">
        <v>66</v>
      </c>
      <c r="C65" s="9"/>
      <c r="D65" s="9"/>
      <c r="E65" s="9"/>
      <c r="F65" s="16"/>
      <c r="G65" s="9"/>
      <c r="H65" s="16"/>
      <c r="I65" s="19"/>
      <c r="J65" s="16"/>
      <c r="K65" s="19"/>
      <c r="L65" s="9"/>
      <c r="M65" s="19"/>
      <c r="N65" s="19"/>
      <c r="O65" s="9" t="s">
        <v>74</v>
      </c>
      <c r="P65" s="9" t="s">
        <v>13</v>
      </c>
      <c r="Q65" s="9" t="s">
        <v>86</v>
      </c>
      <c r="R65" s="9">
        <v>0</v>
      </c>
      <c r="S65" s="9"/>
      <c r="T65" s="9"/>
      <c r="U65" s="9"/>
      <c r="V65" s="9"/>
      <c r="W65" s="9"/>
      <c r="X65" s="9"/>
      <c r="Y65" s="9"/>
    </row>
    <row r="66" spans="1:26" s="6" customFormat="1" ht="50.25" customHeight="1">
      <c r="A66" s="9"/>
      <c r="B66" s="9" t="s">
        <v>66</v>
      </c>
      <c r="C66" s="9"/>
      <c r="D66" s="9"/>
      <c r="E66" s="9"/>
      <c r="F66" s="16"/>
      <c r="G66" s="9"/>
      <c r="H66" s="16"/>
      <c r="I66" s="19"/>
      <c r="J66" s="16"/>
      <c r="K66" s="19"/>
      <c r="L66" s="9"/>
      <c r="M66" s="19"/>
      <c r="N66" s="19"/>
      <c r="O66" s="9" t="s">
        <v>97</v>
      </c>
      <c r="P66" s="9" t="s">
        <v>13</v>
      </c>
      <c r="Q66" s="9" t="s">
        <v>144</v>
      </c>
      <c r="R66" s="9">
        <v>0</v>
      </c>
      <c r="S66" s="9"/>
      <c r="T66" s="9"/>
      <c r="U66" s="9"/>
      <c r="V66" s="9"/>
      <c r="W66" s="9"/>
      <c r="X66" s="9"/>
      <c r="Y66" s="9"/>
    </row>
    <row r="67" spans="1:26" s="6" customFormat="1" ht="50.25" customHeight="1">
      <c r="A67" s="9"/>
      <c r="B67" s="9" t="s">
        <v>66</v>
      </c>
      <c r="C67" s="9"/>
      <c r="D67" s="9"/>
      <c r="E67" s="9"/>
      <c r="F67" s="16"/>
      <c r="G67" s="9"/>
      <c r="H67" s="16"/>
      <c r="I67" s="19"/>
      <c r="J67" s="16"/>
      <c r="K67" s="19"/>
      <c r="L67" s="9"/>
      <c r="M67" s="19"/>
      <c r="N67" s="19"/>
      <c r="O67" s="9" t="s">
        <v>74</v>
      </c>
      <c r="P67" s="9" t="s">
        <v>27</v>
      </c>
      <c r="Q67" s="9" t="s">
        <v>12</v>
      </c>
      <c r="R67" s="9">
        <v>0</v>
      </c>
      <c r="S67" s="9"/>
      <c r="T67" s="9"/>
      <c r="U67" s="9"/>
      <c r="V67" s="9"/>
      <c r="W67" s="9"/>
      <c r="X67" s="9"/>
      <c r="Y67" s="9"/>
      <c r="Z67" s="5"/>
    </row>
    <row r="68" spans="1:26" s="6" customFormat="1" ht="50.25" customHeight="1">
      <c r="A68" s="9" t="s">
        <v>220</v>
      </c>
      <c r="B68" s="9" t="s">
        <v>198</v>
      </c>
      <c r="C68" s="9">
        <v>5</v>
      </c>
      <c r="D68" s="9" t="s">
        <v>69</v>
      </c>
      <c r="E68" s="9">
        <v>3</v>
      </c>
      <c r="F68" s="16">
        <v>3980</v>
      </c>
      <c r="G68" s="9">
        <v>6</v>
      </c>
      <c r="H68" s="16">
        <v>3800</v>
      </c>
      <c r="I68" s="19">
        <v>0.95477386934673369</v>
      </c>
      <c r="J68" s="16">
        <v>3243</v>
      </c>
      <c r="K68" s="19">
        <v>0.81482412060301512</v>
      </c>
      <c r="L68" s="9" t="s">
        <v>66</v>
      </c>
      <c r="M68" s="19" t="s">
        <v>66</v>
      </c>
      <c r="N68" s="19" t="s">
        <v>66</v>
      </c>
      <c r="O68" s="25" t="s">
        <v>74</v>
      </c>
      <c r="P68" s="9" t="s">
        <v>27</v>
      </c>
      <c r="Q68" s="9" t="s">
        <v>101</v>
      </c>
      <c r="R68" s="9" t="s">
        <v>161</v>
      </c>
      <c r="S68" s="9">
        <v>0</v>
      </c>
      <c r="T68" s="9">
        <v>0</v>
      </c>
      <c r="U68" s="9">
        <v>0</v>
      </c>
      <c r="V68" s="9">
        <v>0</v>
      </c>
      <c r="W68" s="9">
        <v>0</v>
      </c>
      <c r="X68" s="9">
        <v>0</v>
      </c>
      <c r="Y68" s="9">
        <v>0</v>
      </c>
    </row>
    <row r="69" spans="1:26" s="6" customFormat="1" ht="50.25" customHeight="1">
      <c r="A69" s="9"/>
      <c r="B69" s="9" t="s">
        <v>66</v>
      </c>
      <c r="C69" s="9"/>
      <c r="D69" s="9"/>
      <c r="E69" s="9"/>
      <c r="F69" s="16"/>
      <c r="G69" s="9"/>
      <c r="H69" s="16"/>
      <c r="I69" s="19"/>
      <c r="J69" s="16"/>
      <c r="K69" s="19"/>
      <c r="L69" s="9"/>
      <c r="M69" s="19"/>
      <c r="N69" s="19"/>
      <c r="O69" s="9" t="s">
        <v>74</v>
      </c>
      <c r="P69" s="9" t="s">
        <v>27</v>
      </c>
      <c r="Q69" s="9" t="s">
        <v>81</v>
      </c>
      <c r="R69" s="9" t="s">
        <v>221</v>
      </c>
      <c r="S69" s="9"/>
      <c r="T69" s="9"/>
      <c r="U69" s="9"/>
      <c r="V69" s="9"/>
      <c r="W69" s="9"/>
      <c r="X69" s="9"/>
      <c r="Y69" s="9"/>
    </row>
    <row r="70" spans="1:26" s="6" customFormat="1" ht="50.25" customHeight="1">
      <c r="A70" s="9"/>
      <c r="B70" s="9" t="s">
        <v>66</v>
      </c>
      <c r="C70" s="9"/>
      <c r="D70" s="9"/>
      <c r="E70" s="9"/>
      <c r="F70" s="16"/>
      <c r="G70" s="9"/>
      <c r="H70" s="16"/>
      <c r="I70" s="19"/>
      <c r="J70" s="16"/>
      <c r="K70" s="19"/>
      <c r="L70" s="9"/>
      <c r="M70" s="19"/>
      <c r="N70" s="19"/>
      <c r="O70" s="9" t="s">
        <v>74</v>
      </c>
      <c r="P70" s="9" t="s">
        <v>27</v>
      </c>
      <c r="Q70" s="9" t="s">
        <v>123</v>
      </c>
      <c r="R70" s="9" t="s">
        <v>222</v>
      </c>
      <c r="S70" s="9"/>
      <c r="T70" s="9"/>
      <c r="U70" s="9"/>
      <c r="V70" s="9"/>
      <c r="W70" s="9"/>
      <c r="X70" s="9"/>
      <c r="Y70" s="9"/>
    </row>
    <row r="71" spans="1:26" s="6" customFormat="1" ht="50.25" customHeight="1">
      <c r="A71" s="9"/>
      <c r="B71" s="9" t="s">
        <v>66</v>
      </c>
      <c r="C71" s="9"/>
      <c r="D71" s="9"/>
      <c r="E71" s="9"/>
      <c r="F71" s="16"/>
      <c r="G71" s="9"/>
      <c r="H71" s="16"/>
      <c r="I71" s="19"/>
      <c r="J71" s="16"/>
      <c r="K71" s="19"/>
      <c r="L71" s="9"/>
      <c r="M71" s="19"/>
      <c r="N71" s="19"/>
      <c r="O71" s="9" t="s">
        <v>74</v>
      </c>
      <c r="P71" s="9" t="s">
        <v>27</v>
      </c>
      <c r="Q71" s="9" t="s">
        <v>121</v>
      </c>
      <c r="R71" s="9">
        <v>0</v>
      </c>
      <c r="S71" s="9"/>
      <c r="T71" s="9"/>
      <c r="U71" s="9"/>
      <c r="V71" s="9"/>
      <c r="W71" s="9"/>
      <c r="X71" s="9"/>
      <c r="Y71" s="9"/>
    </row>
    <row r="72" spans="1:26" s="6" customFormat="1" ht="50.25" customHeight="1">
      <c r="A72" s="9"/>
      <c r="B72" s="9" t="s">
        <v>66</v>
      </c>
      <c r="C72" s="9"/>
      <c r="D72" s="9"/>
      <c r="E72" s="9"/>
      <c r="F72" s="16"/>
      <c r="G72" s="9"/>
      <c r="H72" s="16"/>
      <c r="I72" s="19"/>
      <c r="J72" s="16"/>
      <c r="K72" s="19"/>
      <c r="L72" s="9"/>
      <c r="M72" s="19"/>
      <c r="N72" s="19"/>
      <c r="O72" s="9" t="s">
        <v>74</v>
      </c>
      <c r="P72" s="9" t="s">
        <v>27</v>
      </c>
      <c r="Q72" s="9" t="s">
        <v>202</v>
      </c>
      <c r="R72" s="9" t="s">
        <v>224</v>
      </c>
      <c r="S72" s="9"/>
      <c r="T72" s="9"/>
      <c r="U72" s="9"/>
      <c r="V72" s="9"/>
      <c r="W72" s="9"/>
      <c r="X72" s="9"/>
      <c r="Y72" s="9"/>
    </row>
    <row r="73" spans="1:26" s="6" customFormat="1" ht="50.25" customHeight="1">
      <c r="A73" s="9"/>
      <c r="B73" s="9" t="s">
        <v>66</v>
      </c>
      <c r="C73" s="9"/>
      <c r="D73" s="9"/>
      <c r="E73" s="9"/>
      <c r="F73" s="16"/>
      <c r="G73" s="9"/>
      <c r="H73" s="16"/>
      <c r="I73" s="19"/>
      <c r="J73" s="16"/>
      <c r="K73" s="19"/>
      <c r="L73" s="9"/>
      <c r="M73" s="19"/>
      <c r="N73" s="19"/>
      <c r="O73" s="9" t="s">
        <v>74</v>
      </c>
      <c r="P73" s="9" t="s">
        <v>27</v>
      </c>
      <c r="Q73" s="9" t="s">
        <v>12</v>
      </c>
      <c r="R73" s="9" t="s">
        <v>226</v>
      </c>
      <c r="S73" s="9"/>
      <c r="T73" s="9"/>
      <c r="U73" s="9"/>
      <c r="V73" s="9"/>
      <c r="W73" s="9"/>
      <c r="X73" s="9"/>
      <c r="Y73" s="9"/>
    </row>
    <row r="74" spans="1:26" s="6" customFormat="1" ht="50.25" customHeight="1">
      <c r="A74" s="9"/>
      <c r="B74" s="9" t="s">
        <v>66</v>
      </c>
      <c r="C74" s="9"/>
      <c r="D74" s="9"/>
      <c r="E74" s="9"/>
      <c r="F74" s="16"/>
      <c r="G74" s="9"/>
      <c r="H74" s="16"/>
      <c r="I74" s="19"/>
      <c r="J74" s="16"/>
      <c r="K74" s="19"/>
      <c r="L74" s="9"/>
      <c r="M74" s="19"/>
      <c r="N74" s="19"/>
      <c r="O74" s="9" t="s">
        <v>74</v>
      </c>
      <c r="P74" s="9" t="s">
        <v>27</v>
      </c>
      <c r="Q74" s="9" t="s">
        <v>12</v>
      </c>
      <c r="R74" s="9" t="s">
        <v>215</v>
      </c>
      <c r="S74" s="9"/>
      <c r="T74" s="9"/>
      <c r="U74" s="9"/>
      <c r="V74" s="9"/>
      <c r="W74" s="9"/>
      <c r="X74" s="9"/>
      <c r="Y74" s="9"/>
    </row>
    <row r="75" spans="1:26" s="5" customFormat="1" ht="50.25" customHeight="1">
      <c r="A75" s="9"/>
      <c r="B75" s="9" t="s">
        <v>66</v>
      </c>
      <c r="C75" s="9"/>
      <c r="D75" s="9"/>
      <c r="E75" s="9"/>
      <c r="F75" s="16"/>
      <c r="G75" s="9"/>
      <c r="H75" s="16"/>
      <c r="I75" s="19"/>
      <c r="J75" s="16"/>
      <c r="K75" s="19"/>
      <c r="L75" s="9"/>
      <c r="M75" s="19"/>
      <c r="N75" s="19"/>
      <c r="O75" s="9" t="s">
        <v>74</v>
      </c>
      <c r="P75" s="9" t="s">
        <v>27</v>
      </c>
      <c r="Q75" s="9" t="s">
        <v>92</v>
      </c>
      <c r="R75" s="9">
        <v>0</v>
      </c>
      <c r="S75" s="9"/>
      <c r="T75" s="9"/>
      <c r="U75" s="9"/>
      <c r="V75" s="9"/>
      <c r="W75" s="9"/>
      <c r="X75" s="9"/>
      <c r="Y75" s="9"/>
    </row>
    <row r="76" spans="1:26" s="5" customFormat="1" ht="50.25" customHeight="1">
      <c r="A76" s="9" t="s">
        <v>91</v>
      </c>
      <c r="B76" s="9" t="s">
        <v>198</v>
      </c>
      <c r="C76" s="9">
        <v>5</v>
      </c>
      <c r="D76" s="9" t="s">
        <v>69</v>
      </c>
      <c r="E76" s="9">
        <v>3</v>
      </c>
      <c r="F76" s="16">
        <v>2933</v>
      </c>
      <c r="G76" s="9">
        <v>6</v>
      </c>
      <c r="H76" s="16">
        <v>2800</v>
      </c>
      <c r="I76" s="19">
        <v>0.95465393794749398</v>
      </c>
      <c r="J76" s="16">
        <v>2387</v>
      </c>
      <c r="K76" s="19">
        <v>0.81384248210023868</v>
      </c>
      <c r="L76" s="9" t="s">
        <v>66</v>
      </c>
      <c r="M76" s="19" t="s">
        <v>66</v>
      </c>
      <c r="N76" s="19" t="s">
        <v>66</v>
      </c>
      <c r="O76" s="25" t="s">
        <v>74</v>
      </c>
      <c r="P76" s="9" t="s">
        <v>27</v>
      </c>
      <c r="Q76" s="9" t="s">
        <v>81</v>
      </c>
      <c r="R76" s="9">
        <v>0</v>
      </c>
      <c r="S76" s="9">
        <v>0</v>
      </c>
      <c r="T76" s="9">
        <v>0</v>
      </c>
      <c r="U76" s="9">
        <v>0</v>
      </c>
      <c r="V76" s="9">
        <v>0</v>
      </c>
      <c r="W76" s="9">
        <v>0</v>
      </c>
      <c r="X76" s="9">
        <v>0</v>
      </c>
      <c r="Y76" s="9">
        <v>0</v>
      </c>
    </row>
    <row r="77" spans="1:26" s="5" customFormat="1" ht="50.25" customHeight="1">
      <c r="A77" s="9"/>
      <c r="B77" s="9" t="s">
        <v>66</v>
      </c>
      <c r="C77" s="9"/>
      <c r="D77" s="9"/>
      <c r="E77" s="9"/>
      <c r="F77" s="16"/>
      <c r="G77" s="9"/>
      <c r="H77" s="16"/>
      <c r="I77" s="19"/>
      <c r="J77" s="16"/>
      <c r="K77" s="19"/>
      <c r="L77" s="9"/>
      <c r="M77" s="19"/>
      <c r="N77" s="19"/>
      <c r="O77" s="9" t="s">
        <v>74</v>
      </c>
      <c r="P77" s="9" t="s">
        <v>27</v>
      </c>
      <c r="Q77" s="9" t="s">
        <v>123</v>
      </c>
      <c r="R77" s="9" t="s">
        <v>227</v>
      </c>
      <c r="S77" s="9"/>
      <c r="T77" s="9"/>
      <c r="U77" s="9"/>
      <c r="V77" s="9"/>
      <c r="W77" s="9"/>
      <c r="X77" s="9"/>
      <c r="Y77" s="9"/>
    </row>
    <row r="78" spans="1:26" s="5" customFormat="1" ht="50.25" customHeight="1">
      <c r="A78" s="9"/>
      <c r="B78" s="9" t="s">
        <v>66</v>
      </c>
      <c r="C78" s="9"/>
      <c r="D78" s="9"/>
      <c r="E78" s="9"/>
      <c r="F78" s="16"/>
      <c r="G78" s="9"/>
      <c r="H78" s="16"/>
      <c r="I78" s="19"/>
      <c r="J78" s="16"/>
      <c r="K78" s="19"/>
      <c r="L78" s="9"/>
      <c r="M78" s="19"/>
      <c r="N78" s="19"/>
      <c r="O78" s="9" t="s">
        <v>74</v>
      </c>
      <c r="P78" s="9" t="s">
        <v>13</v>
      </c>
      <c r="Q78" s="9" t="s">
        <v>73</v>
      </c>
      <c r="R78" s="9" t="s">
        <v>210</v>
      </c>
      <c r="S78" s="9"/>
      <c r="T78" s="9"/>
      <c r="U78" s="9"/>
      <c r="V78" s="9"/>
      <c r="W78" s="9"/>
      <c r="X78" s="9"/>
      <c r="Y78" s="9"/>
    </row>
    <row r="79" spans="1:26" s="5" customFormat="1" ht="50.25" customHeight="1">
      <c r="A79" s="9"/>
      <c r="B79" s="9" t="s">
        <v>66</v>
      </c>
      <c r="C79" s="9"/>
      <c r="D79" s="9"/>
      <c r="E79" s="9"/>
      <c r="F79" s="16"/>
      <c r="G79" s="9"/>
      <c r="H79" s="16"/>
      <c r="I79" s="19"/>
      <c r="J79" s="16"/>
      <c r="K79" s="19"/>
      <c r="L79" s="9"/>
      <c r="M79" s="19"/>
      <c r="N79" s="19"/>
      <c r="O79" s="9" t="s">
        <v>41</v>
      </c>
      <c r="P79" s="9" t="s">
        <v>13</v>
      </c>
      <c r="Q79" s="9" t="s">
        <v>33</v>
      </c>
      <c r="R79" s="9" t="s">
        <v>228</v>
      </c>
      <c r="S79" s="9"/>
      <c r="T79" s="9"/>
      <c r="U79" s="9"/>
      <c r="V79" s="9"/>
      <c r="W79" s="9"/>
      <c r="X79" s="9"/>
      <c r="Y79" s="9"/>
    </row>
    <row r="80" spans="1:26" s="5" customFormat="1" ht="50.25" customHeight="1">
      <c r="A80" s="9"/>
      <c r="B80" s="9" t="s">
        <v>66</v>
      </c>
      <c r="C80" s="9"/>
      <c r="D80" s="9"/>
      <c r="E80" s="9"/>
      <c r="F80" s="16"/>
      <c r="G80" s="9"/>
      <c r="H80" s="16"/>
      <c r="I80" s="19"/>
      <c r="J80" s="16"/>
      <c r="K80" s="19"/>
      <c r="L80" s="9"/>
      <c r="M80" s="19"/>
      <c r="N80" s="19"/>
      <c r="O80" s="9" t="s">
        <v>74</v>
      </c>
      <c r="P80" s="9" t="s">
        <v>27</v>
      </c>
      <c r="Q80" s="9" t="s">
        <v>12</v>
      </c>
      <c r="R80" s="9" t="s">
        <v>229</v>
      </c>
      <c r="S80" s="9"/>
      <c r="T80" s="9"/>
      <c r="U80" s="9"/>
      <c r="V80" s="9"/>
      <c r="W80" s="9"/>
      <c r="X80" s="9"/>
      <c r="Y80" s="9"/>
    </row>
    <row r="81" spans="1:25" s="5" customFormat="1" ht="50.25" customHeight="1">
      <c r="A81" s="9"/>
      <c r="B81" s="9" t="s">
        <v>66</v>
      </c>
      <c r="C81" s="9"/>
      <c r="D81" s="9"/>
      <c r="E81" s="9"/>
      <c r="F81" s="16"/>
      <c r="G81" s="9"/>
      <c r="H81" s="16"/>
      <c r="I81" s="19"/>
      <c r="J81" s="16"/>
      <c r="K81" s="19"/>
      <c r="L81" s="9"/>
      <c r="M81" s="19"/>
      <c r="N81" s="19"/>
      <c r="O81" s="9" t="s">
        <v>74</v>
      </c>
      <c r="P81" s="9" t="s">
        <v>27</v>
      </c>
      <c r="Q81" s="9" t="s">
        <v>12</v>
      </c>
      <c r="R81" s="9" t="s">
        <v>230</v>
      </c>
      <c r="S81" s="9"/>
      <c r="T81" s="9"/>
      <c r="U81" s="9"/>
      <c r="V81" s="9"/>
      <c r="W81" s="9"/>
      <c r="X81" s="9"/>
      <c r="Y81" s="9"/>
    </row>
    <row r="82" spans="1:25" s="5" customFormat="1" ht="50.25" customHeight="1">
      <c r="A82" s="9"/>
      <c r="B82" s="9" t="s">
        <v>66</v>
      </c>
      <c r="C82" s="9"/>
      <c r="D82" s="9"/>
      <c r="E82" s="9"/>
      <c r="F82" s="16"/>
      <c r="G82" s="9"/>
      <c r="H82" s="16"/>
      <c r="I82" s="19"/>
      <c r="J82" s="16"/>
      <c r="K82" s="19"/>
      <c r="L82" s="9"/>
      <c r="M82" s="19"/>
      <c r="N82" s="19"/>
      <c r="O82" s="9" t="s">
        <v>74</v>
      </c>
      <c r="P82" s="9" t="s">
        <v>27</v>
      </c>
      <c r="Q82" s="9" t="s">
        <v>92</v>
      </c>
      <c r="R82" s="9" t="s">
        <v>231</v>
      </c>
      <c r="S82" s="9"/>
      <c r="T82" s="9"/>
      <c r="U82" s="9"/>
      <c r="V82" s="9"/>
      <c r="W82" s="9"/>
      <c r="X82" s="9"/>
      <c r="Y82" s="9"/>
    </row>
    <row r="83" spans="1:25" s="5" customFormat="1" ht="50.25" customHeight="1">
      <c r="A83" s="9"/>
      <c r="B83" s="9" t="s">
        <v>66</v>
      </c>
      <c r="C83" s="9"/>
      <c r="D83" s="9"/>
      <c r="E83" s="9"/>
      <c r="F83" s="16"/>
      <c r="G83" s="9"/>
      <c r="H83" s="16"/>
      <c r="I83" s="19"/>
      <c r="J83" s="16"/>
      <c r="K83" s="19"/>
      <c r="L83" s="9"/>
      <c r="M83" s="19"/>
      <c r="N83" s="19"/>
      <c r="O83" s="9" t="s">
        <v>74</v>
      </c>
      <c r="P83" s="9" t="s">
        <v>13</v>
      </c>
      <c r="Q83" s="9" t="s">
        <v>86</v>
      </c>
      <c r="R83" s="9" t="s">
        <v>233</v>
      </c>
      <c r="S83" s="9"/>
      <c r="T83" s="9"/>
      <c r="U83" s="9"/>
      <c r="V83" s="9"/>
      <c r="W83" s="9"/>
      <c r="X83" s="9"/>
      <c r="Y83" s="9"/>
    </row>
    <row r="84" spans="1:25" s="5" customFormat="1" ht="50.25" customHeight="1">
      <c r="A84" s="9" t="s">
        <v>234</v>
      </c>
      <c r="B84" s="9" t="s">
        <v>58</v>
      </c>
      <c r="C84" s="9">
        <v>5</v>
      </c>
      <c r="D84" s="9" t="s">
        <v>66</v>
      </c>
      <c r="E84" s="9">
        <v>3</v>
      </c>
      <c r="F84" s="16">
        <v>6716</v>
      </c>
      <c r="G84" s="9">
        <v>6</v>
      </c>
      <c r="H84" s="16">
        <v>13500</v>
      </c>
      <c r="I84" s="19">
        <v>2.0101250744490766</v>
      </c>
      <c r="J84" s="16">
        <v>7761</v>
      </c>
      <c r="K84" s="19">
        <v>1.1555985705777247</v>
      </c>
      <c r="L84" s="9" t="s">
        <v>69</v>
      </c>
      <c r="M84" s="19">
        <v>0.94681601591268516</v>
      </c>
      <c r="N84" s="19">
        <v>0.98622761284378957</v>
      </c>
      <c r="O84" s="25" t="s">
        <v>41</v>
      </c>
      <c r="P84" s="9" t="s">
        <v>13</v>
      </c>
      <c r="Q84" s="9" t="s">
        <v>33</v>
      </c>
      <c r="R84" s="9" t="s">
        <v>70</v>
      </c>
      <c r="S84" s="9">
        <v>0</v>
      </c>
      <c r="T84" s="9">
        <v>0</v>
      </c>
      <c r="U84" s="9">
        <v>0</v>
      </c>
      <c r="V84" s="9">
        <v>0</v>
      </c>
      <c r="W84" s="9">
        <v>0</v>
      </c>
      <c r="X84" s="9">
        <v>0</v>
      </c>
      <c r="Y84" s="9">
        <v>0</v>
      </c>
    </row>
    <row r="85" spans="1:25" s="5" customFormat="1" ht="50.25" customHeight="1">
      <c r="A85" s="9"/>
      <c r="B85" s="9" t="s">
        <v>66</v>
      </c>
      <c r="C85" s="9"/>
      <c r="D85" s="9"/>
      <c r="E85" s="9"/>
      <c r="F85" s="16"/>
      <c r="G85" s="9"/>
      <c r="H85" s="16"/>
      <c r="I85" s="19"/>
      <c r="J85" s="16"/>
      <c r="K85" s="19"/>
      <c r="L85" s="9"/>
      <c r="M85" s="19"/>
      <c r="N85" s="19"/>
      <c r="O85" s="9" t="s">
        <v>41</v>
      </c>
      <c r="P85" s="9" t="s">
        <v>13</v>
      </c>
      <c r="Q85" s="9" t="s">
        <v>73</v>
      </c>
      <c r="R85" s="9" t="s">
        <v>232</v>
      </c>
      <c r="S85" s="9"/>
      <c r="T85" s="9"/>
      <c r="U85" s="9"/>
      <c r="V85" s="9"/>
      <c r="W85" s="9"/>
      <c r="X85" s="9"/>
      <c r="Y85" s="9"/>
    </row>
    <row r="86" spans="1:25" s="5" customFormat="1" ht="50.25" customHeight="1">
      <c r="A86" s="9"/>
      <c r="B86" s="9" t="s">
        <v>66</v>
      </c>
      <c r="C86" s="9"/>
      <c r="D86" s="9"/>
      <c r="E86" s="9"/>
      <c r="F86" s="16"/>
      <c r="G86" s="9"/>
      <c r="H86" s="16"/>
      <c r="I86" s="19"/>
      <c r="J86" s="16"/>
      <c r="K86" s="19"/>
      <c r="L86" s="9"/>
      <c r="M86" s="19"/>
      <c r="N86" s="19"/>
      <c r="O86" s="9" t="s">
        <v>41</v>
      </c>
      <c r="P86" s="9" t="s">
        <v>13</v>
      </c>
      <c r="Q86" s="9" t="s">
        <v>86</v>
      </c>
      <c r="R86" s="9" t="s">
        <v>71</v>
      </c>
      <c r="S86" s="9"/>
      <c r="T86" s="9"/>
      <c r="U86" s="9"/>
      <c r="V86" s="9"/>
      <c r="W86" s="9"/>
      <c r="X86" s="9"/>
      <c r="Y86" s="9"/>
    </row>
    <row r="87" spans="1:25" s="5" customFormat="1" ht="50.25" customHeight="1">
      <c r="A87" s="9"/>
      <c r="B87" s="9" t="s">
        <v>66</v>
      </c>
      <c r="C87" s="9"/>
      <c r="D87" s="9"/>
      <c r="E87" s="9"/>
      <c r="F87" s="16"/>
      <c r="G87" s="9"/>
      <c r="H87" s="16"/>
      <c r="I87" s="19"/>
      <c r="J87" s="16"/>
      <c r="K87" s="19"/>
      <c r="L87" s="9"/>
      <c r="M87" s="19"/>
      <c r="N87" s="19"/>
      <c r="O87" s="9" t="s">
        <v>165</v>
      </c>
      <c r="P87" s="9" t="s">
        <v>13</v>
      </c>
      <c r="Q87" s="9" t="s">
        <v>33</v>
      </c>
      <c r="R87" s="9" t="s">
        <v>235</v>
      </c>
      <c r="S87" s="9"/>
      <c r="T87" s="9"/>
      <c r="U87" s="9"/>
      <c r="V87" s="9"/>
      <c r="W87" s="9"/>
      <c r="X87" s="9"/>
      <c r="Y87" s="9"/>
    </row>
    <row r="88" spans="1:25" s="5" customFormat="1" ht="50.25" customHeight="1">
      <c r="A88" s="9"/>
      <c r="B88" s="9" t="s">
        <v>66</v>
      </c>
      <c r="C88" s="9"/>
      <c r="D88" s="9"/>
      <c r="E88" s="9"/>
      <c r="F88" s="16"/>
      <c r="G88" s="9"/>
      <c r="H88" s="16"/>
      <c r="I88" s="19"/>
      <c r="J88" s="16"/>
      <c r="K88" s="19"/>
      <c r="L88" s="9"/>
      <c r="M88" s="19"/>
      <c r="N88" s="19"/>
      <c r="O88" s="9" t="s">
        <v>165</v>
      </c>
      <c r="P88" s="9" t="s">
        <v>13</v>
      </c>
      <c r="Q88" s="9" t="s">
        <v>73</v>
      </c>
      <c r="R88" s="9" t="s">
        <v>237</v>
      </c>
      <c r="S88" s="9"/>
      <c r="T88" s="9"/>
      <c r="U88" s="9"/>
      <c r="V88" s="9"/>
      <c r="W88" s="9"/>
      <c r="X88" s="9"/>
      <c r="Y88" s="9"/>
    </row>
    <row r="89" spans="1:25" s="5" customFormat="1" ht="50.25" customHeight="1">
      <c r="A89" s="9"/>
      <c r="B89" s="9" t="s">
        <v>66</v>
      </c>
      <c r="C89" s="9"/>
      <c r="D89" s="9"/>
      <c r="E89" s="9"/>
      <c r="F89" s="16"/>
      <c r="G89" s="9"/>
      <c r="H89" s="16"/>
      <c r="I89" s="19"/>
      <c r="J89" s="16"/>
      <c r="K89" s="19"/>
      <c r="L89" s="9"/>
      <c r="M89" s="19"/>
      <c r="N89" s="19"/>
      <c r="O89" s="9" t="s">
        <v>165</v>
      </c>
      <c r="P89" s="9" t="s">
        <v>13</v>
      </c>
      <c r="Q89" s="9" t="s">
        <v>86</v>
      </c>
      <c r="R89" s="9" t="s">
        <v>71</v>
      </c>
      <c r="S89" s="9"/>
      <c r="T89" s="9"/>
      <c r="U89" s="9"/>
      <c r="V89" s="9"/>
      <c r="W89" s="9"/>
      <c r="X89" s="9"/>
      <c r="Y89" s="9"/>
    </row>
    <row r="90" spans="1:25" s="5" customFormat="1" ht="50.25" customHeight="1">
      <c r="A90" s="9"/>
      <c r="B90" s="9" t="s">
        <v>66</v>
      </c>
      <c r="C90" s="9"/>
      <c r="D90" s="9"/>
      <c r="E90" s="9"/>
      <c r="F90" s="16"/>
      <c r="G90" s="9"/>
      <c r="H90" s="16"/>
      <c r="I90" s="19"/>
      <c r="J90" s="16"/>
      <c r="K90" s="19"/>
      <c r="L90" s="9"/>
      <c r="M90" s="19"/>
      <c r="N90" s="19"/>
      <c r="O90" s="9" t="s">
        <v>167</v>
      </c>
      <c r="P90" s="9" t="s">
        <v>13</v>
      </c>
      <c r="Q90" s="9" t="s">
        <v>73</v>
      </c>
      <c r="R90" s="9">
        <v>0</v>
      </c>
      <c r="S90" s="9"/>
      <c r="T90" s="9"/>
      <c r="U90" s="9"/>
      <c r="V90" s="9"/>
      <c r="W90" s="9"/>
      <c r="X90" s="9"/>
      <c r="Y90" s="9"/>
    </row>
    <row r="91" spans="1:25" s="5" customFormat="1" ht="50.25" customHeight="1">
      <c r="A91" s="9"/>
      <c r="B91" s="9" t="s">
        <v>66</v>
      </c>
      <c r="C91" s="9"/>
      <c r="D91" s="9"/>
      <c r="E91" s="9"/>
      <c r="F91" s="16"/>
      <c r="G91" s="9"/>
      <c r="H91" s="16"/>
      <c r="I91" s="19"/>
      <c r="J91" s="16"/>
      <c r="K91" s="19"/>
      <c r="L91" s="9"/>
      <c r="M91" s="19"/>
      <c r="N91" s="19"/>
      <c r="O91" s="9" t="s">
        <v>167</v>
      </c>
      <c r="P91" s="9" t="s">
        <v>13</v>
      </c>
      <c r="Q91" s="9" t="s">
        <v>86</v>
      </c>
      <c r="R91" s="9">
        <v>0</v>
      </c>
      <c r="S91" s="9"/>
      <c r="T91" s="9"/>
      <c r="U91" s="9"/>
      <c r="V91" s="9"/>
      <c r="W91" s="9"/>
      <c r="X91" s="9"/>
      <c r="Y91" s="9"/>
    </row>
    <row r="92" spans="1:25" s="5" customFormat="1" ht="50.25" customHeight="1">
      <c r="A92" s="9" t="s">
        <v>238</v>
      </c>
      <c r="B92" s="9" t="s">
        <v>239</v>
      </c>
      <c r="C92" s="9">
        <v>5</v>
      </c>
      <c r="D92" s="9" t="s">
        <v>66</v>
      </c>
      <c r="E92" s="9">
        <v>3</v>
      </c>
      <c r="F92" s="16">
        <v>2531</v>
      </c>
      <c r="G92" s="9">
        <v>6</v>
      </c>
      <c r="H92" s="16">
        <v>2300</v>
      </c>
      <c r="I92" s="19">
        <v>0.90873172659028056</v>
      </c>
      <c r="J92" s="16">
        <v>2394</v>
      </c>
      <c r="K92" s="19">
        <v>0.94587119715527457</v>
      </c>
      <c r="L92" s="9" t="s">
        <v>69</v>
      </c>
      <c r="M92" s="19">
        <v>0.92664672348591748</v>
      </c>
      <c r="N92" s="19">
        <v>1.1239975703027152</v>
      </c>
      <c r="O92" s="25" t="s">
        <v>41</v>
      </c>
      <c r="P92" s="9" t="s">
        <v>13</v>
      </c>
      <c r="Q92" s="9" t="s">
        <v>144</v>
      </c>
      <c r="R92" s="9" t="s">
        <v>241</v>
      </c>
      <c r="S92" s="9">
        <v>0</v>
      </c>
      <c r="T92" s="9">
        <v>0</v>
      </c>
      <c r="U92" s="9">
        <v>0</v>
      </c>
      <c r="V92" s="9">
        <v>0</v>
      </c>
      <c r="W92" s="9" t="s">
        <v>74</v>
      </c>
      <c r="X92" s="9" t="s">
        <v>242</v>
      </c>
      <c r="Y92" s="9" t="s">
        <v>243</v>
      </c>
    </row>
    <row r="93" spans="1:25" s="5" customFormat="1" ht="50.25" customHeight="1">
      <c r="A93" s="9"/>
      <c r="B93" s="9" t="s">
        <v>66</v>
      </c>
      <c r="C93" s="9"/>
      <c r="D93" s="9"/>
      <c r="E93" s="9"/>
      <c r="F93" s="16"/>
      <c r="G93" s="9"/>
      <c r="H93" s="16"/>
      <c r="I93" s="19"/>
      <c r="J93" s="16"/>
      <c r="K93" s="19"/>
      <c r="L93" s="9"/>
      <c r="M93" s="19"/>
      <c r="N93" s="19"/>
      <c r="O93" s="9" t="s">
        <v>41</v>
      </c>
      <c r="P93" s="9" t="s">
        <v>13</v>
      </c>
      <c r="Q93" s="9" t="s">
        <v>33</v>
      </c>
      <c r="R93" s="9" t="s">
        <v>191</v>
      </c>
      <c r="S93" s="9"/>
      <c r="T93" s="9"/>
      <c r="U93" s="9"/>
      <c r="V93" s="9"/>
      <c r="W93" s="9"/>
      <c r="X93" s="9"/>
      <c r="Y93" s="9"/>
    </row>
    <row r="94" spans="1:25" s="5" customFormat="1" ht="50.25" customHeight="1">
      <c r="A94" s="9"/>
      <c r="B94" s="9" t="s">
        <v>66</v>
      </c>
      <c r="C94" s="9"/>
      <c r="D94" s="9"/>
      <c r="E94" s="9"/>
      <c r="F94" s="16"/>
      <c r="G94" s="9"/>
      <c r="H94" s="16"/>
      <c r="I94" s="19"/>
      <c r="J94" s="16"/>
      <c r="K94" s="19"/>
      <c r="L94" s="9"/>
      <c r="M94" s="19"/>
      <c r="N94" s="19"/>
      <c r="O94" s="9" t="s">
        <v>165</v>
      </c>
      <c r="P94" s="9" t="s">
        <v>13</v>
      </c>
      <c r="Q94" s="9" t="s">
        <v>33</v>
      </c>
      <c r="R94" s="9" t="s">
        <v>191</v>
      </c>
      <c r="S94" s="9"/>
      <c r="T94" s="9"/>
      <c r="U94" s="9"/>
      <c r="V94" s="9"/>
      <c r="W94" s="9"/>
      <c r="X94" s="9"/>
      <c r="Y94" s="9"/>
    </row>
    <row r="95" spans="1:25" s="5" customFormat="1" ht="50.25" customHeight="1">
      <c r="A95" s="9"/>
      <c r="B95" s="9" t="s">
        <v>66</v>
      </c>
      <c r="C95" s="9"/>
      <c r="D95" s="9"/>
      <c r="E95" s="9"/>
      <c r="F95" s="16"/>
      <c r="G95" s="9"/>
      <c r="H95" s="16"/>
      <c r="I95" s="19"/>
      <c r="J95" s="16"/>
      <c r="K95" s="19"/>
      <c r="L95" s="9"/>
      <c r="M95" s="19"/>
      <c r="N95" s="19"/>
      <c r="O95" s="9" t="s">
        <v>165</v>
      </c>
      <c r="P95" s="9" t="s">
        <v>13</v>
      </c>
      <c r="Q95" s="9" t="s">
        <v>244</v>
      </c>
      <c r="R95" s="9" t="s">
        <v>245</v>
      </c>
      <c r="S95" s="9"/>
      <c r="T95" s="9"/>
      <c r="U95" s="9"/>
      <c r="V95" s="9"/>
      <c r="W95" s="9"/>
      <c r="X95" s="9"/>
      <c r="Y95" s="9"/>
    </row>
    <row r="96" spans="1:25" s="5" customFormat="1" ht="50.25" customHeight="1">
      <c r="A96" s="9"/>
      <c r="B96" s="9" t="s">
        <v>66</v>
      </c>
      <c r="C96" s="9"/>
      <c r="D96" s="9"/>
      <c r="E96" s="9"/>
      <c r="F96" s="16"/>
      <c r="G96" s="9"/>
      <c r="H96" s="16"/>
      <c r="I96" s="19"/>
      <c r="J96" s="16"/>
      <c r="K96" s="19"/>
      <c r="L96" s="9"/>
      <c r="M96" s="19"/>
      <c r="N96" s="19"/>
      <c r="O96" s="9" t="s">
        <v>165</v>
      </c>
      <c r="P96" s="9" t="s">
        <v>13</v>
      </c>
      <c r="Q96" s="9" t="s">
        <v>144</v>
      </c>
      <c r="R96" s="9" t="s">
        <v>213</v>
      </c>
      <c r="S96" s="9"/>
      <c r="T96" s="9"/>
      <c r="U96" s="9"/>
      <c r="V96" s="9"/>
      <c r="W96" s="9"/>
      <c r="X96" s="9"/>
      <c r="Y96" s="9"/>
    </row>
    <row r="97" spans="1:25" s="5" customFormat="1" ht="50.25" customHeight="1">
      <c r="A97" s="9"/>
      <c r="B97" s="9" t="s">
        <v>66</v>
      </c>
      <c r="C97" s="9"/>
      <c r="D97" s="9"/>
      <c r="E97" s="9"/>
      <c r="F97" s="16"/>
      <c r="G97" s="9"/>
      <c r="H97" s="16"/>
      <c r="I97" s="19"/>
      <c r="J97" s="16"/>
      <c r="K97" s="19"/>
      <c r="L97" s="9"/>
      <c r="M97" s="19"/>
      <c r="N97" s="19"/>
      <c r="O97" s="9" t="s">
        <v>167</v>
      </c>
      <c r="P97" s="9" t="s">
        <v>27</v>
      </c>
      <c r="Q97" s="9" t="s">
        <v>50</v>
      </c>
      <c r="R97" s="9">
        <v>0</v>
      </c>
      <c r="S97" s="9"/>
      <c r="T97" s="9"/>
      <c r="U97" s="9"/>
      <c r="V97" s="9"/>
      <c r="W97" s="9"/>
      <c r="X97" s="9"/>
      <c r="Y97" s="9"/>
    </row>
    <row r="98" spans="1:25" s="5" customFormat="1" ht="50.25" customHeight="1">
      <c r="A98" s="9" t="s">
        <v>246</v>
      </c>
      <c r="B98" s="9" t="s">
        <v>247</v>
      </c>
      <c r="C98" s="9">
        <v>5</v>
      </c>
      <c r="D98" s="9" t="s">
        <v>66</v>
      </c>
      <c r="E98" s="9">
        <v>3</v>
      </c>
      <c r="F98" s="16">
        <v>7871</v>
      </c>
      <c r="G98" s="9">
        <v>6</v>
      </c>
      <c r="H98" s="16">
        <v>7871</v>
      </c>
      <c r="I98" s="19">
        <v>1</v>
      </c>
      <c r="J98" s="16">
        <v>6389</v>
      </c>
      <c r="K98" s="19">
        <v>0.81171388641849829</v>
      </c>
      <c r="L98" s="9" t="s">
        <v>69</v>
      </c>
      <c r="M98" s="19">
        <v>0.99009900990098998</v>
      </c>
      <c r="N98" s="19">
        <v>1.0839847503302309</v>
      </c>
      <c r="O98" s="25" t="s">
        <v>74</v>
      </c>
      <c r="P98" s="9" t="s">
        <v>27</v>
      </c>
      <c r="Q98" s="9" t="s">
        <v>81</v>
      </c>
      <c r="R98" s="9" t="s">
        <v>248</v>
      </c>
      <c r="S98" s="9">
        <v>0</v>
      </c>
      <c r="T98" s="9">
        <v>0</v>
      </c>
      <c r="U98" s="9">
        <v>0</v>
      </c>
      <c r="V98" s="9">
        <v>0</v>
      </c>
      <c r="W98" s="9">
        <v>0</v>
      </c>
      <c r="X98" s="9">
        <v>0</v>
      </c>
      <c r="Y98" s="9">
        <v>0</v>
      </c>
    </row>
    <row r="99" spans="1:25" s="5" customFormat="1" ht="50.25" customHeight="1">
      <c r="A99" s="9" t="s">
        <v>60</v>
      </c>
      <c r="B99" s="9" t="s">
        <v>250</v>
      </c>
      <c r="C99" s="9">
        <v>5</v>
      </c>
      <c r="D99" s="9" t="s">
        <v>66</v>
      </c>
      <c r="E99" s="9">
        <v>3</v>
      </c>
      <c r="F99" s="16">
        <v>11298</v>
      </c>
      <c r="G99" s="9">
        <v>6</v>
      </c>
      <c r="H99" s="16">
        <v>11298</v>
      </c>
      <c r="I99" s="19">
        <v>1</v>
      </c>
      <c r="J99" s="16">
        <v>10570</v>
      </c>
      <c r="K99" s="19">
        <v>0.93556381660470878</v>
      </c>
      <c r="L99" s="9" t="s">
        <v>69</v>
      </c>
      <c r="M99" s="19">
        <v>0.9900990099009902</v>
      </c>
      <c r="N99" s="19">
        <v>0.79240110814575004</v>
      </c>
      <c r="O99" s="25" t="s">
        <v>74</v>
      </c>
      <c r="P99" s="9" t="s">
        <v>27</v>
      </c>
      <c r="Q99" s="9" t="s">
        <v>101</v>
      </c>
      <c r="R99" s="9" t="s">
        <v>251</v>
      </c>
      <c r="S99" s="9">
        <v>0</v>
      </c>
      <c r="T99" s="9">
        <v>0</v>
      </c>
      <c r="U99" s="9">
        <v>0</v>
      </c>
      <c r="V99" s="9">
        <v>0</v>
      </c>
      <c r="W99" s="9">
        <v>0</v>
      </c>
      <c r="X99" s="9">
        <v>0</v>
      </c>
      <c r="Y99" s="9">
        <v>0</v>
      </c>
    </row>
    <row r="100" spans="1:25" s="5" customFormat="1" ht="50.25" customHeight="1">
      <c r="A100" s="9" t="s">
        <v>252</v>
      </c>
      <c r="B100" s="9" t="s">
        <v>250</v>
      </c>
      <c r="C100" s="9">
        <v>5</v>
      </c>
      <c r="D100" s="9" t="s">
        <v>66</v>
      </c>
      <c r="E100" s="9">
        <v>3</v>
      </c>
      <c r="F100" s="16">
        <v>6866</v>
      </c>
      <c r="G100" s="9">
        <v>6</v>
      </c>
      <c r="H100" s="16">
        <v>7467</v>
      </c>
      <c r="I100" s="19">
        <v>1.0875327701718613</v>
      </c>
      <c r="J100" s="16">
        <v>7487</v>
      </c>
      <c r="K100" s="19">
        <v>1.0904456743373143</v>
      </c>
      <c r="L100" s="9" t="s">
        <v>69</v>
      </c>
      <c r="M100" s="19">
        <v>1.0767651189820411</v>
      </c>
      <c r="N100" s="19">
        <v>0.7792062773599413</v>
      </c>
      <c r="O100" s="25" t="s">
        <v>41</v>
      </c>
      <c r="P100" s="9" t="s">
        <v>13</v>
      </c>
      <c r="Q100" s="9" t="s">
        <v>73</v>
      </c>
      <c r="R100" s="9" t="s">
        <v>254</v>
      </c>
      <c r="S100" s="9">
        <v>0</v>
      </c>
      <c r="T100" s="9">
        <v>0</v>
      </c>
      <c r="U100" s="9">
        <v>0</v>
      </c>
      <c r="V100" s="9">
        <v>0</v>
      </c>
      <c r="W100" s="9">
        <v>0</v>
      </c>
      <c r="X100" s="9">
        <v>0</v>
      </c>
      <c r="Y100" s="9">
        <v>0</v>
      </c>
    </row>
    <row r="101" spans="1:25" s="5" customFormat="1" ht="50.25" customHeight="1">
      <c r="A101" s="9"/>
      <c r="B101" s="9" t="s">
        <v>66</v>
      </c>
      <c r="C101" s="9"/>
      <c r="D101" s="9"/>
      <c r="E101" s="9"/>
      <c r="F101" s="16"/>
      <c r="G101" s="9"/>
      <c r="H101" s="16"/>
      <c r="I101" s="19"/>
      <c r="J101" s="16"/>
      <c r="K101" s="19"/>
      <c r="L101" s="9"/>
      <c r="M101" s="19"/>
      <c r="N101" s="19"/>
      <c r="O101" s="9" t="s">
        <v>41</v>
      </c>
      <c r="P101" s="9" t="s">
        <v>13</v>
      </c>
      <c r="Q101" s="9" t="s">
        <v>33</v>
      </c>
      <c r="R101" s="9" t="s">
        <v>255</v>
      </c>
      <c r="S101" s="9"/>
      <c r="T101" s="9"/>
      <c r="U101" s="9"/>
      <c r="V101" s="9"/>
      <c r="W101" s="9"/>
      <c r="X101" s="9"/>
      <c r="Y101" s="9"/>
    </row>
    <row r="102" spans="1:25" s="5" customFormat="1" ht="50.25" customHeight="1">
      <c r="A102" s="9"/>
      <c r="B102" s="9" t="s">
        <v>66</v>
      </c>
      <c r="C102" s="9"/>
      <c r="D102" s="9"/>
      <c r="E102" s="9"/>
      <c r="F102" s="16"/>
      <c r="G102" s="9"/>
      <c r="H102" s="16"/>
      <c r="I102" s="19"/>
      <c r="J102" s="16"/>
      <c r="K102" s="19"/>
      <c r="L102" s="9"/>
      <c r="M102" s="19"/>
      <c r="N102" s="19"/>
      <c r="O102" s="9" t="s">
        <v>41</v>
      </c>
      <c r="P102" s="9" t="s">
        <v>27</v>
      </c>
      <c r="Q102" s="9" t="s">
        <v>101</v>
      </c>
      <c r="R102" s="9" t="s">
        <v>251</v>
      </c>
      <c r="S102" s="9"/>
      <c r="T102" s="9"/>
      <c r="U102" s="9"/>
      <c r="V102" s="9"/>
      <c r="W102" s="9"/>
      <c r="X102" s="9"/>
      <c r="Y102" s="9"/>
    </row>
    <row r="103" spans="1:25" s="5" customFormat="1" ht="50.25" customHeight="1">
      <c r="A103" s="9"/>
      <c r="B103" s="9" t="s">
        <v>66</v>
      </c>
      <c r="C103" s="9"/>
      <c r="D103" s="9"/>
      <c r="E103" s="9"/>
      <c r="F103" s="16"/>
      <c r="G103" s="9"/>
      <c r="H103" s="16"/>
      <c r="I103" s="19"/>
      <c r="J103" s="16"/>
      <c r="K103" s="19"/>
      <c r="L103" s="9"/>
      <c r="M103" s="19"/>
      <c r="N103" s="19"/>
      <c r="O103" s="9" t="s">
        <v>167</v>
      </c>
      <c r="P103" s="9" t="s">
        <v>13</v>
      </c>
      <c r="Q103" s="9" t="s">
        <v>73</v>
      </c>
      <c r="R103" s="9" t="s">
        <v>256</v>
      </c>
      <c r="S103" s="9"/>
      <c r="T103" s="9"/>
      <c r="U103" s="9"/>
      <c r="V103" s="9"/>
      <c r="W103" s="9"/>
      <c r="X103" s="9"/>
      <c r="Y103" s="9"/>
    </row>
    <row r="104" spans="1:25" s="5" customFormat="1" ht="50.25" customHeight="1">
      <c r="A104" s="9" t="s">
        <v>257</v>
      </c>
      <c r="B104" s="9" t="s">
        <v>133</v>
      </c>
      <c r="C104" s="9">
        <v>5</v>
      </c>
      <c r="D104" s="9" t="s">
        <v>66</v>
      </c>
      <c r="E104" s="9">
        <v>3</v>
      </c>
      <c r="F104" s="16">
        <v>2807</v>
      </c>
      <c r="G104" s="9">
        <v>6</v>
      </c>
      <c r="H104" s="16">
        <v>2723</v>
      </c>
      <c r="I104" s="19">
        <v>0.97007481296758102</v>
      </c>
      <c r="J104" s="16">
        <v>2787</v>
      </c>
      <c r="K104" s="19">
        <v>0.99287495546847171</v>
      </c>
      <c r="L104" s="9" t="s">
        <v>69</v>
      </c>
      <c r="M104" s="19">
        <v>0.97007481296758113</v>
      </c>
      <c r="N104" s="19">
        <v>0.76614884084961021</v>
      </c>
      <c r="O104" s="25" t="s">
        <v>74</v>
      </c>
      <c r="P104" s="9" t="s">
        <v>13</v>
      </c>
      <c r="Q104" s="9" t="s">
        <v>33</v>
      </c>
      <c r="R104" s="9" t="s">
        <v>225</v>
      </c>
      <c r="S104" s="9">
        <v>0</v>
      </c>
      <c r="T104" s="9">
        <v>0</v>
      </c>
      <c r="U104" s="9">
        <v>0</v>
      </c>
      <c r="V104" s="9">
        <v>0</v>
      </c>
      <c r="W104" s="9">
        <v>0</v>
      </c>
      <c r="X104" s="9">
        <v>0</v>
      </c>
      <c r="Y104" s="9">
        <v>0</v>
      </c>
    </row>
    <row r="105" spans="1:25" s="5" customFormat="1" ht="50.25" customHeight="1">
      <c r="A105" s="9"/>
      <c r="B105" s="9" t="s">
        <v>66</v>
      </c>
      <c r="C105" s="9"/>
      <c r="D105" s="9"/>
      <c r="E105" s="9"/>
      <c r="F105" s="16"/>
      <c r="G105" s="9"/>
      <c r="H105" s="16"/>
      <c r="I105" s="19"/>
      <c r="J105" s="16"/>
      <c r="K105" s="19"/>
      <c r="L105" s="9"/>
      <c r="M105" s="19"/>
      <c r="N105" s="19"/>
      <c r="O105" s="9" t="s">
        <v>74</v>
      </c>
      <c r="P105" s="9" t="s">
        <v>13</v>
      </c>
      <c r="Q105" s="9" t="s">
        <v>86</v>
      </c>
      <c r="R105" s="9" t="s">
        <v>258</v>
      </c>
      <c r="S105" s="9"/>
      <c r="T105" s="9"/>
      <c r="U105" s="9"/>
      <c r="V105" s="9"/>
      <c r="W105" s="9"/>
      <c r="X105" s="9"/>
      <c r="Y105" s="9"/>
    </row>
    <row r="106" spans="1:25" s="5" customFormat="1" ht="50.25" customHeight="1">
      <c r="A106" s="9"/>
      <c r="B106" s="9" t="s">
        <v>66</v>
      </c>
      <c r="C106" s="9"/>
      <c r="D106" s="9"/>
      <c r="E106" s="9"/>
      <c r="F106" s="16"/>
      <c r="G106" s="9"/>
      <c r="H106" s="16"/>
      <c r="I106" s="19"/>
      <c r="J106" s="16"/>
      <c r="K106" s="19"/>
      <c r="L106" s="9"/>
      <c r="M106" s="19"/>
      <c r="N106" s="19"/>
      <c r="O106" s="9" t="s">
        <v>74</v>
      </c>
      <c r="P106" s="9" t="s">
        <v>13</v>
      </c>
      <c r="Q106" s="9" t="s">
        <v>162</v>
      </c>
      <c r="R106" s="9" t="s">
        <v>260</v>
      </c>
      <c r="S106" s="9"/>
      <c r="T106" s="9"/>
      <c r="U106" s="9"/>
      <c r="V106" s="9"/>
      <c r="W106" s="9"/>
      <c r="X106" s="9"/>
      <c r="Y106" s="9"/>
    </row>
    <row r="107" spans="1:25" s="5" customFormat="1" ht="50.25" customHeight="1">
      <c r="A107" s="9"/>
      <c r="B107" s="9" t="s">
        <v>66</v>
      </c>
      <c r="C107" s="9"/>
      <c r="D107" s="9"/>
      <c r="E107" s="9"/>
      <c r="F107" s="16"/>
      <c r="G107" s="9"/>
      <c r="H107" s="16"/>
      <c r="I107" s="19"/>
      <c r="J107" s="16"/>
      <c r="K107" s="19"/>
      <c r="L107" s="9"/>
      <c r="M107" s="19"/>
      <c r="N107" s="19"/>
      <c r="O107" s="9" t="s">
        <v>74</v>
      </c>
      <c r="P107" s="9" t="s">
        <v>13</v>
      </c>
      <c r="Q107" s="9" t="s">
        <v>73</v>
      </c>
      <c r="R107" s="9">
        <v>0</v>
      </c>
      <c r="S107" s="9"/>
      <c r="T107" s="9"/>
      <c r="U107" s="9"/>
      <c r="V107" s="9"/>
      <c r="W107" s="9"/>
      <c r="X107" s="9"/>
      <c r="Y107" s="9"/>
    </row>
  </sheetData>
  <autoFilter ref="A3:Y107"/>
  <phoneticPr fontId="20"/>
  <pageMargins left="0.79" right="0.79" top="0.98" bottom="0.98" header="0.51" footer="0.51"/>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2"/>
  </sheetPr>
  <dimension ref="A1:Y8"/>
  <sheetViews>
    <sheetView showZeros="0" tabSelected="1" zoomScale="80" zoomScaleNormal="80" workbookViewId="0">
      <pane xSplit="1" ySplit="3" topLeftCell="B4" activePane="bottomRight" state="frozen"/>
      <selection pane="topRight"/>
      <selection pane="bottomLeft"/>
      <selection pane="bottomRight" activeCell="G29" sqref="G29"/>
    </sheetView>
  </sheetViews>
  <sheetFormatPr defaultColWidth="9" defaultRowHeight="13.5"/>
  <cols>
    <col min="1" max="1" width="30.5" bestFit="1"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0" width="21.125" customWidth="1"/>
    <col min="21" max="21" width="24" customWidth="1"/>
    <col min="22" max="22" width="50.875" customWidth="1"/>
    <col min="23" max="23" width="9.625" customWidth="1"/>
    <col min="24" max="24" width="16.375" customWidth="1"/>
    <col min="25" max="25" width="29.25" customWidth="1"/>
  </cols>
  <sheetData>
    <row r="1" spans="1:25">
      <c r="A1" t="s">
        <v>261</v>
      </c>
    </row>
    <row r="2" spans="1:25">
      <c r="A2" s="7"/>
      <c r="B2" s="7"/>
      <c r="C2" s="7"/>
      <c r="D2" s="10" t="s">
        <v>4</v>
      </c>
      <c r="E2" s="12"/>
      <c r="F2" s="14"/>
      <c r="G2" s="12"/>
      <c r="H2" s="14"/>
      <c r="I2" s="17"/>
      <c r="J2" s="14"/>
      <c r="K2" s="21"/>
      <c r="L2" s="11" t="s">
        <v>14</v>
      </c>
      <c r="M2" s="17"/>
      <c r="N2" s="21"/>
      <c r="O2" s="23" t="s">
        <v>19</v>
      </c>
      <c r="P2" s="26"/>
      <c r="Q2" s="27"/>
      <c r="R2" s="26"/>
      <c r="S2" s="23" t="s">
        <v>25</v>
      </c>
      <c r="T2" s="26"/>
      <c r="U2" s="26"/>
      <c r="V2" s="26"/>
      <c r="W2" s="23" t="s">
        <v>16</v>
      </c>
      <c r="X2" s="26"/>
      <c r="Y2" s="29"/>
    </row>
    <row r="3" spans="1:25" ht="22.5">
      <c r="A3" s="8" t="s">
        <v>11</v>
      </c>
      <c r="B3" s="8" t="s">
        <v>22</v>
      </c>
      <c r="C3" s="8" t="s">
        <v>6</v>
      </c>
      <c r="D3" s="11" t="s">
        <v>29</v>
      </c>
      <c r="E3" s="13" t="s">
        <v>31</v>
      </c>
      <c r="F3" s="15" t="s">
        <v>35</v>
      </c>
      <c r="G3" s="13" t="s">
        <v>37</v>
      </c>
      <c r="H3" s="15" t="s">
        <v>38</v>
      </c>
      <c r="I3" s="18" t="s">
        <v>17</v>
      </c>
      <c r="J3" s="20" t="s">
        <v>44</v>
      </c>
      <c r="K3" s="22" t="s">
        <v>30</v>
      </c>
      <c r="L3" s="11" t="s">
        <v>29</v>
      </c>
      <c r="M3" s="18" t="s">
        <v>17</v>
      </c>
      <c r="N3" s="22" t="s">
        <v>30</v>
      </c>
      <c r="O3" s="24" t="s">
        <v>45</v>
      </c>
      <c r="P3" s="24" t="s">
        <v>5</v>
      </c>
      <c r="Q3" s="28" t="s">
        <v>46</v>
      </c>
      <c r="R3" s="24" t="s">
        <v>48</v>
      </c>
      <c r="S3" s="24" t="s">
        <v>45</v>
      </c>
      <c r="T3" s="24" t="s">
        <v>5</v>
      </c>
      <c r="U3" s="24" t="s">
        <v>46</v>
      </c>
      <c r="V3" s="24" t="s">
        <v>48</v>
      </c>
      <c r="W3" s="24" t="s">
        <v>45</v>
      </c>
      <c r="X3" s="24" t="s">
        <v>56</v>
      </c>
      <c r="Y3" s="24" t="s">
        <v>59</v>
      </c>
    </row>
    <row r="4" spans="1:25" s="5" customFormat="1" ht="50.25" customHeight="1">
      <c r="A4" s="9" t="s">
        <v>149</v>
      </c>
      <c r="B4" s="9" t="s">
        <v>169</v>
      </c>
      <c r="C4" s="9">
        <v>5</v>
      </c>
      <c r="D4" s="9" t="s">
        <v>69</v>
      </c>
      <c r="E4" s="9">
        <v>3</v>
      </c>
      <c r="F4" s="16">
        <v>4246</v>
      </c>
      <c r="G4" s="9">
        <v>6</v>
      </c>
      <c r="H4" s="16">
        <v>4118.6000000000004</v>
      </c>
      <c r="I4" s="19">
        <v>0.96999528968440896</v>
      </c>
      <c r="J4" s="16">
        <v>4548</v>
      </c>
      <c r="K4" s="19">
        <v>1.0711257654262836</v>
      </c>
      <c r="L4" s="9" t="s">
        <v>69</v>
      </c>
      <c r="M4" s="19" t="s">
        <v>66</v>
      </c>
      <c r="N4" s="19" t="s">
        <v>66</v>
      </c>
      <c r="O4" s="9" t="s">
        <v>97</v>
      </c>
      <c r="P4" s="9" t="s">
        <v>13</v>
      </c>
      <c r="Q4" s="9" t="s">
        <v>33</v>
      </c>
      <c r="R4" s="9" t="s">
        <v>262</v>
      </c>
      <c r="S4" s="9" t="s">
        <v>66</v>
      </c>
      <c r="T4" s="9" t="s">
        <v>66</v>
      </c>
      <c r="U4" s="9" t="s">
        <v>66</v>
      </c>
      <c r="V4" s="9">
        <v>0</v>
      </c>
      <c r="W4" s="9" t="s">
        <v>66</v>
      </c>
      <c r="X4" s="9" t="s">
        <v>66</v>
      </c>
      <c r="Y4" s="9">
        <v>0</v>
      </c>
    </row>
    <row r="5" spans="1:25" s="5" customFormat="1" ht="50.25" customHeight="1">
      <c r="A5" s="9"/>
      <c r="B5" s="9"/>
      <c r="C5" s="9"/>
      <c r="D5" s="9"/>
      <c r="E5" s="9"/>
      <c r="F5" s="16"/>
      <c r="G5" s="9"/>
      <c r="H5" s="16"/>
      <c r="I5" s="19"/>
      <c r="J5" s="16"/>
      <c r="K5" s="19"/>
      <c r="L5" s="9"/>
      <c r="M5" s="19"/>
      <c r="N5" s="19"/>
      <c r="O5" s="9" t="s">
        <v>41</v>
      </c>
      <c r="P5" s="9" t="s">
        <v>13</v>
      </c>
      <c r="Q5" s="9" t="s">
        <v>73</v>
      </c>
      <c r="R5" s="9" t="s">
        <v>263</v>
      </c>
      <c r="S5" s="9" t="s">
        <v>66</v>
      </c>
      <c r="T5" s="9" t="s">
        <v>66</v>
      </c>
      <c r="U5" s="9" t="s">
        <v>66</v>
      </c>
      <c r="V5" s="9">
        <v>0</v>
      </c>
      <c r="W5" s="9" t="s">
        <v>66</v>
      </c>
      <c r="X5" s="9" t="s">
        <v>66</v>
      </c>
      <c r="Y5" s="9">
        <v>0</v>
      </c>
    </row>
    <row r="6" spans="1:25" s="5" customFormat="1" ht="50.25" customHeight="1">
      <c r="A6" s="9"/>
      <c r="B6" s="9"/>
      <c r="C6" s="9"/>
      <c r="D6" s="9"/>
      <c r="E6" s="9"/>
      <c r="F6" s="16"/>
      <c r="G6" s="9"/>
      <c r="H6" s="16"/>
      <c r="I6" s="19"/>
      <c r="J6" s="16"/>
      <c r="K6" s="19"/>
      <c r="L6" s="9"/>
      <c r="M6" s="19"/>
      <c r="N6" s="19"/>
      <c r="O6" s="9" t="s">
        <v>41</v>
      </c>
      <c r="P6" s="9" t="s">
        <v>13</v>
      </c>
      <c r="Q6" s="9" t="s">
        <v>86</v>
      </c>
      <c r="R6" s="9" t="s">
        <v>262</v>
      </c>
      <c r="S6" s="9" t="s">
        <v>66</v>
      </c>
      <c r="T6" s="9" t="s">
        <v>66</v>
      </c>
      <c r="U6" s="9" t="s">
        <v>66</v>
      </c>
      <c r="V6" s="9">
        <v>0</v>
      </c>
      <c r="W6" s="9" t="s">
        <v>66</v>
      </c>
      <c r="X6" s="9" t="s">
        <v>66</v>
      </c>
      <c r="Y6" s="9">
        <v>0</v>
      </c>
    </row>
    <row r="7" spans="1:25" s="5" customFormat="1" ht="50.25" customHeight="1">
      <c r="A7" s="9"/>
      <c r="B7" s="9"/>
      <c r="C7" s="9"/>
      <c r="D7" s="9"/>
      <c r="E7" s="9"/>
      <c r="F7" s="16"/>
      <c r="G7" s="9"/>
      <c r="H7" s="16"/>
      <c r="I7" s="19"/>
      <c r="J7" s="16"/>
      <c r="K7" s="19"/>
      <c r="L7" s="9"/>
      <c r="M7" s="19"/>
      <c r="N7" s="19"/>
      <c r="O7" s="9" t="s">
        <v>41</v>
      </c>
      <c r="P7" s="9" t="s">
        <v>13</v>
      </c>
      <c r="Q7" s="9" t="s">
        <v>73</v>
      </c>
      <c r="R7" s="9" t="s">
        <v>265</v>
      </c>
      <c r="S7" s="9" t="s">
        <v>66</v>
      </c>
      <c r="T7" s="9" t="s">
        <v>66</v>
      </c>
      <c r="U7" s="9" t="s">
        <v>66</v>
      </c>
      <c r="V7" s="9">
        <v>0</v>
      </c>
      <c r="W7" s="9" t="s">
        <v>66</v>
      </c>
      <c r="X7" s="9" t="s">
        <v>66</v>
      </c>
      <c r="Y7" s="9">
        <v>0</v>
      </c>
    </row>
    <row r="8" spans="1:25" s="5" customFormat="1" ht="50.25" customHeight="1">
      <c r="A8" s="9"/>
      <c r="B8" s="9"/>
      <c r="C8" s="9"/>
      <c r="D8" s="9"/>
      <c r="E8" s="9"/>
      <c r="F8" s="16"/>
      <c r="G8" s="9"/>
      <c r="H8" s="16"/>
      <c r="I8" s="19"/>
      <c r="J8" s="16"/>
      <c r="K8" s="19"/>
      <c r="L8" s="9"/>
      <c r="M8" s="19"/>
      <c r="N8" s="19"/>
      <c r="O8" s="9" t="s">
        <v>97</v>
      </c>
      <c r="P8" s="9" t="s">
        <v>13</v>
      </c>
      <c r="Q8" s="9" t="s">
        <v>122</v>
      </c>
      <c r="R8" s="9" t="s">
        <v>266</v>
      </c>
      <c r="S8" s="9"/>
      <c r="T8" s="9"/>
      <c r="U8" s="9"/>
      <c r="V8" s="9"/>
      <c r="W8" s="9" t="s">
        <v>66</v>
      </c>
      <c r="X8" s="9" t="s">
        <v>66</v>
      </c>
      <c r="Y8" s="9">
        <v>0</v>
      </c>
    </row>
  </sheetData>
  <autoFilter ref="A3:Y8"/>
  <phoneticPr fontId="20"/>
  <pageMargins left="0.79" right="0.79" top="0.98" bottom="0.98" header="0.51" footer="0.51"/>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4"/>
  </sheetPr>
  <dimension ref="B3:G26"/>
  <sheetViews>
    <sheetView workbookViewId="0">
      <selection activeCell="H9" sqref="H9"/>
    </sheetView>
  </sheetViews>
  <sheetFormatPr defaultColWidth="9" defaultRowHeight="13.5"/>
  <cols>
    <col min="2" max="2" width="12.625" customWidth="1"/>
    <col min="3" max="6" width="13.625" customWidth="1"/>
    <col min="7" max="7" width="25.875" customWidth="1"/>
    <col min="8" max="9" width="15.625" customWidth="1"/>
    <col min="10" max="12" width="12.875" customWidth="1"/>
    <col min="13" max="13" width="12.875" bestFit="1" customWidth="1"/>
  </cols>
  <sheetData>
    <row r="3" spans="2:7" ht="14.25">
      <c r="B3" s="30" t="s">
        <v>5</v>
      </c>
      <c r="C3" s="38" t="s">
        <v>267</v>
      </c>
      <c r="D3" s="30" t="s">
        <v>203</v>
      </c>
      <c r="E3" s="30" t="s">
        <v>269</v>
      </c>
      <c r="F3" s="30" t="s">
        <v>147</v>
      </c>
      <c r="G3" s="30" t="s">
        <v>270</v>
      </c>
    </row>
    <row r="4" spans="2:7" ht="14.25">
      <c r="B4" s="30" t="s">
        <v>273</v>
      </c>
      <c r="C4" s="39">
        <v>613</v>
      </c>
      <c r="D4" s="46">
        <v>585</v>
      </c>
      <c r="E4" s="46">
        <v>21</v>
      </c>
      <c r="F4" s="46">
        <v>7</v>
      </c>
      <c r="G4" s="46">
        <f>D4+E4+F4</f>
        <v>613</v>
      </c>
    </row>
    <row r="5" spans="2:7" ht="14.25">
      <c r="B5" s="30" t="s">
        <v>274</v>
      </c>
      <c r="C5" s="39">
        <v>6</v>
      </c>
      <c r="D5" s="46">
        <v>6</v>
      </c>
      <c r="E5" s="46">
        <v>0</v>
      </c>
      <c r="F5" s="46">
        <v>0</v>
      </c>
      <c r="G5" s="46">
        <f>D5+E5+F5</f>
        <v>6</v>
      </c>
    </row>
    <row r="6" spans="2:7" ht="14.25">
      <c r="B6" s="30" t="s">
        <v>47</v>
      </c>
      <c r="C6" s="39">
        <v>30</v>
      </c>
      <c r="D6" s="46">
        <v>27</v>
      </c>
      <c r="E6" s="46">
        <v>3</v>
      </c>
      <c r="F6" s="46">
        <v>0</v>
      </c>
      <c r="G6" s="46">
        <f>D6+E6+F6</f>
        <v>30</v>
      </c>
    </row>
    <row r="7" spans="2:7" ht="14.25">
      <c r="B7" s="30" t="s">
        <v>275</v>
      </c>
      <c r="C7" s="39">
        <v>19</v>
      </c>
      <c r="D7" s="46">
        <v>19</v>
      </c>
      <c r="E7" s="46">
        <v>0</v>
      </c>
      <c r="F7" s="46">
        <v>0</v>
      </c>
      <c r="G7" s="46">
        <f>D7+E7+F7</f>
        <v>19</v>
      </c>
    </row>
    <row r="8" spans="2:7" ht="14.25">
      <c r="B8" s="30" t="s">
        <v>151</v>
      </c>
      <c r="C8" s="39">
        <f>SUM(C4:C7)</f>
        <v>668</v>
      </c>
      <c r="D8" s="46">
        <f>SUM(D4:D7)</f>
        <v>637</v>
      </c>
      <c r="E8" s="46">
        <f>SUM(E4:E7)</f>
        <v>24</v>
      </c>
      <c r="F8" s="46">
        <f>SUM(F4:F7)</f>
        <v>7</v>
      </c>
      <c r="G8" s="46">
        <f>SUM(G4:G7)</f>
        <v>668</v>
      </c>
    </row>
    <row r="9" spans="2:7" ht="15.75">
      <c r="B9" s="31"/>
    </row>
    <row r="11" spans="2:7" ht="14.25">
      <c r="B11" s="32" t="s">
        <v>5</v>
      </c>
      <c r="C11" s="40"/>
      <c r="D11" s="34" t="s">
        <v>31</v>
      </c>
      <c r="E11" s="34" t="s">
        <v>170</v>
      </c>
      <c r="F11" s="34" t="s">
        <v>276</v>
      </c>
      <c r="G11" s="34" t="s">
        <v>277</v>
      </c>
    </row>
    <row r="12" spans="2:7" ht="14.25">
      <c r="B12" s="33"/>
      <c r="C12" s="41"/>
      <c r="D12" s="47" t="s">
        <v>278</v>
      </c>
      <c r="E12" s="47"/>
      <c r="F12" s="47"/>
      <c r="G12" s="47" t="s">
        <v>236</v>
      </c>
    </row>
    <row r="13" spans="2:7" ht="14.25">
      <c r="B13" s="33"/>
      <c r="C13" s="41"/>
      <c r="D13" s="47" t="s">
        <v>279</v>
      </c>
      <c r="E13" s="47" t="s">
        <v>280</v>
      </c>
      <c r="F13" s="47" t="s">
        <v>281</v>
      </c>
      <c r="G13" s="47" t="s">
        <v>15</v>
      </c>
    </row>
    <row r="14" spans="2:7" ht="14.25">
      <c r="B14" s="34" t="s">
        <v>282</v>
      </c>
      <c r="C14" s="42" t="s">
        <v>53</v>
      </c>
      <c r="D14" s="48" t="e">
        <f>#REF!/1000</f>
        <v>#REF!</v>
      </c>
      <c r="E14" s="48" t="e">
        <f>#REF!/1000</f>
        <v>#REF!</v>
      </c>
      <c r="F14" s="48" t="e">
        <f>#REF!/1000</f>
        <v>#REF!</v>
      </c>
      <c r="G14" s="51" t="e">
        <f>F14-D14</f>
        <v>#REF!</v>
      </c>
    </row>
    <row r="15" spans="2:7" ht="14.25">
      <c r="B15" s="35"/>
      <c r="C15" s="43"/>
      <c r="D15" s="49" t="s">
        <v>283</v>
      </c>
      <c r="E15" s="49" t="s">
        <v>285</v>
      </c>
      <c r="F15" s="49" t="s">
        <v>285</v>
      </c>
      <c r="G15" s="52" t="e">
        <f>G14/D14</f>
        <v>#REF!</v>
      </c>
    </row>
    <row r="16" spans="2:7" ht="14.25">
      <c r="B16" s="34" t="s">
        <v>24</v>
      </c>
      <c r="C16" s="42" t="s">
        <v>287</v>
      </c>
      <c r="D16" s="48" t="e">
        <f>#REF!/1000</f>
        <v>#REF!</v>
      </c>
      <c r="E16" s="48" t="e">
        <f>#REF!/1000</f>
        <v>#REF!</v>
      </c>
      <c r="F16" s="48" t="e">
        <f>#REF!/1000</f>
        <v>#REF!</v>
      </c>
      <c r="G16" s="51" t="e">
        <f>F16-D16</f>
        <v>#REF!</v>
      </c>
    </row>
    <row r="17" spans="2:7" ht="14.25">
      <c r="B17" s="35"/>
      <c r="C17" s="43"/>
      <c r="D17" s="49" t="s">
        <v>135</v>
      </c>
      <c r="E17" s="49" t="s">
        <v>135</v>
      </c>
      <c r="F17" s="49" t="s">
        <v>135</v>
      </c>
      <c r="G17" s="52" t="e">
        <f>G16/D16</f>
        <v>#REF!</v>
      </c>
    </row>
    <row r="18" spans="2:7" ht="14.25">
      <c r="B18" s="34" t="s">
        <v>288</v>
      </c>
      <c r="C18" s="42" t="s">
        <v>77</v>
      </c>
      <c r="D18" s="50" t="e">
        <f>#REF!/1000</f>
        <v>#REF!</v>
      </c>
      <c r="E18" s="50" t="e">
        <f>#REF!/1000</f>
        <v>#REF!</v>
      </c>
      <c r="F18" s="50" t="e">
        <f>#REF!/1000</f>
        <v>#REF!</v>
      </c>
      <c r="G18" s="51" t="e">
        <f>F18-D18</f>
        <v>#REF!</v>
      </c>
    </row>
    <row r="19" spans="2:7" ht="14.25">
      <c r="B19" s="35"/>
      <c r="C19" s="43"/>
      <c r="D19" s="49" t="s">
        <v>178</v>
      </c>
      <c r="E19" s="49" t="s">
        <v>178</v>
      </c>
      <c r="F19" s="49" t="s">
        <v>178</v>
      </c>
      <c r="G19" s="52" t="e">
        <f>G18/D18</f>
        <v>#REF!</v>
      </c>
    </row>
    <row r="20" spans="2:7" ht="14.25">
      <c r="B20" s="34" t="s">
        <v>290</v>
      </c>
      <c r="C20" s="42" t="s">
        <v>291</v>
      </c>
      <c r="D20" s="50" t="e">
        <f>#REF!/1000</f>
        <v>#REF!</v>
      </c>
      <c r="E20" s="50" t="e">
        <f>#REF!/1000</f>
        <v>#REF!</v>
      </c>
      <c r="F20" s="50" t="e">
        <f>#REF!/1000</f>
        <v>#REF!</v>
      </c>
      <c r="G20" s="51" t="e">
        <f>F20-D20</f>
        <v>#REF!</v>
      </c>
    </row>
    <row r="21" spans="2:7" ht="14.25">
      <c r="B21" s="35"/>
      <c r="C21" s="43" t="s">
        <v>292</v>
      </c>
      <c r="D21" s="49" t="s">
        <v>289</v>
      </c>
      <c r="E21" s="49" t="s">
        <v>223</v>
      </c>
      <c r="F21" s="49" t="s">
        <v>223</v>
      </c>
      <c r="G21" s="52" t="e">
        <f>G20/D20</f>
        <v>#REF!</v>
      </c>
    </row>
    <row r="22" spans="2:7" ht="14.25">
      <c r="B22" s="32" t="s">
        <v>294</v>
      </c>
      <c r="C22" s="40"/>
      <c r="D22" s="50" t="e">
        <f>D14+D16+D18+D20</f>
        <v>#REF!</v>
      </c>
      <c r="E22" s="50" t="e">
        <f>E14+E16+E18+E20</f>
        <v>#REF!</v>
      </c>
      <c r="F22" s="50" t="e">
        <f>F14+F16+F18+F20</f>
        <v>#REF!</v>
      </c>
      <c r="G22" s="51" t="e">
        <f>F22-D22</f>
        <v>#REF!</v>
      </c>
    </row>
    <row r="23" spans="2:7" ht="14.25">
      <c r="B23" s="36"/>
      <c r="C23" s="44"/>
      <c r="D23" s="49" t="s">
        <v>297</v>
      </c>
      <c r="E23" s="49" t="s">
        <v>297</v>
      </c>
      <c r="F23" s="49" t="s">
        <v>297</v>
      </c>
      <c r="G23" s="52" t="e">
        <f>G22/D22</f>
        <v>#REF!</v>
      </c>
    </row>
    <row r="24" spans="2:7" ht="15.75">
      <c r="B24" s="37"/>
      <c r="C24" s="45"/>
      <c r="D24" s="45"/>
      <c r="E24" s="45"/>
      <c r="F24" s="45"/>
      <c r="G24" s="45"/>
    </row>
    <row r="25" spans="2:7" ht="15.75">
      <c r="B25" s="31"/>
    </row>
    <row r="26" spans="2:7" ht="15.75">
      <c r="B26" s="31"/>
    </row>
  </sheetData>
  <mergeCells count="9">
    <mergeCell ref="B11:C13"/>
    <mergeCell ref="B14:B15"/>
    <mergeCell ref="C14:C15"/>
    <mergeCell ref="B16:B17"/>
    <mergeCell ref="C16:C17"/>
    <mergeCell ref="B18:B19"/>
    <mergeCell ref="C18:C19"/>
    <mergeCell ref="B20:B21"/>
    <mergeCell ref="B22:C23"/>
  </mergeCells>
  <phoneticPr fontId="20"/>
  <pageMargins left="0.79" right="0.79" top="0.98" bottom="0.98" header="0.51" footer="0.51"/>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4"/>
    <pageSetUpPr fitToPage="1"/>
  </sheetPr>
  <dimension ref="B2:K126"/>
  <sheetViews>
    <sheetView workbookViewId="0">
      <selection activeCell="H9" sqref="H9"/>
    </sheetView>
  </sheetViews>
  <sheetFormatPr defaultColWidth="9" defaultRowHeight="13.5"/>
  <cols>
    <col min="2" max="2" width="5.625" bestFit="1" customWidth="1"/>
    <col min="3" max="3" width="20.625" customWidth="1"/>
    <col min="4" max="4" width="25.625" customWidth="1"/>
    <col min="5" max="10" width="10.625" customWidth="1"/>
    <col min="11" max="11" width="15.625" customWidth="1"/>
    <col min="12" max="14" width="12.875" customWidth="1"/>
    <col min="15" max="15" width="12.875" bestFit="1" customWidth="1"/>
  </cols>
  <sheetData>
    <row r="2" spans="2:10" ht="14.25">
      <c r="B2" s="54" t="s">
        <v>7</v>
      </c>
    </row>
    <row r="4" spans="2:10" ht="18" customHeight="1">
      <c r="B4" s="32" t="s">
        <v>5</v>
      </c>
      <c r="C4" s="40"/>
      <c r="D4" s="40" t="s">
        <v>22</v>
      </c>
      <c r="E4" s="40" t="s">
        <v>158</v>
      </c>
      <c r="F4" s="34" t="s">
        <v>31</v>
      </c>
      <c r="G4" s="34" t="s">
        <v>170</v>
      </c>
      <c r="H4" s="34" t="s">
        <v>276</v>
      </c>
      <c r="I4" s="34" t="s">
        <v>277</v>
      </c>
      <c r="J4" s="97" t="s">
        <v>34</v>
      </c>
    </row>
    <row r="5" spans="2:10" ht="18" customHeight="1">
      <c r="B5" s="55"/>
      <c r="C5" s="59"/>
      <c r="D5" s="41"/>
      <c r="E5" s="41"/>
      <c r="F5" s="47" t="s">
        <v>278</v>
      </c>
      <c r="G5" s="47"/>
      <c r="H5" s="47"/>
      <c r="I5" s="47" t="s">
        <v>236</v>
      </c>
      <c r="J5" s="98" t="s">
        <v>264</v>
      </c>
    </row>
    <row r="6" spans="2:10" ht="18" customHeight="1">
      <c r="B6" s="55"/>
      <c r="C6" s="59"/>
      <c r="D6" s="41"/>
      <c r="E6" s="41"/>
      <c r="F6" s="47" t="s">
        <v>279</v>
      </c>
      <c r="G6" s="47" t="s">
        <v>280</v>
      </c>
      <c r="H6" s="47" t="s">
        <v>281</v>
      </c>
      <c r="I6" s="47"/>
      <c r="J6" s="99"/>
    </row>
    <row r="7" spans="2:10" ht="15" customHeight="1">
      <c r="B7" s="34" t="s">
        <v>282</v>
      </c>
      <c r="C7" s="42" t="s">
        <v>53</v>
      </c>
      <c r="D7" s="64" t="s">
        <v>205</v>
      </c>
      <c r="E7" s="72">
        <v>585</v>
      </c>
      <c r="F7" s="72" t="e">
        <f>#REF!/1000</f>
        <v>#REF!</v>
      </c>
      <c r="G7" s="72" t="e">
        <f>#REF!/1000</f>
        <v>#REF!</v>
      </c>
      <c r="H7" s="72" t="e">
        <f>#REF!/1000</f>
        <v>#REF!</v>
      </c>
      <c r="I7" s="90" t="e">
        <f t="shared" ref="I7:I70" si="0">H7-F7</f>
        <v>#REF!</v>
      </c>
      <c r="J7" s="100" t="e">
        <f t="shared" ref="J7:J70" si="1">I7/F7*100</f>
        <v>#REF!</v>
      </c>
    </row>
    <row r="8" spans="2:10" s="53" customFormat="1" ht="15" customHeight="1">
      <c r="B8" s="56"/>
      <c r="C8" s="60"/>
      <c r="D8" s="65" t="s">
        <v>247</v>
      </c>
      <c r="E8" s="73">
        <f>COUNTIF('１号'!$B$4:$B$58,'集計 (事業分類別) (R1)'!D8)</f>
        <v>0</v>
      </c>
      <c r="F8" s="84">
        <f>SUMIF('１号'!$B$4:$B$58,'集計 (事業分類別) (R1)'!D8,'１号'!$F$4:$F$58)/1000</f>
        <v>0</v>
      </c>
      <c r="G8" s="84">
        <f>SUMIF('１号'!$B$4:$B$58,'集計 (事業分類別) (R1)'!D8,'１号'!$H$4:$H$58)/1000</f>
        <v>0</v>
      </c>
      <c r="H8" s="84">
        <f>SUMIF('１号'!$B$4:$B$58,'集計 (事業分類別) (R1)'!D8,'１号'!$J$4:$J$58)/1000</f>
        <v>0</v>
      </c>
      <c r="I8" s="91">
        <f t="shared" si="0"/>
        <v>0</v>
      </c>
      <c r="J8" s="101" t="e">
        <f t="shared" si="1"/>
        <v>#DIV/0!</v>
      </c>
    </row>
    <row r="9" spans="2:10" s="53" customFormat="1" ht="12" hidden="1" customHeight="1">
      <c r="B9" s="56"/>
      <c r="C9" s="60"/>
      <c r="D9" s="66" t="s">
        <v>28</v>
      </c>
      <c r="E9" s="74">
        <f>COUNTIF('１号'!$B$4:$B$58,'集計 (事業分類別) (R1)'!D9)</f>
        <v>0</v>
      </c>
      <c r="F9" s="85">
        <f>SUMIF('１号'!$B$4:$B$58,'集計 (事業分類別) (R1)'!D9,'１号'!$F$4:$F$58)/1000</f>
        <v>0</v>
      </c>
      <c r="G9" s="85">
        <f>SUMIF('１号'!$B$4:$B$58,'集計 (事業分類別) (R1)'!D9,'１号'!$H$4:$H$58)/1000</f>
        <v>0</v>
      </c>
      <c r="H9" s="85">
        <f>SUMIF('１号'!$B$4:$B$58,'集計 (事業分類別) (R1)'!D9,'１号'!$J$4:$J$58)/1000</f>
        <v>0</v>
      </c>
      <c r="I9" s="92">
        <f t="shared" si="0"/>
        <v>0</v>
      </c>
      <c r="J9" s="102" t="e">
        <f t="shared" si="1"/>
        <v>#DIV/0!</v>
      </c>
    </row>
    <row r="10" spans="2:10" s="53" customFormat="1" ht="12" hidden="1" customHeight="1">
      <c r="B10" s="56"/>
      <c r="C10" s="60"/>
      <c r="D10" s="66" t="s">
        <v>129</v>
      </c>
      <c r="E10" s="74">
        <f>COUNTIF('１号'!$B$4:$B$58,'集計 (事業分類別) (R1)'!D10)</f>
        <v>0</v>
      </c>
      <c r="F10" s="85">
        <f>SUMIF('１号'!$B$4:$B$58,'集計 (事業分類別) (R1)'!D10,'１号'!$F$4:$F$58)/1000</f>
        <v>0</v>
      </c>
      <c r="G10" s="85">
        <f>SUMIF('１号'!$B$4:$B$58,'集計 (事業分類別) (R1)'!D10,'１号'!$H$4:$H$58)/1000</f>
        <v>0</v>
      </c>
      <c r="H10" s="85">
        <f>SUMIF('１号'!$B$4:$B$58,'集計 (事業分類別) (R1)'!D10,'１号'!$J$4:$J$58)/1000</f>
        <v>0</v>
      </c>
      <c r="I10" s="92">
        <f t="shared" si="0"/>
        <v>0</v>
      </c>
      <c r="J10" s="102" t="e">
        <f t="shared" si="1"/>
        <v>#DIV/0!</v>
      </c>
    </row>
    <row r="11" spans="2:10" s="53" customFormat="1" ht="12" hidden="1" customHeight="1">
      <c r="B11" s="56"/>
      <c r="C11" s="60"/>
      <c r="D11" s="66" t="s">
        <v>298</v>
      </c>
      <c r="E11" s="74">
        <f>COUNTIF('１号'!$B$4:$B$58,'集計 (事業分類別) (R1)'!D11)</f>
        <v>0</v>
      </c>
      <c r="F11" s="85">
        <f>SUMIF('１号'!$B$4:$B$58,'集計 (事業分類別) (R1)'!D11,'１号'!$F$4:$F$58)/1000</f>
        <v>0</v>
      </c>
      <c r="G11" s="85">
        <f>SUMIF('１号'!$B$4:$B$58,'集計 (事業分類別) (R1)'!D11,'１号'!$H$4:$H$58)/1000</f>
        <v>0</v>
      </c>
      <c r="H11" s="85">
        <f>SUMIF('１号'!$B$4:$B$58,'集計 (事業分類別) (R1)'!D11,'１号'!$J$4:$J$58)/1000</f>
        <v>0</v>
      </c>
      <c r="I11" s="92">
        <f t="shared" si="0"/>
        <v>0</v>
      </c>
      <c r="J11" s="102" t="e">
        <f t="shared" si="1"/>
        <v>#DIV/0!</v>
      </c>
    </row>
    <row r="12" spans="2:10" s="53" customFormat="1" ht="12" hidden="1" customHeight="1">
      <c r="B12" s="56"/>
      <c r="C12" s="60"/>
      <c r="D12" s="66" t="s">
        <v>299</v>
      </c>
      <c r="E12" s="74">
        <f>COUNTIF('１号'!$B$4:$B$58,'集計 (事業分類別) (R1)'!D12)</f>
        <v>0</v>
      </c>
      <c r="F12" s="85">
        <f>SUMIF('１号'!$B$4:$B$58,'集計 (事業分類別) (R1)'!D12,'１号'!$F$4:$F$58)/1000</f>
        <v>0</v>
      </c>
      <c r="G12" s="85">
        <f>SUMIF('１号'!$B$4:$B$58,'集計 (事業分類別) (R1)'!D12,'１号'!$H$4:$H$58)/1000</f>
        <v>0</v>
      </c>
      <c r="H12" s="85">
        <f>SUMIF('１号'!$B$4:$B$58,'集計 (事業分類別) (R1)'!D12,'１号'!$J$4:$J$58)/1000</f>
        <v>0</v>
      </c>
      <c r="I12" s="92">
        <f t="shared" si="0"/>
        <v>0</v>
      </c>
      <c r="J12" s="102" t="e">
        <f t="shared" si="1"/>
        <v>#DIV/0!</v>
      </c>
    </row>
    <row r="13" spans="2:10" s="53" customFormat="1" ht="12" hidden="1" customHeight="1">
      <c r="B13" s="56"/>
      <c r="C13" s="60"/>
      <c r="D13" s="66" t="s">
        <v>39</v>
      </c>
      <c r="E13" s="74">
        <f>COUNTIF('１号'!$B$4:$B$58,'集計 (事業分類別) (R1)'!D13)</f>
        <v>0</v>
      </c>
      <c r="F13" s="85">
        <f>SUMIF('１号'!$B$4:$B$58,'集計 (事業分類別) (R1)'!D13,'１号'!$F$4:$F$58)/1000</f>
        <v>0</v>
      </c>
      <c r="G13" s="85">
        <f>SUMIF('１号'!$B$4:$B$58,'集計 (事業分類別) (R1)'!D13,'１号'!$H$4:$H$58)/1000</f>
        <v>0</v>
      </c>
      <c r="H13" s="85">
        <f>SUMIF('１号'!$B$4:$B$58,'集計 (事業分類別) (R1)'!D13,'１号'!$J$4:$J$58)/1000</f>
        <v>0</v>
      </c>
      <c r="I13" s="92">
        <f t="shared" si="0"/>
        <v>0</v>
      </c>
      <c r="J13" s="102" t="e">
        <f t="shared" si="1"/>
        <v>#DIV/0!</v>
      </c>
    </row>
    <row r="14" spans="2:10" s="53" customFormat="1" ht="12" hidden="1" customHeight="1">
      <c r="B14" s="56"/>
      <c r="C14" s="60"/>
      <c r="D14" s="66" t="s">
        <v>8</v>
      </c>
      <c r="E14" s="74">
        <f>COUNTIF('１号'!$B$4:$B$58,'集計 (事業分類別) (R1)'!D14)</f>
        <v>0</v>
      </c>
      <c r="F14" s="85">
        <f>SUMIF('１号'!$B$4:$B$58,'集計 (事業分類別) (R1)'!D14,'１号'!$F$4:$F$58)/1000</f>
        <v>0</v>
      </c>
      <c r="G14" s="85">
        <f>SUMIF('１号'!$B$4:$B$58,'集計 (事業分類別) (R1)'!D14,'１号'!$H$4:$H$58)/1000</f>
        <v>0</v>
      </c>
      <c r="H14" s="85">
        <f>SUMIF('１号'!$B$4:$B$58,'集計 (事業分類別) (R1)'!D14,'１号'!$J$4:$J$58)/1000</f>
        <v>0</v>
      </c>
      <c r="I14" s="92">
        <f t="shared" si="0"/>
        <v>0</v>
      </c>
      <c r="J14" s="102" t="e">
        <f t="shared" si="1"/>
        <v>#DIV/0!</v>
      </c>
    </row>
    <row r="15" spans="2:10" s="53" customFormat="1" ht="12" hidden="1" customHeight="1">
      <c r="B15" s="56"/>
      <c r="C15" s="60"/>
      <c r="D15" s="66" t="s">
        <v>300</v>
      </c>
      <c r="E15" s="74">
        <f>COUNTIF('１号'!$B$4:$B$58,'集計 (事業分類別) (R1)'!D15)</f>
        <v>0</v>
      </c>
      <c r="F15" s="85">
        <f>SUMIF('１号'!$B$4:$B$58,'集計 (事業分類別) (R1)'!D15,'１号'!$F$4:$F$58)/1000</f>
        <v>0</v>
      </c>
      <c r="G15" s="85">
        <f>SUMIF('１号'!$B$4:$B$58,'集計 (事業分類別) (R1)'!D15,'１号'!$H$4:$H$58)/1000</f>
        <v>0</v>
      </c>
      <c r="H15" s="85">
        <f>SUMIF('１号'!$B$4:$B$58,'集計 (事業分類別) (R1)'!D15,'１号'!$J$4:$J$58)/1000</f>
        <v>0</v>
      </c>
      <c r="I15" s="92">
        <f t="shared" si="0"/>
        <v>0</v>
      </c>
      <c r="J15" s="102" t="e">
        <f t="shared" si="1"/>
        <v>#DIV/0!</v>
      </c>
    </row>
    <row r="16" spans="2:10" s="53" customFormat="1" ht="15" customHeight="1">
      <c r="B16" s="56"/>
      <c r="C16" s="60"/>
      <c r="D16" s="67" t="s">
        <v>169</v>
      </c>
      <c r="E16" s="75">
        <f>COUNTIF('１号'!$B$4:$B$58,'集計 (事業分類別) (R1)'!D16)</f>
        <v>1</v>
      </c>
      <c r="F16" s="86">
        <f>SUMIF('１号'!$B$4:$B$58,'集計 (事業分類別) (R1)'!D16,'１号'!$F$4:$F$58)/1000</f>
        <v>3.4</v>
      </c>
      <c r="G16" s="86">
        <f>SUMIF('１号'!$B$4:$B$58,'集計 (事業分類別) (R1)'!D16,'１号'!$H$4:$H$58)/1000</f>
        <v>3.38</v>
      </c>
      <c r="H16" s="86">
        <f>SUMIF('１号'!$B$4:$B$58,'集計 (事業分類別) (R1)'!D16,'１号'!$J$4:$J$58)/1000</f>
        <v>3.6709999999999998</v>
      </c>
      <c r="I16" s="93">
        <f t="shared" si="0"/>
        <v>0.27099999999999991</v>
      </c>
      <c r="J16" s="103">
        <f t="shared" si="1"/>
        <v>7.9705882352941151</v>
      </c>
    </row>
    <row r="17" spans="2:10" s="53" customFormat="1" ht="15" customHeight="1">
      <c r="B17" s="56"/>
      <c r="C17" s="60"/>
      <c r="D17" s="67" t="s">
        <v>301</v>
      </c>
      <c r="E17" s="75">
        <f>COUNTIF('１号'!$B$4:$B$58,'集計 (事業分類別) (R1)'!D17)</f>
        <v>0</v>
      </c>
      <c r="F17" s="86">
        <f>SUMIF('１号'!$B$4:$B$58,'集計 (事業分類別) (R1)'!D17,'１号'!$F$4:$F$58)/1000</f>
        <v>0</v>
      </c>
      <c r="G17" s="86">
        <f>SUMIF('１号'!$B$4:$B$58,'集計 (事業分類別) (R1)'!D17,'１号'!$H$4:$H$58)/1000</f>
        <v>0</v>
      </c>
      <c r="H17" s="86">
        <f>SUMIF('１号'!$B$4:$B$58,'集計 (事業分類別) (R1)'!D17,'１号'!$J$4:$J$58)/1000</f>
        <v>0</v>
      </c>
      <c r="I17" s="93">
        <f t="shared" si="0"/>
        <v>0</v>
      </c>
      <c r="J17" s="103" t="e">
        <f t="shared" si="1"/>
        <v>#DIV/0!</v>
      </c>
    </row>
    <row r="18" spans="2:10" s="53" customFormat="1" ht="15" customHeight="1">
      <c r="B18" s="56"/>
      <c r="C18" s="60"/>
      <c r="D18" s="67" t="s">
        <v>249</v>
      </c>
      <c r="E18" s="75">
        <f>COUNTIF('１号'!$B$4:$B$58,'集計 (事業分類別) (R1)'!D18)</f>
        <v>0</v>
      </c>
      <c r="F18" s="86">
        <f>SUMIF('１号'!$B$4:$B$58,'集計 (事業分類別) (R1)'!D18,'１号'!$F$4:$F$58)/1000</f>
        <v>0</v>
      </c>
      <c r="G18" s="86">
        <f>SUMIF('１号'!$B$4:$B$58,'集計 (事業分類別) (R1)'!D18,'１号'!$H$4:$H$58)/1000</f>
        <v>0</v>
      </c>
      <c r="H18" s="86">
        <f>SUMIF('１号'!$B$4:$B$58,'集計 (事業分類別) (R1)'!D18,'１号'!$J$4:$J$58)/1000</f>
        <v>0</v>
      </c>
      <c r="I18" s="93">
        <f t="shared" si="0"/>
        <v>0</v>
      </c>
      <c r="J18" s="103" t="e">
        <f t="shared" si="1"/>
        <v>#DIV/0!</v>
      </c>
    </row>
    <row r="19" spans="2:10" s="53" customFormat="1" ht="15" customHeight="1">
      <c r="B19" s="56"/>
      <c r="C19" s="60"/>
      <c r="D19" s="67" t="s">
        <v>302</v>
      </c>
      <c r="E19" s="75">
        <f>COUNTIF('１号'!$B$4:$B$58,'集計 (事業分類別) (R1)'!D19)</f>
        <v>0</v>
      </c>
      <c r="F19" s="86">
        <f>SUMIF('１号'!$B$4:$B$58,'集計 (事業分類別) (R1)'!D19,'１号'!$F$4:$F$58)/1000</f>
        <v>0</v>
      </c>
      <c r="G19" s="86">
        <f>SUMIF('１号'!$B$4:$B$58,'集計 (事業分類別) (R1)'!D19,'１号'!$H$4:$H$58)/1000</f>
        <v>0</v>
      </c>
      <c r="H19" s="86">
        <f>SUMIF('１号'!$B$4:$B$58,'集計 (事業分類別) (R1)'!D19,'１号'!$J$4:$J$58)/1000</f>
        <v>0</v>
      </c>
      <c r="I19" s="93">
        <f t="shared" si="0"/>
        <v>0</v>
      </c>
      <c r="J19" s="103" t="e">
        <f t="shared" si="1"/>
        <v>#DIV/0!</v>
      </c>
    </row>
    <row r="20" spans="2:10" s="53" customFormat="1" ht="15" customHeight="1">
      <c r="B20" s="56"/>
      <c r="C20" s="60"/>
      <c r="D20" s="67" t="s">
        <v>304</v>
      </c>
      <c r="E20" s="75">
        <f>COUNTIF('１号'!$B$4:$B$58,'集計 (事業分類別) (R1)'!D20)</f>
        <v>0</v>
      </c>
      <c r="F20" s="86">
        <f>SUMIF('１号'!$B$4:$B$58,'集計 (事業分類別) (R1)'!D20,'１号'!$F$4:$F$58)/1000</f>
        <v>0</v>
      </c>
      <c r="G20" s="86">
        <f>SUMIF('１号'!$B$4:$B$58,'集計 (事業分類別) (R1)'!D20,'１号'!$H$4:$H$58)/1000</f>
        <v>0</v>
      </c>
      <c r="H20" s="86">
        <f>SUMIF('１号'!$B$4:$B$58,'集計 (事業分類別) (R1)'!D20,'１号'!$J$4:$J$58)/1000</f>
        <v>0</v>
      </c>
      <c r="I20" s="93">
        <f t="shared" si="0"/>
        <v>0</v>
      </c>
      <c r="J20" s="103" t="e">
        <f t="shared" si="1"/>
        <v>#DIV/0!</v>
      </c>
    </row>
    <row r="21" spans="2:10" s="53" customFormat="1" ht="15" customHeight="1">
      <c r="B21" s="56"/>
      <c r="C21" s="60"/>
      <c r="D21" s="67" t="s">
        <v>198</v>
      </c>
      <c r="E21" s="75">
        <f>COUNTIF('１号'!$B$4:$B$58,'集計 (事業分類別) (R1)'!D21)</f>
        <v>1</v>
      </c>
      <c r="F21" s="86">
        <f>SUMIF('１号'!$B$4:$B$58,'集計 (事業分類別) (R1)'!D21,'１号'!$F$4:$F$58)/1000</f>
        <v>6.37</v>
      </c>
      <c r="G21" s="86">
        <f>SUMIF('１号'!$B$4:$B$58,'集計 (事業分類別) (R1)'!D21,'１号'!$H$4:$H$58)/1000</f>
        <v>6.3380000000000001</v>
      </c>
      <c r="H21" s="86">
        <f>SUMIF('１号'!$B$4:$B$58,'集計 (事業分類別) (R1)'!D21,'１号'!$J$4:$J$58)/1000</f>
        <v>5.6989999999999998</v>
      </c>
      <c r="I21" s="93">
        <f t="shared" si="0"/>
        <v>-0.67100000000000026</v>
      </c>
      <c r="J21" s="103">
        <f t="shared" si="1"/>
        <v>-10.533751962323395</v>
      </c>
    </row>
    <row r="22" spans="2:10" s="53" customFormat="1" ht="15" customHeight="1">
      <c r="B22" s="56"/>
      <c r="C22" s="60"/>
      <c r="D22" s="67" t="s">
        <v>305</v>
      </c>
      <c r="E22" s="75">
        <f>COUNTIF('１号'!$B$4:$B$58,'集計 (事業分類別) (R1)'!D22)</f>
        <v>0</v>
      </c>
      <c r="F22" s="86">
        <f>SUMIF('１号'!$B$4:$B$58,'集計 (事業分類別) (R1)'!D22,'１号'!$F$4:$F$58)/1000</f>
        <v>0</v>
      </c>
      <c r="G22" s="86">
        <f>SUMIF('１号'!$B$4:$B$58,'集計 (事業分類別) (R1)'!D22,'１号'!$H$4:$H$58)/1000</f>
        <v>0</v>
      </c>
      <c r="H22" s="86">
        <f>SUMIF('１号'!$B$4:$B$58,'集計 (事業分類別) (R1)'!D22,'１号'!$J$4:$J$58)/1000</f>
        <v>0</v>
      </c>
      <c r="I22" s="93">
        <f t="shared" si="0"/>
        <v>0</v>
      </c>
      <c r="J22" s="103" t="e">
        <f t="shared" si="1"/>
        <v>#DIV/0!</v>
      </c>
    </row>
    <row r="23" spans="2:10" s="53" customFormat="1" ht="15" customHeight="1">
      <c r="B23" s="56"/>
      <c r="C23" s="60"/>
      <c r="D23" s="67" t="s">
        <v>58</v>
      </c>
      <c r="E23" s="75">
        <f>COUNTIF('１号'!$B$4:$B$58,'集計 (事業分類別) (R1)'!D23)</f>
        <v>2</v>
      </c>
      <c r="F23" s="86">
        <f>SUMIF('１号'!$B$4:$B$58,'集計 (事業分類別) (R1)'!D23,'１号'!$F$4:$F$58)/1000</f>
        <v>42.011000000000003</v>
      </c>
      <c r="G23" s="86">
        <f>SUMIF('１号'!$B$4:$B$58,'集計 (事業分類別) (R1)'!D23,'１号'!$H$4:$H$58)/1000</f>
        <v>41.093000000000004</v>
      </c>
      <c r="H23" s="86">
        <f>SUMIF('１号'!$B$4:$B$58,'集計 (事業分類別) (R1)'!D23,'１号'!$J$4:$J$58)/1000</f>
        <v>46.072000000000003</v>
      </c>
      <c r="I23" s="93">
        <f t="shared" si="0"/>
        <v>4.0609999999999999</v>
      </c>
      <c r="J23" s="103">
        <f t="shared" si="1"/>
        <v>9.666515912499106</v>
      </c>
    </row>
    <row r="24" spans="2:10" s="53" customFormat="1" ht="15" customHeight="1">
      <c r="B24" s="56"/>
      <c r="C24" s="60"/>
      <c r="D24" s="67" t="s">
        <v>306</v>
      </c>
      <c r="E24" s="75">
        <f>COUNTIF('１号'!$B$4:$B$58,'集計 (事業分類別) (R1)'!D24)</f>
        <v>0</v>
      </c>
      <c r="F24" s="86">
        <f>SUMIF('１号'!$B$4:$B$58,'集計 (事業分類別) (R1)'!D24,'１号'!$F$4:$F$58)/1000</f>
        <v>0</v>
      </c>
      <c r="G24" s="86">
        <f>SUMIF('１号'!$B$4:$B$58,'集計 (事業分類別) (R1)'!D24,'１号'!$H$4:$H$58)/1000</f>
        <v>0</v>
      </c>
      <c r="H24" s="86">
        <f>SUMIF('１号'!$B$4:$B$58,'集計 (事業分類別) (R1)'!D24,'１号'!$J$4:$J$58)/1000</f>
        <v>0</v>
      </c>
      <c r="I24" s="93">
        <f t="shared" si="0"/>
        <v>0</v>
      </c>
      <c r="J24" s="103" t="e">
        <f t="shared" si="1"/>
        <v>#DIV/0!</v>
      </c>
    </row>
    <row r="25" spans="2:10" s="53" customFormat="1" ht="15" customHeight="1">
      <c r="B25" s="56"/>
      <c r="C25" s="60"/>
      <c r="D25" s="67" t="s">
        <v>114</v>
      </c>
      <c r="E25" s="75">
        <f>COUNTIF('１号'!$B$4:$B$58,'集計 (事業分類別) (R1)'!D25)</f>
        <v>1</v>
      </c>
      <c r="F25" s="86">
        <f>SUMIF('１号'!$B$4:$B$58,'集計 (事業分類別) (R1)'!D25,'１号'!$F$4:$F$58)/1000</f>
        <v>4.1829999999999998</v>
      </c>
      <c r="G25" s="86">
        <f>SUMIF('１号'!$B$4:$B$58,'集計 (事業分類別) (R1)'!D25,'１号'!$H$4:$H$58)/1000</f>
        <v>4.0575100000000006</v>
      </c>
      <c r="H25" s="86">
        <f>SUMIF('１号'!$B$4:$B$58,'集計 (事業分類別) (R1)'!D25,'１号'!$J$4:$J$58)/1000</f>
        <v>4.202</v>
      </c>
      <c r="I25" s="93">
        <f t="shared" si="0"/>
        <v>1.9000000000000128e-002</v>
      </c>
      <c r="J25" s="103">
        <f t="shared" si="1"/>
        <v>0.45421945971790884</v>
      </c>
    </row>
    <row r="26" spans="2:10" s="53" customFormat="1" ht="15" customHeight="1">
      <c r="B26" s="56"/>
      <c r="C26" s="60"/>
      <c r="D26" s="67" t="s">
        <v>284</v>
      </c>
      <c r="E26" s="75">
        <f>COUNTIF('１号'!$B$4:$B$58,'集計 (事業分類別) (R1)'!D26)</f>
        <v>0</v>
      </c>
      <c r="F26" s="86">
        <f>SUMIF('１号'!$B$4:$B$58,'集計 (事業分類別) (R1)'!D26,'１号'!$F$4:$F$58)/1000</f>
        <v>0</v>
      </c>
      <c r="G26" s="86">
        <f>SUMIF('１号'!$B$4:$B$58,'集計 (事業分類別) (R1)'!D26,'１号'!$H$4:$H$58)/1000</f>
        <v>0</v>
      </c>
      <c r="H26" s="86">
        <f>SUMIF('１号'!$B$4:$B$58,'集計 (事業分類別) (R1)'!D26,'１号'!$J$4:$J$58)/1000</f>
        <v>0</v>
      </c>
      <c r="I26" s="93">
        <f t="shared" si="0"/>
        <v>0</v>
      </c>
      <c r="J26" s="103" t="e">
        <f t="shared" si="1"/>
        <v>#DIV/0!</v>
      </c>
    </row>
    <row r="27" spans="2:10" s="53" customFormat="1" ht="12" hidden="1" customHeight="1">
      <c r="B27" s="56"/>
      <c r="C27" s="60"/>
      <c r="D27" s="66" t="s">
        <v>184</v>
      </c>
      <c r="E27" s="74">
        <f>COUNTIF('１号'!$B$4:$B$58,'集計 (事業分類別) (R1)'!D27)</f>
        <v>0</v>
      </c>
      <c r="F27" s="85">
        <f>SUMIF('１号'!$B$4:$B$58,'集計 (事業分類別) (R1)'!D27,'１号'!$F$4:$F$58)/1000</f>
        <v>0</v>
      </c>
      <c r="G27" s="85">
        <f>SUMIF('１号'!$B$4:$B$58,'集計 (事業分類別) (R1)'!D27,'１号'!$H$4:$H$58)/1000</f>
        <v>0</v>
      </c>
      <c r="H27" s="85">
        <f>SUMIF('１号'!$B$4:$B$58,'集計 (事業分類別) (R1)'!D27,'１号'!$J$4:$J$58)/1000</f>
        <v>0</v>
      </c>
      <c r="I27" s="92">
        <f t="shared" si="0"/>
        <v>0</v>
      </c>
      <c r="J27" s="102" t="e">
        <f t="shared" si="1"/>
        <v>#DIV/0!</v>
      </c>
    </row>
    <row r="28" spans="2:10" s="53" customFormat="1" ht="15" customHeight="1">
      <c r="B28" s="56"/>
      <c r="C28" s="60"/>
      <c r="D28" s="67" t="s">
        <v>95</v>
      </c>
      <c r="E28" s="75">
        <f>COUNTIF('１号'!$B$4:$B$58,'集計 (事業分類別) (R1)'!D28)</f>
        <v>0</v>
      </c>
      <c r="F28" s="86">
        <f>SUMIF('１号'!$B$4:$B$58,'集計 (事業分類別) (R1)'!D28,'１号'!$F$4:$F$58)/1000</f>
        <v>0</v>
      </c>
      <c r="G28" s="86">
        <f>SUMIF('１号'!$B$4:$B$58,'集計 (事業分類別) (R1)'!D28,'１号'!$H$4:$H$58)/1000</f>
        <v>0</v>
      </c>
      <c r="H28" s="86">
        <f>SUMIF('１号'!$B$4:$B$58,'集計 (事業分類別) (R1)'!D28,'１号'!$J$4:$J$58)/1000</f>
        <v>0</v>
      </c>
      <c r="I28" s="93">
        <f t="shared" si="0"/>
        <v>0</v>
      </c>
      <c r="J28" s="103" t="e">
        <f t="shared" si="1"/>
        <v>#DIV/0!</v>
      </c>
    </row>
    <row r="29" spans="2:10" s="53" customFormat="1" ht="15" customHeight="1">
      <c r="B29" s="56"/>
      <c r="C29" s="60"/>
      <c r="D29" s="67" t="s">
        <v>307</v>
      </c>
      <c r="E29" s="75">
        <f>COUNTIF('１号'!$B$4:$B$58,'集計 (事業分類別) (R1)'!D29)</f>
        <v>0</v>
      </c>
      <c r="F29" s="86">
        <f>SUMIF('１号'!$B$4:$B$58,'集計 (事業分類別) (R1)'!D29,'１号'!$F$4:$F$58)/1000</f>
        <v>0</v>
      </c>
      <c r="G29" s="86">
        <f>SUMIF('１号'!$B$4:$B$58,'集計 (事業分類別) (R1)'!D29,'１号'!$H$4:$H$58)/1000</f>
        <v>0</v>
      </c>
      <c r="H29" s="86">
        <f>SUMIF('１号'!$B$4:$B$58,'集計 (事業分類別) (R1)'!D29,'１号'!$J$4:$J$58)/1000</f>
        <v>0</v>
      </c>
      <c r="I29" s="93">
        <f t="shared" si="0"/>
        <v>0</v>
      </c>
      <c r="J29" s="103" t="e">
        <f t="shared" si="1"/>
        <v>#DIV/0!</v>
      </c>
    </row>
    <row r="30" spans="2:10" s="53" customFormat="1" ht="15" customHeight="1">
      <c r="B30" s="56"/>
      <c r="C30" s="60"/>
      <c r="D30" s="67" t="s">
        <v>268</v>
      </c>
      <c r="E30" s="75">
        <f>COUNTIF('１号'!$B$4:$B$58,'集計 (事業分類別) (R1)'!D30)</f>
        <v>0</v>
      </c>
      <c r="F30" s="86">
        <f>SUMIF('１号'!$B$4:$B$58,'集計 (事業分類別) (R1)'!D30,'１号'!$F$4:$F$58)/1000</f>
        <v>0</v>
      </c>
      <c r="G30" s="86">
        <f>SUMIF('１号'!$B$4:$B$58,'集計 (事業分類別) (R1)'!D30,'１号'!$H$4:$H$58)/1000</f>
        <v>0</v>
      </c>
      <c r="H30" s="86">
        <f>SUMIF('１号'!$B$4:$B$58,'集計 (事業分類別) (R1)'!D30,'１号'!$J$4:$J$58)/1000</f>
        <v>0</v>
      </c>
      <c r="I30" s="93">
        <f t="shared" si="0"/>
        <v>0</v>
      </c>
      <c r="J30" s="103" t="e">
        <f t="shared" si="1"/>
        <v>#DIV/0!</v>
      </c>
    </row>
    <row r="31" spans="2:10" s="53" customFormat="1" ht="15" customHeight="1">
      <c r="B31" s="56"/>
      <c r="C31" s="60"/>
      <c r="D31" s="67" t="s">
        <v>295</v>
      </c>
      <c r="E31" s="75">
        <f>COUNTIF('１号'!$B$4:$B$58,'集計 (事業分類別) (R1)'!D31)</f>
        <v>0</v>
      </c>
      <c r="F31" s="86">
        <f>SUMIF('１号'!$B$4:$B$58,'集計 (事業分類別) (R1)'!D31,'１号'!$F$4:$F$58)/1000</f>
        <v>0</v>
      </c>
      <c r="G31" s="86">
        <f>SUMIF('１号'!$B$4:$B$58,'集計 (事業分類別) (R1)'!D31,'１号'!$H$4:$H$58)/1000</f>
        <v>0</v>
      </c>
      <c r="H31" s="86">
        <f>SUMIF('１号'!$B$4:$B$58,'集計 (事業分類別) (R1)'!D31,'１号'!$J$4:$J$58)/1000</f>
        <v>0</v>
      </c>
      <c r="I31" s="93">
        <f t="shared" si="0"/>
        <v>0</v>
      </c>
      <c r="J31" s="103" t="e">
        <f t="shared" si="1"/>
        <v>#DIV/0!</v>
      </c>
    </row>
    <row r="32" spans="2:10" s="53" customFormat="1" ht="15" customHeight="1">
      <c r="B32" s="56"/>
      <c r="C32" s="60"/>
      <c r="D32" s="67" t="s">
        <v>214</v>
      </c>
      <c r="E32" s="75">
        <f>COUNTIF('１号'!$B$4:$B$58,'集計 (事業分類別) (R1)'!D32)</f>
        <v>0</v>
      </c>
      <c r="F32" s="86">
        <f>SUMIF('１号'!$B$4:$B$58,'集計 (事業分類別) (R1)'!D32,'１号'!$F$4:$F$58)/1000</f>
        <v>0</v>
      </c>
      <c r="G32" s="86">
        <f>SUMIF('１号'!$B$4:$B$58,'集計 (事業分類別) (R1)'!D32,'１号'!$H$4:$H$58)/1000</f>
        <v>0</v>
      </c>
      <c r="H32" s="86">
        <f>SUMIF('１号'!$B$4:$B$58,'集計 (事業分類別) (R1)'!D32,'１号'!$J$4:$J$58)/1000</f>
        <v>0</v>
      </c>
      <c r="I32" s="93">
        <f t="shared" si="0"/>
        <v>0</v>
      </c>
      <c r="J32" s="103" t="e">
        <f t="shared" si="1"/>
        <v>#DIV/0!</v>
      </c>
    </row>
    <row r="33" spans="2:10" s="53" customFormat="1" ht="15" customHeight="1">
      <c r="B33" s="56"/>
      <c r="C33" s="60"/>
      <c r="D33" s="67" t="s">
        <v>1</v>
      </c>
      <c r="E33" s="75">
        <f>COUNTIF('１号'!$B$4:$B$58,'集計 (事業分類別) (R1)'!D33)</f>
        <v>2</v>
      </c>
      <c r="F33" s="86">
        <f>SUMIF('１号'!$B$4:$B$58,'集計 (事業分類別) (R1)'!D33,'１号'!$F$4:$F$58)/1000</f>
        <v>15.305999999999999</v>
      </c>
      <c r="G33" s="86">
        <f>SUMIF('１号'!$B$4:$B$58,'集計 (事業分類別) (R1)'!D33,'１号'!$H$4:$H$58)/1000</f>
        <v>15.75</v>
      </c>
      <c r="H33" s="86">
        <f>SUMIF('１号'!$B$4:$B$58,'集計 (事業分類別) (R1)'!D33,'１号'!$J$4:$J$58)/1000</f>
        <v>15.055999999999999</v>
      </c>
      <c r="I33" s="93">
        <f t="shared" si="0"/>
        <v>-0.25</v>
      </c>
      <c r="J33" s="103">
        <f t="shared" si="1"/>
        <v>-1.6333464001045344</v>
      </c>
    </row>
    <row r="34" spans="2:10" s="53" customFormat="1" ht="15" customHeight="1">
      <c r="B34" s="56"/>
      <c r="C34" s="60"/>
      <c r="D34" s="67" t="s">
        <v>125</v>
      </c>
      <c r="E34" s="75">
        <f>COUNTIF('１号'!$B$4:$B$58,'集計 (事業分類別) (R1)'!D34)</f>
        <v>0</v>
      </c>
      <c r="F34" s="86">
        <f>SUMIF('１号'!$B$4:$B$58,'集計 (事業分類別) (R1)'!D34,'１号'!$F$4:$F$58)/1000</f>
        <v>0</v>
      </c>
      <c r="G34" s="86">
        <f>SUMIF('１号'!$B$4:$B$58,'集計 (事業分類別) (R1)'!D34,'１号'!$H$4:$H$58)/1000</f>
        <v>0</v>
      </c>
      <c r="H34" s="86">
        <f>SUMIF('１号'!$B$4:$B$58,'集計 (事業分類別) (R1)'!D34,'１号'!$J$4:$J$58)/1000</f>
        <v>0</v>
      </c>
      <c r="I34" s="93">
        <f t="shared" si="0"/>
        <v>0</v>
      </c>
      <c r="J34" s="103" t="e">
        <f t="shared" si="1"/>
        <v>#DIV/0!</v>
      </c>
    </row>
    <row r="35" spans="2:10" s="53" customFormat="1" ht="15" customHeight="1">
      <c r="B35" s="56"/>
      <c r="C35" s="60"/>
      <c r="D35" s="67" t="s">
        <v>308</v>
      </c>
      <c r="E35" s="75">
        <f>COUNTIF('１号'!$B$4:$B$58,'集計 (事業分類別) (R1)'!D35)</f>
        <v>0</v>
      </c>
      <c r="F35" s="86">
        <f>SUMIF('１号'!$B$4:$B$58,'集計 (事業分類別) (R1)'!D35,'１号'!$F$4:$F$58)/1000</f>
        <v>0</v>
      </c>
      <c r="G35" s="86">
        <f>SUMIF('１号'!$B$4:$B$58,'集計 (事業分類別) (R1)'!D35,'１号'!$H$4:$H$58)/1000</f>
        <v>0</v>
      </c>
      <c r="H35" s="86">
        <f>SUMIF('１号'!$B$4:$B$58,'集計 (事業分類別) (R1)'!D35,'１号'!$J$4:$J$58)/1000</f>
        <v>0</v>
      </c>
      <c r="I35" s="93">
        <f t="shared" si="0"/>
        <v>0</v>
      </c>
      <c r="J35" s="103" t="e">
        <f t="shared" si="1"/>
        <v>#DIV/0!</v>
      </c>
    </row>
    <row r="36" spans="2:10" s="53" customFormat="1" ht="15" customHeight="1">
      <c r="B36" s="56"/>
      <c r="C36" s="60"/>
      <c r="D36" s="67" t="s">
        <v>239</v>
      </c>
      <c r="E36" s="75">
        <f>COUNTIF('１号'!$B$4:$B$58,'集計 (事業分類別) (R1)'!D36)</f>
        <v>0</v>
      </c>
      <c r="F36" s="86">
        <f>SUMIF('１号'!$B$4:$B$58,'集計 (事業分類別) (R1)'!D36,'１号'!$F$4:$F$58)/1000</f>
        <v>0</v>
      </c>
      <c r="G36" s="86">
        <f>SUMIF('１号'!$B$4:$B$58,'集計 (事業分類別) (R1)'!D36,'１号'!$H$4:$H$58)/1000</f>
        <v>0</v>
      </c>
      <c r="H36" s="86">
        <f>SUMIF('１号'!$B$4:$B$58,'集計 (事業分類別) (R1)'!D36,'１号'!$J$4:$J$58)/1000</f>
        <v>0</v>
      </c>
      <c r="I36" s="93">
        <f t="shared" si="0"/>
        <v>0</v>
      </c>
      <c r="J36" s="103" t="e">
        <f t="shared" si="1"/>
        <v>#DIV/0!</v>
      </c>
    </row>
    <row r="37" spans="2:10" s="53" customFormat="1" ht="15" customHeight="1">
      <c r="B37" s="56"/>
      <c r="C37" s="60"/>
      <c r="D37" s="67" t="s">
        <v>253</v>
      </c>
      <c r="E37" s="75">
        <f>COUNTIF('１号'!$B$4:$B$58,'集計 (事業分類別) (R1)'!D37)</f>
        <v>0</v>
      </c>
      <c r="F37" s="86">
        <f>SUMIF('１号'!$B$4:$B$58,'集計 (事業分類別) (R1)'!D37,'１号'!$F$4:$F$58)/1000</f>
        <v>0</v>
      </c>
      <c r="G37" s="86">
        <f>SUMIF('１号'!$B$4:$B$58,'集計 (事業分類別) (R1)'!D37,'１号'!$H$4:$H$58)/1000</f>
        <v>0</v>
      </c>
      <c r="H37" s="86">
        <f>SUMIF('１号'!$B$4:$B$58,'集計 (事業分類別) (R1)'!D37,'１号'!$J$4:$J$58)/1000</f>
        <v>0</v>
      </c>
      <c r="I37" s="93">
        <f t="shared" si="0"/>
        <v>0</v>
      </c>
      <c r="J37" s="103" t="e">
        <f t="shared" si="1"/>
        <v>#DIV/0!</v>
      </c>
    </row>
    <row r="38" spans="2:10" s="53" customFormat="1" ht="15" customHeight="1">
      <c r="B38" s="56"/>
      <c r="C38" s="60"/>
      <c r="D38" s="67" t="s">
        <v>133</v>
      </c>
      <c r="E38" s="75">
        <f>COUNTIF('１号'!$B$4:$B$58,'集計 (事業分類別) (R1)'!D38)</f>
        <v>3</v>
      </c>
      <c r="F38" s="86">
        <f>SUMIF('１号'!$B$4:$B$58,'集計 (事業分類別) (R1)'!D38,'１号'!$F$4:$F$58)/1000</f>
        <v>8.8079999999999998</v>
      </c>
      <c r="G38" s="86">
        <f>SUMIF('１号'!$B$4:$B$58,'集計 (事業分類別) (R1)'!D38,'１号'!$H$4:$H$58)/1000</f>
        <v>9.03477</v>
      </c>
      <c r="H38" s="86">
        <f>SUMIF('１号'!$B$4:$B$58,'集計 (事業分類別) (R1)'!D38,'１号'!$J$4:$J$58)/1000</f>
        <v>9.8689999999999998</v>
      </c>
      <c r="I38" s="93">
        <f t="shared" si="0"/>
        <v>1.0609999999999999</v>
      </c>
      <c r="J38" s="103">
        <f t="shared" si="1"/>
        <v>12.045867393278838</v>
      </c>
    </row>
    <row r="39" spans="2:10" s="53" customFormat="1" ht="15" customHeight="1">
      <c r="B39" s="56"/>
      <c r="C39" s="60"/>
      <c r="D39" s="67" t="s">
        <v>250</v>
      </c>
      <c r="E39" s="75">
        <f>COUNTIF('１号'!$B$4:$B$58,'集計 (事業分類別) (R1)'!D39)</f>
        <v>0</v>
      </c>
      <c r="F39" s="86">
        <f>SUMIF('１号'!$B$4:$B$58,'集計 (事業分類別) (R1)'!D39,'１号'!$F$4:$F$58)/1000</f>
        <v>0</v>
      </c>
      <c r="G39" s="86">
        <f>SUMIF('１号'!$B$4:$B$58,'集計 (事業分類別) (R1)'!D39,'１号'!$H$4:$H$58)/1000</f>
        <v>0</v>
      </c>
      <c r="H39" s="86">
        <f>SUMIF('１号'!$B$4:$B$58,'集計 (事業分類別) (R1)'!D39,'１号'!$J$4:$J$58)/1000</f>
        <v>0</v>
      </c>
      <c r="I39" s="93">
        <f t="shared" si="0"/>
        <v>0</v>
      </c>
      <c r="J39" s="103" t="e">
        <f t="shared" si="1"/>
        <v>#DIV/0!</v>
      </c>
    </row>
    <row r="40" spans="2:10" s="53" customFormat="1" ht="15" customHeight="1">
      <c r="B40" s="56"/>
      <c r="C40" s="60"/>
      <c r="D40" s="67" t="s">
        <v>177</v>
      </c>
      <c r="E40" s="75">
        <f>COUNTIF('１号'!$B$4:$B$58,'集計 (事業分類別) (R1)'!D40)</f>
        <v>1</v>
      </c>
      <c r="F40" s="86">
        <f>SUMIF('１号'!$B$4:$B$58,'集計 (事業分類別) (R1)'!D40,'１号'!$F$4:$F$58)/1000</f>
        <v>33.619999999999997</v>
      </c>
      <c r="G40" s="86">
        <f>SUMIF('１号'!$B$4:$B$58,'集計 (事業分類別) (R1)'!D40,'１号'!$H$4:$H$58)/1000</f>
        <v>33.283799999999999</v>
      </c>
      <c r="H40" s="86">
        <f>SUMIF('１号'!$B$4:$B$58,'集計 (事業分類別) (R1)'!D40,'１号'!$J$4:$J$58)/1000</f>
        <v>11.98</v>
      </c>
      <c r="I40" s="93">
        <f t="shared" si="0"/>
        <v>-21.639999999999997</v>
      </c>
      <c r="J40" s="103">
        <f t="shared" si="1"/>
        <v>-64.366448542534201</v>
      </c>
    </row>
    <row r="41" spans="2:10" s="53" customFormat="1" ht="12" hidden="1" customHeight="1">
      <c r="B41" s="56"/>
      <c r="C41" s="60"/>
      <c r="D41" s="66" t="s">
        <v>309</v>
      </c>
      <c r="E41" s="74">
        <f>COUNTIF('１号'!$B$4:$B$58,'集計 (事業分類別) (R1)'!D41)</f>
        <v>0</v>
      </c>
      <c r="F41" s="85">
        <f>SUMIF('１号'!$B$4:$B$58,'集計 (事業分類別) (R1)'!D41,'１号'!$F$4:$F$58)/1000</f>
        <v>0</v>
      </c>
      <c r="G41" s="85">
        <f>SUMIF('１号'!$B$4:$B$58,'集計 (事業分類別) (R1)'!D41,'１号'!$H$4:$H$58)/1000</f>
        <v>0</v>
      </c>
      <c r="H41" s="85">
        <f>SUMIF('１号'!$B$4:$B$58,'集計 (事業分類別) (R1)'!D41,'１号'!$J$4:$J$58)/1000</f>
        <v>0</v>
      </c>
      <c r="I41" s="92">
        <f t="shared" si="0"/>
        <v>0</v>
      </c>
      <c r="J41" s="102" t="e">
        <f t="shared" si="1"/>
        <v>#DIV/0!</v>
      </c>
    </row>
    <row r="42" spans="2:10" s="53" customFormat="1" ht="15" customHeight="1">
      <c r="B42" s="56"/>
      <c r="C42" s="60"/>
      <c r="D42" s="67" t="s">
        <v>36</v>
      </c>
      <c r="E42" s="75">
        <f>COUNTIF('１号'!$B$4:$B$58,'集計 (事業分類別) (R1)'!D42)</f>
        <v>0</v>
      </c>
      <c r="F42" s="86">
        <f>SUMIF('１号'!$B$4:$B$58,'集計 (事業分類別) (R1)'!D42,'１号'!$F$4:$F$58)/1000</f>
        <v>0</v>
      </c>
      <c r="G42" s="86">
        <f>SUMIF('１号'!$B$4:$B$58,'集計 (事業分類別) (R1)'!D42,'１号'!$H$4:$H$58)/1000</f>
        <v>0</v>
      </c>
      <c r="H42" s="86">
        <f>SUMIF('１号'!$B$4:$B$58,'集計 (事業分類別) (R1)'!D42,'１号'!$J$4:$J$58)/1000</f>
        <v>0</v>
      </c>
      <c r="I42" s="93">
        <f t="shared" si="0"/>
        <v>0</v>
      </c>
      <c r="J42" s="103" t="e">
        <f t="shared" si="1"/>
        <v>#DIV/0!</v>
      </c>
    </row>
    <row r="43" spans="2:10" s="53" customFormat="1" ht="15" customHeight="1">
      <c r="B43" s="56"/>
      <c r="C43" s="60"/>
      <c r="D43" s="67" t="s">
        <v>310</v>
      </c>
      <c r="E43" s="75">
        <f>COUNTIF('１号'!$B$4:$B$58,'集計 (事業分類別) (R1)'!D43)</f>
        <v>0</v>
      </c>
      <c r="F43" s="86">
        <f>SUMIF('１号'!$B$4:$B$58,'集計 (事業分類別) (R1)'!D43,'１号'!$F$4:$F$58)/1000</f>
        <v>0</v>
      </c>
      <c r="G43" s="86">
        <f>SUMIF('１号'!$B$4:$B$58,'集計 (事業分類別) (R1)'!D43,'１号'!$H$4:$H$58)/1000</f>
        <v>0</v>
      </c>
      <c r="H43" s="86">
        <f>SUMIF('１号'!$B$4:$B$58,'集計 (事業分類別) (R1)'!D43,'１号'!$J$4:$J$58)/1000</f>
        <v>0</v>
      </c>
      <c r="I43" s="93">
        <f t="shared" si="0"/>
        <v>0</v>
      </c>
      <c r="J43" s="103" t="e">
        <f t="shared" si="1"/>
        <v>#DIV/0!</v>
      </c>
    </row>
    <row r="44" spans="2:10" s="53" customFormat="1" ht="15" customHeight="1">
      <c r="B44" s="56"/>
      <c r="C44" s="60"/>
      <c r="D44" s="67" t="s">
        <v>171</v>
      </c>
      <c r="E44" s="75">
        <f>COUNTIF('１号'!$B$4:$B$58,'集計 (事業分類別) (R1)'!D44)</f>
        <v>0</v>
      </c>
      <c r="F44" s="86">
        <f>SUMIF('１号'!$B$4:$B$58,'集計 (事業分類別) (R1)'!D44,'１号'!$F$4:$F$58)/1000</f>
        <v>0</v>
      </c>
      <c r="G44" s="86">
        <f>SUMIF('１号'!$B$4:$B$58,'集計 (事業分類別) (R1)'!D44,'１号'!$H$4:$H$58)/1000</f>
        <v>0</v>
      </c>
      <c r="H44" s="86">
        <f>SUMIF('１号'!$B$4:$B$58,'集計 (事業分類別) (R1)'!D44,'１号'!$J$4:$J$58)/1000</f>
        <v>0</v>
      </c>
      <c r="I44" s="93">
        <f t="shared" si="0"/>
        <v>0</v>
      </c>
      <c r="J44" s="104" t="e">
        <f t="shared" si="1"/>
        <v>#DIV/0!</v>
      </c>
    </row>
    <row r="45" spans="2:10" s="53" customFormat="1" ht="12" hidden="1" customHeight="1">
      <c r="B45" s="56"/>
      <c r="C45" s="60"/>
      <c r="D45" s="66" t="s">
        <v>311</v>
      </c>
      <c r="E45" s="74">
        <f>COUNTIF('１号'!$B$4:$B$58,'集計 (事業分類別) (R1)'!D45)</f>
        <v>0</v>
      </c>
      <c r="F45" s="85">
        <f>SUMIF('１号'!$B$4:$B$58,'集計 (事業分類別) (R1)'!D45,'１号'!$F$4:$F$58)/1000</f>
        <v>0</v>
      </c>
      <c r="G45" s="85">
        <f>SUMIF('１号'!$B$4:$B$58,'集計 (事業分類別) (R1)'!D45,'１号'!$H$4:$H$58)/1000</f>
        <v>0</v>
      </c>
      <c r="H45" s="85">
        <f>SUMIF('１号'!$B$4:$B$58,'集計 (事業分類別) (R1)'!D45,'１号'!$J$4:$J$58)/1000</f>
        <v>0</v>
      </c>
      <c r="I45" s="92">
        <f t="shared" si="0"/>
        <v>0</v>
      </c>
      <c r="J45" s="102" t="e">
        <f t="shared" si="1"/>
        <v>#DIV/0!</v>
      </c>
    </row>
    <row r="46" spans="2:10" s="53" customFormat="1" ht="15" customHeight="1">
      <c r="B46" s="56"/>
      <c r="C46" s="60"/>
      <c r="D46" s="67" t="s">
        <v>312</v>
      </c>
      <c r="E46" s="75">
        <f>COUNTIF('１号'!$B$4:$B$58,'集計 (事業分類別) (R1)'!D46)</f>
        <v>0</v>
      </c>
      <c r="F46" s="86">
        <f>SUMIF('１号'!$B$4:$B$58,'集計 (事業分類別) (R1)'!D46,'１号'!$F$4:$F$58)/1000</f>
        <v>0</v>
      </c>
      <c r="G46" s="86">
        <f>SUMIF('１号'!$B$4:$B$58,'集計 (事業分類別) (R1)'!D46,'１号'!$H$4:$H$58)/1000</f>
        <v>0</v>
      </c>
      <c r="H46" s="86">
        <f>SUMIF('１号'!$B$4:$B$58,'集計 (事業分類別) (R1)'!D46,'１号'!$J$4:$J$58)/1000</f>
        <v>0</v>
      </c>
      <c r="I46" s="93">
        <f t="shared" si="0"/>
        <v>0</v>
      </c>
      <c r="J46" s="103" t="e">
        <f t="shared" si="1"/>
        <v>#DIV/0!</v>
      </c>
    </row>
    <row r="47" spans="2:10" s="53" customFormat="1" ht="12" hidden="1" customHeight="1">
      <c r="B47" s="56"/>
      <c r="C47" s="60"/>
      <c r="D47" s="66" t="s">
        <v>313</v>
      </c>
      <c r="E47" s="74">
        <f>COUNTIF('１号'!$B$4:$B$58,'集計 (事業分類別) (R1)'!D47)</f>
        <v>0</v>
      </c>
      <c r="F47" s="85">
        <f>SUMIF('１号'!$B$4:$B$58,'集計 (事業分類別) (R1)'!D47,'１号'!$F$4:$F$58)/1000</f>
        <v>0</v>
      </c>
      <c r="G47" s="85">
        <f>SUMIF('１号'!$B$4:$B$58,'集計 (事業分類別) (R1)'!D47,'１号'!$H$4:$H$58)/1000</f>
        <v>0</v>
      </c>
      <c r="H47" s="85">
        <f>SUMIF('１号'!$B$4:$B$58,'集計 (事業分類別) (R1)'!D47,'１号'!$J$4:$J$58)/1000</f>
        <v>0</v>
      </c>
      <c r="I47" s="92">
        <f t="shared" si="0"/>
        <v>0</v>
      </c>
      <c r="J47" s="102" t="e">
        <f t="shared" si="1"/>
        <v>#DIV/0!</v>
      </c>
    </row>
    <row r="48" spans="2:10" s="53" customFormat="1" ht="12" hidden="1" customHeight="1">
      <c r="B48" s="56"/>
      <c r="C48" s="60"/>
      <c r="D48" s="66" t="s">
        <v>303</v>
      </c>
      <c r="E48" s="74">
        <f>COUNTIF('１号'!$B$4:$B$58,'集計 (事業分類別) (R1)'!D48)</f>
        <v>0</v>
      </c>
      <c r="F48" s="85">
        <f>SUMIF('１号'!$B$4:$B$58,'集計 (事業分類別) (R1)'!D48,'１号'!$F$4:$F$58)/1000</f>
        <v>0</v>
      </c>
      <c r="G48" s="85">
        <f>SUMIF('１号'!$B$4:$B$58,'集計 (事業分類別) (R1)'!D48,'１号'!$H$4:$H$58)/1000</f>
        <v>0</v>
      </c>
      <c r="H48" s="85">
        <f>SUMIF('１号'!$B$4:$B$58,'集計 (事業分類別) (R1)'!D48,'１号'!$J$4:$J$58)/1000</f>
        <v>0</v>
      </c>
      <c r="I48" s="92">
        <f t="shared" si="0"/>
        <v>0</v>
      </c>
      <c r="J48" s="102" t="e">
        <f t="shared" si="1"/>
        <v>#DIV/0!</v>
      </c>
    </row>
    <row r="49" spans="2:10" s="53" customFormat="1" ht="15" customHeight="1">
      <c r="B49" s="56"/>
      <c r="C49" s="60"/>
      <c r="D49" s="67" t="s">
        <v>9</v>
      </c>
      <c r="E49" s="75">
        <f>COUNTIF('１号'!$B$4:$B$58,'集計 (事業分類別) (R1)'!D49)</f>
        <v>0</v>
      </c>
      <c r="F49" s="86">
        <f>SUMIF('１号'!$B$4:$B$58,'集計 (事業分類別) (R1)'!D49,'１号'!$F$4:$F$58)/1000</f>
        <v>0</v>
      </c>
      <c r="G49" s="86">
        <f>SUMIF('１号'!$B$4:$B$58,'集計 (事業分類別) (R1)'!D49,'１号'!$H$4:$H$58)/1000</f>
        <v>0</v>
      </c>
      <c r="H49" s="86">
        <f>SUMIF('１号'!$B$4:$B$58,'集計 (事業分類別) (R1)'!D49,'１号'!$J$4:$J$58)/1000</f>
        <v>0</v>
      </c>
      <c r="I49" s="93">
        <f t="shared" si="0"/>
        <v>0</v>
      </c>
      <c r="J49" s="103" t="e">
        <f t="shared" si="1"/>
        <v>#DIV/0!</v>
      </c>
    </row>
    <row r="50" spans="2:10" s="53" customFormat="1" ht="12" hidden="1" customHeight="1">
      <c r="B50" s="56"/>
      <c r="C50" s="60"/>
      <c r="D50" s="66" t="s">
        <v>314</v>
      </c>
      <c r="E50" s="74">
        <f>COUNTIF('１号'!$B$4:$B$58,'集計 (事業分類別) (R1)'!D50)</f>
        <v>0</v>
      </c>
      <c r="F50" s="85">
        <f>SUMIF('１号'!$B$4:$B$58,'集計 (事業分類別) (R1)'!D50,'１号'!$F$4:$F$58)/1000</f>
        <v>0</v>
      </c>
      <c r="G50" s="85">
        <f>SUMIF('１号'!$B$4:$B$58,'集計 (事業分類別) (R1)'!D50,'１号'!$H$4:$H$58)/1000</f>
        <v>0</v>
      </c>
      <c r="H50" s="85">
        <f>SUMIF('１号'!$B$4:$B$58,'集計 (事業分類別) (R1)'!D50,'１号'!$J$4:$J$58)/1000</f>
        <v>0</v>
      </c>
      <c r="I50" s="92">
        <f t="shared" si="0"/>
        <v>0</v>
      </c>
      <c r="J50" s="102" t="e">
        <f t="shared" si="1"/>
        <v>#DIV/0!</v>
      </c>
    </row>
    <row r="51" spans="2:10" s="53" customFormat="1" ht="12" hidden="1" customHeight="1">
      <c r="B51" s="56"/>
      <c r="C51" s="60"/>
      <c r="D51" s="66" t="s">
        <v>315</v>
      </c>
      <c r="E51" s="74">
        <f>COUNTIF('１号'!$B$4:$B$58,'集計 (事業分類別) (R1)'!D51)</f>
        <v>0</v>
      </c>
      <c r="F51" s="85">
        <f>SUMIF('１号'!$B$4:$B$58,'集計 (事業分類別) (R1)'!D51,'１号'!$F$4:$F$58)/1000</f>
        <v>0</v>
      </c>
      <c r="G51" s="85">
        <f>SUMIF('１号'!$B$4:$B$58,'集計 (事業分類別) (R1)'!D51,'１号'!$H$4:$H$58)/1000</f>
        <v>0</v>
      </c>
      <c r="H51" s="85">
        <f>SUMIF('１号'!$B$4:$B$58,'集計 (事業分類別) (R1)'!D51,'１号'!$J$4:$J$58)/1000</f>
        <v>0</v>
      </c>
      <c r="I51" s="92">
        <f t="shared" si="0"/>
        <v>0</v>
      </c>
      <c r="J51" s="102" t="e">
        <f t="shared" si="1"/>
        <v>#DIV/0!</v>
      </c>
    </row>
    <row r="52" spans="2:10" s="53" customFormat="1" ht="12" hidden="1" customHeight="1">
      <c r="B52" s="56"/>
      <c r="C52" s="60"/>
      <c r="D52" s="66" t="s">
        <v>186</v>
      </c>
      <c r="E52" s="74">
        <f>COUNTIF('１号'!$B$4:$B$58,'集計 (事業分類別) (R1)'!D52)</f>
        <v>0</v>
      </c>
      <c r="F52" s="85">
        <f>SUMIF('１号'!$B$4:$B$58,'集計 (事業分類別) (R1)'!D52,'１号'!$F$4:$F$58)/1000</f>
        <v>0</v>
      </c>
      <c r="G52" s="85">
        <f>SUMIF('１号'!$B$4:$B$58,'集計 (事業分類別) (R1)'!D52,'１号'!$H$4:$H$58)/1000</f>
        <v>0</v>
      </c>
      <c r="H52" s="85">
        <f>SUMIF('１号'!$B$4:$B$58,'集計 (事業分類別) (R1)'!D52,'１号'!$J$4:$J$58)/1000</f>
        <v>0</v>
      </c>
      <c r="I52" s="92">
        <f t="shared" si="0"/>
        <v>0</v>
      </c>
      <c r="J52" s="102" t="e">
        <f t="shared" si="1"/>
        <v>#DIV/0!</v>
      </c>
    </row>
    <row r="53" spans="2:10" s="53" customFormat="1" ht="12" hidden="1" customHeight="1">
      <c r="B53" s="56"/>
      <c r="C53" s="60"/>
      <c r="D53" s="66" t="s">
        <v>85</v>
      </c>
      <c r="E53" s="74">
        <f>COUNTIF('１号'!$B$4:$B$58,'集計 (事業分類別) (R1)'!D53)</f>
        <v>0</v>
      </c>
      <c r="F53" s="85">
        <f>SUMIF('１号'!$B$4:$B$58,'集計 (事業分類別) (R1)'!D53,'１号'!$F$4:$F$58)/1000</f>
        <v>0</v>
      </c>
      <c r="G53" s="85">
        <f>SUMIF('１号'!$B$4:$B$58,'集計 (事業分類別) (R1)'!D53,'１号'!$H$4:$H$58)/1000</f>
        <v>0</v>
      </c>
      <c r="H53" s="85">
        <f>SUMIF('１号'!$B$4:$B$58,'集計 (事業分類別) (R1)'!D53,'１号'!$J$4:$J$58)/1000</f>
        <v>0</v>
      </c>
      <c r="I53" s="92">
        <f t="shared" si="0"/>
        <v>0</v>
      </c>
      <c r="J53" s="102" t="e">
        <f t="shared" si="1"/>
        <v>#DIV/0!</v>
      </c>
    </row>
    <row r="54" spans="2:10" s="53" customFormat="1" ht="15" customHeight="1">
      <c r="B54" s="56"/>
      <c r="C54" s="60"/>
      <c r="D54" s="67" t="s">
        <v>219</v>
      </c>
      <c r="E54" s="75">
        <f>COUNTIF('１号'!$B$4:$B$58,'集計 (事業分類別) (R1)'!D54)</f>
        <v>0</v>
      </c>
      <c r="F54" s="86">
        <f>SUMIF('１号'!$B$4:$B$58,'集計 (事業分類別) (R1)'!D54,'１号'!$F$4:$F$58)/1000</f>
        <v>0</v>
      </c>
      <c r="G54" s="86">
        <f>SUMIF('１号'!$B$4:$B$58,'集計 (事業分類別) (R1)'!D54,'１号'!$H$4:$H$58)/1000</f>
        <v>0</v>
      </c>
      <c r="H54" s="86">
        <f>SUMIF('１号'!$B$4:$B$58,'集計 (事業分類別) (R1)'!D54,'１号'!$J$4:$J$58)/1000</f>
        <v>0</v>
      </c>
      <c r="I54" s="93">
        <f t="shared" si="0"/>
        <v>0</v>
      </c>
      <c r="J54" s="103" t="e">
        <f t="shared" si="1"/>
        <v>#DIV/0!</v>
      </c>
    </row>
    <row r="55" spans="2:10" s="53" customFormat="1" ht="12" hidden="1" customHeight="1">
      <c r="B55" s="56"/>
      <c r="C55" s="60"/>
      <c r="D55" s="66" t="s">
        <v>316</v>
      </c>
      <c r="E55" s="74">
        <f>COUNTIF('１号'!$B$4:$B$58,'集計 (事業分類別) (R1)'!D55)</f>
        <v>0</v>
      </c>
      <c r="F55" s="85">
        <f>SUMIF('１号'!$B$4:$B$58,'集計 (事業分類別) (R1)'!D55,'１号'!$F$4:$F$58)/1000</f>
        <v>0</v>
      </c>
      <c r="G55" s="85">
        <f>SUMIF('１号'!$B$4:$B$58,'集計 (事業分類別) (R1)'!D55,'１号'!$H$4:$H$58)/1000</f>
        <v>0</v>
      </c>
      <c r="H55" s="85">
        <f>SUMIF('１号'!$B$4:$B$58,'集計 (事業分類別) (R1)'!D55,'１号'!$J$4:$J$58)/1000</f>
        <v>0</v>
      </c>
      <c r="I55" s="92">
        <f t="shared" si="0"/>
        <v>0</v>
      </c>
      <c r="J55" s="102" t="e">
        <f t="shared" si="1"/>
        <v>#DIV/0!</v>
      </c>
    </row>
    <row r="56" spans="2:10" s="53" customFormat="1" ht="12" hidden="1" customHeight="1">
      <c r="B56" s="56"/>
      <c r="C56" s="60"/>
      <c r="D56" s="66" t="s">
        <v>119</v>
      </c>
      <c r="E56" s="74">
        <f>COUNTIF('１号'!$B$4:$B$58,'集計 (事業分類別) (R1)'!D56)</f>
        <v>0</v>
      </c>
      <c r="F56" s="85">
        <f>SUMIF('１号'!$B$4:$B$58,'集計 (事業分類別) (R1)'!D56,'１号'!$F$4:$F$58)/1000</f>
        <v>0</v>
      </c>
      <c r="G56" s="85">
        <f>SUMIF('１号'!$B$4:$B$58,'集計 (事業分類別) (R1)'!D56,'１号'!$H$4:$H$58)/1000</f>
        <v>0</v>
      </c>
      <c r="H56" s="85">
        <f>SUMIF('１号'!$B$4:$B$58,'集計 (事業分類別) (R1)'!D56,'１号'!$J$4:$J$58)/1000</f>
        <v>0</v>
      </c>
      <c r="I56" s="92">
        <f t="shared" si="0"/>
        <v>0</v>
      </c>
      <c r="J56" s="102" t="e">
        <f t="shared" si="1"/>
        <v>#DIV/0!</v>
      </c>
    </row>
    <row r="57" spans="2:10" s="53" customFormat="1" ht="15" customHeight="1">
      <c r="B57" s="56"/>
      <c r="C57" s="60"/>
      <c r="D57" s="67" t="s">
        <v>317</v>
      </c>
      <c r="E57" s="75">
        <f>COUNTIF('１号'!$B$4:$B$58,'集計 (事業分類別) (R1)'!D57)</f>
        <v>0</v>
      </c>
      <c r="F57" s="86">
        <f>SUMIF('１号'!$B$4:$B$58,'集計 (事業分類別) (R1)'!D57,'１号'!$F$4:$F$58)/1000</f>
        <v>0</v>
      </c>
      <c r="G57" s="86">
        <f>SUMIF('１号'!$B$4:$B$58,'集計 (事業分類別) (R1)'!D57,'１号'!$H$4:$H$58)/1000</f>
        <v>0</v>
      </c>
      <c r="H57" s="86">
        <f>SUMIF('１号'!$B$4:$B$58,'集計 (事業分類別) (R1)'!D57,'１号'!$J$4:$J$58)/1000</f>
        <v>0</v>
      </c>
      <c r="I57" s="93">
        <f t="shared" si="0"/>
        <v>0</v>
      </c>
      <c r="J57" s="103" t="e">
        <f t="shared" si="1"/>
        <v>#DIV/0!</v>
      </c>
    </row>
    <row r="58" spans="2:10" s="53" customFormat="1" ht="12" hidden="1" customHeight="1">
      <c r="B58" s="56"/>
      <c r="C58" s="60"/>
      <c r="D58" s="66" t="s">
        <v>319</v>
      </c>
      <c r="E58" s="74">
        <f>COUNTIF('１号'!$B$4:$B$58,'集計 (事業分類別) (R1)'!D58)</f>
        <v>0</v>
      </c>
      <c r="F58" s="85">
        <f>SUMIF('１号'!$B$4:$B$58,'集計 (事業分類別) (R1)'!D58,'１号'!$F$4:$F$58)/1000</f>
        <v>0</v>
      </c>
      <c r="G58" s="85">
        <f>SUMIF('１号'!$B$4:$B$58,'集計 (事業分類別) (R1)'!D58,'１号'!$H$4:$H$58)/1000</f>
        <v>0</v>
      </c>
      <c r="H58" s="85">
        <f>SUMIF('１号'!$B$4:$B$58,'集計 (事業分類別) (R1)'!D58,'１号'!$J$4:$J$58)/1000</f>
        <v>0</v>
      </c>
      <c r="I58" s="92">
        <f t="shared" si="0"/>
        <v>0</v>
      </c>
      <c r="J58" s="102" t="e">
        <f t="shared" si="1"/>
        <v>#DIV/0!</v>
      </c>
    </row>
    <row r="59" spans="2:10" s="53" customFormat="1" ht="12" hidden="1" customHeight="1">
      <c r="B59" s="56"/>
      <c r="C59" s="60"/>
      <c r="D59" s="66" t="s">
        <v>320</v>
      </c>
      <c r="E59" s="74">
        <f>COUNTIF('１号'!$B$4:$B$58,'集計 (事業分類別) (R1)'!D59)</f>
        <v>0</v>
      </c>
      <c r="F59" s="85">
        <f>SUMIF('１号'!$B$4:$B$58,'集計 (事業分類別) (R1)'!D59,'１号'!$F$4:$F$58)/1000</f>
        <v>0</v>
      </c>
      <c r="G59" s="85">
        <f>SUMIF('１号'!$B$4:$B$58,'集計 (事業分類別) (R1)'!D59,'１号'!$H$4:$H$58)/1000</f>
        <v>0</v>
      </c>
      <c r="H59" s="85">
        <f>SUMIF('１号'!$B$4:$B$58,'集計 (事業分類別) (R1)'!D59,'１号'!$J$4:$J$58)/1000</f>
        <v>0</v>
      </c>
      <c r="I59" s="92">
        <f t="shared" si="0"/>
        <v>0</v>
      </c>
      <c r="J59" s="102" t="e">
        <f t="shared" si="1"/>
        <v>#DIV/0!</v>
      </c>
    </row>
    <row r="60" spans="2:10" s="53" customFormat="1" ht="15" customHeight="1">
      <c r="B60" s="56"/>
      <c r="C60" s="60"/>
      <c r="D60" s="67" t="s">
        <v>200</v>
      </c>
      <c r="E60" s="75">
        <f>COUNTIF('１号'!$B$4:$B$58,'集計 (事業分類別) (R1)'!D60)</f>
        <v>0</v>
      </c>
      <c r="F60" s="86">
        <f>SUMIF('１号'!$B$4:$B$58,'集計 (事業分類別) (R1)'!D60,'１号'!$F$4:$F$58)/1000</f>
        <v>0</v>
      </c>
      <c r="G60" s="86">
        <f>SUMIF('１号'!$B$4:$B$58,'集計 (事業分類別) (R1)'!D60,'１号'!$H$4:$H$58)/1000</f>
        <v>0</v>
      </c>
      <c r="H60" s="86">
        <f>SUMIF('１号'!$B$4:$B$58,'集計 (事業分類別) (R1)'!D60,'１号'!$J$4:$J$58)/1000</f>
        <v>0</v>
      </c>
      <c r="I60" s="93">
        <f t="shared" si="0"/>
        <v>0</v>
      </c>
      <c r="J60" s="104" t="e">
        <f t="shared" si="1"/>
        <v>#DIV/0!</v>
      </c>
    </row>
    <row r="61" spans="2:10" s="53" customFormat="1" ht="12" hidden="1" customHeight="1">
      <c r="B61" s="56"/>
      <c r="C61" s="60"/>
      <c r="D61" s="66" t="s">
        <v>321</v>
      </c>
      <c r="E61" s="74">
        <f>COUNTIF('１号'!$B$4:$B$58,'集計 (事業分類別) (R1)'!D61)</f>
        <v>0</v>
      </c>
      <c r="F61" s="85">
        <f>SUMIF('１号'!$B$4:$B$58,'集計 (事業分類別) (R1)'!D61,'１号'!$F$4:$F$58)/1000</f>
        <v>0</v>
      </c>
      <c r="G61" s="85">
        <f>SUMIF('１号'!$B$4:$B$58,'集計 (事業分類別) (R1)'!D61,'１号'!$H$4:$H$58)/1000</f>
        <v>0</v>
      </c>
      <c r="H61" s="85">
        <f>SUMIF('１号'!$B$4:$B$58,'集計 (事業分類別) (R1)'!D61,'１号'!$J$4:$J$58)/1000</f>
        <v>0</v>
      </c>
      <c r="I61" s="92">
        <f t="shared" si="0"/>
        <v>0</v>
      </c>
      <c r="J61" s="102" t="e">
        <f t="shared" si="1"/>
        <v>#DIV/0!</v>
      </c>
    </row>
    <row r="62" spans="2:10" s="53" customFormat="1" ht="15" customHeight="1">
      <c r="B62" s="56"/>
      <c r="C62" s="60"/>
      <c r="D62" s="67" t="s">
        <v>55</v>
      </c>
      <c r="E62" s="75">
        <f>COUNTIF('１号'!$B$4:$B$58,'集計 (事業分類別) (R1)'!D62)</f>
        <v>0</v>
      </c>
      <c r="F62" s="86">
        <f>SUMIF('１号'!$B$4:$B$58,'集計 (事業分類別) (R1)'!D62,'１号'!$F$4:$F$58)/1000</f>
        <v>0</v>
      </c>
      <c r="G62" s="86">
        <f>SUMIF('１号'!$B$4:$B$58,'集計 (事業分類別) (R1)'!D62,'１号'!$H$4:$H$58)/1000</f>
        <v>0</v>
      </c>
      <c r="H62" s="86">
        <f>SUMIF('１号'!$B$4:$B$58,'集計 (事業分類別) (R1)'!D62,'１号'!$J$4:$J$58)/1000</f>
        <v>0</v>
      </c>
      <c r="I62" s="93">
        <f t="shared" si="0"/>
        <v>0</v>
      </c>
      <c r="J62" s="103" t="e">
        <f t="shared" si="1"/>
        <v>#DIV/0!</v>
      </c>
    </row>
    <row r="63" spans="2:10" s="53" customFormat="1" ht="15" customHeight="1">
      <c r="B63" s="56"/>
      <c r="C63" s="60"/>
      <c r="D63" s="67" t="s">
        <v>323</v>
      </c>
      <c r="E63" s="75">
        <f>COUNTIF('１号'!$B$4:$B$58,'集計 (事業分類別) (R1)'!D63)</f>
        <v>0</v>
      </c>
      <c r="F63" s="86">
        <f>SUMIF('１号'!$B$4:$B$58,'集計 (事業分類別) (R1)'!D63,'１号'!$F$4:$F$58)/1000</f>
        <v>0</v>
      </c>
      <c r="G63" s="86">
        <f>SUMIF('１号'!$B$4:$B$58,'集計 (事業分類別) (R1)'!D63,'１号'!$H$4:$H$58)/1000</f>
        <v>0</v>
      </c>
      <c r="H63" s="86">
        <f>SUMIF('１号'!$B$4:$B$58,'集計 (事業分類別) (R1)'!D63,'１号'!$J$4:$J$58)/1000</f>
        <v>0</v>
      </c>
      <c r="I63" s="93">
        <f t="shared" si="0"/>
        <v>0</v>
      </c>
      <c r="J63" s="103" t="e">
        <f t="shared" si="1"/>
        <v>#DIV/0!</v>
      </c>
    </row>
    <row r="64" spans="2:10" s="53" customFormat="1" ht="12" hidden="1" customHeight="1">
      <c r="B64" s="56"/>
      <c r="C64" s="60"/>
      <c r="D64" s="66" t="s">
        <v>324</v>
      </c>
      <c r="E64" s="74">
        <f>COUNTIF('１号'!$B$4:$B$58,'集計 (事業分類別) (R1)'!D64)</f>
        <v>0</v>
      </c>
      <c r="F64" s="85">
        <f>SUMIF('１号'!$B$4:$B$58,'集計 (事業分類別) (R1)'!D64,'１号'!$F$4:$F$58)/1000</f>
        <v>0</v>
      </c>
      <c r="G64" s="85">
        <f>SUMIF('１号'!$B$4:$B$58,'集計 (事業分類別) (R1)'!D64,'１号'!$H$4:$H$58)/1000</f>
        <v>0</v>
      </c>
      <c r="H64" s="85">
        <f>SUMIF('１号'!$B$4:$B$58,'集計 (事業分類別) (R1)'!D64,'１号'!$J$4:$J$58)/1000</f>
        <v>0</v>
      </c>
      <c r="I64" s="92">
        <f t="shared" si="0"/>
        <v>0</v>
      </c>
      <c r="J64" s="102" t="e">
        <f t="shared" si="1"/>
        <v>#DIV/0!</v>
      </c>
    </row>
    <row r="65" spans="2:10" s="53" customFormat="1" ht="12" hidden="1" customHeight="1">
      <c r="B65" s="56"/>
      <c r="C65" s="60"/>
      <c r="D65" s="66" t="s">
        <v>10</v>
      </c>
      <c r="E65" s="74">
        <f>COUNTIF('１号'!$B$4:$B$58,'集計 (事業分類別) (R1)'!D65)</f>
        <v>0</v>
      </c>
      <c r="F65" s="85">
        <f>SUMIF('１号'!$B$4:$B$58,'集計 (事業分類別) (R1)'!D65,'１号'!$F$4:$F$58)/1000</f>
        <v>0</v>
      </c>
      <c r="G65" s="85">
        <f>SUMIF('１号'!$B$4:$B$58,'集計 (事業分類別) (R1)'!D65,'１号'!$H$4:$H$58)/1000</f>
        <v>0</v>
      </c>
      <c r="H65" s="85">
        <f>SUMIF('１号'!$B$4:$B$58,'集計 (事業分類別) (R1)'!D65,'１号'!$J$4:$J$58)/1000</f>
        <v>0</v>
      </c>
      <c r="I65" s="92">
        <f t="shared" si="0"/>
        <v>0</v>
      </c>
      <c r="J65" s="102" t="e">
        <f t="shared" si="1"/>
        <v>#DIV/0!</v>
      </c>
    </row>
    <row r="66" spans="2:10" s="53" customFormat="1" ht="12" hidden="1" customHeight="1">
      <c r="B66" s="56"/>
      <c r="C66" s="60"/>
      <c r="D66" s="66" t="s">
        <v>325</v>
      </c>
      <c r="E66" s="74">
        <f>COUNTIF('１号'!$B$4:$B$58,'集計 (事業分類別) (R1)'!D66)</f>
        <v>0</v>
      </c>
      <c r="F66" s="85">
        <f>SUMIF('１号'!$B$4:$B$58,'集計 (事業分類別) (R1)'!D66,'１号'!$F$4:$F$58)/1000</f>
        <v>0</v>
      </c>
      <c r="G66" s="85">
        <f>SUMIF('１号'!$B$4:$B$58,'集計 (事業分類別) (R1)'!D66,'１号'!$H$4:$H$58)/1000</f>
        <v>0</v>
      </c>
      <c r="H66" s="85">
        <f>SUMIF('１号'!$B$4:$B$58,'集計 (事業分類別) (R1)'!D66,'１号'!$J$4:$J$58)/1000</f>
        <v>0</v>
      </c>
      <c r="I66" s="92">
        <f t="shared" si="0"/>
        <v>0</v>
      </c>
      <c r="J66" s="102" t="e">
        <f t="shared" si="1"/>
        <v>#DIV/0!</v>
      </c>
    </row>
    <row r="67" spans="2:10" s="53" customFormat="1" ht="15" customHeight="1">
      <c r="B67" s="56"/>
      <c r="C67" s="60"/>
      <c r="D67" s="67" t="s">
        <v>326</v>
      </c>
      <c r="E67" s="75">
        <f>COUNTIF('１号'!$B$4:$B$58,'集計 (事業分類別) (R1)'!D67)</f>
        <v>0</v>
      </c>
      <c r="F67" s="86">
        <f>SUMIF('１号'!$B$4:$B$58,'集計 (事業分類別) (R1)'!D67,'１号'!$F$4:$F$58)/1000</f>
        <v>0</v>
      </c>
      <c r="G67" s="86">
        <f>SUMIF('１号'!$B$4:$B$58,'集計 (事業分類別) (R1)'!D67,'１号'!$H$4:$H$58)/1000</f>
        <v>0</v>
      </c>
      <c r="H67" s="86">
        <f>SUMIF('１号'!$B$4:$B$58,'集計 (事業分類別) (R1)'!D67,'１号'!$J$4:$J$58)/1000</f>
        <v>0</v>
      </c>
      <c r="I67" s="93">
        <f t="shared" si="0"/>
        <v>0</v>
      </c>
      <c r="J67" s="103" t="e">
        <f t="shared" si="1"/>
        <v>#DIV/0!</v>
      </c>
    </row>
    <row r="68" spans="2:10" s="53" customFormat="1" ht="12" hidden="1" customHeight="1">
      <c r="B68" s="56"/>
      <c r="C68" s="60"/>
      <c r="D68" s="66" t="s">
        <v>327</v>
      </c>
      <c r="E68" s="74">
        <f>COUNTIF('１号'!$B$4:$B$58,'集計 (事業分類別) (R1)'!D68)</f>
        <v>0</v>
      </c>
      <c r="F68" s="85">
        <f>SUMIF('１号'!$B$4:$B$58,'集計 (事業分類別) (R1)'!D68,'１号'!$F$4:$F$58)/1000</f>
        <v>0</v>
      </c>
      <c r="G68" s="85">
        <f>SUMIF('１号'!$B$4:$B$58,'集計 (事業分類別) (R1)'!D68,'１号'!$H$4:$H$58)/1000</f>
        <v>0</v>
      </c>
      <c r="H68" s="85">
        <f>SUMIF('１号'!$B$4:$B$58,'集計 (事業分類別) (R1)'!D68,'１号'!$J$4:$J$58)/1000</f>
        <v>0</v>
      </c>
      <c r="I68" s="92">
        <f t="shared" si="0"/>
        <v>0</v>
      </c>
      <c r="J68" s="102" t="e">
        <f t="shared" si="1"/>
        <v>#DIV/0!</v>
      </c>
    </row>
    <row r="69" spans="2:10" s="53" customFormat="1" ht="15" customHeight="1">
      <c r="B69" s="56"/>
      <c r="C69" s="60"/>
      <c r="D69" s="67" t="s">
        <v>328</v>
      </c>
      <c r="E69" s="75">
        <f>COUNTIF('１号'!$B$4:$B$58,'集計 (事業分類別) (R1)'!D69)</f>
        <v>0</v>
      </c>
      <c r="F69" s="86">
        <f>SUMIF('１号'!$B$4:$B$58,'集計 (事業分類別) (R1)'!D69,'１号'!$F$4:$F$58)/1000</f>
        <v>0</v>
      </c>
      <c r="G69" s="86">
        <f>SUMIF('１号'!$B$4:$B$58,'集計 (事業分類別) (R1)'!D69,'１号'!$H$4:$H$58)/1000</f>
        <v>0</v>
      </c>
      <c r="H69" s="86">
        <f>SUMIF('１号'!$B$4:$B$58,'集計 (事業分類別) (R1)'!D69,'１号'!$J$4:$J$58)/1000</f>
        <v>0</v>
      </c>
      <c r="I69" s="93">
        <f t="shared" si="0"/>
        <v>0</v>
      </c>
      <c r="J69" s="103" t="e">
        <f t="shared" si="1"/>
        <v>#DIV/0!</v>
      </c>
    </row>
    <row r="70" spans="2:10" s="53" customFormat="1" ht="12" hidden="1" customHeight="1">
      <c r="B70" s="56"/>
      <c r="C70" s="60"/>
      <c r="D70" s="66" t="s">
        <v>322</v>
      </c>
      <c r="E70" s="74">
        <f>COUNTIF('１号'!$B$4:$B$58,'集計 (事業分類別) (R1)'!D70)</f>
        <v>0</v>
      </c>
      <c r="F70" s="85">
        <f>SUMIF('１号'!$B$4:$B$58,'集計 (事業分類別) (R1)'!D70,'１号'!$F$4:$F$58)/1000</f>
        <v>0</v>
      </c>
      <c r="G70" s="85">
        <f>SUMIF('１号'!$B$4:$B$58,'集計 (事業分類別) (R1)'!D70,'１号'!$H$4:$H$58)/1000</f>
        <v>0</v>
      </c>
      <c r="H70" s="85">
        <f>SUMIF('１号'!$B$4:$B$58,'集計 (事業分類別) (R1)'!D70,'１号'!$J$4:$J$58)/1000</f>
        <v>0</v>
      </c>
      <c r="I70" s="92">
        <f t="shared" si="0"/>
        <v>0</v>
      </c>
      <c r="J70" s="102" t="e">
        <f t="shared" si="1"/>
        <v>#DIV/0!</v>
      </c>
    </row>
    <row r="71" spans="2:10" s="53" customFormat="1" ht="12" hidden="1" customHeight="1">
      <c r="B71" s="56"/>
      <c r="C71" s="60"/>
      <c r="D71" s="66" t="s">
        <v>329</v>
      </c>
      <c r="E71" s="74">
        <f>COUNTIF('１号'!$B$4:$B$58,'集計 (事業分類別) (R1)'!D71)</f>
        <v>0</v>
      </c>
      <c r="F71" s="85">
        <f>SUMIF('１号'!$B$4:$B$58,'集計 (事業分類別) (R1)'!D71,'１号'!$F$4:$F$58)/1000</f>
        <v>0</v>
      </c>
      <c r="G71" s="85">
        <f>SUMIF('１号'!$B$4:$B$58,'集計 (事業分類別) (R1)'!D71,'１号'!$H$4:$H$58)/1000</f>
        <v>0</v>
      </c>
      <c r="H71" s="85">
        <f>SUMIF('１号'!$B$4:$B$58,'集計 (事業分類別) (R1)'!D71,'１号'!$J$4:$J$58)/1000</f>
        <v>0</v>
      </c>
      <c r="I71" s="92">
        <f t="shared" ref="I71:I123" si="2">H71-F71</f>
        <v>0</v>
      </c>
      <c r="J71" s="102" t="e">
        <f t="shared" ref="J71:J123" si="3">I71/F71*100</f>
        <v>#DIV/0!</v>
      </c>
    </row>
    <row r="72" spans="2:10" s="53" customFormat="1" ht="12" hidden="1" customHeight="1">
      <c r="B72" s="56"/>
      <c r="C72" s="60"/>
      <c r="D72" s="66" t="s">
        <v>330</v>
      </c>
      <c r="E72" s="74">
        <f>COUNTIF('１号'!$B$4:$B$58,'集計 (事業分類別) (R1)'!D72)</f>
        <v>0</v>
      </c>
      <c r="F72" s="85">
        <f>SUMIF('１号'!$B$4:$B$58,'集計 (事業分類別) (R1)'!D72,'１号'!$F$4:$F$58)/1000</f>
        <v>0</v>
      </c>
      <c r="G72" s="85">
        <f>SUMIF('１号'!$B$4:$B$58,'集計 (事業分類別) (R1)'!D72,'１号'!$H$4:$H$58)/1000</f>
        <v>0</v>
      </c>
      <c r="H72" s="85">
        <f>SUMIF('１号'!$B$4:$B$58,'集計 (事業分類別) (R1)'!D72,'１号'!$J$4:$J$58)/1000</f>
        <v>0</v>
      </c>
      <c r="I72" s="92">
        <f t="shared" si="2"/>
        <v>0</v>
      </c>
      <c r="J72" s="102" t="e">
        <f t="shared" si="3"/>
        <v>#DIV/0!</v>
      </c>
    </row>
    <row r="73" spans="2:10" s="53" customFormat="1" ht="12" hidden="1" customHeight="1">
      <c r="B73" s="56"/>
      <c r="C73" s="60"/>
      <c r="D73" s="66" t="s">
        <v>286</v>
      </c>
      <c r="E73" s="74">
        <f>COUNTIF('１号'!$B$4:$B$58,'集計 (事業分類別) (R1)'!D73)</f>
        <v>0</v>
      </c>
      <c r="F73" s="85">
        <f>SUMIF('１号'!$B$4:$B$58,'集計 (事業分類別) (R1)'!D73,'１号'!$F$4:$F$58)/1000</f>
        <v>0</v>
      </c>
      <c r="G73" s="85">
        <f>SUMIF('１号'!$B$4:$B$58,'集計 (事業分類別) (R1)'!D73,'１号'!$H$4:$H$58)/1000</f>
        <v>0</v>
      </c>
      <c r="H73" s="85">
        <f>SUMIF('１号'!$B$4:$B$58,'集計 (事業分類別) (R1)'!D73,'１号'!$J$4:$J$58)/1000</f>
        <v>0</v>
      </c>
      <c r="I73" s="92">
        <f t="shared" si="2"/>
        <v>0</v>
      </c>
      <c r="J73" s="102" t="e">
        <f t="shared" si="3"/>
        <v>#DIV/0!</v>
      </c>
    </row>
    <row r="74" spans="2:10" s="53" customFormat="1" ht="12" hidden="1" customHeight="1">
      <c r="B74" s="56"/>
      <c r="C74" s="60"/>
      <c r="D74" s="66" t="s">
        <v>318</v>
      </c>
      <c r="E74" s="74">
        <f>COUNTIF('１号'!$B$4:$B$58,'集計 (事業分類別) (R1)'!D74)</f>
        <v>0</v>
      </c>
      <c r="F74" s="85">
        <f>SUMIF('１号'!$B$4:$B$58,'集計 (事業分類別) (R1)'!D74,'１号'!$F$4:$F$58)/1000</f>
        <v>0</v>
      </c>
      <c r="G74" s="85">
        <f>SUMIF('１号'!$B$4:$B$58,'集計 (事業分類別) (R1)'!D74,'１号'!$H$4:$H$58)/1000</f>
        <v>0</v>
      </c>
      <c r="H74" s="85">
        <f>SUMIF('１号'!$B$4:$B$58,'集計 (事業分類別) (R1)'!D74,'１号'!$J$4:$J$58)/1000</f>
        <v>0</v>
      </c>
      <c r="I74" s="92">
        <f t="shared" si="2"/>
        <v>0</v>
      </c>
      <c r="J74" s="102" t="e">
        <f t="shared" si="3"/>
        <v>#DIV/0!</v>
      </c>
    </row>
    <row r="75" spans="2:10" s="53" customFormat="1" ht="12" hidden="1" customHeight="1">
      <c r="B75" s="56"/>
      <c r="C75" s="60"/>
      <c r="D75" s="66" t="s">
        <v>331</v>
      </c>
      <c r="E75" s="74">
        <f>COUNTIF('１号'!$B$4:$B$58,'集計 (事業分類別) (R1)'!D75)</f>
        <v>0</v>
      </c>
      <c r="F75" s="85">
        <f>SUMIF('１号'!$B$4:$B$58,'集計 (事業分類別) (R1)'!D75,'１号'!$F$4:$F$58)/1000</f>
        <v>0</v>
      </c>
      <c r="G75" s="85">
        <f>SUMIF('１号'!$B$4:$B$58,'集計 (事業分類別) (R1)'!D75,'１号'!$H$4:$H$58)/1000</f>
        <v>0</v>
      </c>
      <c r="H75" s="85">
        <f>SUMIF('１号'!$B$4:$B$58,'集計 (事業分類別) (R1)'!D75,'１号'!$J$4:$J$58)/1000</f>
        <v>0</v>
      </c>
      <c r="I75" s="92">
        <f t="shared" si="2"/>
        <v>0</v>
      </c>
      <c r="J75" s="102" t="e">
        <f t="shared" si="3"/>
        <v>#DIV/0!</v>
      </c>
    </row>
    <row r="76" spans="2:10" s="53" customFormat="1" ht="15" customHeight="1">
      <c r="B76" s="56"/>
      <c r="C76" s="60"/>
      <c r="D76" s="67" t="s">
        <v>152</v>
      </c>
      <c r="E76" s="75">
        <f>COUNTIF('１号'!$B$4:$B$58,'集計 (事業分類別) (R1)'!D76)</f>
        <v>1</v>
      </c>
      <c r="F76" s="86">
        <f>SUMIF('１号'!$B$4:$B$58,'集計 (事業分類別) (R1)'!D76,'１号'!$F$4:$F$58)/1000</f>
        <v>2.8380000000000001</v>
      </c>
      <c r="G76" s="86">
        <f>SUMIF('１号'!$B$4:$B$58,'集計 (事業分類別) (R1)'!D76,'１号'!$H$4:$H$58)/1000</f>
        <v>2.786</v>
      </c>
      <c r="H76" s="86">
        <f>SUMIF('１号'!$B$4:$B$58,'集計 (事業分類別) (R1)'!D76,'１号'!$J$4:$J$58)/1000</f>
        <v>2.798</v>
      </c>
      <c r="I76" s="93">
        <f t="shared" si="2"/>
        <v>-4.0000000000000036e-002</v>
      </c>
      <c r="J76" s="103">
        <f t="shared" si="3"/>
        <v>-1.4094432699083874</v>
      </c>
    </row>
    <row r="77" spans="2:10" s="53" customFormat="1" ht="12" hidden="1" customHeight="1">
      <c r="B77" s="56"/>
      <c r="C77" s="60"/>
      <c r="D77" s="66" t="s">
        <v>296</v>
      </c>
      <c r="E77" s="74">
        <f>COUNTIF('１号'!$B$4:$B$58,'集計 (事業分類別) (R1)'!D77)</f>
        <v>0</v>
      </c>
      <c r="F77" s="85">
        <f>SUMIF('１号'!$B$4:$B$58,'集計 (事業分類別) (R1)'!D77,'１号'!$F$4:$F$58)/1000</f>
        <v>0</v>
      </c>
      <c r="G77" s="85">
        <f>SUMIF('１号'!$B$4:$B$58,'集計 (事業分類別) (R1)'!D77,'１号'!$H$4:$H$58)/1000</f>
        <v>0</v>
      </c>
      <c r="H77" s="85">
        <f>SUMIF('１号'!$B$4:$B$58,'集計 (事業分類別) (R1)'!D77,'１号'!$J$4:$J$58)/1000</f>
        <v>0</v>
      </c>
      <c r="I77" s="92">
        <f t="shared" si="2"/>
        <v>0</v>
      </c>
      <c r="J77" s="102" t="e">
        <f t="shared" si="3"/>
        <v>#DIV/0!</v>
      </c>
    </row>
    <row r="78" spans="2:10" s="53" customFormat="1" ht="15" customHeight="1">
      <c r="B78" s="56"/>
      <c r="C78" s="60"/>
      <c r="D78" s="67" t="s">
        <v>332</v>
      </c>
      <c r="E78" s="75">
        <f>COUNTIF('１号'!$B$4:$B$58,'集計 (事業分類別) (R1)'!D78)</f>
        <v>0</v>
      </c>
      <c r="F78" s="86">
        <f>SUMIF('１号'!$B$4:$B$58,'集計 (事業分類別) (R1)'!D78,'１号'!$F$4:$F$58)/1000</f>
        <v>0</v>
      </c>
      <c r="G78" s="86">
        <f>SUMIF('１号'!$B$4:$B$58,'集計 (事業分類別) (R1)'!D78,'１号'!$H$4:$H$58)/1000</f>
        <v>0</v>
      </c>
      <c r="H78" s="86">
        <f>SUMIF('１号'!$B$4:$B$58,'集計 (事業分類別) (R1)'!D78,'１号'!$J$4:$J$58)/1000</f>
        <v>0</v>
      </c>
      <c r="I78" s="93">
        <f t="shared" si="2"/>
        <v>0</v>
      </c>
      <c r="J78" s="104" t="e">
        <f t="shared" si="3"/>
        <v>#DIV/0!</v>
      </c>
    </row>
    <row r="79" spans="2:10" s="53" customFormat="1" ht="12" hidden="1" customHeight="1">
      <c r="B79" s="56"/>
      <c r="C79" s="60"/>
      <c r="D79" s="66" t="s">
        <v>163</v>
      </c>
      <c r="E79" s="74">
        <f>COUNTIF('１号'!$B$4:$B$58,'集計 (事業分類別) (R1)'!D79)</f>
        <v>0</v>
      </c>
      <c r="F79" s="85">
        <f>SUMIF('１号'!$B$4:$B$58,'集計 (事業分類別) (R1)'!D79,'１号'!$F$4:$F$58)/1000</f>
        <v>0</v>
      </c>
      <c r="G79" s="85">
        <f>SUMIF('１号'!$B$4:$B$58,'集計 (事業分類別) (R1)'!D79,'１号'!$H$4:$H$58)/1000</f>
        <v>0</v>
      </c>
      <c r="H79" s="85">
        <f>SUMIF('１号'!$B$4:$B$58,'集計 (事業分類別) (R1)'!D79,'１号'!$J$4:$J$58)/1000</f>
        <v>0</v>
      </c>
      <c r="I79" s="92">
        <f t="shared" si="2"/>
        <v>0</v>
      </c>
      <c r="J79" s="102" t="e">
        <f t="shared" si="3"/>
        <v>#DIV/0!</v>
      </c>
    </row>
    <row r="80" spans="2:10" s="53" customFormat="1" ht="12" hidden="1" customHeight="1">
      <c r="B80" s="56"/>
      <c r="C80" s="60"/>
      <c r="D80" s="66" t="s">
        <v>333</v>
      </c>
      <c r="E80" s="74">
        <f>COUNTIF('１号'!$B$4:$B$58,'集計 (事業分類別) (R1)'!D80)</f>
        <v>0</v>
      </c>
      <c r="F80" s="85">
        <f>SUMIF('１号'!$B$4:$B$58,'集計 (事業分類別) (R1)'!D80,'１号'!$F$4:$F$58)/1000</f>
        <v>0</v>
      </c>
      <c r="G80" s="85">
        <f>SUMIF('１号'!$B$4:$B$58,'集計 (事業分類別) (R1)'!D80,'１号'!$H$4:$H$58)/1000</f>
        <v>0</v>
      </c>
      <c r="H80" s="85">
        <f>SUMIF('１号'!$B$4:$B$58,'集計 (事業分類別) (R1)'!D80,'１号'!$J$4:$J$58)/1000</f>
        <v>0</v>
      </c>
      <c r="I80" s="92">
        <f t="shared" si="2"/>
        <v>0</v>
      </c>
      <c r="J80" s="102" t="e">
        <f t="shared" si="3"/>
        <v>#DIV/0!</v>
      </c>
    </row>
    <row r="81" spans="2:10" s="53" customFormat="1" ht="12" hidden="1" customHeight="1">
      <c r="B81" s="56"/>
      <c r="C81" s="60"/>
      <c r="D81" s="66" t="s">
        <v>240</v>
      </c>
      <c r="E81" s="74">
        <f>COUNTIF('１号'!$B$4:$B$58,'集計 (事業分類別) (R1)'!D81)</f>
        <v>0</v>
      </c>
      <c r="F81" s="85">
        <f>SUMIF('１号'!$B$4:$B$58,'集計 (事業分類別) (R1)'!D81,'１号'!$F$4:$F$58)/1000</f>
        <v>0</v>
      </c>
      <c r="G81" s="85">
        <f>SUMIF('１号'!$B$4:$B$58,'集計 (事業分類別) (R1)'!D81,'１号'!$H$4:$H$58)/1000</f>
        <v>0</v>
      </c>
      <c r="H81" s="85">
        <f>SUMIF('１号'!$B$4:$B$58,'集計 (事業分類別) (R1)'!D81,'１号'!$J$4:$J$58)/1000</f>
        <v>0</v>
      </c>
      <c r="I81" s="92">
        <f t="shared" si="2"/>
        <v>0</v>
      </c>
      <c r="J81" s="102" t="e">
        <f t="shared" si="3"/>
        <v>#DIV/0!</v>
      </c>
    </row>
    <row r="82" spans="2:10" s="53" customFormat="1" ht="15" customHeight="1">
      <c r="B82" s="56"/>
      <c r="C82" s="60"/>
      <c r="D82" s="67" t="s">
        <v>334</v>
      </c>
      <c r="E82" s="75">
        <f>COUNTIF('１号'!$B$4:$B$58,'集計 (事業分類別) (R1)'!D82)</f>
        <v>0</v>
      </c>
      <c r="F82" s="86">
        <f>SUMIF('１号'!$B$4:$B$58,'集計 (事業分類別) (R1)'!D82,'１号'!$F$4:$F$58)/1000</f>
        <v>0</v>
      </c>
      <c r="G82" s="86">
        <f>SUMIF('１号'!$B$4:$B$58,'集計 (事業分類別) (R1)'!D82,'１号'!$H$4:$H$58)/1000</f>
        <v>0</v>
      </c>
      <c r="H82" s="86">
        <f>SUMIF('１号'!$B$4:$B$58,'集計 (事業分類別) (R1)'!D82,'１号'!$J$4:$J$58)/1000</f>
        <v>0</v>
      </c>
      <c r="I82" s="93">
        <f t="shared" si="2"/>
        <v>0</v>
      </c>
      <c r="J82" s="103" t="e">
        <f t="shared" si="3"/>
        <v>#DIV/0!</v>
      </c>
    </row>
    <row r="83" spans="2:10" s="53" customFormat="1" ht="12" hidden="1" customHeight="1">
      <c r="B83" s="56"/>
      <c r="C83" s="60"/>
      <c r="D83" s="66" t="s">
        <v>335</v>
      </c>
      <c r="E83" s="74">
        <f>COUNTIF('１号'!$B$4:$B$58,'集計 (事業分類別) (R1)'!D83)</f>
        <v>0</v>
      </c>
      <c r="F83" s="85">
        <f>SUMIF('１号'!$B$4:$B$58,'集計 (事業分類別) (R1)'!D83,'１号'!$F$4:$F$58)/1000</f>
        <v>0</v>
      </c>
      <c r="G83" s="85">
        <f>SUMIF('１号'!$B$4:$B$58,'集計 (事業分類別) (R1)'!D83,'１号'!$H$4:$H$58)/1000</f>
        <v>0</v>
      </c>
      <c r="H83" s="85">
        <f>SUMIF('１号'!$B$4:$B$58,'集計 (事業分類別) (R1)'!D83,'１号'!$J$4:$J$58)/1000</f>
        <v>0</v>
      </c>
      <c r="I83" s="92">
        <f t="shared" si="2"/>
        <v>0</v>
      </c>
      <c r="J83" s="102" t="e">
        <f t="shared" si="3"/>
        <v>#DIV/0!</v>
      </c>
    </row>
    <row r="84" spans="2:10" s="53" customFormat="1" ht="12" hidden="1" customHeight="1">
      <c r="B84" s="56"/>
      <c r="C84" s="60"/>
      <c r="D84" s="66" t="s">
        <v>109</v>
      </c>
      <c r="E84" s="74">
        <f>COUNTIF('１号'!$B$4:$B$58,'集計 (事業分類別) (R1)'!D84)</f>
        <v>0</v>
      </c>
      <c r="F84" s="85">
        <f>SUMIF('１号'!$B$4:$B$58,'集計 (事業分類別) (R1)'!D84,'１号'!$F$4:$F$58)/1000</f>
        <v>0</v>
      </c>
      <c r="G84" s="85">
        <f>SUMIF('１号'!$B$4:$B$58,'集計 (事業分類別) (R1)'!D84,'１号'!$H$4:$H$58)/1000</f>
        <v>0</v>
      </c>
      <c r="H84" s="85">
        <f>SUMIF('１号'!$B$4:$B$58,'集計 (事業分類別) (R1)'!D84,'１号'!$J$4:$J$58)/1000</f>
        <v>0</v>
      </c>
      <c r="I84" s="92">
        <f t="shared" si="2"/>
        <v>0</v>
      </c>
      <c r="J84" s="102" t="e">
        <f t="shared" si="3"/>
        <v>#DIV/0!</v>
      </c>
    </row>
    <row r="85" spans="2:10" s="53" customFormat="1" ht="15" customHeight="1">
      <c r="B85" s="56"/>
      <c r="C85" s="60"/>
      <c r="D85" s="67" t="s">
        <v>336</v>
      </c>
      <c r="E85" s="75">
        <f>COUNTIF('１号'!$B$4:$B$58,'集計 (事業分類別) (R1)'!D85)</f>
        <v>0</v>
      </c>
      <c r="F85" s="86">
        <f>SUMIF('１号'!$B$4:$B$58,'集計 (事業分類別) (R1)'!D85,'１号'!$F$4:$F$58)/1000</f>
        <v>0</v>
      </c>
      <c r="G85" s="86">
        <f>SUMIF('１号'!$B$4:$B$58,'集計 (事業分類別) (R1)'!D85,'１号'!$H$4:$H$58)/1000</f>
        <v>0</v>
      </c>
      <c r="H85" s="86">
        <f>SUMIF('１号'!$B$4:$B$58,'集計 (事業分類別) (R1)'!D85,'１号'!$J$4:$J$58)/1000</f>
        <v>0</v>
      </c>
      <c r="I85" s="93">
        <f t="shared" si="2"/>
        <v>0</v>
      </c>
      <c r="J85" s="103" t="e">
        <f t="shared" si="3"/>
        <v>#DIV/0!</v>
      </c>
    </row>
    <row r="86" spans="2:10" s="53" customFormat="1" ht="12" hidden="1" customHeight="1">
      <c r="B86" s="56"/>
      <c r="C86" s="60"/>
      <c r="D86" s="66" t="s">
        <v>337</v>
      </c>
      <c r="E86" s="74">
        <f>COUNTIF('１号'!$B$4:$B$58,'集計 (事業分類別) (R1)'!D86)</f>
        <v>0</v>
      </c>
      <c r="F86" s="85">
        <f>SUMIF('１号'!$B$4:$B$58,'集計 (事業分類別) (R1)'!D86,'１号'!$F$4:$F$58)/1000</f>
        <v>0</v>
      </c>
      <c r="G86" s="85">
        <f>SUMIF('１号'!$B$4:$B$58,'集計 (事業分類別) (R1)'!D86,'１号'!$H$4:$H$58)/1000</f>
        <v>0</v>
      </c>
      <c r="H86" s="85">
        <f>SUMIF('１号'!$B$4:$B$58,'集計 (事業分類別) (R1)'!D86,'１号'!$J$4:$J$58)/1000</f>
        <v>0</v>
      </c>
      <c r="I86" s="92">
        <f t="shared" si="2"/>
        <v>0</v>
      </c>
      <c r="J86" s="102" t="e">
        <f t="shared" si="3"/>
        <v>#DIV/0!</v>
      </c>
    </row>
    <row r="87" spans="2:10" s="53" customFormat="1" ht="15" customHeight="1">
      <c r="B87" s="56"/>
      <c r="C87" s="60"/>
      <c r="D87" s="67" t="s">
        <v>18</v>
      </c>
      <c r="E87" s="75">
        <f>COUNTIF('１号'!$B$4:$B$58,'集計 (事業分類別) (R1)'!D87)</f>
        <v>0</v>
      </c>
      <c r="F87" s="86">
        <f>SUMIF('１号'!$B$4:$B$58,'集計 (事業分類別) (R1)'!D87,'１号'!$F$4:$F$58)/1000</f>
        <v>0</v>
      </c>
      <c r="G87" s="86">
        <f>SUMIF('１号'!$B$4:$B$58,'集計 (事業分類別) (R1)'!D87,'１号'!$H$4:$H$58)/1000</f>
        <v>0</v>
      </c>
      <c r="H87" s="86">
        <f>SUMIF('１号'!$B$4:$B$58,'集計 (事業分類別) (R1)'!D87,'１号'!$J$4:$J$58)/1000</f>
        <v>0</v>
      </c>
      <c r="I87" s="93">
        <f t="shared" si="2"/>
        <v>0</v>
      </c>
      <c r="J87" s="103" t="e">
        <f t="shared" si="3"/>
        <v>#DIV/0!</v>
      </c>
    </row>
    <row r="88" spans="2:10" s="53" customFormat="1" ht="15" customHeight="1">
      <c r="B88" s="56"/>
      <c r="C88" s="60"/>
      <c r="D88" s="67" t="s">
        <v>338</v>
      </c>
      <c r="E88" s="75">
        <f>COUNTIF('１号'!$B$4:$B$58,'集計 (事業分類別) (R1)'!D88)</f>
        <v>0</v>
      </c>
      <c r="F88" s="86">
        <f>SUMIF('１号'!$B$4:$B$58,'集計 (事業分類別) (R1)'!D88,'１号'!$F$4:$F$58)/1000</f>
        <v>0</v>
      </c>
      <c r="G88" s="86">
        <f>SUMIF('１号'!$B$4:$B$58,'集計 (事業分類別) (R1)'!D88,'１号'!$H$4:$H$58)/1000</f>
        <v>0</v>
      </c>
      <c r="H88" s="86">
        <f>SUMIF('１号'!$B$4:$B$58,'集計 (事業分類別) (R1)'!D88,'１号'!$J$4:$J$58)/1000</f>
        <v>0</v>
      </c>
      <c r="I88" s="93">
        <f t="shared" si="2"/>
        <v>0</v>
      </c>
      <c r="J88" s="103" t="e">
        <f t="shared" si="3"/>
        <v>#DIV/0!</v>
      </c>
    </row>
    <row r="89" spans="2:10" s="53" customFormat="1" ht="12" hidden="1" customHeight="1">
      <c r="B89" s="56"/>
      <c r="C89" s="60"/>
      <c r="D89" s="66" t="s">
        <v>339</v>
      </c>
      <c r="E89" s="74">
        <f>COUNTIF('１号'!$B$4:$B$58,'集計 (事業分類別) (R1)'!D89)</f>
        <v>0</v>
      </c>
      <c r="F89" s="85">
        <f>SUMIF('１号'!$B$4:$B$58,'集計 (事業分類別) (R1)'!D89,'１号'!$F$4:$F$58)/1000</f>
        <v>0</v>
      </c>
      <c r="G89" s="85">
        <f>SUMIF('１号'!$B$4:$B$58,'集計 (事業分類別) (R1)'!D89,'１号'!$H$4:$H$58)/1000</f>
        <v>0</v>
      </c>
      <c r="H89" s="85">
        <f>SUMIF('１号'!$B$4:$B$58,'集計 (事業分類別) (R1)'!D89,'１号'!$J$4:$J$58)/1000</f>
        <v>0</v>
      </c>
      <c r="I89" s="92">
        <f t="shared" si="2"/>
        <v>0</v>
      </c>
      <c r="J89" s="102" t="e">
        <f t="shared" si="3"/>
        <v>#DIV/0!</v>
      </c>
    </row>
    <row r="90" spans="2:10" s="53" customFormat="1" ht="15" customHeight="1">
      <c r="B90" s="56"/>
      <c r="C90" s="60"/>
      <c r="D90" s="67" t="s">
        <v>340</v>
      </c>
      <c r="E90" s="75">
        <f>COUNTIF('１号'!$B$4:$B$58,'集計 (事業分類別) (R1)'!D90)</f>
        <v>0</v>
      </c>
      <c r="F90" s="86">
        <f>SUMIF('１号'!$B$4:$B$58,'集計 (事業分類別) (R1)'!D90,'１号'!$F$4:$F$58)/1000</f>
        <v>0</v>
      </c>
      <c r="G90" s="86">
        <f>SUMIF('１号'!$B$4:$B$58,'集計 (事業分類別) (R1)'!D90,'１号'!$H$4:$H$58)/1000</f>
        <v>0</v>
      </c>
      <c r="H90" s="86">
        <f>SUMIF('１号'!$B$4:$B$58,'集計 (事業分類別) (R1)'!D90,'１号'!$J$4:$J$58)/1000</f>
        <v>0</v>
      </c>
      <c r="I90" s="93">
        <f t="shared" si="2"/>
        <v>0</v>
      </c>
      <c r="J90" s="103" t="e">
        <f t="shared" si="3"/>
        <v>#DIV/0!</v>
      </c>
    </row>
    <row r="91" spans="2:10" s="53" customFormat="1" ht="12" hidden="1" customHeight="1">
      <c r="B91" s="56"/>
      <c r="C91" s="60"/>
      <c r="D91" s="66" t="s">
        <v>57</v>
      </c>
      <c r="E91" s="74">
        <f>COUNTIF('１号'!$B$4:$B$58,'集計 (事業分類別) (R1)'!D91)</f>
        <v>0</v>
      </c>
      <c r="F91" s="85">
        <f>SUMIF('１号'!$B$4:$B$58,'集計 (事業分類別) (R1)'!D91,'１号'!$F$4:$F$58)/1000</f>
        <v>0</v>
      </c>
      <c r="G91" s="85">
        <f>SUMIF('１号'!$B$4:$B$58,'集計 (事業分類別) (R1)'!D91,'１号'!$H$4:$H$58)/1000</f>
        <v>0</v>
      </c>
      <c r="H91" s="85">
        <f>SUMIF('１号'!$B$4:$B$58,'集計 (事業分類別) (R1)'!D91,'１号'!$J$4:$J$58)/1000</f>
        <v>0</v>
      </c>
      <c r="I91" s="92">
        <f t="shared" si="2"/>
        <v>0</v>
      </c>
      <c r="J91" s="102" t="e">
        <f t="shared" si="3"/>
        <v>#DIV/0!</v>
      </c>
    </row>
    <row r="92" spans="2:10" s="53" customFormat="1" ht="12" hidden="1" customHeight="1">
      <c r="B92" s="56"/>
      <c r="C92" s="60"/>
      <c r="D92" s="66" t="s">
        <v>293</v>
      </c>
      <c r="E92" s="74">
        <f>COUNTIF('１号'!$B$4:$B$58,'集計 (事業分類別) (R1)'!D92)</f>
        <v>0</v>
      </c>
      <c r="F92" s="85">
        <f>SUMIF('１号'!$B$4:$B$58,'集計 (事業分類別) (R1)'!D92,'１号'!$F$4:$F$58)/1000</f>
        <v>0</v>
      </c>
      <c r="G92" s="85">
        <f>SUMIF('１号'!$B$4:$B$58,'集計 (事業分類別) (R1)'!D92,'１号'!$H$4:$H$58)/1000</f>
        <v>0</v>
      </c>
      <c r="H92" s="85">
        <f>SUMIF('１号'!$B$4:$B$58,'集計 (事業分類別) (R1)'!D92,'１号'!$J$4:$J$58)/1000</f>
        <v>0</v>
      </c>
      <c r="I92" s="92">
        <f t="shared" si="2"/>
        <v>0</v>
      </c>
      <c r="J92" s="102" t="e">
        <f t="shared" si="3"/>
        <v>#DIV/0!</v>
      </c>
    </row>
    <row r="93" spans="2:10" s="53" customFormat="1" ht="12" hidden="1" customHeight="1">
      <c r="B93" s="56"/>
      <c r="C93" s="60"/>
      <c r="D93" s="66" t="s">
        <v>341</v>
      </c>
      <c r="E93" s="74">
        <f>COUNTIF('１号'!$B$4:$B$58,'集計 (事業分類別) (R1)'!D93)</f>
        <v>0</v>
      </c>
      <c r="F93" s="85">
        <f>SUMIF('１号'!$B$4:$B$58,'集計 (事業分類別) (R1)'!D93,'１号'!$F$4:$F$58)/1000</f>
        <v>0</v>
      </c>
      <c r="G93" s="85">
        <f>SUMIF('１号'!$B$4:$B$58,'集計 (事業分類別) (R1)'!D93,'１号'!$H$4:$H$58)/1000</f>
        <v>0</v>
      </c>
      <c r="H93" s="85">
        <f>SUMIF('１号'!$B$4:$B$58,'集計 (事業分類別) (R1)'!D93,'１号'!$J$4:$J$58)/1000</f>
        <v>0</v>
      </c>
      <c r="I93" s="92">
        <f t="shared" si="2"/>
        <v>0</v>
      </c>
      <c r="J93" s="102" t="e">
        <f t="shared" si="3"/>
        <v>#DIV/0!</v>
      </c>
    </row>
    <row r="94" spans="2:10" s="53" customFormat="1" ht="12" hidden="1" customHeight="1">
      <c r="B94" s="56"/>
      <c r="C94" s="60"/>
      <c r="D94" s="66" t="s">
        <v>117</v>
      </c>
      <c r="E94" s="74">
        <f>COUNTIF('１号'!$B$4:$B$58,'集計 (事業分類別) (R1)'!D94)</f>
        <v>0</v>
      </c>
      <c r="F94" s="85">
        <f>SUMIF('１号'!$B$4:$B$58,'集計 (事業分類別) (R1)'!D94,'１号'!$F$4:$F$58)/1000</f>
        <v>0</v>
      </c>
      <c r="G94" s="85">
        <f>SUMIF('１号'!$B$4:$B$58,'集計 (事業分類別) (R1)'!D94,'１号'!$H$4:$H$58)/1000</f>
        <v>0</v>
      </c>
      <c r="H94" s="85">
        <f>SUMIF('１号'!$B$4:$B$58,'集計 (事業分類別) (R1)'!D94,'１号'!$J$4:$J$58)/1000</f>
        <v>0</v>
      </c>
      <c r="I94" s="92">
        <f t="shared" si="2"/>
        <v>0</v>
      </c>
      <c r="J94" s="102" t="e">
        <f t="shared" si="3"/>
        <v>#DIV/0!</v>
      </c>
    </row>
    <row r="95" spans="2:10" s="53" customFormat="1" ht="15" customHeight="1">
      <c r="B95" s="56"/>
      <c r="C95" s="60"/>
      <c r="D95" s="67" t="s">
        <v>342</v>
      </c>
      <c r="E95" s="75">
        <f>COUNTIF('１号'!$B$4:$B$58,'集計 (事業分類別) (R1)'!D95)</f>
        <v>0</v>
      </c>
      <c r="F95" s="86">
        <f>SUMIF('１号'!$B$4:$B$58,'集計 (事業分類別) (R1)'!D95,'１号'!$F$4:$F$58)/1000</f>
        <v>0</v>
      </c>
      <c r="G95" s="86">
        <f>SUMIF('１号'!$B$4:$B$58,'集計 (事業分類別) (R1)'!D95,'１号'!$H$4:$H$58)/1000</f>
        <v>0</v>
      </c>
      <c r="H95" s="86">
        <f>SUMIF('１号'!$B$4:$B$58,'集計 (事業分類別) (R1)'!D95,'１号'!$J$4:$J$58)/1000</f>
        <v>0</v>
      </c>
      <c r="I95" s="93">
        <f t="shared" si="2"/>
        <v>0</v>
      </c>
      <c r="J95" s="103" t="e">
        <f t="shared" si="3"/>
        <v>#DIV/0!</v>
      </c>
    </row>
    <row r="96" spans="2:10" s="53" customFormat="1" ht="12" hidden="1" customHeight="1">
      <c r="B96" s="56"/>
      <c r="C96" s="60"/>
      <c r="D96" s="66" t="s">
        <v>112</v>
      </c>
      <c r="E96" s="74">
        <f>COUNTIF('１号'!$B$4:$B$58,'集計 (事業分類別) (R1)'!D96)</f>
        <v>0</v>
      </c>
      <c r="F96" s="85">
        <f>SUMIF('１号'!$B$4:$B$58,'集計 (事業分類別) (R1)'!D96,'１号'!$F$4:$F$58)/1000</f>
        <v>0</v>
      </c>
      <c r="G96" s="85">
        <f>SUMIF('１号'!$B$4:$B$58,'集計 (事業分類別) (R1)'!D96,'１号'!$H$4:$H$58)/1000</f>
        <v>0</v>
      </c>
      <c r="H96" s="85">
        <f>SUMIF('１号'!$B$4:$B$58,'集計 (事業分類別) (R1)'!D96,'１号'!$J$4:$J$58)/1000</f>
        <v>0</v>
      </c>
      <c r="I96" s="92">
        <f t="shared" si="2"/>
        <v>0</v>
      </c>
      <c r="J96" s="102" t="e">
        <f t="shared" si="3"/>
        <v>#DIV/0!</v>
      </c>
    </row>
    <row r="97" spans="2:11" s="53" customFormat="1" ht="12" hidden="1" customHeight="1">
      <c r="B97" s="56"/>
      <c r="C97" s="60"/>
      <c r="D97" s="66" t="s">
        <v>343</v>
      </c>
      <c r="E97" s="74">
        <f>COUNTIF('１号'!$B$4:$B$58,'集計 (事業分類別) (R1)'!D97)</f>
        <v>0</v>
      </c>
      <c r="F97" s="85">
        <f>SUMIF('１号'!$B$4:$B$58,'集計 (事業分類別) (R1)'!D97,'１号'!$F$4:$F$58)/1000</f>
        <v>0</v>
      </c>
      <c r="G97" s="85">
        <f>SUMIF('１号'!$B$4:$B$58,'集計 (事業分類別) (R1)'!D97,'１号'!$H$4:$H$58)/1000</f>
        <v>0</v>
      </c>
      <c r="H97" s="85">
        <f>SUMIF('１号'!$B$4:$B$58,'集計 (事業分類別) (R1)'!D97,'１号'!$J$4:$J$58)/1000</f>
        <v>0</v>
      </c>
      <c r="I97" s="92">
        <f t="shared" si="2"/>
        <v>0</v>
      </c>
      <c r="J97" s="102" t="e">
        <f t="shared" si="3"/>
        <v>#DIV/0!</v>
      </c>
    </row>
    <row r="98" spans="2:11" s="53" customFormat="1" ht="12" hidden="1" customHeight="1">
      <c r="B98" s="56"/>
      <c r="C98" s="60"/>
      <c r="D98" s="66" t="s">
        <v>344</v>
      </c>
      <c r="E98" s="74">
        <f>COUNTIF('１号'!$B$4:$B$58,'集計 (事業分類別) (R1)'!D98)</f>
        <v>0</v>
      </c>
      <c r="F98" s="85">
        <f>SUMIF('１号'!$B$4:$B$58,'集計 (事業分類別) (R1)'!D98,'１号'!$F$4:$F$58)/1000</f>
        <v>0</v>
      </c>
      <c r="G98" s="85">
        <f>SUMIF('１号'!$B$4:$B$58,'集計 (事業分類別) (R1)'!D98,'１号'!$H$4:$H$58)/1000</f>
        <v>0</v>
      </c>
      <c r="H98" s="85">
        <f>SUMIF('１号'!$B$4:$B$58,'集計 (事業分類別) (R1)'!D98,'１号'!$J$4:$J$58)/1000</f>
        <v>0</v>
      </c>
      <c r="I98" s="92">
        <f t="shared" si="2"/>
        <v>0</v>
      </c>
      <c r="J98" s="102" t="e">
        <f t="shared" si="3"/>
        <v>#DIV/0!</v>
      </c>
    </row>
    <row r="99" spans="2:11" s="53" customFormat="1" ht="15" customHeight="1">
      <c r="B99" s="56"/>
      <c r="C99" s="60"/>
      <c r="D99" s="67" t="s">
        <v>345</v>
      </c>
      <c r="E99" s="75">
        <f>COUNTIF('１号'!$B$4:$B$58,'集計 (事業分類別) (R1)'!D99)</f>
        <v>0</v>
      </c>
      <c r="F99" s="86">
        <f>SUMIF('１号'!$B$4:$B$58,'集計 (事業分類別) (R1)'!D99,'１号'!$F$4:$F$58)/1000</f>
        <v>0</v>
      </c>
      <c r="G99" s="86">
        <f>SUMIF('１号'!$B$4:$B$58,'集計 (事業分類別) (R1)'!D99,'１号'!$H$4:$H$58)/1000</f>
        <v>0</v>
      </c>
      <c r="H99" s="86">
        <f>SUMIF('１号'!$B$4:$B$58,'集計 (事業分類別) (R1)'!D99,'１号'!$J$4:$J$58)/1000</f>
        <v>0</v>
      </c>
      <c r="I99" s="93">
        <f t="shared" si="2"/>
        <v>0</v>
      </c>
      <c r="J99" s="103" t="e">
        <f t="shared" si="3"/>
        <v>#DIV/0!</v>
      </c>
    </row>
    <row r="100" spans="2:11" s="53" customFormat="1" ht="12" hidden="1" customHeight="1">
      <c r="B100" s="56"/>
      <c r="C100" s="60"/>
      <c r="D100" s="66" t="s">
        <v>259</v>
      </c>
      <c r="E100" s="74">
        <f>COUNTIF('１号'!$B$4:$B$58,'集計 (事業分類別) (R1)'!D100)</f>
        <v>0</v>
      </c>
      <c r="F100" s="85">
        <f>SUMIF('１号'!$B$4:$B$58,'集計 (事業分類別) (R1)'!D100,'１号'!$F$4:$F$58)/1000</f>
        <v>0</v>
      </c>
      <c r="G100" s="85">
        <f>SUMIF('１号'!$B$4:$B$58,'集計 (事業分類別) (R1)'!D100,'１号'!$H$4:$H$58)/1000</f>
        <v>0</v>
      </c>
      <c r="H100" s="85">
        <f>SUMIF('１号'!$B$4:$B$58,'集計 (事業分類別) (R1)'!D100,'１号'!$J$4:$J$58)/1000</f>
        <v>0</v>
      </c>
      <c r="I100" s="92">
        <f t="shared" si="2"/>
        <v>0</v>
      </c>
      <c r="J100" s="102" t="e">
        <f t="shared" si="3"/>
        <v>#DIV/0!</v>
      </c>
    </row>
    <row r="101" spans="2:11" s="53" customFormat="1" ht="12" hidden="1" customHeight="1">
      <c r="B101" s="56"/>
      <c r="C101" s="60"/>
      <c r="D101" s="66" t="s">
        <v>271</v>
      </c>
      <c r="E101" s="74">
        <f>COUNTIF('１号'!$B$4:$B$58,'集計 (事業分類別) (R1)'!D101)</f>
        <v>0</v>
      </c>
      <c r="F101" s="85">
        <f>SUMIF('１号'!$B$4:$B$58,'集計 (事業分類別) (R1)'!D101,'１号'!$F$4:$F$58)/1000</f>
        <v>0</v>
      </c>
      <c r="G101" s="85">
        <f>SUMIF('１号'!$B$4:$B$58,'集計 (事業分類別) (R1)'!D101,'１号'!$H$4:$H$58)/1000</f>
        <v>0</v>
      </c>
      <c r="H101" s="85">
        <f>SUMIF('１号'!$B$4:$B$58,'集計 (事業分類別) (R1)'!D101,'１号'!$J$4:$J$58)/1000</f>
        <v>0</v>
      </c>
      <c r="I101" s="92">
        <f t="shared" si="2"/>
        <v>0</v>
      </c>
      <c r="J101" s="102" t="e">
        <f t="shared" si="3"/>
        <v>#DIV/0!</v>
      </c>
    </row>
    <row r="102" spans="2:11" s="53" customFormat="1" ht="15" customHeight="1">
      <c r="B102" s="56"/>
      <c r="C102" s="60"/>
      <c r="D102" s="67" t="s">
        <v>346</v>
      </c>
      <c r="E102" s="75">
        <f>COUNTIF('１号'!$B$4:$B$58,'集計 (事業分類別) (R1)'!D102)</f>
        <v>0</v>
      </c>
      <c r="F102" s="86">
        <f>SUMIF('１号'!$B$4:$B$58,'集計 (事業分類別) (R1)'!D102,'１号'!$F$4:$F$58)/1000</f>
        <v>0</v>
      </c>
      <c r="G102" s="86">
        <f>SUMIF('１号'!$B$4:$B$58,'集計 (事業分類別) (R1)'!D102,'１号'!$H$4:$H$58)/1000</f>
        <v>0</v>
      </c>
      <c r="H102" s="86">
        <f>SUMIF('１号'!$B$4:$B$58,'集計 (事業分類別) (R1)'!D102,'１号'!$J$4:$J$58)/1000</f>
        <v>0</v>
      </c>
      <c r="I102" s="93">
        <f t="shared" si="2"/>
        <v>0</v>
      </c>
      <c r="J102" s="104" t="e">
        <f t="shared" si="3"/>
        <v>#DIV/0!</v>
      </c>
    </row>
    <row r="103" spans="2:11" s="53" customFormat="1" ht="12" hidden="1" customHeight="1">
      <c r="B103" s="56"/>
      <c r="C103" s="60"/>
      <c r="D103" s="66" t="s">
        <v>138</v>
      </c>
      <c r="E103" s="74">
        <f>COUNTIF('１号'!$B$4:$B$58,'集計 (事業分類別) (R1)'!D103)</f>
        <v>0</v>
      </c>
      <c r="F103" s="85">
        <f>SUMIF('１号'!$B$4:$B$58,'集計 (事業分類別) (R1)'!D103,'１号'!$F$4:$F$58)/1000</f>
        <v>0</v>
      </c>
      <c r="G103" s="85">
        <f>SUMIF('１号'!$B$4:$B$58,'集計 (事業分類別) (R1)'!D103,'１号'!$H$4:$H$58)/1000</f>
        <v>0</v>
      </c>
      <c r="H103" s="85">
        <f>SUMIF('１号'!$B$4:$B$58,'集計 (事業分類別) (R1)'!D103,'１号'!$J$4:$J$58)/1000</f>
        <v>0</v>
      </c>
      <c r="I103" s="92">
        <f t="shared" si="2"/>
        <v>0</v>
      </c>
      <c r="J103" s="102" t="e">
        <f t="shared" si="3"/>
        <v>#DIV/0!</v>
      </c>
    </row>
    <row r="104" spans="2:11" s="53" customFormat="1" ht="15" customHeight="1">
      <c r="B104" s="56"/>
      <c r="C104" s="60"/>
      <c r="D104" s="67" t="s">
        <v>347</v>
      </c>
      <c r="E104" s="75">
        <f>COUNTIF('１号'!$B$4:$B$58,'集計 (事業分類別) (R1)'!D104)</f>
        <v>0</v>
      </c>
      <c r="F104" s="86">
        <f>SUMIF('１号'!$B$4:$B$58,'集計 (事業分類別) (R1)'!D104,'１号'!$F$4:$F$58)/1000</f>
        <v>0</v>
      </c>
      <c r="G104" s="86">
        <f>SUMIF('１号'!$B$4:$B$58,'集計 (事業分類別) (R1)'!D104,'１号'!$H$4:$H$58)/1000</f>
        <v>0</v>
      </c>
      <c r="H104" s="86">
        <f>SUMIF('１号'!$B$4:$B$58,'集計 (事業分類別) (R1)'!D104,'１号'!$J$4:$J$58)/1000</f>
        <v>0</v>
      </c>
      <c r="I104" s="93">
        <f t="shared" si="2"/>
        <v>0</v>
      </c>
      <c r="J104" s="103" t="e">
        <f t="shared" si="3"/>
        <v>#DIV/0!</v>
      </c>
    </row>
    <row r="105" spans="2:11" s="53" customFormat="1" ht="15" customHeight="1">
      <c r="B105" s="56"/>
      <c r="C105" s="60"/>
      <c r="D105" s="67" t="s">
        <v>272</v>
      </c>
      <c r="E105" s="75">
        <f>COUNTIF('１号'!$B$4:$B$58,'集計 (事業分類別) (R1)'!D105)</f>
        <v>0</v>
      </c>
      <c r="F105" s="86">
        <f>SUMIF('１号'!$B$4:$B$58,'集計 (事業分類別) (R1)'!D105,'１号'!$F$4:$F$58)/1000</f>
        <v>0</v>
      </c>
      <c r="G105" s="86">
        <f>SUMIF('１号'!$B$4:$B$58,'集計 (事業分類別) (R1)'!D105,'１号'!$H$4:$H$58)/1000</f>
        <v>0</v>
      </c>
      <c r="H105" s="86">
        <f>SUMIF('１号'!$B$4:$B$58,'集計 (事業分類別) (R1)'!D105,'１号'!$J$4:$J$58)/1000</f>
        <v>0</v>
      </c>
      <c r="I105" s="93">
        <f t="shared" si="2"/>
        <v>0</v>
      </c>
      <c r="J105" s="103" t="e">
        <f t="shared" si="3"/>
        <v>#DIV/0!</v>
      </c>
    </row>
    <row r="106" spans="2:11" s="53" customFormat="1" ht="15" customHeight="1">
      <c r="B106" s="56"/>
      <c r="C106" s="60"/>
      <c r="D106" s="68" t="s">
        <v>348</v>
      </c>
      <c r="E106" s="76">
        <f>COUNTIF('１号'!$B$4:$B$58,'集計 (事業分類別) (R1)'!D106)</f>
        <v>0</v>
      </c>
      <c r="F106" s="87">
        <f>SUMIF('１号'!$B$4:$B$58,'集計 (事業分類別) (R1)'!D106,'１号'!$F$4:$F$58)/1000</f>
        <v>0</v>
      </c>
      <c r="G106" s="87">
        <f>SUMIF('１号'!$B$4:$B$58,'集計 (事業分類別) (R1)'!D106,'１号'!$H$4:$H$58)/1000</f>
        <v>0</v>
      </c>
      <c r="H106" s="87">
        <f>SUMIF('１号'!$B$4:$B$58,'集計 (事業分類別) (R1)'!D106,'１号'!$J$4:$J$58)/1000</f>
        <v>0</v>
      </c>
      <c r="I106" s="93">
        <f t="shared" si="2"/>
        <v>0</v>
      </c>
      <c r="J106" s="103" t="e">
        <f t="shared" si="3"/>
        <v>#DIV/0!</v>
      </c>
    </row>
    <row r="107" spans="2:11" ht="15" customHeight="1">
      <c r="B107" s="57" t="s">
        <v>24</v>
      </c>
      <c r="C107" s="61" t="s">
        <v>180</v>
      </c>
      <c r="D107" s="69" t="s">
        <v>205</v>
      </c>
      <c r="E107" s="72">
        <v>6</v>
      </c>
      <c r="F107" s="72" t="e">
        <f>#REF!/1000</f>
        <v>#REF!</v>
      </c>
      <c r="G107" s="72" t="e">
        <f>#REF!/1000</f>
        <v>#REF!</v>
      </c>
      <c r="H107" s="72" t="e">
        <f>#REF!/1000</f>
        <v>#REF!</v>
      </c>
      <c r="I107" s="90" t="e">
        <f t="shared" si="2"/>
        <v>#REF!</v>
      </c>
      <c r="J107" s="100" t="e">
        <f t="shared" si="3"/>
        <v>#REF!</v>
      </c>
    </row>
    <row r="108" spans="2:11" ht="15" customHeight="1">
      <c r="B108" s="47"/>
      <c r="C108" s="62" t="s">
        <v>349</v>
      </c>
      <c r="D108" s="65" t="s">
        <v>323</v>
      </c>
      <c r="E108" s="73" t="e">
        <f>COUNTIF(#REF!,'集計 (事業分類別) (R1)'!D108)</f>
        <v>#REF!</v>
      </c>
      <c r="F108" s="84" t="e">
        <f>SUMIF(#REF!,'集計 (事業分類別) (R1)'!D108,#REF!)/1000</f>
        <v>#REF!</v>
      </c>
      <c r="G108" s="84" t="e">
        <f>SUMIF(#REF!,'集計 (事業分類別) (R1)'!D108,#REF!)/1000</f>
        <v>#REF!</v>
      </c>
      <c r="H108" s="84" t="e">
        <f>SUMIF(#REF!,'集計 (事業分類別) (R1)'!D108,#REF!)/1000</f>
        <v>#REF!</v>
      </c>
      <c r="I108" s="91" t="e">
        <f t="shared" si="2"/>
        <v>#REF!</v>
      </c>
      <c r="J108" s="105" t="e">
        <f t="shared" si="3"/>
        <v>#REF!</v>
      </c>
      <c r="K108" s="109"/>
    </row>
    <row r="109" spans="2:11" ht="15" customHeight="1">
      <c r="B109" s="47"/>
      <c r="C109" s="62"/>
      <c r="D109" s="67" t="s">
        <v>10</v>
      </c>
      <c r="E109" s="75" t="e">
        <f>COUNTIF(#REF!,'集計 (事業分類別) (R1)'!D109)</f>
        <v>#REF!</v>
      </c>
      <c r="F109" s="86" t="e">
        <f>SUMIF(#REF!,'集計 (事業分類別) (R1)'!D109,#REF!)/1000</f>
        <v>#REF!</v>
      </c>
      <c r="G109" s="86" t="e">
        <f>SUMIF(#REF!,'集計 (事業分類別) (R1)'!D109,#REF!)/1000</f>
        <v>#REF!</v>
      </c>
      <c r="H109" s="86" t="e">
        <f>SUMIF(#REF!,'集計 (事業分類別) (R1)'!D109,#REF!)/1000</f>
        <v>#REF!</v>
      </c>
      <c r="I109" s="93" t="e">
        <f t="shared" si="2"/>
        <v>#REF!</v>
      </c>
      <c r="J109" s="104" t="e">
        <f t="shared" si="3"/>
        <v>#REF!</v>
      </c>
    </row>
    <row r="110" spans="2:11" ht="15" hidden="1" customHeight="1">
      <c r="B110" s="47"/>
      <c r="C110" s="62"/>
      <c r="D110" s="70" t="s">
        <v>335</v>
      </c>
      <c r="E110" s="77" t="e">
        <f>COUNTIF(#REF!,'集計 (事業分類別) (R1)'!D110)</f>
        <v>#REF!</v>
      </c>
      <c r="F110" s="88" t="e">
        <f>SUMIF(#REF!,'集計 (事業分類別) (R1)'!D110,#REF!)/1000</f>
        <v>#REF!</v>
      </c>
      <c r="G110" s="88" t="e">
        <f>SUMIF(#REF!,'集計 (事業分類別) (R1)'!D110,#REF!)/1000</f>
        <v>#REF!</v>
      </c>
      <c r="H110" s="88" t="e">
        <f>SUMIF(#REF!,'集計 (事業分類別) (R1)'!D110,#REF!)/1000</f>
        <v>#REF!</v>
      </c>
      <c r="I110" s="94" t="e">
        <f t="shared" si="2"/>
        <v>#REF!</v>
      </c>
      <c r="J110" s="106" t="e">
        <f t="shared" si="3"/>
        <v>#REF!</v>
      </c>
    </row>
    <row r="111" spans="2:11" ht="15" customHeight="1">
      <c r="B111" s="57" t="s">
        <v>288</v>
      </c>
      <c r="C111" s="61" t="s">
        <v>77</v>
      </c>
      <c r="D111" s="69" t="s">
        <v>205</v>
      </c>
      <c r="E111" s="78">
        <v>27</v>
      </c>
      <c r="F111" s="72" t="e">
        <f>#REF!/1000</f>
        <v>#REF!</v>
      </c>
      <c r="G111" s="72" t="e">
        <f>#REF!/1000</f>
        <v>#REF!</v>
      </c>
      <c r="H111" s="72" t="e">
        <f>#REF!/1000</f>
        <v>#REF!</v>
      </c>
      <c r="I111" s="90" t="e">
        <f t="shared" si="2"/>
        <v>#REF!</v>
      </c>
      <c r="J111" s="100" t="e">
        <f t="shared" si="3"/>
        <v>#REF!</v>
      </c>
    </row>
    <row r="112" spans="2:11" ht="15" customHeight="1">
      <c r="B112" s="47"/>
      <c r="C112" s="60"/>
      <c r="D112" s="65" t="s">
        <v>314</v>
      </c>
      <c r="E112" s="79" t="e">
        <f>COUNTIF(#REF!,'集計 (事業分類別) (R1)'!D112)</f>
        <v>#REF!</v>
      </c>
      <c r="F112" s="84" t="e">
        <f>SUMIF(#REF!,'集計 (事業分類別) (R1)'!D112,#REF!)/1000</f>
        <v>#REF!</v>
      </c>
      <c r="G112" s="84" t="e">
        <f>SUMIF(#REF!,'集計 (事業分類別) (R1)'!D112,#REF!)/1000</f>
        <v>#REF!</v>
      </c>
      <c r="H112" s="84" t="e">
        <f>SUMIF(#REF!,'集計 (事業分類別) (R1)'!D112,#REF!)/1000</f>
        <v>#REF!</v>
      </c>
      <c r="I112" s="91" t="e">
        <f t="shared" si="2"/>
        <v>#REF!</v>
      </c>
      <c r="J112" s="107" t="e">
        <f t="shared" si="3"/>
        <v>#REF!</v>
      </c>
    </row>
    <row r="113" spans="2:10" ht="15" customHeight="1">
      <c r="B113" s="47"/>
      <c r="C113" s="60"/>
      <c r="D113" s="71" t="s">
        <v>315</v>
      </c>
      <c r="E113" s="80" t="e">
        <f>COUNTIF(#REF!,'集計 (事業分類別) (R1)'!D113)</f>
        <v>#REF!</v>
      </c>
      <c r="F113" s="87" t="e">
        <f>SUMIF(#REF!,'集計 (事業分類別) (R1)'!D113,#REF!)/1000</f>
        <v>#REF!</v>
      </c>
      <c r="G113" s="87" t="e">
        <f>SUMIF(#REF!,'集計 (事業分類別) (R1)'!D113,#REF!)/1000</f>
        <v>#REF!</v>
      </c>
      <c r="H113" s="87" t="e">
        <f>SUMIF(#REF!,'集計 (事業分類別) (R1)'!D113,#REF!)/1000</f>
        <v>#REF!</v>
      </c>
      <c r="I113" s="95" t="e">
        <f t="shared" si="2"/>
        <v>#REF!</v>
      </c>
      <c r="J113" s="108" t="e">
        <f t="shared" si="3"/>
        <v>#REF!</v>
      </c>
    </row>
    <row r="114" spans="2:10" ht="15" customHeight="1">
      <c r="B114" s="57" t="s">
        <v>290</v>
      </c>
      <c r="C114" s="42" t="s">
        <v>291</v>
      </c>
      <c r="D114" s="69" t="s">
        <v>205</v>
      </c>
      <c r="E114" s="81">
        <v>19</v>
      </c>
      <c r="F114" s="72" t="e">
        <f>#REF!/1000</f>
        <v>#REF!</v>
      </c>
      <c r="G114" s="72" t="e">
        <f>#REF!/1000</f>
        <v>#REF!</v>
      </c>
      <c r="H114" s="72" t="e">
        <f>#REF!/1000</f>
        <v>#REF!</v>
      </c>
      <c r="I114" s="90" t="e">
        <f t="shared" si="2"/>
        <v>#REF!</v>
      </c>
      <c r="J114" s="100" t="e">
        <f t="shared" si="3"/>
        <v>#REF!</v>
      </c>
    </row>
    <row r="115" spans="2:10" ht="15" customHeight="1">
      <c r="B115" s="47"/>
      <c r="C115" s="60" t="s">
        <v>292</v>
      </c>
      <c r="D115" s="65" t="s">
        <v>198</v>
      </c>
      <c r="E115" s="79" t="e">
        <f>COUNTIF(#REF!,'集計 (事業分類別) (R1)'!D115)</f>
        <v>#REF!</v>
      </c>
      <c r="F115" s="84" t="e">
        <f>SUMIF(#REF!,'集計 (事業分類別) (R1)'!D115,#REF!)/1000</f>
        <v>#REF!</v>
      </c>
      <c r="G115" s="84" t="e">
        <f>SUMIF(#REF!,'集計 (事業分類別) (R1)'!D115,#REF!)/1000</f>
        <v>#REF!</v>
      </c>
      <c r="H115" s="84" t="e">
        <f>SUMIF(#REF!,'集計 (事業分類別) (R1)'!D115,#REF!)/1000</f>
        <v>#REF!</v>
      </c>
      <c r="I115" s="91" t="e">
        <f t="shared" si="2"/>
        <v>#REF!</v>
      </c>
      <c r="J115" s="107" t="e">
        <f t="shared" si="3"/>
        <v>#REF!</v>
      </c>
    </row>
    <row r="116" spans="2:10" ht="15" customHeight="1">
      <c r="B116" s="47"/>
      <c r="C116" s="60"/>
      <c r="D116" s="67" t="s">
        <v>58</v>
      </c>
      <c r="E116" s="82" t="e">
        <f>COUNTIF(#REF!,'集計 (事業分類別) (R1)'!D116)</f>
        <v>#REF!</v>
      </c>
      <c r="F116" s="86" t="e">
        <f>SUMIF(#REF!,'集計 (事業分類別) (R1)'!D116,#REF!)/1000</f>
        <v>#REF!</v>
      </c>
      <c r="G116" s="86" t="e">
        <f>SUMIF(#REF!,'集計 (事業分類別) (R1)'!D116,#REF!)/1000</f>
        <v>#REF!</v>
      </c>
      <c r="H116" s="86" t="e">
        <f>SUMIF(#REF!,'集計 (事業分類別) (R1)'!D116,#REF!)/1000</f>
        <v>#REF!</v>
      </c>
      <c r="I116" s="93" t="e">
        <f t="shared" si="2"/>
        <v>#REF!</v>
      </c>
      <c r="J116" s="103" t="e">
        <f t="shared" si="3"/>
        <v>#REF!</v>
      </c>
    </row>
    <row r="117" spans="2:10" ht="15" customHeight="1">
      <c r="B117" s="47"/>
      <c r="C117" s="60"/>
      <c r="D117" s="67" t="s">
        <v>268</v>
      </c>
      <c r="E117" s="82" t="e">
        <f>COUNTIF(#REF!,'集計 (事業分類別) (R1)'!D117)</f>
        <v>#REF!</v>
      </c>
      <c r="F117" s="86" t="e">
        <f>SUMIF(#REF!,'集計 (事業分類別) (R1)'!D117,#REF!)/1000</f>
        <v>#REF!</v>
      </c>
      <c r="G117" s="86" t="e">
        <f>SUMIF(#REF!,'集計 (事業分類別) (R1)'!D117,#REF!)/1000</f>
        <v>#REF!</v>
      </c>
      <c r="H117" s="86" t="e">
        <f>SUMIF(#REF!,'集計 (事業分類別) (R1)'!D117,#REF!)/1000</f>
        <v>#REF!</v>
      </c>
      <c r="I117" s="93" t="e">
        <f t="shared" si="2"/>
        <v>#REF!</v>
      </c>
      <c r="J117" s="103" t="e">
        <f t="shared" si="3"/>
        <v>#REF!</v>
      </c>
    </row>
    <row r="118" spans="2:10" ht="15" customHeight="1">
      <c r="B118" s="47"/>
      <c r="C118" s="60"/>
      <c r="D118" s="67" t="s">
        <v>308</v>
      </c>
      <c r="E118" s="82" t="e">
        <f>COUNTIF(#REF!,'集計 (事業分類別) (R1)'!D118)</f>
        <v>#REF!</v>
      </c>
      <c r="F118" s="86" t="e">
        <f>SUMIF(#REF!,'集計 (事業分類別) (R1)'!D118,#REF!)/1000</f>
        <v>#REF!</v>
      </c>
      <c r="G118" s="86" t="e">
        <f>SUMIF(#REF!,'集計 (事業分類別) (R1)'!D118,#REF!)/1000</f>
        <v>#REF!</v>
      </c>
      <c r="H118" s="86" t="e">
        <f>SUMIF(#REF!,'集計 (事業分類別) (R1)'!D118,#REF!)/1000</f>
        <v>#REF!</v>
      </c>
      <c r="I118" s="93" t="e">
        <f t="shared" si="2"/>
        <v>#REF!</v>
      </c>
      <c r="J118" s="103" t="e">
        <f t="shared" si="3"/>
        <v>#REF!</v>
      </c>
    </row>
    <row r="119" spans="2:10" ht="15" customHeight="1">
      <c r="B119" s="47"/>
      <c r="C119" s="60"/>
      <c r="D119" s="67" t="s">
        <v>239</v>
      </c>
      <c r="E119" s="82" t="e">
        <f>COUNTIF(#REF!,'集計 (事業分類別) (R1)'!D119)</f>
        <v>#REF!</v>
      </c>
      <c r="F119" s="86" t="e">
        <f>SUMIF(#REF!,'集計 (事業分類別) (R1)'!D119,#REF!)/1000</f>
        <v>#REF!</v>
      </c>
      <c r="G119" s="86" t="e">
        <f>SUMIF(#REF!,'集計 (事業分類別) (R1)'!D119,#REF!)/1000</f>
        <v>#REF!</v>
      </c>
      <c r="H119" s="86" t="e">
        <f>SUMIF(#REF!,'集計 (事業分類別) (R1)'!D119,#REF!)/1000</f>
        <v>#REF!</v>
      </c>
      <c r="I119" s="93" t="e">
        <f t="shared" si="2"/>
        <v>#REF!</v>
      </c>
      <c r="J119" s="104" t="e">
        <f t="shared" si="3"/>
        <v>#REF!</v>
      </c>
    </row>
    <row r="120" spans="2:10" ht="15" customHeight="1">
      <c r="B120" s="47"/>
      <c r="C120" s="60"/>
      <c r="D120" s="67" t="s">
        <v>133</v>
      </c>
      <c r="E120" s="82" t="e">
        <f>COUNTIF(#REF!,'集計 (事業分類別) (R1)'!D120)</f>
        <v>#REF!</v>
      </c>
      <c r="F120" s="86" t="e">
        <f>SUMIF(#REF!,'集計 (事業分類別) (R1)'!D120,#REF!)/1000</f>
        <v>#REF!</v>
      </c>
      <c r="G120" s="86" t="e">
        <f>SUMIF(#REF!,'集計 (事業分類別) (R1)'!D120,#REF!)/1000</f>
        <v>#REF!</v>
      </c>
      <c r="H120" s="86" t="e">
        <f>SUMIF(#REF!,'集計 (事業分類別) (R1)'!D120,#REF!)/1000</f>
        <v>#REF!</v>
      </c>
      <c r="I120" s="93" t="e">
        <f t="shared" si="2"/>
        <v>#REF!</v>
      </c>
      <c r="J120" s="103" t="e">
        <f t="shared" si="3"/>
        <v>#REF!</v>
      </c>
    </row>
    <row r="121" spans="2:10" ht="15" customHeight="1">
      <c r="B121" s="47"/>
      <c r="C121" s="60"/>
      <c r="D121" s="67" t="s">
        <v>310</v>
      </c>
      <c r="E121" s="82" t="e">
        <f>COUNTIF(#REF!,'集計 (事業分類別) (R1)'!D121)</f>
        <v>#REF!</v>
      </c>
      <c r="F121" s="86" t="e">
        <f>SUMIF(#REF!,'集計 (事業分類別) (R1)'!D121,#REF!)/1000</f>
        <v>#REF!</v>
      </c>
      <c r="G121" s="86" t="e">
        <f>SUMIF(#REF!,'集計 (事業分類別) (R1)'!D121,#REF!)/1000</f>
        <v>#REF!</v>
      </c>
      <c r="H121" s="86" t="e">
        <f>SUMIF(#REF!,'集計 (事業分類別) (R1)'!D121,#REF!)/1000</f>
        <v>#REF!</v>
      </c>
      <c r="I121" s="93" t="e">
        <f t="shared" si="2"/>
        <v>#REF!</v>
      </c>
      <c r="J121" s="103" t="e">
        <f t="shared" si="3"/>
        <v>#REF!</v>
      </c>
    </row>
    <row r="122" spans="2:10" ht="15" customHeight="1">
      <c r="B122" s="35"/>
      <c r="C122" s="43"/>
      <c r="D122" s="71" t="s">
        <v>342</v>
      </c>
      <c r="E122" s="80" t="e">
        <f>COUNTIF(#REF!,'集計 (事業分類別) (R1)'!D122)</f>
        <v>#REF!</v>
      </c>
      <c r="F122" s="87" t="e">
        <f>SUMIF(#REF!,'集計 (事業分類別) (R1)'!D122,#REF!)/1000</f>
        <v>#REF!</v>
      </c>
      <c r="G122" s="87" t="e">
        <f>SUMIF(#REF!,'集計 (事業分類別) (R1)'!D122,#REF!)/1000</f>
        <v>#REF!</v>
      </c>
      <c r="H122" s="87" t="e">
        <f>SUMIF(#REF!,'集計 (事業分類別) (R1)'!D122,#REF!)/1000</f>
        <v>#REF!</v>
      </c>
      <c r="I122" s="95" t="e">
        <f t="shared" si="2"/>
        <v>#REF!</v>
      </c>
      <c r="J122" s="108" t="e">
        <f t="shared" si="3"/>
        <v>#REF!</v>
      </c>
    </row>
    <row r="123" spans="2:10" ht="30" customHeight="1">
      <c r="B123" s="58" t="s">
        <v>294</v>
      </c>
      <c r="C123" s="63"/>
      <c r="D123" s="63"/>
      <c r="E123" s="83">
        <f>E7+E107+E111+E114</f>
        <v>637</v>
      </c>
      <c r="F123" s="89" t="e">
        <f>F7+F107+F111+F114</f>
        <v>#REF!</v>
      </c>
      <c r="G123" s="89" t="e">
        <f>G7+G107+G111+G114</f>
        <v>#REF!</v>
      </c>
      <c r="H123" s="89" t="e">
        <f>H7+H107+H111+H114</f>
        <v>#REF!</v>
      </c>
      <c r="I123" s="96" t="e">
        <f t="shared" si="2"/>
        <v>#REF!</v>
      </c>
      <c r="J123" s="100" t="e">
        <f t="shared" si="3"/>
        <v>#REF!</v>
      </c>
    </row>
    <row r="124" spans="2:10" ht="15.75">
      <c r="B124" s="37"/>
      <c r="C124" s="45"/>
      <c r="D124" s="45"/>
      <c r="E124" s="45"/>
      <c r="F124" s="45"/>
      <c r="G124" s="45"/>
      <c r="H124" s="45"/>
      <c r="I124" s="45"/>
    </row>
    <row r="125" spans="2:10" ht="15.75">
      <c r="B125" s="31"/>
    </row>
    <row r="126" spans="2:10" ht="15.75">
      <c r="B126" s="31"/>
    </row>
  </sheetData>
  <autoFilter ref="B6:J123"/>
  <mergeCells count="2">
    <mergeCell ref="B4:C4"/>
    <mergeCell ref="B123:C123"/>
  </mergeCells>
  <phoneticPr fontId="20"/>
  <pageMargins left="0.79" right="0.79" top="0.98" bottom="0.98" header="0.51" footer="0.51"/>
  <pageSetup paperSize="9" scale="6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１号</vt:lpstr>
      <vt:lpstr>２号</vt:lpstr>
      <vt:lpstr>集計(R1)</vt:lpstr>
      <vt:lpstr>集計 (事業分類別) (R1)</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rpa01</dc:creator>
  <cp:lastModifiedBy>横田　愛加</cp:lastModifiedBy>
  <dcterms:created xsi:type="dcterms:W3CDTF">2018-06-15T01:00:50Z</dcterms:created>
  <dcterms:modified xsi:type="dcterms:W3CDTF">2026-03-26T02:46:46Z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1041-10.8.0.6186</vt:lpwstr>
  </property>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2026-03-26T02:46:46Z</vt:filetime>
  </property>
</Properties>
</file>