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.xml" ContentType="application/vnd.openxmlformats-officedocument.spreadsheetml.sheetMetadata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30" yWindow="150" windowWidth="26055" windowHeight="15480"/>
  </bookViews>
  <sheets>
    <sheet name="記入ポイント" sheetId="4" r:id="rId1"/>
    <sheet name="別紙　(1)送迎用バスの改修支援事業 " sheetId="1" r:id="rId2"/>
    <sheet name="別紙　(2)(3)ＩＣＴ・登降園管理システム" sheetId="5" r:id="rId3"/>
  </sheets>
  <definedNames>
    <definedName name="_xlnm.Print_Area">#REF!</definedName>
    <definedName name="_xlnm.Print_Area" localSheetId="0">記入ポイント!$A$1:$Y$52</definedName>
    <definedName name="_xlnm.Print_Area" localSheetId="2">'別紙　(2)(3)ＩＣＴ・登降園管理システム'!$A$1:$Y$56</definedName>
    <definedName name="_xlnm.Print_Area" localSheetId="1">'別紙　(1)送迎用バスの改修支援事業 '!$A$1:$AA$84</definedName>
    <definedName name="_39_高知県">#REF!</definedName>
    <definedName name="_07_福島県">#REF!</definedName>
    <definedName name="_29_奈良県">#REF!</definedName>
    <definedName name="_01_北海道">OFFSET(#REF!,0,0,COUNTA(#REF!)-1,1)</definedName>
    <definedName name="_20_長野県">#REF!</definedName>
    <definedName name="syuukeihyou11">#REF!</definedName>
    <definedName name="_43_熊本県">#REF!</definedName>
    <definedName name="_09_栃木県">#REF!</definedName>
    <definedName name="_03_岩手県">#REF!</definedName>
    <definedName name="_02_青森県">#REF!</definedName>
    <definedName name="_41_佐賀県">#REF!</definedName>
    <definedName name="_12_千葉県">#REF!</definedName>
    <definedName name="_06_山形県">#REF!</definedName>
    <definedName name="_31_鳥取県">#REF!</definedName>
    <definedName name="_04_宮城県">#REF!</definedName>
    <definedName name="_05_秋田県">#REF!</definedName>
    <definedName name="_Order2" hidden="1">255</definedName>
    <definedName name="_08_茨城県">#REF!</definedName>
    <definedName name="_42_長崎県">#REF!</definedName>
    <definedName name="_10_群馬県">#REF!</definedName>
    <definedName name="_Order1" hidden="1">255</definedName>
    <definedName name="_11_埼玉県">#REF!</definedName>
    <definedName name="_13_東京都">#REF!</definedName>
    <definedName name="_35_山口県">#REF!</definedName>
    <definedName name="_14_神奈川県">#REF!</definedName>
    <definedName name="_15_新潟県">#REF!</definedName>
    <definedName name="_16_富山県">#REF!</definedName>
    <definedName name="_27_大阪府">#REF!</definedName>
    <definedName name="_17_石川県">#REF!</definedName>
    <definedName name="_18_福井県">#REF!</definedName>
    <definedName name="_19_山梨県">#REF!</definedName>
    <definedName name="_21_岐阜県">#REF!</definedName>
    <definedName name="_22_静岡県">#REF!</definedName>
    <definedName name="_23_愛知県">#REF!</definedName>
    <definedName name="_24_三重県">#REF!</definedName>
    <definedName name="_38_愛媛県">#REF!</definedName>
    <definedName name="_25_滋賀県">#REF!</definedName>
    <definedName name="_26_京都府">#REF!</definedName>
    <definedName name="_28_兵庫県">#REF!</definedName>
    <definedName name="_30_和歌山県">#REF!</definedName>
    <definedName name="_32_島根県">#REF!</definedName>
    <definedName name="Autoshape1">#REF!</definedName>
    <definedName name="_33_岡山県">#REF!</definedName>
    <definedName name="_34_広島県">#REF!</definedName>
    <definedName name="_36_徳島県">#REF!</definedName>
    <definedName name="_37_香川県">#REF!</definedName>
    <definedName name="_40_福岡県">#REF!</definedName>
    <definedName name="_44_大分県">#REF!</definedName>
    <definedName name="_45_宮崎県">#REF!</definedName>
    <definedName name="_46_鹿児島県">#REF!</definedName>
    <definedName name="_47_沖縄県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岸本　浩希</author>
  </authors>
  <commentList>
    <comment ref="D40" authorId="0">
      <text>
        <r>
          <rPr>
            <sz val="14"/>
            <color theme="1"/>
            <rFont val="Yu Gothic"/>
          </rPr>
          <t xml:space="preserve">公立（自治体による設置）又は私立（社会福祉法人、株式会社、学校法人等による設置）を記載
</t>
        </r>
      </text>
    </comment>
    <comment ref="F40" authorId="0">
      <text>
        <r>
          <rPr>
            <sz val="16"/>
            <color theme="1"/>
            <rFont val="Yu Gothic"/>
          </rPr>
          <t>事業所が所在する市町村名を記載</t>
        </r>
      </text>
    </comment>
    <comment ref="K40" authorId="0">
      <text>
        <r>
          <rPr>
            <sz val="14"/>
            <color theme="1"/>
            <rFont val="Yu Gothic"/>
          </rPr>
          <t>⑦欄及び⑧欄を比較し、いずれか少ない方の額を記載</t>
        </r>
      </text>
    </comment>
    <comment ref="M40" authorId="0">
      <text>
        <r>
          <rPr>
            <sz val="14"/>
            <color theme="1"/>
            <rFont val="Yu Gothic"/>
          </rPr>
          <t>⑨欄及び⑩欄を比較し、いずれか少ない方の額を記載</t>
        </r>
      </text>
    </comment>
    <comment ref="N40" authorId="0">
      <text>
        <r>
          <rPr>
            <sz val="14"/>
            <color theme="1"/>
            <rFont val="Yu Gothic"/>
          </rPr>
          <t xml:space="preserve">⑪欄の額（1,000円未満の端数が生じた場合でもこれを切り捨てず、円単位とする。）を記載
</t>
        </r>
      </text>
    </comment>
    <comment ref="R40" authorId="0">
      <text>
        <r>
          <rPr>
            <sz val="14"/>
            <color theme="1"/>
            <rFont val="Yu Gothic"/>
          </rPr>
          <t>本調査時において、未購入の場合は購入予定日</t>
        </r>
      </text>
    </comment>
    <comment ref="P40" authorId="0">
      <text>
        <r>
          <rPr>
            <sz val="14"/>
            <color theme="1"/>
            <rFont val="Yu Gothic"/>
          </rPr>
          <t xml:space="preserve">安全装置を設置する送迎用バスの乗車定員を記載することなお、送迎用バスを複数所持している場合は、例で示したように、それぞれの乗車定数を記載
</t>
        </r>
      </text>
    </comment>
  </commentList>
</comment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<sst xmlns="http://schemas.openxmlformats.org/spreadsheetml/2006/main" xmlns:r="http://schemas.openxmlformats.org/officeDocument/2006/relationships" count="143" uniqueCount="143">
  <si>
    <t>施設種別</t>
    <rPh sb="0" eb="2">
      <t>シセツ</t>
    </rPh>
    <rPh sb="2" eb="3">
      <t>シュ</t>
    </rPh>
    <rPh sb="3" eb="4">
      <t>ベツ</t>
    </rPh>
    <phoneticPr fontId="4"/>
  </si>
  <si>
    <t>（⑨×４／５）</t>
  </si>
  <si>
    <t>⇒【（１）児童発達支援センター】に集約する。</t>
    <rPh sb="17" eb="19">
      <t>シュウヤク</t>
    </rPh>
    <phoneticPr fontId="28"/>
  </si>
  <si>
    <t>選定額</t>
    <rPh sb="0" eb="2">
      <t>センテイ</t>
    </rPh>
    <rPh sb="2" eb="3">
      <t>ガク</t>
    </rPh>
    <phoneticPr fontId="28"/>
  </si>
  <si>
    <t>・</t>
  </si>
  <si>
    <t>施設名称</t>
    <rPh sb="0" eb="4">
      <t>シセツメイショウ</t>
    </rPh>
    <phoneticPr fontId="4"/>
  </si>
  <si>
    <t>３．⑨欄は、⑦欄及び⑧欄を比較し、いずれか少ない方の額を記載すること。</t>
    <rPh sb="24" eb="25">
      <t>ホウ</t>
    </rPh>
    <phoneticPr fontId="4"/>
  </si>
  <si>
    <t>種別</t>
    <rPh sb="0" eb="2">
      <t>シュベツ</t>
    </rPh>
    <phoneticPr fontId="28"/>
  </si>
  <si>
    <t>装置を装備する車両の乗車定員数</t>
  </si>
  <si>
    <t>◆</t>
  </si>
  <si>
    <t>１．②欄には公立（自治体による設置）又は私立（社会福祉法人、株式会社、学校法人等による設置）を記載すること。</t>
    <rPh sb="3" eb="4">
      <t>ラン</t>
    </rPh>
    <rPh sb="6" eb="8">
      <t>コウリツ</t>
    </rPh>
    <rPh sb="9" eb="12">
      <t>ジチタイ</t>
    </rPh>
    <rPh sb="15" eb="17">
      <t>セッチ</t>
    </rPh>
    <rPh sb="18" eb="19">
      <t>マタ</t>
    </rPh>
    <rPh sb="20" eb="22">
      <t>シリツ</t>
    </rPh>
    <rPh sb="23" eb="25">
      <t>シャカイ</t>
    </rPh>
    <rPh sb="25" eb="27">
      <t>フクシ</t>
    </rPh>
    <rPh sb="27" eb="29">
      <t>ホウジン</t>
    </rPh>
    <rPh sb="30" eb="34">
      <t>カブシキガイシャ</t>
    </rPh>
    <rPh sb="35" eb="37">
      <t>ガッコウ</t>
    </rPh>
    <rPh sb="37" eb="39">
      <t>ホウジン</t>
    </rPh>
    <rPh sb="39" eb="40">
      <t>ナド</t>
    </rPh>
    <rPh sb="43" eb="45">
      <t>セッチ</t>
    </rPh>
    <rPh sb="47" eb="49">
      <t>キサイ</t>
    </rPh>
    <phoneticPr fontId="4"/>
  </si>
  <si>
    <t>国庫補助基本額</t>
    <rPh sb="0" eb="2">
      <t>コッコ</t>
    </rPh>
    <rPh sb="2" eb="4">
      <t>ホジョ</t>
    </rPh>
    <rPh sb="4" eb="7">
      <t>キホンガク</t>
    </rPh>
    <phoneticPr fontId="28"/>
  </si>
  <si>
    <t>記載要領</t>
    <rPh sb="0" eb="2">
      <t>キサイ</t>
    </rPh>
    <rPh sb="2" eb="4">
      <t>ヨウリョウ</t>
    </rPh>
    <phoneticPr fontId="28"/>
  </si>
  <si>
    <t>台</t>
    <rPh sb="0" eb="1">
      <t>ダイ</t>
    </rPh>
    <phoneticPr fontId="28"/>
  </si>
  <si>
    <t>円</t>
    <rPh sb="0" eb="1">
      <t>エン</t>
    </rPh>
    <phoneticPr fontId="28"/>
  </si>
  <si>
    <t>設置主体</t>
    <rPh sb="0" eb="2">
      <t>セッチ</t>
    </rPh>
    <rPh sb="2" eb="4">
      <t>シュタイ</t>
    </rPh>
    <phoneticPr fontId="4"/>
  </si>
  <si>
    <t>か所</t>
    <rPh sb="1" eb="2">
      <t>トコロ</t>
    </rPh>
    <phoneticPr fontId="28"/>
  </si>
  <si>
    <t>⑤</t>
  </si>
  <si>
    <t>所在市区町村名</t>
    <rPh sb="0" eb="2">
      <t>ショザイ</t>
    </rPh>
    <rPh sb="2" eb="6">
      <t>シクチョウソン</t>
    </rPh>
    <rPh sb="6" eb="7">
      <t>メイ</t>
    </rPh>
    <phoneticPr fontId="28"/>
  </si>
  <si>
    <t>⑯</t>
  </si>
  <si>
    <t>「③登降園管理システム導入支援事業」</t>
  </si>
  <si>
    <t>装置を装備する車両の台数</t>
    <rPh sb="10" eb="12">
      <t>ダイスウ</t>
    </rPh>
    <phoneticPr fontId="28"/>
  </si>
  <si>
    <t>住所</t>
    <rPh sb="0" eb="2">
      <t>ジュウショ</t>
    </rPh>
    <phoneticPr fontId="4"/>
  </si>
  <si>
    <t>⑮</t>
  </si>
  <si>
    <t>差引額</t>
    <rPh sb="0" eb="3">
      <t>サシヒキガク</t>
    </rPh>
    <phoneticPr fontId="28"/>
  </si>
  <si>
    <t>⑭</t>
  </si>
  <si>
    <t>⑬</t>
  </si>
  <si>
    <t>⑫</t>
  </si>
  <si>
    <t>①</t>
  </si>
  <si>
    <t>⑪</t>
  </si>
  <si>
    <t>事業所番号</t>
    <rPh sb="0" eb="3">
      <t>ジギョウショ</t>
    </rPh>
    <rPh sb="3" eb="5">
      <t>バンゴウ</t>
    </rPh>
    <phoneticPr fontId="4"/>
  </si>
  <si>
    <t>差引額</t>
    <rPh sb="0" eb="3">
      <t>サシヒキガク</t>
    </rPh>
    <phoneticPr fontId="4"/>
  </si>
  <si>
    <t>⑩</t>
  </si>
  <si>
    <t>児童発達支援事業所</t>
    <rPh sb="0" eb="9">
      <t>ジドウハッタツシエンジギョウショ</t>
    </rPh>
    <phoneticPr fontId="4"/>
  </si>
  <si>
    <t>公立・
私立の別</t>
    <rPh sb="0" eb="2">
      <t>コウリツ</t>
    </rPh>
    <rPh sb="2" eb="4">
      <t>コッコウリツ</t>
    </rPh>
    <rPh sb="4" eb="6">
      <t>シリツ</t>
    </rPh>
    <rPh sb="7" eb="8">
      <t>ベツ</t>
    </rPh>
    <phoneticPr fontId="28"/>
  </si>
  <si>
    <t>国庫補助所要額</t>
    <rPh sb="0" eb="2">
      <t>コッコ</t>
    </rPh>
    <rPh sb="2" eb="4">
      <t>ホジョ</t>
    </rPh>
    <rPh sb="4" eb="7">
      <t>ショヨウガク</t>
    </rPh>
    <phoneticPr fontId="28"/>
  </si>
  <si>
    <t>②</t>
  </si>
  <si>
    <t>⑨</t>
  </si>
  <si>
    <t>⑧</t>
  </si>
  <si>
    <t>こどもの安心・安全対策支援事業（(2)及び(3)の事業）　事業計画書</t>
    <rPh sb="19" eb="20">
      <t>オヨ</t>
    </rPh>
    <rPh sb="25" eb="27">
      <t>ジギョウ</t>
    </rPh>
    <phoneticPr fontId="4"/>
  </si>
  <si>
    <t>導入備品内容
（主な購入物品）</t>
    <rPh sb="8" eb="9">
      <t>オモ</t>
    </rPh>
    <rPh sb="10" eb="12">
      <t>コウニュウ</t>
    </rPh>
    <rPh sb="12" eb="14">
      <t>ブッピン</t>
    </rPh>
    <phoneticPr fontId="4"/>
  </si>
  <si>
    <t>⑦（⑤ー⑥）</t>
  </si>
  <si>
    <t>⑥</t>
  </si>
  <si>
    <t>④</t>
  </si>
  <si>
    <t>②欄には、公立（自治体による設置）又は私立（社会福祉法人、株式会社、学校法人等による設置）を記載すること</t>
    <rPh sb="1" eb="2">
      <t>ラン</t>
    </rPh>
    <rPh sb="5" eb="7">
      <t>コウリツ</t>
    </rPh>
    <rPh sb="8" eb="11">
      <t>ジチタイ</t>
    </rPh>
    <rPh sb="14" eb="16">
      <t>セッチ</t>
    </rPh>
    <rPh sb="17" eb="18">
      <t>マタ</t>
    </rPh>
    <rPh sb="19" eb="21">
      <t>シリツ</t>
    </rPh>
    <rPh sb="22" eb="24">
      <t>シャカイ</t>
    </rPh>
    <rPh sb="24" eb="26">
      <t>フクシ</t>
    </rPh>
    <rPh sb="26" eb="28">
      <t>ホウジン</t>
    </rPh>
    <rPh sb="29" eb="31">
      <t>カブシキ</t>
    </rPh>
    <rPh sb="31" eb="33">
      <t>カイシャ</t>
    </rPh>
    <rPh sb="34" eb="36">
      <t>ガッコウ</t>
    </rPh>
    <rPh sb="36" eb="38">
      <t>ホウジン</t>
    </rPh>
    <rPh sb="38" eb="39">
      <t>ナド</t>
    </rPh>
    <rPh sb="42" eb="44">
      <t>セッチ</t>
    </rPh>
    <rPh sb="46" eb="48">
      <t>キサイ</t>
    </rPh>
    <phoneticPr fontId="4"/>
  </si>
  <si>
    <t>③</t>
  </si>
  <si>
    <t>装置の認定番号</t>
    <rPh sb="0" eb="2">
      <t>ソウチ</t>
    </rPh>
    <rPh sb="3" eb="5">
      <t>ニンテイ</t>
    </rPh>
    <rPh sb="5" eb="7">
      <t>バンゴウ</t>
    </rPh>
    <phoneticPr fontId="28"/>
  </si>
  <si>
    <t>国庫補助基準額</t>
    <rPh sb="0" eb="2">
      <t>コッコ</t>
    </rPh>
    <rPh sb="2" eb="4">
      <t>ホジョ</t>
    </rPh>
    <rPh sb="4" eb="7">
      <t>キジュンガク</t>
    </rPh>
    <phoneticPr fontId="28"/>
  </si>
  <si>
    <t>対象経費支出予定額</t>
    <rPh sb="0" eb="2">
      <t>タイショウ</t>
    </rPh>
    <rPh sb="2" eb="4">
      <t>ケイヒ</t>
    </rPh>
    <rPh sb="4" eb="6">
      <t>シシュツ</t>
    </rPh>
    <rPh sb="6" eb="8">
      <t>ヨテイ</t>
    </rPh>
    <rPh sb="8" eb="9">
      <t>ガク</t>
    </rPh>
    <phoneticPr fontId="4"/>
  </si>
  <si>
    <t>整理
番号</t>
    <rPh sb="0" eb="2">
      <t>セイリ</t>
    </rPh>
    <rPh sb="3" eb="5">
      <t>バンゴウ</t>
    </rPh>
    <phoneticPr fontId="28"/>
  </si>
  <si>
    <t>寄付金その他の収入予定額</t>
    <rPh sb="0" eb="3">
      <t>キフキン</t>
    </rPh>
    <rPh sb="5" eb="6">
      <t>タ</t>
    </rPh>
    <rPh sb="7" eb="9">
      <t>シュウニュウ</t>
    </rPh>
    <rPh sb="9" eb="12">
      <t>ヨテイガク</t>
    </rPh>
    <phoneticPr fontId="28"/>
  </si>
  <si>
    <t>対象経費支出予定額</t>
    <rPh sb="0" eb="2">
      <t>タイショウ</t>
    </rPh>
    <rPh sb="2" eb="4">
      <t>ケイヒ</t>
    </rPh>
    <rPh sb="4" eb="6">
      <t>シシュツ</t>
    </rPh>
    <rPh sb="6" eb="9">
      <t>ヨテイガク</t>
    </rPh>
    <phoneticPr fontId="28"/>
  </si>
  <si>
    <t>設置主体</t>
    <rPh sb="0" eb="2">
      <t>セッチ</t>
    </rPh>
    <rPh sb="2" eb="4">
      <t>シュタイ</t>
    </rPh>
    <phoneticPr fontId="28"/>
  </si>
  <si>
    <t>（記載上の注意）</t>
    <rPh sb="1" eb="3">
      <t>キサイ</t>
    </rPh>
    <rPh sb="3" eb="4">
      <t>ジョウ</t>
    </rPh>
    <rPh sb="5" eb="7">
      <t>チュウイ</t>
    </rPh>
    <phoneticPr fontId="29"/>
  </si>
  <si>
    <t>施設名</t>
    <rPh sb="0" eb="3">
      <t>シセツメイ</t>
    </rPh>
    <phoneticPr fontId="28"/>
  </si>
  <si>
    <t>所在市区町村数</t>
    <rPh sb="0" eb="2">
      <t>ショザイ</t>
    </rPh>
    <rPh sb="2" eb="6">
      <t>シクチョウソン</t>
    </rPh>
    <rPh sb="6" eb="7">
      <t>スウ</t>
    </rPh>
    <phoneticPr fontId="28"/>
  </si>
  <si>
    <t>【２．事業計画の概要】</t>
    <rPh sb="3" eb="5">
      <t>ジギョウ</t>
    </rPh>
    <rPh sb="5" eb="7">
      <t>ケイカク</t>
    </rPh>
    <rPh sb="8" eb="10">
      <t>ガイヨウ</t>
    </rPh>
    <phoneticPr fontId="28"/>
  </si>
  <si>
    <t>合計</t>
    <rPh sb="0" eb="2">
      <t>ゴウケイ</t>
    </rPh>
    <phoneticPr fontId="28"/>
  </si>
  <si>
    <t>私立</t>
    <rPh sb="0" eb="2">
      <t>シリツ</t>
    </rPh>
    <phoneticPr fontId="28"/>
  </si>
  <si>
    <t>公立</t>
    <rPh sb="0" eb="2">
      <t>コウリツ</t>
    </rPh>
    <phoneticPr fontId="28"/>
  </si>
  <si>
    <t>児童発達支援センター</t>
    <rPh sb="0" eb="2">
      <t>ジドウ</t>
    </rPh>
    <rPh sb="2" eb="4">
      <t>ハッタツ</t>
    </rPh>
    <rPh sb="4" eb="6">
      <t>シエン</t>
    </rPh>
    <phoneticPr fontId="4"/>
  </si>
  <si>
    <t>設置台数計</t>
  </si>
  <si>
    <t>設置種別計</t>
    <rPh sb="0" eb="2">
      <t>セッチ</t>
    </rPh>
    <rPh sb="2" eb="4">
      <t>シュベツ</t>
    </rPh>
    <rPh sb="4" eb="5">
      <t>ケイ</t>
    </rPh>
    <phoneticPr fontId="28"/>
  </si>
  <si>
    <t>◆記載要領</t>
    <rPh sb="1" eb="2">
      <t>キ</t>
    </rPh>
    <rPh sb="2" eb="3">
      <t>サイ</t>
    </rPh>
    <rPh sb="3" eb="5">
      <t>ヨウリョウ</t>
    </rPh>
    <phoneticPr fontId="4"/>
  </si>
  <si>
    <t>１．①欄には公立（自治体による設置）又は私立（社会福祉法人、株式会社、学校法人等による設置）を記載すること。</t>
  </si>
  <si>
    <t>⑦（⑤－⑥）</t>
  </si>
  <si>
    <t>寄付金その他の収入予定額</t>
    <rPh sb="0" eb="3">
      <t>キフキン</t>
    </rPh>
    <rPh sb="5" eb="6">
      <t>タ</t>
    </rPh>
    <rPh sb="7" eb="9">
      <t>シュウニュウ</t>
    </rPh>
    <rPh sb="9" eb="12">
      <t>ヨテイガク</t>
    </rPh>
    <phoneticPr fontId="4"/>
  </si>
  <si>
    <t>公立・
私立の別</t>
    <rPh sb="0" eb="2">
      <t>コウリツ</t>
    </rPh>
    <rPh sb="2" eb="4">
      <t>コッコウリツ</t>
    </rPh>
    <rPh sb="4" eb="6">
      <t>シリツ</t>
    </rPh>
    <rPh sb="7" eb="8">
      <t>ベツ</t>
    </rPh>
    <phoneticPr fontId="4"/>
  </si>
  <si>
    <t>整理
番号</t>
    <rPh sb="0" eb="2">
      <t>セイリ</t>
    </rPh>
    <rPh sb="3" eb="5">
      <t>バンゴウ</t>
    </rPh>
    <phoneticPr fontId="4"/>
  </si>
  <si>
    <t>「②ＩＣＴを活用した子供の見守り支援事業」</t>
  </si>
  <si>
    <t>６．⑬欄は、安全装置を設置する送迎用バスの台数を記載すること。</t>
    <rPh sb="3" eb="4">
      <t>ラン</t>
    </rPh>
    <rPh sb="6" eb="8">
      <t>アンゼン</t>
    </rPh>
    <rPh sb="8" eb="10">
      <t>ソウチ</t>
    </rPh>
    <rPh sb="11" eb="13">
      <t>セッチ</t>
    </rPh>
    <rPh sb="15" eb="18">
      <t>ソウゲイヨウ</t>
    </rPh>
    <rPh sb="21" eb="23">
      <t>ダイスウ</t>
    </rPh>
    <rPh sb="24" eb="26">
      <t>キサイ</t>
    </rPh>
    <phoneticPr fontId="4"/>
  </si>
  <si>
    <t>⑨欄には、⑦欄及び⑧欄を比較し、いずれか少ない方の額を記載すること</t>
    <rPh sb="1" eb="2">
      <t>ラン</t>
    </rPh>
    <rPh sb="6" eb="7">
      <t>ラン</t>
    </rPh>
    <rPh sb="7" eb="8">
      <t>オヨ</t>
    </rPh>
    <rPh sb="10" eb="11">
      <t>ラン</t>
    </rPh>
    <rPh sb="12" eb="14">
      <t>ヒカク</t>
    </rPh>
    <rPh sb="20" eb="21">
      <t>スク</t>
    </rPh>
    <rPh sb="23" eb="24">
      <t>ホウ</t>
    </rPh>
    <rPh sb="25" eb="26">
      <t>ガク</t>
    </rPh>
    <rPh sb="27" eb="29">
      <t>キサイ</t>
    </rPh>
    <phoneticPr fontId="4"/>
  </si>
  <si>
    <t>８．⑮欄は、装置リスト（内閣府ホームページ　https://www8.cao.go.jp/shoushi/shinseido/meeting/anzen/list.html　に掲載）に記載された認定番号を、車両ごとに記載すること。</t>
  </si>
  <si>
    <t>５．⑫欄は、⑪欄の額（１，０００円未満の端数が生じた場合でも、これを切り捨てず、円単位とする。）を記載すること。</t>
    <rPh sb="3" eb="4">
      <t>ラン</t>
    </rPh>
    <rPh sb="7" eb="8">
      <t>ラン</t>
    </rPh>
    <rPh sb="9" eb="10">
      <t>ガク</t>
    </rPh>
    <rPh sb="49" eb="51">
      <t>キサイ</t>
    </rPh>
    <phoneticPr fontId="4"/>
  </si>
  <si>
    <t>４．⑪欄は、⑨欄及び⑩欄を比較し、いずれか少ない方の額を記載すること。</t>
    <rPh sb="24" eb="25">
      <t>ホウ</t>
    </rPh>
    <phoneticPr fontId="28"/>
  </si>
  <si>
    <t>２．④欄には事業所が所在する市町村名を記載すること。</t>
  </si>
  <si>
    <t>９．多機能型事業所については、次の通り１つの事業に集約すること。</t>
    <rPh sb="15" eb="16">
      <t>ツギ</t>
    </rPh>
    <rPh sb="17" eb="18">
      <t>トオ</t>
    </rPh>
    <phoneticPr fontId="28"/>
  </si>
  <si>
    <t>所在市区町村数</t>
    <rPh sb="0" eb="7">
      <t>ショザイシクチョウソンスウ</t>
    </rPh>
    <phoneticPr fontId="28"/>
  </si>
  <si>
    <t>自治体補助額</t>
    <rPh sb="0" eb="3">
      <t>ジチタイ</t>
    </rPh>
    <rPh sb="3" eb="6">
      <t>ホジョガク</t>
    </rPh>
    <phoneticPr fontId="28"/>
  </si>
  <si>
    <t>社会福祉法人</t>
    <rPh sb="0" eb="2">
      <t>シャカイ</t>
    </rPh>
    <rPh sb="2" eb="4">
      <t>フクシ</t>
    </rPh>
    <rPh sb="4" eb="6">
      <t>ホウジン</t>
    </rPh>
    <phoneticPr fontId="4"/>
  </si>
  <si>
    <t>所在市区町村名</t>
    <rPh sb="0" eb="7">
      <t>ショザイシクチョウソンメイ</t>
    </rPh>
    <phoneticPr fontId="28"/>
  </si>
  <si>
    <t>⑭欄には、安全装置を設置する送迎用バスの乗車定員を記載することなお、送迎用バスを複数所持している場合は、例で示したように、それぞれの乗車定数を記載すること</t>
    <rPh sb="1" eb="2">
      <t>ラン</t>
    </rPh>
    <rPh sb="5" eb="7">
      <t>アンゼン</t>
    </rPh>
    <rPh sb="7" eb="9">
      <t>ソウチ</t>
    </rPh>
    <rPh sb="10" eb="12">
      <t>セッチ</t>
    </rPh>
    <rPh sb="14" eb="17">
      <t>ソウゲイヨウ</t>
    </rPh>
    <rPh sb="20" eb="22">
      <t>ジョウシャ</t>
    </rPh>
    <rPh sb="22" eb="24">
      <t>テイイン</t>
    </rPh>
    <rPh sb="25" eb="27">
      <t>キサイ</t>
    </rPh>
    <rPh sb="34" eb="37">
      <t>ソウゲイヨウ</t>
    </rPh>
    <rPh sb="40" eb="42">
      <t>フクスウ</t>
    </rPh>
    <rPh sb="42" eb="44">
      <t>ショジ</t>
    </rPh>
    <rPh sb="48" eb="50">
      <t>バアイ</t>
    </rPh>
    <rPh sb="52" eb="53">
      <t>レイ</t>
    </rPh>
    <rPh sb="54" eb="55">
      <t>シメ</t>
    </rPh>
    <rPh sb="66" eb="68">
      <t>ジョウシャ</t>
    </rPh>
    <rPh sb="68" eb="70">
      <t>テイスウ</t>
    </rPh>
    <rPh sb="71" eb="73">
      <t>キサイ</t>
    </rPh>
    <phoneticPr fontId="4"/>
  </si>
  <si>
    <t>（１）児童発達支援センター</t>
    <rPh sb="3" eb="5">
      <t>ジドウ</t>
    </rPh>
    <rPh sb="5" eb="7">
      <t>ハッタツ</t>
    </rPh>
    <rPh sb="7" eb="9">
      <t>シエン</t>
    </rPh>
    <phoneticPr fontId="28"/>
  </si>
  <si>
    <t>【１．施設種別の補助事業実施施設数】※自動計算の為、記入不要</t>
  </si>
  <si>
    <r>
      <t xml:space="preserve">購入日
</t>
    </r>
    <r>
      <rPr>
        <sz val="10"/>
        <color theme="1"/>
        <rFont val="ＭＳ 明朝"/>
      </rPr>
      <t>（年・月・日）</t>
    </r>
    <rPh sb="0" eb="2">
      <t>コウニュウ</t>
    </rPh>
    <rPh sb="2" eb="3">
      <t>ビ</t>
    </rPh>
    <rPh sb="5" eb="6">
      <t>ネン</t>
    </rPh>
    <rPh sb="7" eb="8">
      <t>ツキ</t>
    </rPh>
    <rPh sb="9" eb="10">
      <t>ヒ</t>
    </rPh>
    <phoneticPr fontId="4"/>
  </si>
  <si>
    <t>８．記載欄が不足する場合は適宜行を追加して記載すること。</t>
    <rPh sb="2" eb="4">
      <t>キサイ</t>
    </rPh>
    <rPh sb="4" eb="5">
      <t>ラン</t>
    </rPh>
    <rPh sb="6" eb="8">
      <t>フソク</t>
    </rPh>
    <rPh sb="10" eb="12">
      <t>バアイ</t>
    </rPh>
    <rPh sb="13" eb="15">
      <t>テキギ</t>
    </rPh>
    <rPh sb="15" eb="16">
      <t>ギョウ</t>
    </rPh>
    <rPh sb="17" eb="19">
      <t>ツイカ</t>
    </rPh>
    <rPh sb="21" eb="23">
      <t>キサイ</t>
    </rPh>
    <phoneticPr fontId="29"/>
  </si>
  <si>
    <t>⑬ (⑫×3／4)</t>
  </si>
  <si>
    <t>２．⑨欄は、⑦欄及び⑧欄を比較し、いずれか少ない方の額を記載すること。</t>
  </si>
  <si>
    <t>A児童発達支援センター</t>
  </si>
  <si>
    <t>車両a：令和４年10月１日
車両b：令和５年３月20日
車両c：令和５年３月20日</t>
    <rPh sb="4" eb="6">
      <t>レイワ</t>
    </rPh>
    <rPh sb="7" eb="8">
      <t>ネン</t>
    </rPh>
    <rPh sb="10" eb="11">
      <t>ツキ</t>
    </rPh>
    <rPh sb="12" eb="13">
      <t>ニチ</t>
    </rPh>
    <rPh sb="18" eb="20">
      <t>レイワ</t>
    </rPh>
    <rPh sb="21" eb="22">
      <t>ネン</t>
    </rPh>
    <rPh sb="23" eb="24">
      <t>ツキ</t>
    </rPh>
    <rPh sb="26" eb="27">
      <t>ニチ</t>
    </rPh>
    <rPh sb="28" eb="30">
      <t>シャリョウ</t>
    </rPh>
    <rPh sb="32" eb="34">
      <t>レイワ</t>
    </rPh>
    <rPh sb="35" eb="36">
      <t>ネン</t>
    </rPh>
    <rPh sb="37" eb="38">
      <t>ツキ</t>
    </rPh>
    <rPh sb="40" eb="41">
      <t>ニチ</t>
    </rPh>
    <phoneticPr fontId="4"/>
  </si>
  <si>
    <t>３．⑩欄は、⑨欄の額に４／５を乗じた額を記入すること。</t>
    <rPh sb="3" eb="4">
      <t>ラン</t>
    </rPh>
    <rPh sb="7" eb="8">
      <t>ラン</t>
    </rPh>
    <rPh sb="9" eb="10">
      <t>ガク</t>
    </rPh>
    <rPh sb="15" eb="16">
      <t>ジョウ</t>
    </rPh>
    <rPh sb="18" eb="19">
      <t>ガク</t>
    </rPh>
    <rPh sb="20" eb="22">
      <t>キニュウ</t>
    </rPh>
    <phoneticPr fontId="29"/>
  </si>
  <si>
    <t>４．⑫欄は、⑩欄と⑪欄を比較して、いずれか少ない方の額を記載すること。</t>
    <rPh sb="3" eb="4">
      <t>ラン</t>
    </rPh>
    <rPh sb="7" eb="8">
      <t>ラン</t>
    </rPh>
    <rPh sb="10" eb="11">
      <t>ラン</t>
    </rPh>
    <rPh sb="12" eb="14">
      <t>ヒカク</t>
    </rPh>
    <rPh sb="21" eb="22">
      <t>スク</t>
    </rPh>
    <rPh sb="24" eb="25">
      <t>ホウ</t>
    </rPh>
    <rPh sb="26" eb="27">
      <t>ガク</t>
    </rPh>
    <rPh sb="28" eb="30">
      <t>キサイ</t>
    </rPh>
    <phoneticPr fontId="29"/>
  </si>
  <si>
    <t>５．⑬欄は、⑫欄の額に交付要綱の別表の第５欄に定める補助率を乗じて得た額（１，０００円未満の端数が生じた場合は、これを切り捨てるものとする。）を記載すること。</t>
    <rPh sb="3" eb="4">
      <t>ラン</t>
    </rPh>
    <rPh sb="7" eb="8">
      <t>ラン</t>
    </rPh>
    <rPh sb="9" eb="10">
      <t>ガク</t>
    </rPh>
    <rPh sb="11" eb="13">
      <t>コウフ</t>
    </rPh>
    <rPh sb="13" eb="15">
      <t>ヨウコウ</t>
    </rPh>
    <rPh sb="16" eb="18">
      <t>ベッピョウ</t>
    </rPh>
    <rPh sb="19" eb="20">
      <t>ダイ</t>
    </rPh>
    <rPh sb="21" eb="22">
      <t>ラン</t>
    </rPh>
    <rPh sb="23" eb="24">
      <t>サダ</t>
    </rPh>
    <rPh sb="26" eb="29">
      <t>ホジョリツ</t>
    </rPh>
    <rPh sb="30" eb="31">
      <t>ジョウ</t>
    </rPh>
    <rPh sb="33" eb="34">
      <t>エ</t>
    </rPh>
    <rPh sb="35" eb="36">
      <t>ガク</t>
    </rPh>
    <rPh sb="42" eb="43">
      <t>エン</t>
    </rPh>
    <rPh sb="43" eb="45">
      <t>ミマン</t>
    </rPh>
    <rPh sb="46" eb="48">
      <t>ハスウ</t>
    </rPh>
    <rPh sb="49" eb="50">
      <t>ショウ</t>
    </rPh>
    <rPh sb="52" eb="54">
      <t>バアイ</t>
    </rPh>
    <rPh sb="59" eb="60">
      <t>キ</t>
    </rPh>
    <rPh sb="61" eb="62">
      <t>ス</t>
    </rPh>
    <rPh sb="72" eb="74">
      <t>キサイ</t>
    </rPh>
    <phoneticPr fontId="29"/>
  </si>
  <si>
    <t>６．⑭欄には、製品名等を記入すること。</t>
    <rPh sb="3" eb="4">
      <t>ラン</t>
    </rPh>
    <rPh sb="7" eb="10">
      <t>セイヒンメイ</t>
    </rPh>
    <rPh sb="10" eb="11">
      <t>トウ</t>
    </rPh>
    <rPh sb="12" eb="14">
      <t>キニュウ</t>
    </rPh>
    <phoneticPr fontId="29"/>
  </si>
  <si>
    <t>施設数</t>
    <rPh sb="0" eb="2">
      <t>シセツ</t>
    </rPh>
    <phoneticPr fontId="28"/>
  </si>
  <si>
    <t>（別紙③）</t>
  </si>
  <si>
    <t>（別紙④）</t>
    <rPh sb="1" eb="3">
      <t>ベッシ</t>
    </rPh>
    <phoneticPr fontId="4"/>
  </si>
  <si>
    <t>購入日
（年・月・日）</t>
    <rPh sb="0" eb="2">
      <t>コウニュウ</t>
    </rPh>
    <rPh sb="2" eb="3">
      <t>ヒ</t>
    </rPh>
    <rPh sb="5" eb="6">
      <t>トシ</t>
    </rPh>
    <rPh sb="7" eb="8">
      <t>ツキ</t>
    </rPh>
    <rPh sb="9" eb="10">
      <t>ヒ</t>
    </rPh>
    <phoneticPr fontId="4"/>
  </si>
  <si>
    <t>放課後等デイサービス事業所</t>
    <rPh sb="0" eb="4">
      <t>ホウカゴトウ</t>
    </rPh>
    <rPh sb="10" eb="13">
      <t>ジギョウショ</t>
    </rPh>
    <phoneticPr fontId="4"/>
  </si>
  <si>
    <t>　【（１）児童発達支援センター】と【（２）児童発達支援事業所】の多機能型の場合</t>
    <rPh sb="29" eb="30">
      <t>トコロ</t>
    </rPh>
    <rPh sb="32" eb="36">
      <t>タキノウガタ</t>
    </rPh>
    <rPh sb="37" eb="39">
      <t>バアイ</t>
    </rPh>
    <phoneticPr fontId="28"/>
  </si>
  <si>
    <t>　【（１）児童発達支援センター】と【（３）放課後等デイサービス事業所】の多機能型の場合</t>
    <rPh sb="31" eb="34">
      <t>ジギョウショ</t>
    </rPh>
    <rPh sb="36" eb="40">
      <t>タキノウガタ</t>
    </rPh>
    <rPh sb="41" eb="43">
      <t>バアイ</t>
    </rPh>
    <phoneticPr fontId="28"/>
  </si>
  <si>
    <t>　【（２）児童発達支援事業所】と【（３）放課後等デイサービス事業所】の多機能型の場合</t>
    <rPh sb="13" eb="14">
      <t>トコロ</t>
    </rPh>
    <rPh sb="30" eb="33">
      <t>ジギョウショ</t>
    </rPh>
    <rPh sb="35" eb="39">
      <t>タキノウガタ</t>
    </rPh>
    <rPh sb="40" eb="42">
      <t>バアイ</t>
    </rPh>
    <phoneticPr fontId="28"/>
  </si>
  <si>
    <t>　【（１）児童発達支援センター】と【（２）児童発達支援事業所】と【（３）放課後等デイサービス事業所】の多機能型の場合</t>
    <rPh sb="29" eb="30">
      <t>トコロ</t>
    </rPh>
    <rPh sb="46" eb="49">
      <t>ジギョウショ</t>
    </rPh>
    <rPh sb="51" eb="55">
      <t>タキノウガタ</t>
    </rPh>
    <rPh sb="56" eb="58">
      <t>バアイ</t>
    </rPh>
    <phoneticPr fontId="28"/>
  </si>
  <si>
    <t>⇒【（２）児童発達支援事業所】に集約する。</t>
    <rPh sb="13" eb="14">
      <t>トコロ</t>
    </rPh>
    <rPh sb="16" eb="18">
      <t>シュウヤク</t>
    </rPh>
    <phoneticPr fontId="28"/>
  </si>
  <si>
    <t>（２）児童発達支援事業所</t>
    <rPh sb="3" eb="5">
      <t>ジドウ</t>
    </rPh>
    <rPh sb="5" eb="7">
      <t>ハッタツ</t>
    </rPh>
    <rPh sb="7" eb="9">
      <t>シエン</t>
    </rPh>
    <rPh sb="9" eb="11">
      <t>ジギョウ</t>
    </rPh>
    <rPh sb="11" eb="12">
      <t>トコロ</t>
    </rPh>
    <phoneticPr fontId="28"/>
  </si>
  <si>
    <t>（３）放課後等デイサービス事業所</t>
    <rPh sb="3" eb="7">
      <t>ホウカゴナド</t>
    </rPh>
    <rPh sb="13" eb="16">
      <t>ジギョウショ</t>
    </rPh>
    <phoneticPr fontId="28"/>
  </si>
  <si>
    <t>10．記載欄が不足する場合は適宜行を追加して記載すること。</t>
    <rPh sb="3" eb="5">
      <t>キサイ</t>
    </rPh>
    <rPh sb="5" eb="6">
      <t>ラン</t>
    </rPh>
    <rPh sb="7" eb="9">
      <t>フソク</t>
    </rPh>
    <rPh sb="11" eb="13">
      <t>バアイ</t>
    </rPh>
    <rPh sb="14" eb="16">
      <t>テキギ</t>
    </rPh>
    <rPh sb="16" eb="17">
      <t>ギョウ</t>
    </rPh>
    <rPh sb="18" eb="20">
      <t>ツイカ</t>
    </rPh>
    <rPh sb="22" eb="24">
      <t>キサイ</t>
    </rPh>
    <phoneticPr fontId="4"/>
  </si>
  <si>
    <t>購入日
（年・月・日）</t>
    <rPh sb="0" eb="2">
      <t>コウニュウ</t>
    </rPh>
    <rPh sb="2" eb="3">
      <t>ビ</t>
    </rPh>
    <rPh sb="5" eb="6">
      <t>ネン</t>
    </rPh>
    <rPh sb="7" eb="8">
      <t>ツキ</t>
    </rPh>
    <rPh sb="9" eb="10">
      <t>ヒ</t>
    </rPh>
    <phoneticPr fontId="4"/>
  </si>
  <si>
    <t>11．多機能型事業所については、１～３の順番。数字が小さい事業に集約すること（例：（１）児童発達支援センターと（３）放課後等デイサービスの場合、（０）の事業に集約すること。</t>
  </si>
  <si>
    <t>B市</t>
    <rPh sb="1" eb="2">
      <t>シ</t>
    </rPh>
    <phoneticPr fontId="4"/>
  </si>
  <si>
    <t>例）</t>
    <rPh sb="0" eb="1">
      <t>レイ</t>
    </rPh>
    <phoneticPr fontId="4"/>
  </si>
  <si>
    <t>７．⑭欄は、安全装置を設置する送迎用バスの乗車定員を記載すること。なお、送迎用バスを複数所持している場合は、例で示したように、それぞれの乗車定員を記載すること。</t>
    <rPh sb="3" eb="4">
      <t>ラン</t>
    </rPh>
    <rPh sb="6" eb="8">
      <t>アンゼン</t>
    </rPh>
    <rPh sb="8" eb="10">
      <t>ソウチ</t>
    </rPh>
    <rPh sb="11" eb="13">
      <t>セッチ</t>
    </rPh>
    <rPh sb="15" eb="18">
      <t>ソウゲイヨウ</t>
    </rPh>
    <rPh sb="21" eb="23">
      <t>ジョウシャ</t>
    </rPh>
    <rPh sb="23" eb="25">
      <t>テイイン</t>
    </rPh>
    <rPh sb="26" eb="28">
      <t>キサイ</t>
    </rPh>
    <rPh sb="36" eb="39">
      <t>ソウゲイヨウ</t>
    </rPh>
    <rPh sb="42" eb="44">
      <t>フクスウ</t>
    </rPh>
    <rPh sb="44" eb="46">
      <t>ショジ</t>
    </rPh>
    <rPh sb="50" eb="52">
      <t>バアイ</t>
    </rPh>
    <rPh sb="54" eb="55">
      <t>レイ</t>
    </rPh>
    <rPh sb="56" eb="57">
      <t>シメ</t>
    </rPh>
    <rPh sb="68" eb="70">
      <t>ジョウシャ</t>
    </rPh>
    <rPh sb="70" eb="72">
      <t>テイイン</t>
    </rPh>
    <rPh sb="73" eb="75">
      <t>キサイ</t>
    </rPh>
    <phoneticPr fontId="4"/>
  </si>
  <si>
    <t>私立</t>
  </si>
  <si>
    <t>車両a：6
車両b：8
車両c：9</t>
    <rPh sb="0" eb="2">
      <t>シャリョウ</t>
    </rPh>
    <rPh sb="6" eb="8">
      <t>シャリョウ</t>
    </rPh>
    <rPh sb="12" eb="14">
      <t>シャリョウ</t>
    </rPh>
    <phoneticPr fontId="4"/>
  </si>
  <si>
    <t>車両a：A-001
車両b：C-001
車両c：C-001</t>
    <rPh sb="0" eb="2">
      <t>シャリョウ</t>
    </rPh>
    <rPh sb="10" eb="12">
      <t>シャリョウ</t>
    </rPh>
    <rPh sb="20" eb="22">
      <t>シャリョウ</t>
    </rPh>
    <phoneticPr fontId="4"/>
  </si>
  <si>
    <t>法人名</t>
    <rPh sb="0" eb="3">
      <t>ホウジンメイ</t>
    </rPh>
    <phoneticPr fontId="4"/>
  </si>
  <si>
    <t>ABC福祉会</t>
    <rPh sb="3" eb="6">
      <t>フクシカイ</t>
    </rPh>
    <phoneticPr fontId="4"/>
  </si>
  <si>
    <t>多機能型事業所については、（１）～（３）の順番。</t>
    <rPh sb="0" eb="4">
      <t>タキノウガタ</t>
    </rPh>
    <rPh sb="4" eb="7">
      <t>ジギョウショ</t>
    </rPh>
    <rPh sb="21" eb="23">
      <t>ジュンバン</t>
    </rPh>
    <phoneticPr fontId="4"/>
  </si>
  <si>
    <t>担当者名</t>
    <rPh sb="0" eb="4">
      <t>タントウシャメイ</t>
    </rPh>
    <phoneticPr fontId="4"/>
  </si>
  <si>
    <t>田中</t>
    <rPh sb="0" eb="2">
      <t>タナカ</t>
    </rPh>
    <phoneticPr fontId="4"/>
  </si>
  <si>
    <t>郵便番号</t>
    <rPh sb="0" eb="4">
      <t>ユウビンバンゴウ</t>
    </rPh>
    <phoneticPr fontId="4"/>
  </si>
  <si>
    <t>460-8501</t>
  </si>
  <si>
    <t>名古屋市中区三の丸三丁目1-2</t>
    <rPh sb="0" eb="4">
      <t>ナゴヤシ</t>
    </rPh>
    <rPh sb="4" eb="6">
      <t>ナカク</t>
    </rPh>
    <rPh sb="6" eb="7">
      <t>サン</t>
    </rPh>
    <rPh sb="8" eb="9">
      <t>マル</t>
    </rPh>
    <rPh sb="9" eb="12">
      <t>サンチョウメ</t>
    </rPh>
    <phoneticPr fontId="4"/>
  </si>
  <si>
    <t>電話番号</t>
    <rPh sb="0" eb="4">
      <t>デンワバンゴウ</t>
    </rPh>
    <phoneticPr fontId="4"/>
  </si>
  <si>
    <t>052-000-0000</t>
  </si>
  <si>
    <t>メールアドレス</t>
  </si>
  <si>
    <t>tanaka@abcfukushikai.jp</t>
  </si>
  <si>
    <t>④欄には、事業所が所在する市町村名を記載すること</t>
    <rPh sb="1" eb="2">
      <t>ラン</t>
    </rPh>
    <rPh sb="5" eb="8">
      <t>ジギョウショ</t>
    </rPh>
    <rPh sb="9" eb="11">
      <t>ショザイ</t>
    </rPh>
    <rPh sb="13" eb="17">
      <t>シチョウソンメイ</t>
    </rPh>
    <rPh sb="18" eb="20">
      <t>キサイ</t>
    </rPh>
    <phoneticPr fontId="4"/>
  </si>
  <si>
    <t>⑪欄には、⑨欄及び⑩欄を比較し、いずれか少ない方の額を記載すること</t>
    <rPh sb="1" eb="2">
      <t>ラン</t>
    </rPh>
    <rPh sb="6" eb="7">
      <t>ラン</t>
    </rPh>
    <rPh sb="7" eb="8">
      <t>オヨ</t>
    </rPh>
    <rPh sb="10" eb="11">
      <t>ラン</t>
    </rPh>
    <rPh sb="12" eb="14">
      <t>ヒカク</t>
    </rPh>
    <rPh sb="20" eb="21">
      <t>スク</t>
    </rPh>
    <rPh sb="23" eb="24">
      <t>ホウ</t>
    </rPh>
    <rPh sb="25" eb="26">
      <t>ガク</t>
    </rPh>
    <rPh sb="27" eb="29">
      <t>キサイ</t>
    </rPh>
    <phoneticPr fontId="4"/>
  </si>
  <si>
    <t>⑬欄には、安全装置を設置する送迎用バスの台数を記載すること</t>
    <rPh sb="1" eb="2">
      <t>ラン</t>
    </rPh>
    <rPh sb="5" eb="7">
      <t>アンゼン</t>
    </rPh>
    <rPh sb="7" eb="9">
      <t>ソウチ</t>
    </rPh>
    <rPh sb="10" eb="12">
      <t>セッチ</t>
    </rPh>
    <rPh sb="14" eb="17">
      <t>ソウゲイヨウ</t>
    </rPh>
    <rPh sb="20" eb="22">
      <t>ダイスウ</t>
    </rPh>
    <rPh sb="23" eb="25">
      <t>キサイ</t>
    </rPh>
    <phoneticPr fontId="4"/>
  </si>
  <si>
    <t>⑮欄には、装置リスト（内閣府ホームページ https://www8.cao.go.jp/shoushi/shinseido/meeting/anzen/list.html ）に記載された認定番号を車両ごとに記載すること</t>
    <rPh sb="1" eb="2">
      <t>ラン</t>
    </rPh>
    <rPh sb="5" eb="7">
      <t>ソウチ</t>
    </rPh>
    <rPh sb="88" eb="90">
      <t>キサイ</t>
    </rPh>
    <rPh sb="93" eb="95">
      <t>ニンテイ</t>
    </rPh>
    <rPh sb="95" eb="97">
      <t>バンゴウ</t>
    </rPh>
    <rPh sb="98" eb="100">
      <t>シャリョウ</t>
    </rPh>
    <rPh sb="103" eb="105">
      <t>キサイ</t>
    </rPh>
    <phoneticPr fontId="4"/>
  </si>
  <si>
    <t>⑯欄には、（本調査時において、未購入の場合は購入予定日）を記入する</t>
    <rPh sb="1" eb="2">
      <t>ラン</t>
    </rPh>
    <rPh sb="6" eb="9">
      <t>ホンチョウサ</t>
    </rPh>
    <rPh sb="9" eb="10">
      <t>ジ</t>
    </rPh>
    <rPh sb="15" eb="18">
      <t>ミコウニュウ</t>
    </rPh>
    <rPh sb="19" eb="21">
      <t>バアイ</t>
    </rPh>
    <rPh sb="22" eb="24">
      <t>コウニュウ</t>
    </rPh>
    <rPh sb="24" eb="27">
      <t>ヨテイビ</t>
    </rPh>
    <rPh sb="29" eb="31">
      <t>キニュウ</t>
    </rPh>
    <phoneticPr fontId="4"/>
  </si>
  <si>
    <t>記載欄が不足する場合は、二つ目のファイルを作成し、ファイルの末尾をNo.1,No.2等とすること</t>
    <rPh sb="0" eb="2">
      <t>キサイ</t>
    </rPh>
    <rPh sb="2" eb="3">
      <t>ラン</t>
    </rPh>
    <rPh sb="4" eb="6">
      <t>フソク</t>
    </rPh>
    <rPh sb="8" eb="10">
      <t>バアイ</t>
    </rPh>
    <rPh sb="12" eb="13">
      <t>フタ</t>
    </rPh>
    <rPh sb="14" eb="15">
      <t>メ</t>
    </rPh>
    <rPh sb="21" eb="23">
      <t>サクセイ</t>
    </rPh>
    <rPh sb="30" eb="32">
      <t>マツビ</t>
    </rPh>
    <rPh sb="42" eb="43">
      <t>ナド</t>
    </rPh>
    <phoneticPr fontId="4"/>
  </si>
  <si>
    <t>数字が小さい事業に集約すること（（例：（１）児童発達支援センターと（３）放課後等デイサービスの場合、（１）の事業に集約すること。
）</t>
  </si>
  <si>
    <t>a</t>
  </si>
  <si>
    <t>記入ポイント</t>
    <rPh sb="0" eb="2">
      <t>キニュウ</t>
    </rPh>
    <phoneticPr fontId="28"/>
  </si>
  <si>
    <t>⑫欄には、（1）の事業の場合、⑪欄の額（1,000円未満の端数が生じた場合でもこれを切り捨てず、円単位とする。）を記載すること</t>
    <rPh sb="1" eb="2">
      <t>ラン</t>
    </rPh>
    <rPh sb="9" eb="11">
      <t>ジギョウ</t>
    </rPh>
    <rPh sb="12" eb="14">
      <t>バアイ</t>
    </rPh>
    <rPh sb="16" eb="17">
      <t>ラン</t>
    </rPh>
    <rPh sb="18" eb="19">
      <t>ガク</t>
    </rPh>
    <rPh sb="25" eb="26">
      <t>エン</t>
    </rPh>
    <rPh sb="26" eb="28">
      <t>ミマン</t>
    </rPh>
    <rPh sb="29" eb="31">
      <t>ハスウ</t>
    </rPh>
    <rPh sb="32" eb="33">
      <t>ショウ</t>
    </rPh>
    <rPh sb="35" eb="37">
      <t>バアイ</t>
    </rPh>
    <rPh sb="42" eb="43">
      <t>キ</t>
    </rPh>
    <rPh sb="44" eb="45">
      <t>ス</t>
    </rPh>
    <rPh sb="48" eb="49">
      <t>エン</t>
    </rPh>
    <rPh sb="49" eb="51">
      <t>タンイ</t>
    </rPh>
    <rPh sb="57" eb="59">
      <t>キサイ</t>
    </rPh>
    <phoneticPr fontId="4"/>
  </si>
  <si>
    <t>９．⑯欄は購入日（本調査時において、未購入の場合は、令和５年度末までの予定日）を記入する。</t>
  </si>
  <si>
    <t>こどもの安心・安全対策支援事業「(1)送迎用バスの改修支援事業」　事業計画書</t>
    <rPh sb="33" eb="35">
      <t>ジギョウ</t>
    </rPh>
    <rPh sb="35" eb="37">
      <t>ケイカク</t>
    </rPh>
    <rPh sb="37" eb="38">
      <t>ショ</t>
    </rPh>
    <phoneticPr fontId="28"/>
  </si>
  <si>
    <t>（2）(3)の事業の場合は、⑫欄の額に交付要綱に定める補助率を乗じて得た額（1,000円未満の端数が生じた場合は、これを切り捨てるものとする。）を記載すること</t>
    <rPh sb="7" eb="9">
      <t>ジギョウ</t>
    </rPh>
    <phoneticPr fontId="4"/>
  </si>
  <si>
    <t>426-0075</t>
  </si>
  <si>
    <t>藤枝市瀬戸新屋362-1</t>
  </si>
  <si>
    <t>７．⑮欄は購入日（本調査時において、未購入の場合は、令和５年度末までの予定日）を記入する。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</si>
</sst>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0">
    <font>
      <sz val="11"/>
      <color theme="1"/>
      <name val="Yu Gothic"/>
      <family val="3"/>
      <scheme val="minor"/>
    </font>
    <font>
      <u/>
      <sz val="11"/>
      <color theme="10"/>
      <name val="Yu Gothic"/>
      <family val="3"/>
      <scheme val="minor"/>
    </font>
    <font>
      <sz val="11"/>
      <color auto="1"/>
      <name val="ＭＳ Ｐゴシック"/>
      <family val="3"/>
    </font>
    <font>
      <sz val="11"/>
      <color theme="1"/>
      <name val="Yu Gothic"/>
      <family val="3"/>
      <scheme val="minor"/>
    </font>
    <font>
      <sz val="6"/>
      <color auto="1"/>
      <name val="Yu Gothic"/>
      <family val="3"/>
      <scheme val="minor"/>
    </font>
    <font>
      <sz val="11"/>
      <color theme="1"/>
      <name val="ＭＳ 明朝"/>
      <family val="1"/>
    </font>
    <font>
      <sz val="12"/>
      <color theme="1"/>
      <name val="Yu Gothic"/>
      <family val="3"/>
      <scheme val="minor"/>
    </font>
    <font>
      <sz val="14"/>
      <color theme="1"/>
      <name val="Yu Gothic"/>
      <family val="3"/>
      <scheme val="minor"/>
    </font>
    <font>
      <sz val="14"/>
      <color theme="1"/>
      <name val="ＭＳ 明朝"/>
      <family val="1"/>
    </font>
    <font>
      <b/>
      <sz val="28"/>
      <color theme="1"/>
      <name val="ＭＳ 明朝"/>
      <family val="1"/>
    </font>
    <font>
      <sz val="16"/>
      <color theme="1"/>
      <name val="ＭＳ 明朝"/>
      <family val="1"/>
    </font>
    <font>
      <sz val="12"/>
      <color theme="1"/>
      <name val="ＭＳ 明朝"/>
      <family val="1"/>
    </font>
    <font>
      <sz val="11"/>
      <color theme="1"/>
      <name val="ＭＳ ゴシック"/>
      <family val="3"/>
    </font>
    <font>
      <sz val="28"/>
      <color theme="1"/>
      <name val="ＭＳ 明朝"/>
      <family val="1"/>
    </font>
    <font>
      <sz val="22"/>
      <color rgb="FFFF0000"/>
      <name val="ＭＳ 明朝"/>
      <family val="1"/>
    </font>
    <font>
      <sz val="22"/>
      <color theme="1"/>
      <name val="ＭＳ 明朝"/>
      <family val="1"/>
    </font>
    <font>
      <b/>
      <sz val="12"/>
      <color theme="1"/>
      <name val="ＭＳ 明朝"/>
      <family val="1"/>
    </font>
    <font>
      <sz val="22"/>
      <color theme="1"/>
      <name val="ＭＳ ゴシック"/>
      <family val="3"/>
    </font>
    <font>
      <b/>
      <sz val="11"/>
      <color theme="1"/>
      <name val="ＭＳ 明朝"/>
      <family val="1"/>
    </font>
    <font>
      <sz val="11"/>
      <color theme="1"/>
      <name val="ＭＳ Ｐゴシック"/>
      <family val="3"/>
    </font>
    <font>
      <u/>
      <sz val="12"/>
      <color theme="1"/>
      <name val="ＭＳ 明朝"/>
      <family val="1"/>
    </font>
    <font>
      <sz val="10"/>
      <color theme="1"/>
      <name val="ＭＳ 明朝"/>
      <family val="1"/>
    </font>
    <font>
      <sz val="20"/>
      <color theme="1"/>
      <name val="ＭＳ 明朝"/>
      <family val="1"/>
    </font>
    <font>
      <b/>
      <sz val="20"/>
      <color theme="1"/>
      <name val="ＭＳ 明朝"/>
      <family val="1"/>
    </font>
    <font>
      <b/>
      <sz val="12"/>
      <color theme="1"/>
      <name val="ＭＳ ゴシック"/>
      <family val="3"/>
    </font>
    <font>
      <sz val="24"/>
      <color theme="1"/>
      <name val="ＭＳ ゴシック"/>
      <family val="3"/>
    </font>
    <font>
      <b/>
      <sz val="22"/>
      <color theme="1"/>
      <name val="ＭＳ 明朝"/>
      <family val="1"/>
    </font>
    <font>
      <sz val="9"/>
      <color theme="1"/>
      <name val="ＭＳ 明朝"/>
      <family val="1"/>
    </font>
    <font>
      <sz val="6"/>
      <color auto="1"/>
      <name val="ＭＳ Ｐゴシック"/>
      <family val="3"/>
    </font>
    <font>
      <sz val="11"/>
      <color theme="1"/>
      <name val="Yu Gothic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double">
        <color indexed="64"/>
      </top>
      <bottom/>
      <diagonal style="thin">
        <color indexed="64"/>
      </diagonal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25">
    <xf numFmtId="0" fontId="0" fillId="0" borderId="0" xfId="0"/>
    <xf numFmtId="38" fontId="0" fillId="0" borderId="0" xfId="12" applyFont="1">
      <alignment vertical="center"/>
    </xf>
    <xf numFmtId="38" fontId="5" fillId="0" borderId="0" xfId="12" applyFont="1">
      <alignment vertical="center"/>
    </xf>
    <xf numFmtId="38" fontId="6" fillId="0" borderId="0" xfId="12" applyFont="1">
      <alignment vertical="center"/>
    </xf>
    <xf numFmtId="38" fontId="0" fillId="0" borderId="0" xfId="12" applyFont="1" applyAlignment="1">
      <alignment horizontal="right" vertical="center"/>
    </xf>
    <xf numFmtId="38" fontId="7" fillId="0" borderId="0" xfId="12" applyFont="1">
      <alignment vertical="center"/>
    </xf>
    <xf numFmtId="38" fontId="0" fillId="0" borderId="0" xfId="12" applyFont="1" applyAlignment="1"/>
    <xf numFmtId="38" fontId="8" fillId="0" borderId="0" xfId="12" applyFont="1">
      <alignment vertical="center"/>
    </xf>
    <xf numFmtId="38" fontId="9" fillId="0" borderId="0" xfId="12" applyFont="1" applyAlignment="1">
      <alignment horizontal="center" vertical="center" wrapText="1"/>
    </xf>
    <xf numFmtId="38" fontId="10" fillId="0" borderId="0" xfId="12" applyFont="1">
      <alignment vertical="center"/>
    </xf>
    <xf numFmtId="38" fontId="11" fillId="0" borderId="0" xfId="12" applyFont="1">
      <alignment vertical="center"/>
    </xf>
    <xf numFmtId="38" fontId="8" fillId="2" borderId="0" xfId="12" applyFont="1" applyFill="1">
      <alignment vertical="center"/>
    </xf>
    <xf numFmtId="38" fontId="5" fillId="0" borderId="1" xfId="12" applyFont="1" applyBorder="1" applyAlignment="1">
      <alignment horizontal="right" vertical="center" wrapText="1"/>
    </xf>
    <xf numFmtId="38" fontId="5" fillId="0" borderId="2" xfId="12" applyFont="1" applyBorder="1" applyAlignment="1">
      <alignment horizontal="right" vertical="center"/>
    </xf>
    <xf numFmtId="38" fontId="5" fillId="0" borderId="3" xfId="12" applyFont="1" applyBorder="1" applyAlignment="1">
      <alignment horizontal="left" vertical="center" wrapText="1"/>
    </xf>
    <xf numFmtId="38" fontId="5" fillId="0" borderId="2" xfId="12" applyFont="1" applyBorder="1" applyAlignment="1">
      <alignment horizontal="center" vertical="center"/>
    </xf>
    <xf numFmtId="38" fontId="5" fillId="0" borderId="4" xfId="12" applyFont="1" applyBorder="1" applyAlignment="1">
      <alignment horizontal="center" vertical="center"/>
    </xf>
    <xf numFmtId="38" fontId="12" fillId="0" borderId="0" xfId="12" applyFont="1">
      <alignment vertical="center"/>
    </xf>
    <xf numFmtId="38" fontId="13" fillId="0" borderId="0" xfId="12" applyFont="1" applyAlignment="1">
      <alignment horizontal="center" vertical="center" wrapText="1"/>
    </xf>
    <xf numFmtId="38" fontId="5" fillId="0" borderId="0" xfId="12" applyFont="1" applyAlignment="1">
      <alignment horizontal="right" vertical="center"/>
    </xf>
    <xf numFmtId="38" fontId="14" fillId="0" borderId="0" xfId="12" applyFont="1">
      <alignment vertical="center"/>
    </xf>
    <xf numFmtId="38" fontId="15" fillId="0" borderId="0" xfId="12" applyFont="1" applyAlignment="1">
      <alignment horizontal="center" vertical="center"/>
    </xf>
    <xf numFmtId="38" fontId="11" fillId="0" borderId="0" xfId="12" applyFont="1" applyBorder="1" applyAlignment="1">
      <alignment vertical="center" wrapText="1" shrinkToFit="1"/>
    </xf>
    <xf numFmtId="38" fontId="5" fillId="0" borderId="0" xfId="12" applyFont="1" applyBorder="1" applyAlignment="1">
      <alignment vertical="center" wrapText="1" shrinkToFit="1"/>
    </xf>
    <xf numFmtId="38" fontId="5" fillId="0" borderId="0" xfId="12" applyFont="1" applyAlignment="1">
      <alignment vertical="center" wrapText="1" shrinkToFit="1"/>
    </xf>
    <xf numFmtId="38" fontId="16" fillId="0" borderId="0" xfId="12" applyFont="1" applyBorder="1" applyAlignment="1">
      <alignment vertical="center"/>
    </xf>
    <xf numFmtId="38" fontId="11" fillId="0" borderId="0" xfId="12" applyFont="1" applyAlignment="1">
      <alignment horizontal="center" vertical="center"/>
    </xf>
    <xf numFmtId="38" fontId="5" fillId="2" borderId="0" xfId="12" applyFont="1" applyFill="1">
      <alignment vertical="center"/>
    </xf>
    <xf numFmtId="38" fontId="5" fillId="0" borderId="5" xfId="12" applyFont="1" applyBorder="1" applyAlignment="1">
      <alignment horizontal="center" vertical="center"/>
    </xf>
    <xf numFmtId="38" fontId="11" fillId="0" borderId="6" xfId="12" applyFont="1" applyBorder="1" applyAlignment="1">
      <alignment horizontal="right" vertical="center"/>
    </xf>
    <xf numFmtId="38" fontId="11" fillId="0" borderId="0" xfId="12" applyFont="1" applyAlignment="1">
      <alignment horizontal="left" vertical="center" wrapText="1"/>
    </xf>
    <xf numFmtId="38" fontId="11" fillId="3" borderId="7" xfId="12" applyFont="1" applyFill="1" applyBorder="1" applyAlignment="1">
      <alignment horizontal="left" vertical="center" wrapText="1"/>
    </xf>
    <xf numFmtId="38" fontId="11" fillId="3" borderId="8" xfId="12" applyFont="1" applyFill="1" applyBorder="1" applyAlignment="1">
      <alignment horizontal="left" vertical="center" wrapText="1"/>
    </xf>
    <xf numFmtId="38" fontId="11" fillId="0" borderId="9" xfId="12" applyFont="1" applyBorder="1" applyAlignment="1">
      <alignment horizontal="right" vertical="center"/>
    </xf>
    <xf numFmtId="38" fontId="11" fillId="0" borderId="10" xfId="12" applyFont="1" applyBorder="1">
      <alignment vertical="center"/>
    </xf>
    <xf numFmtId="38" fontId="5" fillId="0" borderId="0" xfId="12" applyFont="1" applyAlignment="1">
      <alignment horizontal="center" vertical="center"/>
    </xf>
    <xf numFmtId="38" fontId="15" fillId="0" borderId="0" xfId="12" applyFont="1" applyBorder="1" applyAlignment="1">
      <alignment horizontal="left" vertical="center"/>
    </xf>
    <xf numFmtId="38" fontId="15" fillId="0" borderId="0" xfId="12" applyFont="1" applyAlignment="1">
      <alignment horizontal="left" vertical="center"/>
    </xf>
    <xf numFmtId="38" fontId="17" fillId="0" borderId="0" xfId="12" applyFont="1">
      <alignment vertical="center"/>
    </xf>
    <xf numFmtId="38" fontId="18" fillId="0" borderId="0" xfId="12" applyFont="1" applyBorder="1" applyAlignment="1">
      <alignment vertical="center"/>
    </xf>
    <xf numFmtId="38" fontId="5" fillId="0" borderId="11" xfId="12" applyFont="1" applyBorder="1" applyAlignment="1">
      <alignment horizontal="center" vertical="center" wrapText="1"/>
    </xf>
    <xf numFmtId="38" fontId="11" fillId="0" borderId="12" xfId="12" applyFont="1" applyBorder="1" applyAlignment="1">
      <alignment horizontal="right" vertical="center" wrapText="1"/>
    </xf>
    <xf numFmtId="38" fontId="11" fillId="0" borderId="13" xfId="12" applyFont="1" applyFill="1" applyBorder="1" applyAlignment="1">
      <alignment horizontal="right" vertical="center"/>
    </xf>
    <xf numFmtId="38" fontId="11" fillId="3" borderId="14" xfId="12" applyFont="1" applyFill="1" applyBorder="1" applyAlignment="1">
      <alignment horizontal="right" vertical="center"/>
    </xf>
    <xf numFmtId="38" fontId="11" fillId="3" borderId="13" xfId="12" applyFont="1" applyFill="1" applyBorder="1" applyAlignment="1">
      <alignment horizontal="right" vertical="center"/>
    </xf>
    <xf numFmtId="38" fontId="16" fillId="0" borderId="15" xfId="12" applyFont="1" applyBorder="1">
      <alignment vertical="center"/>
    </xf>
    <xf numFmtId="38" fontId="16" fillId="0" borderId="16" xfId="12" applyFont="1" applyBorder="1">
      <alignment vertical="center"/>
    </xf>
    <xf numFmtId="38" fontId="11" fillId="0" borderId="0" xfId="12" applyFont="1" applyBorder="1" applyAlignment="1">
      <alignment horizontal="center" vertical="center"/>
    </xf>
    <xf numFmtId="38" fontId="11" fillId="0" borderId="0" xfId="12" applyFont="1" applyBorder="1">
      <alignment vertical="center"/>
    </xf>
    <xf numFmtId="38" fontId="16" fillId="0" borderId="0" xfId="12" applyFont="1" applyBorder="1">
      <alignment vertical="center"/>
    </xf>
    <xf numFmtId="38" fontId="5" fillId="0" borderId="11" xfId="12" applyFont="1" applyBorder="1" applyAlignment="1">
      <alignment horizontal="center" vertical="center"/>
    </xf>
    <xf numFmtId="38" fontId="11" fillId="0" borderId="12" xfId="12" applyFont="1" applyBorder="1" applyAlignment="1">
      <alignment horizontal="right" vertical="center"/>
    </xf>
    <xf numFmtId="38" fontId="11" fillId="0" borderId="17" xfId="12" applyFont="1" applyBorder="1" applyAlignment="1">
      <alignment horizontal="right" vertical="center"/>
    </xf>
    <xf numFmtId="38" fontId="16" fillId="0" borderId="18" xfId="12" applyFont="1" applyBorder="1">
      <alignment vertical="center"/>
    </xf>
    <xf numFmtId="38" fontId="16" fillId="0" borderId="19" xfId="12" applyFont="1" applyBorder="1">
      <alignment vertical="center"/>
    </xf>
    <xf numFmtId="38" fontId="16" fillId="0" borderId="0" xfId="12" applyFont="1" applyAlignment="1">
      <alignment horizontal="right" vertical="center"/>
    </xf>
    <xf numFmtId="38" fontId="5" fillId="0" borderId="0" xfId="12" applyFont="1" applyBorder="1" applyAlignment="1">
      <alignment vertical="center" shrinkToFit="1"/>
    </xf>
    <xf numFmtId="38" fontId="5" fillId="0" borderId="0" xfId="12" applyFont="1" applyAlignment="1">
      <alignment vertical="center" shrinkToFit="1"/>
    </xf>
    <xf numFmtId="38" fontId="11" fillId="0" borderId="20" xfId="12" applyFont="1" applyBorder="1">
      <alignment vertical="center"/>
    </xf>
    <xf numFmtId="38" fontId="16" fillId="0" borderId="0" xfId="12" applyFont="1" applyAlignment="1">
      <alignment horizontal="center" vertical="center"/>
    </xf>
    <xf numFmtId="38" fontId="19" fillId="0" borderId="0" xfId="12" applyFont="1" applyBorder="1" applyAlignment="1">
      <alignment vertical="center" shrinkToFit="1"/>
    </xf>
    <xf numFmtId="38" fontId="19" fillId="0" borderId="0" xfId="12" applyFont="1" applyAlignment="1">
      <alignment vertical="center" shrinkToFit="1"/>
    </xf>
    <xf numFmtId="38" fontId="5" fillId="0" borderId="11" xfId="12" applyFont="1" applyBorder="1" applyAlignment="1">
      <alignment horizontal="right" vertical="center"/>
    </xf>
    <xf numFmtId="38" fontId="11" fillId="0" borderId="12" xfId="12" applyFont="1" applyFill="1" applyBorder="1">
      <alignment vertical="center"/>
    </xf>
    <xf numFmtId="38" fontId="11" fillId="0" borderId="0" xfId="12" applyFont="1" applyFill="1" applyBorder="1" applyAlignment="1">
      <alignment vertical="center" shrinkToFit="1"/>
    </xf>
    <xf numFmtId="38" fontId="11" fillId="0" borderId="0" xfId="12" applyFont="1" applyFill="1" applyAlignment="1">
      <alignment vertical="center" shrinkToFit="1"/>
    </xf>
    <xf numFmtId="38" fontId="5" fillId="0" borderId="20" xfId="12" applyFont="1" applyBorder="1" applyAlignment="1">
      <alignment horizontal="right" vertical="center"/>
    </xf>
    <xf numFmtId="38" fontId="11" fillId="0" borderId="0" xfId="12" applyFont="1" applyFill="1" applyAlignment="1">
      <alignment horizontal="right" vertical="center"/>
    </xf>
    <xf numFmtId="38" fontId="11" fillId="0" borderId="14" xfId="12" applyFont="1" applyBorder="1" applyAlignment="1">
      <alignment horizontal="right" vertical="center"/>
    </xf>
    <xf numFmtId="38" fontId="11" fillId="0" borderId="17" xfId="12" applyFont="1" applyFill="1" applyBorder="1" applyAlignment="1">
      <alignment horizontal="right" vertical="center" wrapText="1"/>
    </xf>
    <xf numFmtId="38" fontId="11" fillId="3" borderId="14" xfId="12" applyFont="1" applyFill="1" applyBorder="1" applyAlignment="1">
      <alignment horizontal="right" vertical="center" wrapText="1"/>
    </xf>
    <xf numFmtId="38" fontId="11" fillId="3" borderId="13" xfId="12" applyFont="1" applyFill="1" applyBorder="1" applyAlignment="1">
      <alignment horizontal="right" vertical="center" wrapText="1"/>
    </xf>
    <xf numFmtId="38" fontId="11" fillId="0" borderId="14" xfId="12" applyFont="1" applyFill="1" applyBorder="1" applyAlignment="1">
      <alignment horizontal="right" vertical="center" wrapText="1"/>
    </xf>
    <xf numFmtId="38" fontId="11" fillId="0" borderId="13" xfId="12" applyFont="1" applyFill="1" applyBorder="1" applyAlignment="1">
      <alignment horizontal="right" vertical="center" wrapText="1"/>
    </xf>
    <xf numFmtId="38" fontId="11" fillId="3" borderId="14" xfId="12" applyFont="1" applyFill="1" applyBorder="1" applyAlignment="1">
      <alignment vertical="center"/>
    </xf>
    <xf numFmtId="38" fontId="11" fillId="3" borderId="13" xfId="12" applyFont="1" applyFill="1" applyBorder="1" applyAlignment="1">
      <alignment vertical="center"/>
    </xf>
    <xf numFmtId="38" fontId="11" fillId="0" borderId="14" xfId="12" applyFont="1" applyBorder="1" applyAlignment="1">
      <alignment vertical="center"/>
    </xf>
    <xf numFmtId="38" fontId="11" fillId="0" borderId="13" xfId="12" applyFont="1" applyBorder="1" applyAlignment="1">
      <alignment vertical="center"/>
    </xf>
    <xf numFmtId="38" fontId="11" fillId="0" borderId="21" xfId="12" applyFont="1" applyBorder="1" applyAlignment="1">
      <alignment vertical="center"/>
    </xf>
    <xf numFmtId="38" fontId="16" fillId="0" borderId="0" xfId="12" applyFont="1">
      <alignment vertical="center"/>
    </xf>
    <xf numFmtId="38" fontId="0" fillId="0" borderId="22" xfId="12" applyFont="1" applyBorder="1" applyAlignment="1">
      <alignment horizontal="right" vertical="center"/>
    </xf>
    <xf numFmtId="38" fontId="20" fillId="0" borderId="23" xfId="12" applyFont="1" applyFill="1" applyBorder="1" applyAlignment="1">
      <alignment horizontal="left" vertical="center" wrapText="1"/>
    </xf>
    <xf numFmtId="38" fontId="11" fillId="3" borderId="21" xfId="12" applyFont="1" applyFill="1" applyBorder="1" applyAlignment="1">
      <alignment horizontal="right" vertical="center" wrapText="1"/>
    </xf>
    <xf numFmtId="38" fontId="11" fillId="0" borderId="24" xfId="12" applyFont="1" applyFill="1" applyBorder="1" applyAlignment="1">
      <alignment horizontal="center" vertical="center"/>
    </xf>
    <xf numFmtId="38" fontId="11" fillId="0" borderId="25" xfId="12" applyFont="1" applyFill="1" applyBorder="1" applyAlignment="1">
      <alignment horizontal="center" vertical="center"/>
    </xf>
    <xf numFmtId="38" fontId="20" fillId="0" borderId="17" xfId="12" applyFont="1" applyFill="1" applyBorder="1" applyAlignment="1">
      <alignment horizontal="left" vertical="center" wrapText="1"/>
    </xf>
    <xf numFmtId="38" fontId="11" fillId="0" borderId="26" xfId="12" applyFont="1" applyFill="1" applyBorder="1" applyAlignment="1">
      <alignment horizontal="center" vertical="center"/>
    </xf>
    <xf numFmtId="38" fontId="11" fillId="0" borderId="27" xfId="12" applyFont="1" applyFill="1" applyBorder="1" applyAlignment="1">
      <alignment horizontal="center" vertical="center"/>
    </xf>
    <xf numFmtId="38" fontId="11" fillId="0" borderId="0" xfId="12" applyFont="1" applyAlignment="1">
      <alignment vertical="center" wrapText="1" shrinkToFit="1"/>
    </xf>
    <xf numFmtId="38" fontId="11" fillId="0" borderId="28" xfId="12" applyFont="1" applyBorder="1" applyAlignment="1">
      <alignment horizontal="right" vertical="center"/>
    </xf>
    <xf numFmtId="38" fontId="21" fillId="0" borderId="29" xfId="12" applyFont="1" applyBorder="1" applyAlignment="1">
      <alignment vertical="center" wrapText="1"/>
    </xf>
    <xf numFmtId="38" fontId="11" fillId="0" borderId="30" xfId="12" applyFont="1" applyBorder="1" applyAlignment="1">
      <alignment horizontal="right" vertical="center" wrapText="1"/>
    </xf>
    <xf numFmtId="38" fontId="20" fillId="0" borderId="31" xfId="12" applyFont="1" applyBorder="1" applyAlignment="1">
      <alignment horizontal="left" vertical="center" wrapText="1"/>
    </xf>
    <xf numFmtId="38" fontId="11" fillId="3" borderId="32" xfId="12" applyFont="1" applyFill="1" applyBorder="1" applyAlignment="1">
      <alignment horizontal="right" vertical="center"/>
    </xf>
    <xf numFmtId="38" fontId="11" fillId="3" borderId="33" xfId="12" applyFont="1" applyFill="1" applyBorder="1" applyAlignment="1">
      <alignment horizontal="right" vertical="center"/>
    </xf>
    <xf numFmtId="38" fontId="11" fillId="3" borderId="34" xfId="12" applyFont="1" applyFill="1" applyBorder="1" applyAlignment="1">
      <alignment horizontal="right" vertical="center"/>
    </xf>
    <xf numFmtId="38" fontId="5" fillId="0" borderId="35" xfId="12" applyFont="1" applyBorder="1" applyAlignment="1">
      <alignment horizontal="center" vertical="center"/>
    </xf>
    <xf numFmtId="38" fontId="5" fillId="0" borderId="36" xfId="12" applyFont="1" applyBorder="1" applyAlignment="1">
      <alignment horizontal="center" vertical="center"/>
    </xf>
    <xf numFmtId="38" fontId="22" fillId="0" borderId="0" xfId="12" applyFont="1" applyAlignment="1">
      <alignment horizontal="center" vertical="center" wrapText="1"/>
    </xf>
    <xf numFmtId="38" fontId="11" fillId="0" borderId="0" xfId="12" applyFont="1" applyFill="1" applyBorder="1" applyAlignment="1">
      <alignment horizontal="center" vertical="center" shrinkToFit="1"/>
    </xf>
    <xf numFmtId="38" fontId="5" fillId="0" borderId="0" xfId="12" applyFont="1" applyBorder="1">
      <alignment vertical="center"/>
    </xf>
    <xf numFmtId="38" fontId="21" fillId="4" borderId="5" xfId="12" applyFont="1" applyFill="1" applyBorder="1" applyAlignment="1">
      <alignment vertical="center" wrapText="1"/>
    </xf>
    <xf numFmtId="38" fontId="11" fillId="4" borderId="6" xfId="12" applyFont="1" applyFill="1" applyBorder="1" applyAlignment="1">
      <alignment horizontal="right" vertical="center" wrapText="1"/>
    </xf>
    <xf numFmtId="0" fontId="11" fillId="0" borderId="37" xfId="12" applyNumberFormat="1" applyFont="1" applyBorder="1" applyAlignment="1">
      <alignment vertical="center" shrinkToFit="1"/>
    </xf>
    <xf numFmtId="0" fontId="11" fillId="3" borderId="7" xfId="12" applyNumberFormat="1" applyFont="1" applyFill="1" applyBorder="1" applyAlignment="1" applyProtection="1">
      <alignment vertical="center" shrinkToFit="1"/>
      <protection locked="0"/>
    </xf>
    <xf numFmtId="0" fontId="11" fillId="3" borderId="8" xfId="12" applyNumberFormat="1" applyFont="1" applyFill="1" applyBorder="1" applyAlignment="1" applyProtection="1">
      <alignment vertical="center" shrinkToFit="1"/>
      <protection locked="0"/>
    </xf>
    <xf numFmtId="0" fontId="11" fillId="3" borderId="38" xfId="12" applyNumberFormat="1" applyFont="1" applyFill="1" applyBorder="1" applyAlignment="1" applyProtection="1">
      <alignment vertical="center" shrinkToFit="1"/>
      <protection locked="0"/>
    </xf>
    <xf numFmtId="38" fontId="21" fillId="4" borderId="20" xfId="12" applyFont="1" applyFill="1" applyBorder="1" applyAlignment="1">
      <alignment vertical="center" wrapText="1"/>
    </xf>
    <xf numFmtId="38" fontId="11" fillId="4" borderId="39" xfId="12" applyFont="1" applyFill="1" applyBorder="1" applyAlignment="1">
      <alignment horizontal="right" vertical="center" wrapText="1"/>
    </xf>
    <xf numFmtId="0" fontId="11" fillId="0" borderId="40" xfId="12" applyNumberFormat="1" applyFont="1" applyBorder="1" applyAlignment="1">
      <alignment vertical="center" shrinkToFit="1"/>
    </xf>
    <xf numFmtId="0" fontId="11" fillId="3" borderId="41" xfId="12" applyNumberFormat="1" applyFont="1" applyFill="1" applyBorder="1" applyAlignment="1" applyProtection="1">
      <alignment vertical="center" shrinkToFit="1"/>
      <protection locked="0"/>
    </xf>
    <xf numFmtId="0" fontId="11" fillId="3" borderId="42" xfId="12" applyNumberFormat="1" applyFont="1" applyFill="1" applyBorder="1" applyAlignment="1" applyProtection="1">
      <alignment vertical="center" shrinkToFit="1"/>
      <protection locked="0"/>
    </xf>
    <xf numFmtId="0" fontId="11" fillId="3" borderId="43" xfId="12" applyNumberFormat="1" applyFont="1" applyFill="1" applyBorder="1" applyAlignment="1" applyProtection="1">
      <alignment vertical="center" shrinkToFit="1"/>
      <protection locked="0"/>
    </xf>
    <xf numFmtId="38" fontId="5" fillId="0" borderId="24" xfId="12" applyFont="1" applyBorder="1" applyAlignment="1">
      <alignment horizontal="center" vertical="center"/>
    </xf>
    <xf numFmtId="38" fontId="5" fillId="0" borderId="25" xfId="12" applyFont="1" applyBorder="1" applyAlignment="1">
      <alignment horizontal="center" vertical="center"/>
    </xf>
    <xf numFmtId="38" fontId="21" fillId="4" borderId="11" xfId="12" applyFont="1" applyFill="1" applyBorder="1" applyAlignment="1">
      <alignment vertical="center" wrapText="1"/>
    </xf>
    <xf numFmtId="38" fontId="11" fillId="4" borderId="12" xfId="12" applyFont="1" applyFill="1" applyBorder="1" applyAlignment="1">
      <alignment horizontal="right" vertical="center" wrapText="1"/>
    </xf>
    <xf numFmtId="38" fontId="11" fillId="0" borderId="22" xfId="12" applyFont="1" applyBorder="1" applyAlignment="1">
      <alignment vertical="center" shrinkToFit="1"/>
    </xf>
    <xf numFmtId="0" fontId="11" fillId="3" borderId="14" xfId="12" applyNumberFormat="1" applyFont="1" applyFill="1" applyBorder="1" applyAlignment="1" applyProtection="1">
      <alignment vertical="center" shrinkToFit="1"/>
      <protection locked="0"/>
    </xf>
    <xf numFmtId="0" fontId="11" fillId="3" borderId="13" xfId="12" applyNumberFormat="1" applyFont="1" applyFill="1" applyBorder="1" applyAlignment="1" applyProtection="1">
      <alignment vertical="center" shrinkToFit="1"/>
      <protection locked="0"/>
    </xf>
    <xf numFmtId="0" fontId="11" fillId="3" borderId="44" xfId="12" applyNumberFormat="1" applyFont="1" applyFill="1" applyBorder="1" applyAlignment="1" applyProtection="1">
      <alignment vertical="center" shrinkToFit="1"/>
      <protection locked="0"/>
    </xf>
    <xf numFmtId="38" fontId="21" fillId="4" borderId="45" xfId="12" applyFont="1" applyFill="1" applyBorder="1" applyAlignment="1">
      <alignment vertical="center" wrapText="1"/>
    </xf>
    <xf numFmtId="38" fontId="11" fillId="4" borderId="46" xfId="12" applyFont="1" applyFill="1" applyBorder="1" applyAlignment="1">
      <alignment horizontal="right" vertical="center" wrapText="1"/>
    </xf>
    <xf numFmtId="38" fontId="1" fillId="0" borderId="31" xfId="1" applyNumberFormat="1" applyBorder="1" applyAlignment="1">
      <alignment vertical="center" shrinkToFit="1"/>
    </xf>
    <xf numFmtId="0" fontId="11" fillId="3" borderId="32" xfId="12" applyNumberFormat="1" applyFont="1" applyFill="1" applyBorder="1" applyAlignment="1" applyProtection="1">
      <alignment vertical="center" shrinkToFit="1"/>
      <protection locked="0"/>
    </xf>
    <xf numFmtId="0" fontId="11" fillId="3" borderId="33" xfId="12" applyNumberFormat="1" applyFont="1" applyFill="1" applyBorder="1" applyAlignment="1" applyProtection="1">
      <alignment vertical="center" shrinkToFit="1"/>
      <protection locked="0"/>
    </xf>
    <xf numFmtId="0" fontId="11" fillId="3" borderId="47" xfId="12" applyNumberFormat="1" applyFont="1" applyFill="1" applyBorder="1" applyAlignment="1" applyProtection="1">
      <alignment vertical="center" shrinkToFit="1"/>
      <protection locked="0"/>
    </xf>
    <xf numFmtId="38" fontId="5" fillId="0" borderId="26" xfId="12" applyFont="1" applyBorder="1" applyAlignment="1">
      <alignment horizontal="center" vertical="center"/>
    </xf>
    <xf numFmtId="38" fontId="5" fillId="0" borderId="27" xfId="12" applyFont="1" applyBorder="1" applyAlignment="1">
      <alignment horizontal="center" vertical="center"/>
    </xf>
    <xf numFmtId="38" fontId="0" fillId="0" borderId="0" xfId="12" applyFont="1" applyAlignment="1">
      <alignment horizontal="center" vertical="center"/>
    </xf>
    <xf numFmtId="38" fontId="0" fillId="0" borderId="0" xfId="12" applyFont="1" applyAlignment="1">
      <alignment horizontal="right"/>
    </xf>
    <xf numFmtId="38" fontId="23" fillId="0" borderId="0" xfId="12" applyFont="1" applyAlignment="1">
      <alignment horizontal="center" vertical="center" wrapText="1"/>
    </xf>
    <xf numFmtId="38" fontId="12" fillId="0" borderId="0" xfId="12" applyFont="1" applyAlignment="1">
      <alignment horizontal="right" vertical="center"/>
    </xf>
    <xf numFmtId="38" fontId="11" fillId="0" borderId="48" xfId="12" applyFont="1" applyBorder="1" applyAlignment="1">
      <alignment horizontal="center" vertical="center"/>
    </xf>
    <xf numFmtId="38" fontId="11" fillId="0" borderId="3" xfId="12" applyFont="1" applyBorder="1" applyAlignment="1">
      <alignment horizontal="center" vertical="center" wrapText="1" shrinkToFit="1"/>
    </xf>
    <xf numFmtId="38" fontId="11" fillId="0" borderId="6" xfId="12" applyFont="1" applyBorder="1" applyAlignment="1">
      <alignment horizontal="center" vertical="center" wrapText="1" shrinkToFit="1"/>
    </xf>
    <xf numFmtId="38" fontId="5" fillId="0" borderId="3" xfId="12" applyFont="1" applyBorder="1" applyAlignment="1">
      <alignment horizontal="center" vertical="center" wrapText="1" shrinkToFit="1"/>
    </xf>
    <xf numFmtId="38" fontId="5" fillId="0" borderId="6" xfId="12" applyFont="1" applyBorder="1" applyAlignment="1">
      <alignment horizontal="center" vertical="center" wrapText="1" shrinkToFit="1"/>
    </xf>
    <xf numFmtId="38" fontId="16" fillId="0" borderId="49" xfId="12" applyFont="1" applyBorder="1" applyAlignment="1">
      <alignment horizontal="center" vertical="center"/>
    </xf>
    <xf numFmtId="38" fontId="11" fillId="3" borderId="7" xfId="12" applyFont="1" applyFill="1" applyBorder="1" applyAlignment="1" applyProtection="1">
      <alignment horizontal="left" vertical="center" wrapText="1"/>
      <protection locked="0"/>
    </xf>
    <xf numFmtId="38" fontId="11" fillId="3" borderId="8" xfId="12" applyFont="1" applyFill="1" applyBorder="1" applyAlignment="1" applyProtection="1">
      <alignment horizontal="left" vertical="center" wrapText="1"/>
      <protection locked="0"/>
    </xf>
    <xf numFmtId="38" fontId="12" fillId="0" borderId="0" xfId="12" applyFont="1" applyAlignment="1">
      <alignment vertical="center"/>
    </xf>
    <xf numFmtId="38" fontId="12" fillId="0" borderId="0" xfId="12" applyFont="1" applyAlignment="1">
      <alignment horizontal="left" vertical="center"/>
    </xf>
    <xf numFmtId="38" fontId="11" fillId="0" borderId="40" xfId="12" applyFont="1" applyBorder="1" applyAlignment="1">
      <alignment horizontal="center" vertical="center"/>
    </xf>
    <xf numFmtId="38" fontId="11" fillId="0" borderId="13" xfId="12" applyFont="1" applyBorder="1" applyAlignment="1">
      <alignment horizontal="center" vertical="center"/>
    </xf>
    <xf numFmtId="38" fontId="11" fillId="0" borderId="44" xfId="12" applyFont="1" applyBorder="1" applyAlignment="1">
      <alignment horizontal="center" vertical="center"/>
    </xf>
    <xf numFmtId="38" fontId="11" fillId="0" borderId="21" xfId="12" applyFont="1" applyBorder="1" applyAlignment="1">
      <alignment horizontal="center" vertical="center"/>
    </xf>
    <xf numFmtId="38" fontId="18" fillId="0" borderId="40" xfId="12" applyFont="1" applyBorder="1" applyAlignment="1">
      <alignment horizontal="center" vertical="center"/>
    </xf>
    <xf numFmtId="38" fontId="11" fillId="3" borderId="14" xfId="12" applyFont="1" applyFill="1" applyBorder="1" applyAlignment="1" applyProtection="1">
      <alignment horizontal="right" vertical="center"/>
      <protection locked="0"/>
    </xf>
    <xf numFmtId="38" fontId="11" fillId="3" borderId="13" xfId="12" applyFont="1" applyFill="1" applyBorder="1" applyAlignment="1" applyProtection="1">
      <alignment horizontal="right" vertical="center"/>
      <protection locked="0"/>
    </xf>
    <xf numFmtId="38" fontId="16" fillId="0" borderId="50" xfId="12" applyFont="1" applyBorder="1">
      <alignment vertical="center"/>
    </xf>
    <xf numFmtId="38" fontId="16" fillId="0" borderId="51" xfId="12" applyFont="1" applyBorder="1">
      <alignment vertical="center"/>
    </xf>
    <xf numFmtId="38" fontId="16" fillId="0" borderId="24" xfId="12" applyFont="1" applyBorder="1">
      <alignment vertical="center"/>
    </xf>
    <xf numFmtId="38" fontId="16" fillId="0" borderId="25" xfId="12" applyFont="1" applyBorder="1">
      <alignment vertical="center"/>
    </xf>
    <xf numFmtId="38" fontId="12" fillId="0" borderId="0" xfId="12" applyFont="1" applyAlignment="1">
      <alignment vertical="center" wrapText="1"/>
    </xf>
    <xf numFmtId="38" fontId="11" fillId="0" borderId="52" xfId="12" applyFont="1" applyBorder="1" applyAlignment="1">
      <alignment horizontal="center" vertical="center"/>
    </xf>
    <xf numFmtId="38" fontId="11" fillId="0" borderId="33" xfId="12" applyFont="1" applyBorder="1">
      <alignment vertical="center"/>
    </xf>
    <xf numFmtId="38" fontId="11" fillId="0" borderId="47" xfId="12" applyFont="1" applyBorder="1">
      <alignment vertical="center"/>
    </xf>
    <xf numFmtId="38" fontId="11" fillId="0" borderId="34" xfId="12" applyFont="1" applyBorder="1">
      <alignment vertical="center"/>
    </xf>
    <xf numFmtId="38" fontId="16" fillId="0" borderId="46" xfId="12" applyFont="1" applyBorder="1">
      <alignment vertical="center"/>
    </xf>
    <xf numFmtId="38" fontId="24" fillId="0" borderId="0" xfId="12" applyFont="1" applyAlignment="1">
      <alignment horizontal="right" vertical="center"/>
    </xf>
    <xf numFmtId="38" fontId="11" fillId="0" borderId="37" xfId="12" applyFont="1" applyBorder="1" applyAlignment="1">
      <alignment horizontal="center" vertical="center"/>
    </xf>
    <xf numFmtId="38" fontId="5" fillId="0" borderId="3" xfId="12" applyFont="1" applyBorder="1" applyAlignment="1">
      <alignment vertical="center" shrinkToFit="1"/>
    </xf>
    <xf numFmtId="38" fontId="5" fillId="0" borderId="6" xfId="12" applyFont="1" applyBorder="1" applyAlignment="1">
      <alignment vertical="center" shrinkToFit="1"/>
    </xf>
    <xf numFmtId="38" fontId="16" fillId="0" borderId="6" xfId="12" applyFont="1" applyBorder="1">
      <alignment vertical="center"/>
    </xf>
    <xf numFmtId="38" fontId="24" fillId="0" borderId="0" xfId="12" applyFont="1" applyAlignment="1">
      <alignment horizontal="center" vertical="center"/>
    </xf>
    <xf numFmtId="38" fontId="19" fillId="0" borderId="53" xfId="12" applyFont="1" applyBorder="1" applyAlignment="1">
      <alignment vertical="center" shrinkToFit="1"/>
    </xf>
    <xf numFmtId="38" fontId="19" fillId="0" borderId="46" xfId="12" applyFont="1" applyBorder="1" applyAlignment="1">
      <alignment vertical="center" shrinkToFit="1"/>
    </xf>
    <xf numFmtId="38" fontId="16" fillId="0" borderId="54" xfId="12" applyFont="1" applyBorder="1">
      <alignment vertical="center"/>
    </xf>
    <xf numFmtId="38" fontId="11" fillId="3" borderId="14" xfId="12" applyFont="1" applyFill="1" applyBorder="1" applyAlignment="1" applyProtection="1">
      <alignment vertical="center"/>
      <protection locked="0"/>
    </xf>
    <xf numFmtId="38" fontId="11" fillId="3" borderId="13" xfId="12" applyFont="1" applyFill="1" applyBorder="1" applyAlignment="1" applyProtection="1">
      <alignment vertical="center"/>
      <protection locked="0"/>
    </xf>
    <xf numFmtId="38" fontId="11" fillId="3" borderId="14" xfId="12" applyFont="1" applyFill="1" applyBorder="1" applyAlignment="1" applyProtection="1">
      <alignment horizontal="right" vertical="center" wrapText="1"/>
      <protection locked="0"/>
    </xf>
    <xf numFmtId="38" fontId="11" fillId="3" borderId="13" xfId="12" applyFont="1" applyFill="1" applyBorder="1" applyAlignment="1" applyProtection="1">
      <alignment horizontal="right" vertical="center" wrapText="1"/>
      <protection locked="0"/>
    </xf>
    <xf numFmtId="38" fontId="11" fillId="3" borderId="21" xfId="12" applyFont="1" applyFill="1" applyBorder="1" applyAlignment="1" applyProtection="1">
      <alignment horizontal="right" vertical="center" wrapText="1"/>
      <protection locked="0"/>
    </xf>
    <xf numFmtId="38" fontId="11" fillId="3" borderId="32" xfId="12" applyFont="1" applyFill="1" applyBorder="1" applyAlignment="1" applyProtection="1">
      <alignment horizontal="right" vertical="center"/>
      <protection locked="0"/>
    </xf>
    <xf numFmtId="38" fontId="11" fillId="3" borderId="33" xfId="12" applyFont="1" applyFill="1" applyBorder="1" applyAlignment="1" applyProtection="1">
      <alignment horizontal="right" vertical="center"/>
      <protection locked="0"/>
    </xf>
    <xf numFmtId="38" fontId="11" fillId="3" borderId="34" xfId="12" applyFont="1" applyFill="1" applyBorder="1" applyAlignment="1" applyProtection="1">
      <alignment horizontal="right" vertical="center"/>
      <protection locked="0"/>
    </xf>
    <xf numFmtId="38" fontId="5" fillId="0" borderId="55" xfId="12" applyFont="1" applyBorder="1" applyAlignment="1">
      <alignment horizontal="center" vertical="center"/>
    </xf>
    <xf numFmtId="38" fontId="5" fillId="0" borderId="56" xfId="12" applyFont="1" applyBorder="1" applyAlignment="1">
      <alignment horizontal="center" vertical="center"/>
    </xf>
    <xf numFmtId="38" fontId="6" fillId="0" borderId="0" xfId="12" applyFont="1" applyBorder="1">
      <alignment vertical="center"/>
    </xf>
    <xf numFmtId="38" fontId="5" fillId="0" borderId="57" xfId="12" applyFont="1" applyBorder="1" applyAlignment="1">
      <alignment horizontal="center" vertical="center"/>
    </xf>
    <xf numFmtId="38" fontId="5" fillId="0" borderId="58" xfId="12" applyFont="1" applyBorder="1" applyAlignment="1">
      <alignment horizontal="center" vertical="center"/>
    </xf>
    <xf numFmtId="0" fontId="11" fillId="3" borderId="59" xfId="12" applyNumberFormat="1" applyFont="1" applyFill="1" applyBorder="1" applyAlignment="1" applyProtection="1">
      <alignment vertical="center" shrinkToFit="1"/>
      <protection locked="0"/>
    </xf>
    <xf numFmtId="38" fontId="25" fillId="0" borderId="0" xfId="12" applyFont="1" applyFill="1">
      <alignment vertical="center"/>
    </xf>
    <xf numFmtId="0" fontId="11" fillId="3" borderId="60" xfId="12" applyNumberFormat="1" applyFont="1" applyFill="1" applyBorder="1" applyAlignment="1" applyProtection="1">
      <alignment vertical="center" shrinkToFit="1"/>
      <protection locked="0"/>
    </xf>
    <xf numFmtId="0" fontId="11" fillId="3" borderId="21" xfId="12" applyNumberFormat="1" applyFont="1" applyFill="1" applyBorder="1" applyAlignment="1" applyProtection="1">
      <alignment vertical="center" shrinkToFit="1"/>
      <protection locked="0"/>
    </xf>
    <xf numFmtId="0" fontId="11" fillId="3" borderId="34" xfId="12" applyNumberFormat="1" applyFont="1" applyFill="1" applyBorder="1" applyAlignment="1" applyProtection="1">
      <alignment vertical="center" shrinkToFit="1"/>
      <protection locked="0"/>
    </xf>
    <xf numFmtId="38" fontId="8" fillId="0" borderId="0" xfId="12" applyFont="1" applyAlignment="1">
      <alignment horizontal="left" vertical="center" shrinkToFit="1"/>
    </xf>
    <xf numFmtId="38" fontId="23" fillId="0" borderId="0" xfId="12" applyFont="1">
      <alignment vertical="center"/>
    </xf>
    <xf numFmtId="38" fontId="5" fillId="0" borderId="13" xfId="12" applyFont="1" applyBorder="1" applyAlignment="1">
      <alignment horizontal="center" vertical="center" wrapText="1"/>
    </xf>
    <xf numFmtId="38" fontId="5" fillId="0" borderId="13" xfId="12" applyFont="1" applyBorder="1" applyAlignment="1">
      <alignment horizontal="right" vertical="center" wrapText="1"/>
    </xf>
    <xf numFmtId="38" fontId="5" fillId="0" borderId="13" xfId="12" applyFont="1" applyBorder="1">
      <alignment vertical="center"/>
    </xf>
    <xf numFmtId="38" fontId="5" fillId="3" borderId="13" xfId="12" applyFont="1" applyFill="1" applyBorder="1" applyProtection="1">
      <alignment vertical="center"/>
      <protection locked="0"/>
    </xf>
    <xf numFmtId="38" fontId="5" fillId="0" borderId="61" xfId="12" applyFont="1" applyBorder="1" applyAlignment="1">
      <alignment horizontal="right" vertical="top" wrapText="1"/>
    </xf>
    <xf numFmtId="38" fontId="5" fillId="0" borderId="62" xfId="12" applyFont="1" applyFill="1" applyBorder="1" applyAlignment="1">
      <alignment vertical="center" wrapText="1"/>
    </xf>
    <xf numFmtId="38" fontId="12" fillId="0" borderId="0" xfId="12" applyFont="1" applyFill="1" applyBorder="1" applyAlignment="1">
      <alignment vertical="center"/>
    </xf>
    <xf numFmtId="38" fontId="5" fillId="0" borderId="0" xfId="12" applyFont="1" applyAlignment="1">
      <alignment vertical="center" wrapText="1"/>
    </xf>
    <xf numFmtId="38" fontId="22" fillId="0" borderId="0" xfId="12" applyFont="1" applyAlignment="1">
      <alignment horizontal="center" vertical="center"/>
    </xf>
    <xf numFmtId="38" fontId="5" fillId="0" borderId="63" xfId="12" applyFont="1" applyBorder="1" applyAlignment="1">
      <alignment horizontal="center" vertical="top" wrapText="1"/>
    </xf>
    <xf numFmtId="38" fontId="5" fillId="0" borderId="64" xfId="12" applyFont="1" applyBorder="1" applyAlignment="1">
      <alignment horizontal="center" vertical="top" wrapText="1"/>
    </xf>
    <xf numFmtId="38" fontId="5" fillId="0" borderId="13" xfId="12" applyFont="1" applyBorder="1" applyAlignment="1">
      <alignment horizontal="center" vertical="center"/>
    </xf>
    <xf numFmtId="38" fontId="5" fillId="0" borderId="13" xfId="12" applyFont="1" applyBorder="1" applyAlignment="1">
      <alignment horizontal="right" vertical="center"/>
    </xf>
    <xf numFmtId="38" fontId="5" fillId="0" borderId="63" xfId="12" applyFont="1" applyBorder="1" applyAlignment="1">
      <alignment horizontal="center" vertical="center"/>
    </xf>
    <xf numFmtId="38" fontId="5" fillId="0" borderId="64" xfId="12" applyFont="1" applyBorder="1" applyAlignment="1">
      <alignment horizontal="center" vertical="center"/>
    </xf>
    <xf numFmtId="38" fontId="12" fillId="0" borderId="0" xfId="12" applyFont="1" applyAlignment="1">
      <alignment horizontal="center" vertical="center"/>
    </xf>
    <xf numFmtId="38" fontId="5" fillId="0" borderId="65" xfId="12" applyFont="1" applyBorder="1" applyAlignment="1">
      <alignment horizontal="center" vertical="center"/>
    </xf>
    <xf numFmtId="38" fontId="5" fillId="0" borderId="65" xfId="12" applyFont="1" applyBorder="1" applyAlignment="1">
      <alignment horizontal="right" vertical="center"/>
    </xf>
    <xf numFmtId="38" fontId="5" fillId="3" borderId="65" xfId="12" applyFont="1" applyFill="1" applyBorder="1" applyProtection="1">
      <alignment vertical="center"/>
      <protection locked="0"/>
    </xf>
    <xf numFmtId="38" fontId="5" fillId="0" borderId="61" xfId="12" applyFont="1" applyBorder="1" applyAlignment="1">
      <alignment horizontal="right" vertical="center"/>
    </xf>
    <xf numFmtId="38" fontId="5" fillId="0" borderId="62" xfId="12" applyFont="1" applyFill="1" applyBorder="1">
      <alignment vertical="center"/>
    </xf>
    <xf numFmtId="38" fontId="12" fillId="0" borderId="0" xfId="12" applyFont="1" applyFill="1" applyBorder="1">
      <alignment vertical="center"/>
    </xf>
    <xf numFmtId="38" fontId="5" fillId="0" borderId="42" xfId="12" applyFont="1" applyBorder="1" applyAlignment="1">
      <alignment horizontal="center" vertical="center" wrapText="1"/>
    </xf>
    <xf numFmtId="38" fontId="5" fillId="0" borderId="42" xfId="12" applyFont="1" applyFill="1" applyBorder="1">
      <alignment vertical="center"/>
    </xf>
    <xf numFmtId="38" fontId="5" fillId="3" borderId="42" xfId="12" applyFont="1" applyFill="1" applyBorder="1" applyProtection="1">
      <alignment vertical="center"/>
      <protection locked="0"/>
    </xf>
    <xf numFmtId="38" fontId="26" fillId="0" borderId="0" xfId="12" applyFont="1">
      <alignment vertical="center"/>
    </xf>
    <xf numFmtId="38" fontId="27" fillId="0" borderId="13" xfId="12" applyFont="1" applyBorder="1" applyAlignment="1">
      <alignment horizontal="center" vertical="center" wrapText="1"/>
    </xf>
    <xf numFmtId="38" fontId="5" fillId="0" borderId="66" xfId="12" applyFont="1" applyBorder="1" applyAlignment="1">
      <alignment horizontal="center" vertical="center"/>
    </xf>
    <xf numFmtId="38" fontId="5" fillId="0" borderId="67" xfId="12" applyFont="1" applyBorder="1" applyAlignment="1">
      <alignment horizontal="center" vertical="center"/>
    </xf>
    <xf numFmtId="38" fontId="21" fillId="0" borderId="13" xfId="12" applyFont="1" applyBorder="1" applyAlignment="1">
      <alignment horizontal="center" vertical="center" wrapText="1"/>
    </xf>
    <xf numFmtId="38" fontId="5" fillId="0" borderId="68" xfId="12" applyFont="1" applyBorder="1" applyAlignment="1">
      <alignment horizontal="center" vertical="center"/>
    </xf>
    <xf numFmtId="38" fontId="21" fillId="0" borderId="0" xfId="12" applyFont="1" applyFill="1" applyBorder="1" applyAlignment="1">
      <alignment vertical="center" wrapText="1"/>
    </xf>
    <xf numFmtId="38" fontId="11" fillId="0" borderId="0" xfId="12" applyFont="1" applyFill="1" applyBorder="1" applyAlignment="1">
      <alignment horizontal="right" vertical="center" wrapText="1"/>
    </xf>
    <xf numFmtId="0" fontId="11" fillId="0" borderId="0" xfId="12" applyNumberFormat="1" applyFont="1" applyFill="1" applyBorder="1" applyAlignment="1" applyProtection="1">
      <alignment vertical="center" shrinkToFit="1"/>
      <protection locked="0"/>
    </xf>
    <xf numFmtId="38" fontId="5" fillId="0" borderId="0" xfId="12" applyFont="1" applyFill="1" applyBorder="1" applyAlignment="1">
      <alignment horizontal="center" vertical="center"/>
    </xf>
    <xf numFmtId="38" fontId="5" fillId="0" borderId="69" xfId="12" applyFont="1" applyBorder="1" applyAlignment="1">
      <alignment horizontal="center" vertical="center"/>
    </xf>
  </cellXfs>
  <cellStyles count="13">
    <cellStyle name="ハイパーリンク" xfId="1"/>
    <cellStyle name="桁区切り 2" xfId="2"/>
    <cellStyle name="桁区切り 5" xfId="3"/>
    <cellStyle name="桁区切り 6" xfId="4"/>
    <cellStyle name="標準" xfId="0" builtinId="0"/>
    <cellStyle name="標準 10" xfId="5"/>
    <cellStyle name="標準 12" xfId="6"/>
    <cellStyle name="標準 13" xfId="7"/>
    <cellStyle name="標準 2 2 3" xfId="8"/>
    <cellStyle name="標準 2 3" xfId="9"/>
    <cellStyle name="標準 27" xfId="10"/>
    <cellStyle name="標準 7" xfId="11"/>
    <cellStyle name="桁区切り" xfId="12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heetMetadata" Target="metadata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48260</xdr:colOff>
      <xdr:row>23</xdr:row>
      <xdr:rowOff>323850</xdr:rowOff>
    </xdr:from>
    <xdr:to xmlns:xdr="http://schemas.openxmlformats.org/drawingml/2006/spreadsheetDrawing">
      <xdr:col>18</xdr:col>
      <xdr:colOff>1292860</xdr:colOff>
      <xdr:row>31</xdr:row>
      <xdr:rowOff>205740</xdr:rowOff>
    </xdr:to>
    <xdr:sp macro="" textlink="">
      <xdr:nvSpPr>
        <xdr:cNvPr id="3" name="テキスト 11"/>
        <xdr:cNvSpPr txBox="1"/>
      </xdr:nvSpPr>
      <xdr:spPr>
        <a:xfrm>
          <a:off x="781685" y="7602855"/>
          <a:ext cx="20596860" cy="250317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pPr algn="l"/>
          <a:r>
            <a:rPr kumimoji="1" lang="ja-JP" altLang="en-US" sz="2800">
              <a:solidFill>
                <a:srgbClr val="FF0000"/>
              </a:solidFill>
              <a:latin typeface="BIZ UDPゴシック"/>
              <a:ea typeface="BIZ UDPゴシック"/>
            </a:rPr>
            <a:t>◆黄色で塗りつぶされた部分のみ入力してください。(白色のセルには数式が入っています</a:t>
          </a:r>
          <a:r>
            <a:rPr kumimoji="1" lang="ja-JP" altLang="en-US" sz="2800">
              <a:solidFill>
                <a:srgbClr val="FF0000"/>
              </a:solidFill>
              <a:latin typeface="BIZ UDPゴシック"/>
              <a:ea typeface="BIZ UDPゴシック"/>
            </a:rPr>
            <a:t>)</a:t>
          </a:r>
          <a:endParaRPr kumimoji="1" lang="ja-JP" altLang="en-US" sz="2800">
            <a:solidFill>
              <a:srgbClr val="FF0000"/>
            </a:solidFill>
            <a:latin typeface="BIZ UDPゴシック"/>
            <a:ea typeface="BIZ UDPゴシック"/>
          </a:endParaRPr>
        </a:p>
        <a:p>
          <a:pPr algn="l"/>
          <a:r>
            <a:rPr kumimoji="1" lang="ja-JP" altLang="en-US" sz="2800"/>
            <a:t>◆記載要領をよくご確認の上入力してください。</a:t>
          </a:r>
          <a:endParaRPr kumimoji="1" lang="ja-JP" altLang="en-US" sz="2800"/>
        </a:p>
        <a:p>
          <a:pPr algn="l"/>
          <a:r>
            <a:rPr kumimoji="1" lang="ja-JP" altLang="en-US" sz="2800"/>
            <a:t>◆空欄のないように入力してください。</a:t>
          </a:r>
          <a:endParaRPr kumimoji="1" lang="ja-JP" altLang="en-US" sz="2800"/>
        </a:p>
        <a:p>
          <a:pPr algn="l"/>
          <a:r>
            <a:rPr kumimoji="1" lang="ja-JP" altLang="en-US" sz="2800"/>
            <a:t>◆提出する際は、ファイル名を 「バス送迎（障害児支援）【法人名】所要額調書」 としてください</a:t>
          </a:r>
          <a:endParaRPr kumimoji="1" lang="ja-JP" altLang="en-US" sz="2800">
            <a:solidFill>
              <a:srgbClr val="FF0000"/>
            </a:solidFill>
            <a:latin typeface="BIZ UDPゴシック"/>
            <a:ea typeface="BIZ UDP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8</xdr:col>
      <xdr:colOff>369570</xdr:colOff>
      <xdr:row>8</xdr:row>
      <xdr:rowOff>109220</xdr:rowOff>
    </xdr:from>
    <xdr:to xmlns:xdr="http://schemas.openxmlformats.org/drawingml/2006/spreadsheetDrawing">
      <xdr:col>17</xdr:col>
      <xdr:colOff>1275715</xdr:colOff>
      <xdr:row>12</xdr:row>
      <xdr:rowOff>108585</xdr:rowOff>
    </xdr:to>
    <xdr:sp macro="" textlink="">
      <xdr:nvSpPr>
        <xdr:cNvPr id="3" name="テキスト 2"/>
        <xdr:cNvSpPr txBox="1"/>
      </xdr:nvSpPr>
      <xdr:spPr>
        <a:xfrm>
          <a:off x="7789545" y="2061845"/>
          <a:ext cx="11278870" cy="91376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3600" b="1">
              <a:solidFill>
                <a:srgbClr val="FF0000"/>
              </a:solidFill>
              <a:latin typeface="BIZ UDPゴシック"/>
              <a:ea typeface="BIZ UDPゴシック"/>
            </a:rPr>
            <a:t>◆黄色で塗りつぶされた部分のみ入力してください。</a:t>
          </a:r>
          <a:endParaRPr kumimoji="1" lang="ja-JP" altLang="en-US" sz="3600" b="1">
            <a:solidFill>
              <a:srgbClr val="FF0000"/>
            </a:solidFill>
            <a:latin typeface="BIZ UDPゴシック"/>
            <a:ea typeface="BIZ UDP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13</xdr:col>
      <xdr:colOff>110490</xdr:colOff>
      <xdr:row>1</xdr:row>
      <xdr:rowOff>69850</xdr:rowOff>
    </xdr:from>
    <xdr:to xmlns:xdr="http://schemas.openxmlformats.org/drawingml/2006/spreadsheetDrawing">
      <xdr:col>21</xdr:col>
      <xdr:colOff>137795</xdr:colOff>
      <xdr:row>5</xdr:row>
      <xdr:rowOff>136525</xdr:rowOff>
    </xdr:to>
    <xdr:sp macro="" textlink="">
      <xdr:nvSpPr>
        <xdr:cNvPr id="4" name="テキスト 3"/>
        <xdr:cNvSpPr txBox="1"/>
      </xdr:nvSpPr>
      <xdr:spPr>
        <a:xfrm>
          <a:off x="13455015" y="275590"/>
          <a:ext cx="11308715" cy="92964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3600" b="1">
              <a:solidFill>
                <a:srgbClr val="FF0000"/>
              </a:solidFill>
              <a:latin typeface="BIZ UDPゴシック"/>
              <a:ea typeface="BIZ UDPゴシック"/>
            </a:rPr>
            <a:t>◆黄色で塗りつぶされた部分のみ入力してください。</a:t>
          </a:r>
          <a:endParaRPr kumimoji="1" lang="ja-JP" altLang="en-US" sz="3600" b="1">
            <a:solidFill>
              <a:srgbClr val="FF0000"/>
            </a:solidFill>
            <a:latin typeface="BIZ UDPゴシック"/>
            <a:ea typeface="BIZ UDP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mailto:tanaka@abcfukushikai.jp" TargetMode="External" /><Relationship Id="rId2" Type="http://schemas.openxmlformats.org/officeDocument/2006/relationships/printerSettings" Target="../printerSettings/printerSettings1.bin" /><Relationship Id="rId3" Type="http://schemas.openxmlformats.org/officeDocument/2006/relationships/drawing" Target="../drawings/drawing1.xml" /><Relationship Id="rId4" Type="http://schemas.openxmlformats.org/officeDocument/2006/relationships/vmlDrawing" Target="../drawings/vmlDrawing1.vml" /><Relationship Id="rId5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hyperlink" Target="mailto:tanaka@abcfukushikai.jp" TargetMode="External" /><Relationship Id="rId2" Type="http://schemas.openxmlformats.org/officeDocument/2006/relationships/printerSettings" Target="../printerSettings/printerSettings2.bin" /><Relationship Id="rId3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AE53"/>
  <sheetViews>
    <sheetView tabSelected="1" view="pageBreakPreview" topLeftCell="B28" zoomScale="70" zoomScaleSheetLayoutView="70" workbookViewId="0">
      <selection activeCell="K40" sqref="K40"/>
    </sheetView>
  </sheetViews>
  <sheetFormatPr defaultColWidth="9" defaultRowHeight="18"/>
  <cols>
    <col min="1" max="1" width="4.875" style="1" customWidth="1"/>
    <col min="2" max="2" width="4.75" style="2" customWidth="1"/>
    <col min="3" max="3" width="17.09765625" style="2" customWidth="1"/>
    <col min="4" max="4" width="10.625" style="2" customWidth="1"/>
    <col min="5" max="17" width="15.125" style="2" customWidth="1"/>
    <col min="18" max="18" width="29.625" style="2" customWidth="1"/>
    <col min="19" max="20" width="29.58203125" style="2" customWidth="1"/>
    <col min="21" max="21" width="8.08203125" style="2" bestFit="1" customWidth="1"/>
    <col min="22" max="22" width="18.33203125" style="2" customWidth="1"/>
    <col min="23" max="23" width="35.5" style="2" customWidth="1"/>
    <col min="24" max="24" width="22.08203125" style="2" customWidth="1"/>
    <col min="25" max="25" width="29.58203125" style="2" customWidth="1"/>
    <col min="26" max="26" width="15.125" style="1" customWidth="1"/>
    <col min="27" max="27" width="4.875" style="1" customWidth="1"/>
    <col min="28" max="16384" width="9" style="1"/>
  </cols>
  <sheetData>
    <row r="1" spans="1:25" ht="18" customHeight="1">
      <c r="A1" s="5"/>
      <c r="B1" s="7"/>
    </row>
    <row r="2" spans="1:25" ht="20.25" customHeight="1"/>
    <row r="3" spans="1:25" ht="25.5" customHeight="1">
      <c r="B3" s="8" t="s">
        <v>135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98"/>
      <c r="T3" s="98"/>
      <c r="U3" s="98"/>
      <c r="V3" s="98"/>
      <c r="W3" s="98"/>
      <c r="X3" s="98"/>
      <c r="Y3" s="98"/>
    </row>
    <row r="4" spans="1:25">
      <c r="C4" s="19"/>
      <c r="D4" s="35"/>
    </row>
    <row r="5" spans="1:25" ht="27" customHeight="1">
      <c r="C5" s="20" t="s">
        <v>63</v>
      </c>
      <c r="R5" s="88"/>
      <c r="S5" s="99"/>
      <c r="T5" s="64"/>
      <c r="U5" s="64"/>
      <c r="V5" s="64"/>
      <c r="W5" s="64"/>
      <c r="X5" s="64"/>
      <c r="Y5" s="64"/>
    </row>
    <row r="6" spans="1:25" ht="25.8">
      <c r="B6" s="9"/>
      <c r="C6" s="21">
        <v>1</v>
      </c>
      <c r="D6" s="37" t="s">
        <v>44</v>
      </c>
      <c r="E6" s="26"/>
      <c r="F6" s="10"/>
      <c r="G6" s="10"/>
      <c r="H6" s="10"/>
      <c r="I6" s="67"/>
      <c r="J6" s="67"/>
      <c r="K6" s="67"/>
      <c r="L6" s="67"/>
      <c r="M6" s="67"/>
      <c r="N6" s="67"/>
      <c r="O6" s="67"/>
      <c r="P6" s="67"/>
      <c r="S6" s="22"/>
      <c r="T6" s="88"/>
      <c r="U6" s="88"/>
      <c r="V6" s="88"/>
      <c r="W6" s="88"/>
      <c r="X6" s="88"/>
      <c r="Y6" s="88"/>
    </row>
    <row r="7" spans="1:25" s="3" customFormat="1" ht="25.8">
      <c r="B7" s="10"/>
      <c r="C7" s="21">
        <v>2</v>
      </c>
      <c r="D7" s="36" t="s">
        <v>127</v>
      </c>
      <c r="E7" s="47"/>
      <c r="F7" s="47"/>
      <c r="G7" s="47"/>
      <c r="H7" s="47"/>
      <c r="I7" s="47"/>
      <c r="J7" s="47"/>
      <c r="K7" s="47"/>
      <c r="L7" s="47"/>
      <c r="M7" s="47"/>
      <c r="N7" s="47"/>
      <c r="O7" s="26"/>
      <c r="P7" s="10"/>
      <c r="S7" s="100"/>
      <c r="T7" s="2"/>
      <c r="U7" s="2"/>
      <c r="V7" s="2"/>
      <c r="W7" s="2"/>
      <c r="X7" s="2"/>
      <c r="Y7" s="2"/>
    </row>
    <row r="8" spans="1:25" ht="25.8">
      <c r="C8" s="21">
        <v>3</v>
      </c>
      <c r="D8" s="36" t="s">
        <v>71</v>
      </c>
      <c r="E8" s="48"/>
      <c r="F8" s="56"/>
      <c r="G8" s="60"/>
      <c r="H8" s="64"/>
      <c r="I8" s="64"/>
      <c r="J8" s="64"/>
      <c r="K8" s="64"/>
      <c r="L8" s="64"/>
      <c r="M8" s="64"/>
      <c r="N8" s="64"/>
      <c r="O8" s="65"/>
      <c r="Q8" s="1"/>
      <c r="R8" s="1"/>
      <c r="S8" s="3"/>
      <c r="T8" s="3"/>
      <c r="U8" s="3"/>
      <c r="V8" s="3"/>
      <c r="W8" s="3"/>
      <c r="X8" s="3"/>
      <c r="Y8" s="3"/>
    </row>
    <row r="9" spans="1:25" ht="25.8">
      <c r="C9" s="21">
        <v>4</v>
      </c>
      <c r="D9" s="36" t="s">
        <v>128</v>
      </c>
      <c r="E9" s="48"/>
      <c r="F9" s="56"/>
      <c r="G9" s="60"/>
      <c r="H9" s="64"/>
      <c r="I9" s="64"/>
      <c r="J9" s="64"/>
      <c r="K9" s="64"/>
      <c r="L9" s="64"/>
      <c r="M9" s="64"/>
      <c r="N9" s="64"/>
      <c r="O9" s="65"/>
      <c r="Q9" s="1"/>
      <c r="R9" s="1"/>
      <c r="S9" s="1"/>
      <c r="T9" s="1"/>
      <c r="U9" s="1"/>
      <c r="V9" s="1"/>
      <c r="W9" s="1"/>
      <c r="X9" s="1"/>
      <c r="Y9" s="1"/>
    </row>
    <row r="10" spans="1:25" ht="25.8">
      <c r="C10" s="21">
        <v>5</v>
      </c>
      <c r="D10" s="36" t="s">
        <v>136</v>
      </c>
      <c r="E10" s="48"/>
      <c r="F10" s="56"/>
      <c r="G10" s="60"/>
      <c r="H10" s="64"/>
      <c r="I10" s="64"/>
      <c r="J10" s="64"/>
      <c r="K10" s="64"/>
      <c r="L10" s="64"/>
      <c r="M10" s="64"/>
      <c r="N10" s="64"/>
      <c r="O10" s="65"/>
      <c r="Q10" s="1"/>
      <c r="R10" s="1"/>
      <c r="S10" s="1"/>
      <c r="T10" s="1"/>
      <c r="U10" s="1"/>
      <c r="V10" s="1"/>
      <c r="W10" s="1"/>
      <c r="X10" s="1"/>
      <c r="Y10" s="1"/>
    </row>
    <row r="11" spans="1:25" ht="25.8">
      <c r="C11" s="21"/>
      <c r="D11" s="37" t="s">
        <v>139</v>
      </c>
      <c r="E11" s="10"/>
      <c r="F11" s="57"/>
      <c r="G11" s="61"/>
      <c r="H11" s="65"/>
      <c r="I11" s="65"/>
      <c r="J11" s="65"/>
      <c r="K11" s="65"/>
      <c r="L11" s="65"/>
      <c r="M11" s="65"/>
      <c r="N11" s="65"/>
      <c r="O11" s="65"/>
      <c r="Q11" s="1"/>
      <c r="R11" s="1"/>
      <c r="S11" s="1"/>
      <c r="T11" s="1"/>
      <c r="U11" s="1"/>
      <c r="V11" s="1"/>
      <c r="W11" s="1"/>
      <c r="X11" s="1"/>
      <c r="Y11" s="1"/>
    </row>
    <row r="12" spans="1:25" ht="25.8">
      <c r="C12" s="21">
        <v>6</v>
      </c>
      <c r="D12" s="36" t="s">
        <v>129</v>
      </c>
      <c r="E12" s="48"/>
      <c r="F12" s="56"/>
      <c r="G12" s="60"/>
      <c r="H12" s="64"/>
      <c r="I12" s="64"/>
      <c r="J12" s="64"/>
      <c r="K12" s="64"/>
      <c r="L12" s="64"/>
      <c r="M12" s="64"/>
      <c r="N12" s="64"/>
      <c r="O12" s="65"/>
      <c r="Q12" s="1"/>
      <c r="R12" s="1"/>
      <c r="S12" s="1"/>
      <c r="T12" s="1"/>
      <c r="U12" s="1"/>
      <c r="V12" s="1"/>
      <c r="W12" s="1"/>
      <c r="X12" s="1"/>
      <c r="Y12" s="1"/>
    </row>
    <row r="13" spans="1:25" ht="25.8">
      <c r="C13" s="21">
        <v>7</v>
      </c>
      <c r="D13" s="36" t="s">
        <v>81</v>
      </c>
      <c r="E13" s="48"/>
      <c r="F13" s="56"/>
      <c r="G13" s="60"/>
      <c r="H13" s="64"/>
      <c r="I13" s="64"/>
      <c r="J13" s="64"/>
      <c r="K13" s="64"/>
      <c r="L13" s="64"/>
      <c r="M13" s="64"/>
      <c r="N13" s="64"/>
      <c r="O13" s="65"/>
      <c r="Q13" s="1"/>
      <c r="R13" s="1"/>
      <c r="S13" s="1"/>
      <c r="T13" s="1"/>
      <c r="U13" s="1"/>
      <c r="V13" s="1"/>
      <c r="W13" s="1"/>
      <c r="X13" s="1"/>
      <c r="Y13" s="1"/>
    </row>
    <row r="14" spans="1:25" ht="25.8">
      <c r="C14" s="21">
        <v>8</v>
      </c>
      <c r="D14" s="36" t="s">
        <v>130</v>
      </c>
      <c r="E14" s="48"/>
      <c r="F14" s="56"/>
      <c r="G14" s="60"/>
      <c r="H14" s="64"/>
      <c r="I14" s="64"/>
      <c r="J14" s="64"/>
      <c r="K14" s="64"/>
      <c r="L14" s="64"/>
      <c r="M14" s="64"/>
      <c r="N14" s="64"/>
      <c r="O14" s="65"/>
      <c r="Q14" s="1"/>
      <c r="R14" s="1"/>
      <c r="S14" s="1"/>
      <c r="T14" s="1"/>
      <c r="U14" s="1"/>
      <c r="V14" s="1"/>
      <c r="W14" s="1"/>
      <c r="X14" s="1"/>
      <c r="Y14" s="1"/>
    </row>
    <row r="15" spans="1:25" ht="25.8">
      <c r="C15" s="21">
        <v>9</v>
      </c>
      <c r="D15" s="36" t="s">
        <v>131</v>
      </c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79"/>
      <c r="Q15" s="1"/>
      <c r="R15" s="1"/>
      <c r="S15" s="1"/>
      <c r="T15" s="1"/>
      <c r="U15" s="1"/>
      <c r="V15" s="1"/>
      <c r="W15" s="1"/>
      <c r="X15" s="1"/>
      <c r="Y15" s="1"/>
    </row>
    <row r="16" spans="1:25" s="3" customFormat="1" ht="25.8">
      <c r="B16" s="10"/>
      <c r="C16" s="21">
        <v>10</v>
      </c>
      <c r="D16" s="36" t="s">
        <v>132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26"/>
      <c r="P16" s="10"/>
      <c r="S16" s="2"/>
      <c r="T16" s="2"/>
      <c r="U16" s="2"/>
      <c r="V16" s="2"/>
      <c r="W16" s="2"/>
      <c r="X16" s="2"/>
      <c r="Y16" s="2"/>
    </row>
    <row r="17" spans="3:26" ht="25.8">
      <c r="C17" s="21">
        <v>11</v>
      </c>
      <c r="D17" s="36" t="s">
        <v>117</v>
      </c>
      <c r="E17" s="48"/>
      <c r="F17" s="56"/>
      <c r="G17" s="60"/>
      <c r="H17" s="64"/>
      <c r="I17" s="64"/>
      <c r="J17" s="64"/>
      <c r="K17" s="64"/>
      <c r="L17" s="64"/>
      <c r="M17" s="64"/>
      <c r="N17" s="64"/>
      <c r="O17" s="65"/>
      <c r="Q17" s="1"/>
      <c r="R17" s="1"/>
      <c r="S17" s="3"/>
      <c r="T17" s="3"/>
      <c r="U17" s="3"/>
      <c r="V17" s="3"/>
      <c r="W17" s="3"/>
      <c r="X17" s="3"/>
      <c r="Y17" s="3"/>
    </row>
    <row r="18" spans="3:26" ht="25.8">
      <c r="C18" s="22"/>
      <c r="D18" s="36" t="s">
        <v>133</v>
      </c>
      <c r="E18" s="48"/>
      <c r="F18" s="56"/>
      <c r="G18" s="60"/>
      <c r="H18" s="64"/>
      <c r="I18" s="64"/>
      <c r="J18" s="64"/>
      <c r="K18" s="64"/>
      <c r="L18" s="64"/>
      <c r="M18" s="64"/>
      <c r="N18" s="64"/>
      <c r="O18" s="65"/>
      <c r="Q18" s="1"/>
      <c r="R18" s="1"/>
      <c r="S18" s="1"/>
      <c r="T18" s="1"/>
      <c r="U18" s="1"/>
      <c r="V18" s="1"/>
      <c r="W18" s="1"/>
      <c r="X18" s="1"/>
      <c r="Y18" s="1"/>
    </row>
    <row r="19" spans="3:26" ht="25.8">
      <c r="C19" s="23"/>
      <c r="D19" s="38" t="s">
        <v>102</v>
      </c>
      <c r="E19" s="48"/>
      <c r="F19" s="56"/>
      <c r="G19" s="60"/>
      <c r="H19" s="64"/>
      <c r="I19" s="64"/>
      <c r="J19" s="64"/>
      <c r="K19" s="64"/>
      <c r="L19" s="64"/>
      <c r="M19" s="64"/>
      <c r="N19" s="64"/>
      <c r="O19" s="65"/>
      <c r="Q19" s="1"/>
      <c r="R19" s="1"/>
      <c r="S19" s="1"/>
      <c r="T19" s="1"/>
      <c r="U19" s="1"/>
      <c r="V19" s="1"/>
      <c r="W19" s="1"/>
      <c r="X19" s="1"/>
      <c r="Y19" s="1"/>
    </row>
    <row r="20" spans="3:26" ht="25.8">
      <c r="C20" s="23"/>
      <c r="D20" s="38" t="s">
        <v>99</v>
      </c>
      <c r="E20" s="48"/>
      <c r="F20" s="56"/>
      <c r="G20" s="60"/>
      <c r="H20" s="64"/>
      <c r="I20" s="64"/>
      <c r="J20" s="64"/>
      <c r="K20" s="64"/>
      <c r="L20" s="64"/>
      <c r="M20" s="64"/>
      <c r="N20" s="64"/>
      <c r="O20" s="65"/>
      <c r="Q20" s="1"/>
      <c r="R20" s="1"/>
      <c r="S20" s="1"/>
      <c r="T20" s="1"/>
      <c r="U20" s="1"/>
      <c r="V20" s="1"/>
      <c r="W20" s="1"/>
      <c r="X20" s="1"/>
      <c r="Y20" s="1"/>
    </row>
    <row r="21" spans="3:26" ht="25.8">
      <c r="C21" s="23"/>
      <c r="D21" s="38" t="s">
        <v>100</v>
      </c>
      <c r="E21" s="48"/>
      <c r="F21" s="56"/>
      <c r="G21" s="60"/>
      <c r="H21" s="64"/>
      <c r="I21" s="64"/>
      <c r="J21" s="64"/>
      <c r="K21" s="64"/>
      <c r="L21" s="64"/>
      <c r="M21" s="64"/>
      <c r="N21" s="64"/>
      <c r="O21" s="65"/>
      <c r="Q21" s="1"/>
      <c r="R21" s="1"/>
      <c r="S21" s="1"/>
      <c r="T21" s="1"/>
      <c r="U21" s="1"/>
      <c r="V21" s="1"/>
      <c r="W21" s="1"/>
      <c r="X21" s="1"/>
      <c r="Y21" s="1"/>
    </row>
    <row r="22" spans="3:26" ht="25.8">
      <c r="C22" s="23"/>
      <c r="D22" s="38" t="s">
        <v>101</v>
      </c>
      <c r="E22" s="48"/>
      <c r="F22" s="56"/>
      <c r="G22" s="60"/>
      <c r="H22" s="64"/>
      <c r="I22" s="64"/>
      <c r="J22" s="64"/>
      <c r="K22" s="64"/>
      <c r="L22" s="64"/>
      <c r="M22" s="64"/>
      <c r="N22" s="64"/>
      <c r="O22" s="65"/>
      <c r="Q22" s="1"/>
      <c r="R22" s="1"/>
      <c r="S22" s="1"/>
      <c r="T22" s="1"/>
      <c r="U22" s="1"/>
      <c r="V22" s="1"/>
      <c r="W22" s="1"/>
      <c r="X22" s="1"/>
      <c r="Y22" s="1"/>
    </row>
    <row r="23" spans="3:26" ht="25.8">
      <c r="C23" s="24"/>
      <c r="D23" s="38"/>
      <c r="E23" s="10"/>
      <c r="F23" s="57"/>
      <c r="G23" s="61"/>
      <c r="H23" s="65"/>
      <c r="I23" s="65"/>
      <c r="J23" s="65"/>
      <c r="K23" s="65"/>
      <c r="L23" s="65"/>
      <c r="M23" s="65"/>
      <c r="N23" s="65"/>
      <c r="O23" s="65"/>
      <c r="Q23" s="1"/>
      <c r="R23" s="1"/>
      <c r="S23" s="1"/>
      <c r="T23" s="1"/>
      <c r="U23" s="1"/>
      <c r="V23" s="1"/>
      <c r="W23" s="1"/>
      <c r="X23" s="1"/>
      <c r="Y23" s="1"/>
    </row>
    <row r="24" spans="3:26" ht="25.8">
      <c r="C24" s="24"/>
      <c r="D24" s="38"/>
      <c r="E24" s="10"/>
      <c r="F24" s="57"/>
      <c r="G24" s="61"/>
      <c r="H24" s="65"/>
      <c r="I24" s="65"/>
      <c r="J24" s="65"/>
      <c r="K24" s="65"/>
      <c r="L24" s="65"/>
      <c r="M24" s="65"/>
      <c r="N24" s="65"/>
      <c r="O24" s="65"/>
      <c r="Q24" s="1"/>
      <c r="R24" s="1"/>
      <c r="S24" s="1"/>
      <c r="T24" s="1"/>
      <c r="U24" s="1"/>
      <c r="V24" s="1"/>
      <c r="W24" s="1"/>
      <c r="X24" s="1"/>
      <c r="Y24" s="1"/>
    </row>
    <row r="25" spans="3:26" ht="25.8">
      <c r="C25" s="24"/>
      <c r="D25" s="38"/>
      <c r="E25" s="10"/>
      <c r="F25" s="57"/>
      <c r="G25" s="61"/>
      <c r="H25" s="65"/>
      <c r="I25" s="65"/>
      <c r="J25" s="65"/>
      <c r="K25" s="65"/>
      <c r="L25" s="65"/>
      <c r="M25" s="65"/>
      <c r="N25" s="65"/>
      <c r="O25" s="65"/>
      <c r="Q25" s="1"/>
      <c r="R25" s="1"/>
      <c r="S25" s="1"/>
      <c r="T25" s="1"/>
      <c r="U25" s="1"/>
      <c r="V25" s="1"/>
      <c r="W25" s="1"/>
      <c r="X25" s="1"/>
      <c r="Y25" s="1"/>
    </row>
    <row r="26" spans="3:26" ht="25.8">
      <c r="C26" s="24"/>
      <c r="D26" s="38"/>
      <c r="E26" s="10"/>
      <c r="F26" s="57"/>
      <c r="G26" s="61"/>
      <c r="H26" s="65"/>
      <c r="I26" s="65"/>
      <c r="J26" s="65"/>
      <c r="K26" s="65"/>
      <c r="L26" s="65"/>
      <c r="M26" s="65"/>
      <c r="N26" s="65"/>
      <c r="O26" s="65"/>
      <c r="Q26" s="1"/>
      <c r="R26" s="1"/>
      <c r="S26" s="1"/>
      <c r="T26" s="1"/>
      <c r="U26" s="1"/>
      <c r="V26" s="1"/>
      <c r="W26" s="1"/>
      <c r="X26" s="1"/>
      <c r="Y26" s="1"/>
    </row>
    <row r="27" spans="3:26" ht="25.8">
      <c r="C27" s="24"/>
      <c r="D27" s="38"/>
      <c r="E27" s="10"/>
      <c r="F27" s="57"/>
      <c r="G27" s="61"/>
      <c r="H27" s="65"/>
      <c r="I27" s="65"/>
      <c r="J27" s="65"/>
      <c r="K27" s="65"/>
      <c r="L27" s="65"/>
      <c r="M27" s="65"/>
      <c r="N27" s="65"/>
      <c r="O27" s="65"/>
      <c r="Q27" s="1"/>
      <c r="R27" s="1"/>
      <c r="S27" s="1"/>
      <c r="T27" s="1"/>
      <c r="U27" s="1"/>
      <c r="V27" s="1"/>
      <c r="W27" s="1"/>
      <c r="X27" s="1"/>
      <c r="Y27" s="1"/>
      <c r="Z27" s="1" t="s">
        <v>134</v>
      </c>
    </row>
    <row r="28" spans="3:26" ht="25.8">
      <c r="C28" s="24"/>
      <c r="D28" s="38"/>
      <c r="E28" s="10"/>
      <c r="F28" s="57"/>
      <c r="G28" s="61"/>
      <c r="H28" s="65"/>
      <c r="I28" s="65"/>
      <c r="J28" s="65"/>
      <c r="K28" s="65"/>
      <c r="L28" s="65"/>
      <c r="M28" s="65"/>
      <c r="N28" s="65"/>
      <c r="O28" s="65"/>
      <c r="Q28" s="1"/>
      <c r="R28" s="1"/>
      <c r="S28" s="1"/>
      <c r="T28" s="1"/>
      <c r="U28" s="1"/>
      <c r="V28" s="1"/>
      <c r="W28" s="1"/>
      <c r="X28" s="1"/>
      <c r="Y28" s="1"/>
    </row>
    <row r="29" spans="3:26" ht="25.8">
      <c r="C29" s="24"/>
      <c r="D29" s="38"/>
      <c r="E29" s="10"/>
      <c r="F29" s="57"/>
      <c r="G29" s="61"/>
      <c r="H29" s="65"/>
      <c r="I29" s="65"/>
      <c r="J29" s="65"/>
      <c r="K29" s="65"/>
      <c r="L29" s="65"/>
      <c r="M29" s="65"/>
      <c r="N29" s="65"/>
      <c r="O29" s="65"/>
      <c r="Q29" s="1"/>
      <c r="R29" s="1"/>
      <c r="S29" s="1"/>
      <c r="T29" s="1"/>
      <c r="U29" s="1"/>
      <c r="V29" s="1"/>
      <c r="W29" s="1"/>
      <c r="X29" s="1"/>
      <c r="Y29" s="1"/>
    </row>
    <row r="30" spans="3:26" ht="25.8">
      <c r="C30" s="24"/>
      <c r="D30" s="38"/>
      <c r="E30" s="10"/>
      <c r="F30" s="57"/>
      <c r="G30" s="61"/>
      <c r="H30" s="65"/>
      <c r="I30" s="65"/>
      <c r="J30" s="65"/>
      <c r="K30" s="65"/>
      <c r="L30" s="65"/>
      <c r="M30" s="65"/>
      <c r="N30" s="65"/>
      <c r="O30" s="65"/>
      <c r="Q30" s="1"/>
      <c r="R30" s="1"/>
      <c r="S30" s="1"/>
      <c r="T30" s="1"/>
      <c r="U30" s="1"/>
      <c r="V30" s="1"/>
      <c r="W30" s="1"/>
      <c r="X30" s="1"/>
      <c r="Y30" s="1"/>
    </row>
    <row r="31" spans="3:26" ht="25.8">
      <c r="C31" s="24"/>
      <c r="D31" s="38"/>
      <c r="E31" s="10"/>
      <c r="F31" s="57"/>
      <c r="G31" s="61"/>
      <c r="H31" s="65"/>
      <c r="I31" s="65"/>
      <c r="J31" s="65"/>
      <c r="K31" s="65"/>
      <c r="L31" s="65"/>
      <c r="M31" s="65"/>
      <c r="N31" s="65"/>
      <c r="O31" s="65"/>
      <c r="Q31" s="1"/>
      <c r="R31" s="1"/>
      <c r="S31" s="1"/>
      <c r="T31" s="1"/>
      <c r="U31" s="1"/>
      <c r="V31" s="1"/>
      <c r="W31" s="1"/>
      <c r="X31" s="1"/>
      <c r="Y31" s="1"/>
    </row>
    <row r="32" spans="3:26" ht="24" customHeight="1">
      <c r="C32" s="25"/>
      <c r="D32" s="3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79"/>
      <c r="Q32" s="1"/>
      <c r="R32" s="1"/>
      <c r="S32" s="1"/>
      <c r="T32" s="1"/>
      <c r="U32" s="1"/>
      <c r="V32" s="1"/>
      <c r="W32" s="1"/>
      <c r="X32" s="1"/>
      <c r="Y32" s="1"/>
    </row>
    <row r="33" spans="1:31" ht="18" customHeight="1">
      <c r="C33" s="26"/>
      <c r="D33" s="26"/>
      <c r="E33" s="26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S33" s="1"/>
      <c r="T33" s="1"/>
      <c r="U33" s="1"/>
      <c r="V33" s="1"/>
      <c r="W33" s="1"/>
      <c r="X33" s="1"/>
      <c r="Y33" s="1"/>
      <c r="AE33" s="129"/>
    </row>
    <row r="34" spans="1:31" ht="19.2">
      <c r="B34" s="9" t="s">
        <v>56</v>
      </c>
      <c r="D34" s="10"/>
    </row>
    <row r="35" spans="1:31" ht="9" customHeight="1">
      <c r="B35" s="9"/>
      <c r="C35" s="26"/>
      <c r="D35" s="26"/>
      <c r="E35" s="26"/>
      <c r="F35" s="10"/>
      <c r="G35" s="10"/>
      <c r="H35" s="10"/>
      <c r="I35" s="10"/>
      <c r="J35" s="67"/>
      <c r="K35" s="67"/>
      <c r="L35" s="67"/>
      <c r="M35" s="67"/>
      <c r="N35" s="67"/>
      <c r="O35" s="67"/>
      <c r="P35" s="67"/>
      <c r="Q35" s="67"/>
    </row>
    <row r="36" spans="1:31" ht="22.5" customHeight="1">
      <c r="B36" s="11" t="s">
        <v>82</v>
      </c>
      <c r="C36" s="27"/>
      <c r="D36" s="27"/>
      <c r="E36" s="27"/>
      <c r="R36" s="89"/>
    </row>
    <row r="37" spans="1:31" ht="36" customHeight="1">
      <c r="B37" s="12" t="s">
        <v>49</v>
      </c>
      <c r="C37" s="28" t="s">
        <v>54</v>
      </c>
      <c r="D37" s="40" t="s">
        <v>34</v>
      </c>
      <c r="E37" s="50" t="s">
        <v>52</v>
      </c>
      <c r="F37" s="50" t="s">
        <v>18</v>
      </c>
      <c r="G37" s="40" t="s">
        <v>51</v>
      </c>
      <c r="H37" s="40" t="s">
        <v>50</v>
      </c>
      <c r="I37" s="50" t="s">
        <v>24</v>
      </c>
      <c r="J37" s="40" t="s">
        <v>47</v>
      </c>
      <c r="K37" s="40" t="s">
        <v>3</v>
      </c>
      <c r="L37" s="40" t="s">
        <v>78</v>
      </c>
      <c r="M37" s="40" t="s">
        <v>11</v>
      </c>
      <c r="N37" s="40" t="s">
        <v>35</v>
      </c>
      <c r="O37" s="40" t="s">
        <v>21</v>
      </c>
      <c r="P37" s="40" t="s">
        <v>8</v>
      </c>
      <c r="Q37" s="40" t="s">
        <v>46</v>
      </c>
      <c r="R37" s="90" t="s">
        <v>107</v>
      </c>
      <c r="S37" s="101" t="s">
        <v>30</v>
      </c>
      <c r="T37" s="107" t="s">
        <v>115</v>
      </c>
      <c r="U37" s="115" t="s">
        <v>118</v>
      </c>
      <c r="V37" s="115" t="s">
        <v>120</v>
      </c>
      <c r="W37" s="115" t="s">
        <v>22</v>
      </c>
      <c r="X37" s="115" t="s">
        <v>123</v>
      </c>
      <c r="Y37" s="121" t="s">
        <v>125</v>
      </c>
    </row>
    <row r="38" spans="1:31" s="4" customFormat="1" ht="12" customHeight="1">
      <c r="B38" s="13"/>
      <c r="C38" s="29" t="s">
        <v>28</v>
      </c>
      <c r="D38" s="41" t="s">
        <v>36</v>
      </c>
      <c r="E38" s="51" t="s">
        <v>45</v>
      </c>
      <c r="F38" s="51" t="s">
        <v>43</v>
      </c>
      <c r="G38" s="51" t="s">
        <v>17</v>
      </c>
      <c r="H38" s="51" t="s">
        <v>42</v>
      </c>
      <c r="I38" s="51" t="s">
        <v>41</v>
      </c>
      <c r="J38" s="41" t="s">
        <v>38</v>
      </c>
      <c r="K38" s="41" t="s">
        <v>37</v>
      </c>
      <c r="L38" s="41" t="s">
        <v>32</v>
      </c>
      <c r="M38" s="41" t="s">
        <v>29</v>
      </c>
      <c r="N38" s="41" t="s">
        <v>27</v>
      </c>
      <c r="O38" s="41" t="s">
        <v>26</v>
      </c>
      <c r="P38" s="41" t="s">
        <v>25</v>
      </c>
      <c r="Q38" s="41" t="s">
        <v>23</v>
      </c>
      <c r="R38" s="91" t="s">
        <v>19</v>
      </c>
      <c r="S38" s="102"/>
      <c r="T38" s="108"/>
      <c r="U38" s="116"/>
      <c r="V38" s="116"/>
      <c r="W38" s="116"/>
      <c r="X38" s="116"/>
      <c r="Y38" s="122"/>
    </row>
    <row r="39" spans="1:31" s="4" customFormat="1" ht="50.1" customHeight="1">
      <c r="B39" s="14" t="s">
        <v>110</v>
      </c>
      <c r="C39" s="30" t="s">
        <v>88</v>
      </c>
      <c r="D39" s="42" t="s">
        <v>112</v>
      </c>
      <c r="E39" s="52" t="s">
        <v>79</v>
      </c>
      <c r="F39" s="52" t="s">
        <v>109</v>
      </c>
      <c r="G39" s="52">
        <v>300000</v>
      </c>
      <c r="H39" s="52">
        <v>0</v>
      </c>
      <c r="I39" s="68">
        <f t="shared" ref="I39:I49" si="0">G39-H39</f>
        <v>300000</v>
      </c>
      <c r="J39" s="69">
        <v>525000</v>
      </c>
      <c r="K39" s="72">
        <f t="shared" ref="K39:K49" si="1">IF(I39&gt;J39,J39,I39)</f>
        <v>300000</v>
      </c>
      <c r="L39" s="69">
        <v>300000</v>
      </c>
      <c r="M39" s="76">
        <f t="shared" ref="M39:M49" si="2">IF(K39&gt;L39,L39,K39)</f>
        <v>300000</v>
      </c>
      <c r="N39" s="76">
        <f t="shared" ref="N39:N49" si="3">M39</f>
        <v>300000</v>
      </c>
      <c r="O39" s="80">
        <v>3</v>
      </c>
      <c r="P39" s="81" t="s">
        <v>113</v>
      </c>
      <c r="Q39" s="85" t="s">
        <v>114</v>
      </c>
      <c r="R39" s="92" t="s">
        <v>89</v>
      </c>
      <c r="S39" s="103">
        <v>2350000000</v>
      </c>
      <c r="T39" s="109" t="s">
        <v>116</v>
      </c>
      <c r="U39" s="117" t="s">
        <v>119</v>
      </c>
      <c r="V39" s="117" t="s">
        <v>121</v>
      </c>
      <c r="W39" s="117" t="s">
        <v>122</v>
      </c>
      <c r="X39" s="117" t="s">
        <v>124</v>
      </c>
      <c r="Y39" s="123" t="s">
        <v>126</v>
      </c>
    </row>
    <row r="40" spans="1:31" s="4" customFormat="1" ht="50.1" customHeight="1">
      <c r="A40" s="6"/>
      <c r="B40" s="13">
        <v>1</v>
      </c>
      <c r="C40" s="31"/>
      <c r="D40" s="43"/>
      <c r="E40" s="43"/>
      <c r="F40" s="43"/>
      <c r="G40" s="43"/>
      <c r="H40" s="43"/>
      <c r="I40" s="68">
        <f t="shared" si="0"/>
        <v>0</v>
      </c>
      <c r="J40" s="70"/>
      <c r="K40" s="72">
        <f t="shared" si="1"/>
        <v>0</v>
      </c>
      <c r="L40" s="74"/>
      <c r="M40" s="76">
        <f t="shared" si="2"/>
        <v>0</v>
      </c>
      <c r="N40" s="76">
        <f t="shared" si="3"/>
        <v>0</v>
      </c>
      <c r="O40" s="74"/>
      <c r="P40" s="70"/>
      <c r="Q40" s="70"/>
      <c r="R40" s="93"/>
      <c r="S40" s="104"/>
      <c r="T40" s="110"/>
      <c r="U40" s="118"/>
      <c r="V40" s="118"/>
      <c r="W40" s="118"/>
      <c r="X40" s="118"/>
      <c r="Y40" s="124"/>
    </row>
    <row r="41" spans="1:31" s="4" customFormat="1" ht="50.1" customHeight="1">
      <c r="A41" s="6"/>
      <c r="B41" s="13">
        <f t="shared" ref="B41:B49" si="4">B40+1</f>
        <v>2</v>
      </c>
      <c r="C41" s="32"/>
      <c r="D41" s="44"/>
      <c r="E41" s="44"/>
      <c r="F41" s="44"/>
      <c r="G41" s="44"/>
      <c r="H41" s="44"/>
      <c r="I41" s="42">
        <f t="shared" si="0"/>
        <v>0</v>
      </c>
      <c r="J41" s="71"/>
      <c r="K41" s="73">
        <f t="shared" si="1"/>
        <v>0</v>
      </c>
      <c r="L41" s="75"/>
      <c r="M41" s="77">
        <f t="shared" si="2"/>
        <v>0</v>
      </c>
      <c r="N41" s="77">
        <f t="shared" si="3"/>
        <v>0</v>
      </c>
      <c r="O41" s="75"/>
      <c r="P41" s="71"/>
      <c r="Q41" s="71"/>
      <c r="R41" s="94"/>
      <c r="S41" s="105"/>
      <c r="T41" s="111"/>
      <c r="U41" s="119"/>
      <c r="V41" s="119"/>
      <c r="W41" s="119"/>
      <c r="X41" s="119"/>
      <c r="Y41" s="125"/>
    </row>
    <row r="42" spans="1:31" s="4" customFormat="1" ht="50.1" customHeight="1">
      <c r="A42" s="6"/>
      <c r="B42" s="13">
        <f t="shared" si="4"/>
        <v>3</v>
      </c>
      <c r="C42" s="32"/>
      <c r="D42" s="44"/>
      <c r="E42" s="44"/>
      <c r="F42" s="44"/>
      <c r="G42" s="44"/>
      <c r="H42" s="44"/>
      <c r="I42" s="42">
        <f t="shared" si="0"/>
        <v>0</v>
      </c>
      <c r="J42" s="71"/>
      <c r="K42" s="73">
        <f t="shared" si="1"/>
        <v>0</v>
      </c>
      <c r="L42" s="75"/>
      <c r="M42" s="77">
        <f t="shared" si="2"/>
        <v>0</v>
      </c>
      <c r="N42" s="77">
        <f t="shared" si="3"/>
        <v>0</v>
      </c>
      <c r="O42" s="75"/>
      <c r="P42" s="71"/>
      <c r="Q42" s="71"/>
      <c r="R42" s="94"/>
      <c r="S42" s="105"/>
      <c r="T42" s="111"/>
      <c r="U42" s="119"/>
      <c r="V42" s="119"/>
      <c r="W42" s="119"/>
      <c r="X42" s="119"/>
      <c r="Y42" s="125"/>
    </row>
    <row r="43" spans="1:31" s="4" customFormat="1" ht="50.1" customHeight="1">
      <c r="A43" s="6"/>
      <c r="B43" s="13">
        <f t="shared" si="4"/>
        <v>4</v>
      </c>
      <c r="C43" s="32"/>
      <c r="D43" s="44"/>
      <c r="E43" s="44"/>
      <c r="F43" s="44"/>
      <c r="G43" s="44"/>
      <c r="H43" s="44"/>
      <c r="I43" s="42">
        <f t="shared" si="0"/>
        <v>0</v>
      </c>
      <c r="J43" s="71"/>
      <c r="K43" s="73">
        <f t="shared" si="1"/>
        <v>0</v>
      </c>
      <c r="L43" s="75"/>
      <c r="M43" s="77">
        <f t="shared" si="2"/>
        <v>0</v>
      </c>
      <c r="N43" s="77">
        <f t="shared" si="3"/>
        <v>0</v>
      </c>
      <c r="O43" s="75"/>
      <c r="P43" s="71"/>
      <c r="Q43" s="71"/>
      <c r="R43" s="94"/>
      <c r="S43" s="105"/>
      <c r="T43" s="111"/>
      <c r="U43" s="119"/>
      <c r="V43" s="119"/>
      <c r="W43" s="119"/>
      <c r="X43" s="119"/>
      <c r="Y43" s="125"/>
    </row>
    <row r="44" spans="1:31" s="4" customFormat="1" ht="50.1" customHeight="1">
      <c r="A44" s="6"/>
      <c r="B44" s="13">
        <f t="shared" si="4"/>
        <v>5</v>
      </c>
      <c r="C44" s="32"/>
      <c r="D44" s="44"/>
      <c r="E44" s="44"/>
      <c r="F44" s="44"/>
      <c r="G44" s="44"/>
      <c r="H44" s="44"/>
      <c r="I44" s="42">
        <f t="shared" si="0"/>
        <v>0</v>
      </c>
      <c r="J44" s="71"/>
      <c r="K44" s="73">
        <f t="shared" si="1"/>
        <v>0</v>
      </c>
      <c r="L44" s="75"/>
      <c r="M44" s="77">
        <f t="shared" si="2"/>
        <v>0</v>
      </c>
      <c r="N44" s="77">
        <f t="shared" si="3"/>
        <v>0</v>
      </c>
      <c r="O44" s="75"/>
      <c r="P44" s="71"/>
      <c r="Q44" s="71"/>
      <c r="R44" s="94"/>
      <c r="S44" s="105"/>
      <c r="T44" s="111"/>
      <c r="U44" s="119"/>
      <c r="V44" s="119"/>
      <c r="W44" s="119"/>
      <c r="X44" s="119"/>
      <c r="Y44" s="125"/>
    </row>
    <row r="45" spans="1:31" s="4" customFormat="1" ht="50.1" customHeight="1">
      <c r="A45" s="6"/>
      <c r="B45" s="13">
        <f t="shared" si="4"/>
        <v>6</v>
      </c>
      <c r="C45" s="32"/>
      <c r="D45" s="44"/>
      <c r="E45" s="44"/>
      <c r="F45" s="44"/>
      <c r="G45" s="44"/>
      <c r="H45" s="44"/>
      <c r="I45" s="42">
        <f t="shared" si="0"/>
        <v>0</v>
      </c>
      <c r="J45" s="71"/>
      <c r="K45" s="73">
        <f t="shared" si="1"/>
        <v>0</v>
      </c>
      <c r="L45" s="75"/>
      <c r="M45" s="77">
        <f t="shared" si="2"/>
        <v>0</v>
      </c>
      <c r="N45" s="77">
        <f t="shared" si="3"/>
        <v>0</v>
      </c>
      <c r="O45" s="75"/>
      <c r="P45" s="71"/>
      <c r="Q45" s="71"/>
      <c r="R45" s="94"/>
      <c r="S45" s="105"/>
      <c r="T45" s="111"/>
      <c r="U45" s="119"/>
      <c r="V45" s="119"/>
      <c r="W45" s="119"/>
      <c r="X45" s="119"/>
      <c r="Y45" s="125"/>
    </row>
    <row r="46" spans="1:31" s="4" customFormat="1" ht="50.1" customHeight="1">
      <c r="A46" s="6"/>
      <c r="B46" s="13">
        <f t="shared" si="4"/>
        <v>7</v>
      </c>
      <c r="C46" s="32"/>
      <c r="D46" s="44"/>
      <c r="E46" s="44"/>
      <c r="F46" s="44"/>
      <c r="G46" s="44"/>
      <c r="H46" s="44"/>
      <c r="I46" s="42">
        <f t="shared" si="0"/>
        <v>0</v>
      </c>
      <c r="J46" s="71"/>
      <c r="K46" s="73">
        <f t="shared" si="1"/>
        <v>0</v>
      </c>
      <c r="L46" s="75"/>
      <c r="M46" s="77">
        <f t="shared" si="2"/>
        <v>0</v>
      </c>
      <c r="N46" s="77">
        <f t="shared" si="3"/>
        <v>0</v>
      </c>
      <c r="O46" s="75"/>
      <c r="P46" s="71"/>
      <c r="Q46" s="71"/>
      <c r="R46" s="94"/>
      <c r="S46" s="105"/>
      <c r="T46" s="111"/>
      <c r="U46" s="119"/>
      <c r="V46" s="119"/>
      <c r="W46" s="119"/>
      <c r="X46" s="119"/>
      <c r="Y46" s="125"/>
    </row>
    <row r="47" spans="1:31" s="4" customFormat="1" ht="50.1" customHeight="1">
      <c r="A47" s="6"/>
      <c r="B47" s="13">
        <f t="shared" si="4"/>
        <v>8</v>
      </c>
      <c r="C47" s="32"/>
      <c r="D47" s="44"/>
      <c r="E47" s="44"/>
      <c r="F47" s="44"/>
      <c r="G47" s="44"/>
      <c r="H47" s="44"/>
      <c r="I47" s="42">
        <f t="shared" si="0"/>
        <v>0</v>
      </c>
      <c r="J47" s="71"/>
      <c r="K47" s="73">
        <f t="shared" si="1"/>
        <v>0</v>
      </c>
      <c r="L47" s="75"/>
      <c r="M47" s="77">
        <f t="shared" si="2"/>
        <v>0</v>
      </c>
      <c r="N47" s="77">
        <f t="shared" si="3"/>
        <v>0</v>
      </c>
      <c r="O47" s="75"/>
      <c r="P47" s="71"/>
      <c r="Q47" s="71"/>
      <c r="R47" s="94"/>
      <c r="S47" s="105"/>
      <c r="T47" s="111"/>
      <c r="U47" s="119"/>
      <c r="V47" s="119"/>
      <c r="W47" s="119"/>
      <c r="X47" s="119"/>
      <c r="Y47" s="125"/>
    </row>
    <row r="48" spans="1:31" s="4" customFormat="1" ht="50.1" customHeight="1">
      <c r="A48" s="6"/>
      <c r="B48" s="13">
        <f t="shared" si="4"/>
        <v>9</v>
      </c>
      <c r="C48" s="32"/>
      <c r="D48" s="44"/>
      <c r="E48" s="44"/>
      <c r="F48" s="44"/>
      <c r="G48" s="44"/>
      <c r="H48" s="44"/>
      <c r="I48" s="42">
        <f t="shared" si="0"/>
        <v>0</v>
      </c>
      <c r="J48" s="71"/>
      <c r="K48" s="73">
        <f t="shared" si="1"/>
        <v>0</v>
      </c>
      <c r="L48" s="75"/>
      <c r="M48" s="77">
        <f t="shared" si="2"/>
        <v>0</v>
      </c>
      <c r="N48" s="77">
        <f t="shared" si="3"/>
        <v>0</v>
      </c>
      <c r="O48" s="75"/>
      <c r="P48" s="71"/>
      <c r="Q48" s="71"/>
      <c r="R48" s="94"/>
      <c r="S48" s="105"/>
      <c r="T48" s="111"/>
      <c r="U48" s="119"/>
      <c r="V48" s="119"/>
      <c r="W48" s="119"/>
      <c r="X48" s="119"/>
      <c r="Y48" s="125"/>
    </row>
    <row r="49" spans="1:25" s="4" customFormat="1" ht="50.1" customHeight="1">
      <c r="A49" s="6"/>
      <c r="B49" s="13">
        <f t="shared" si="4"/>
        <v>10</v>
      </c>
      <c r="C49" s="32"/>
      <c r="D49" s="44"/>
      <c r="E49" s="44"/>
      <c r="F49" s="44"/>
      <c r="G49" s="44"/>
      <c r="H49" s="44"/>
      <c r="I49" s="42">
        <f t="shared" si="0"/>
        <v>0</v>
      </c>
      <c r="J49" s="71"/>
      <c r="K49" s="73">
        <f t="shared" si="1"/>
        <v>0</v>
      </c>
      <c r="L49" s="75"/>
      <c r="M49" s="78">
        <f t="shared" si="2"/>
        <v>0</v>
      </c>
      <c r="N49" s="78">
        <f t="shared" si="3"/>
        <v>0</v>
      </c>
      <c r="O49" s="75"/>
      <c r="P49" s="82"/>
      <c r="Q49" s="82"/>
      <c r="R49" s="95"/>
      <c r="S49" s="106"/>
      <c r="T49" s="112"/>
      <c r="U49" s="120"/>
      <c r="V49" s="120"/>
      <c r="W49" s="120"/>
      <c r="X49" s="120"/>
      <c r="Y49" s="126"/>
    </row>
    <row r="50" spans="1:25" ht="12" customHeight="1">
      <c r="B50" s="15"/>
      <c r="C50" s="33" t="s">
        <v>16</v>
      </c>
      <c r="D50" s="45"/>
      <c r="E50" s="53"/>
      <c r="F50" s="58" t="s">
        <v>55</v>
      </c>
      <c r="G50" s="62" t="s">
        <v>14</v>
      </c>
      <c r="H50" s="66" t="s">
        <v>14</v>
      </c>
      <c r="I50" s="66" t="s">
        <v>14</v>
      </c>
      <c r="J50" s="66" t="s">
        <v>14</v>
      </c>
      <c r="K50" s="66" t="s">
        <v>14</v>
      </c>
      <c r="L50" s="66" t="s">
        <v>14</v>
      </c>
      <c r="M50" s="66" t="s">
        <v>14</v>
      </c>
      <c r="N50" s="66" t="s">
        <v>14</v>
      </c>
      <c r="O50" s="66" t="s">
        <v>13</v>
      </c>
      <c r="P50" s="83"/>
      <c r="Q50" s="86"/>
      <c r="R50" s="96"/>
      <c r="S50" s="96"/>
      <c r="T50" s="113"/>
      <c r="U50" s="113"/>
      <c r="V50" s="113"/>
      <c r="W50" s="113"/>
      <c r="X50" s="113"/>
      <c r="Y50" s="127"/>
    </row>
    <row r="51" spans="1:25" ht="36" customHeight="1">
      <c r="B51" s="16"/>
      <c r="C51" s="34">
        <f>COUNTA(C40:C49)</f>
        <v>0</v>
      </c>
      <c r="D51" s="46"/>
      <c r="E51" s="54"/>
      <c r="F51" s="51">
        <f>SUMPRODUCT((F40:F49&lt;&gt;"")/COUNTIF(F40:F49,F40:F49&amp;""))</f>
        <v>0</v>
      </c>
      <c r="G51" s="63">
        <f t="shared" ref="G51:O51" si="5">SUM(G40:G49)</f>
        <v>0</v>
      </c>
      <c r="H51" s="63">
        <f t="shared" si="5"/>
        <v>0</v>
      </c>
      <c r="I51" s="63">
        <f t="shared" si="5"/>
        <v>0</v>
      </c>
      <c r="J51" s="63">
        <f t="shared" si="5"/>
        <v>0</v>
      </c>
      <c r="K51" s="63">
        <f t="shared" si="5"/>
        <v>0</v>
      </c>
      <c r="L51" s="63">
        <f t="shared" si="5"/>
        <v>0</v>
      </c>
      <c r="M51" s="63">
        <f t="shared" si="5"/>
        <v>0</v>
      </c>
      <c r="N51" s="63">
        <f t="shared" si="5"/>
        <v>0</v>
      </c>
      <c r="O51" s="63">
        <f t="shared" si="5"/>
        <v>0</v>
      </c>
      <c r="P51" s="84"/>
      <c r="Q51" s="87"/>
      <c r="R51" s="97"/>
      <c r="S51" s="97"/>
      <c r="T51" s="114"/>
      <c r="U51" s="114"/>
      <c r="V51" s="114"/>
      <c r="W51" s="114"/>
      <c r="X51" s="114"/>
      <c r="Y51" s="128"/>
    </row>
    <row r="52" spans="1:25" ht="30" customHeight="1">
      <c r="E52" s="55"/>
      <c r="F52" s="59"/>
      <c r="R52" s="1"/>
    </row>
    <row r="53" spans="1:25"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</row>
  </sheetData>
  <sheetProtection password="E8C6" sheet="1" objects="1" scenarios="1"/>
  <mergeCells count="15">
    <mergeCell ref="B3:R3"/>
    <mergeCell ref="B37:B38"/>
    <mergeCell ref="B50:B51"/>
    <mergeCell ref="D50:D51"/>
    <mergeCell ref="E50:E51"/>
    <mergeCell ref="P50:P51"/>
    <mergeCell ref="Q50:Q51"/>
    <mergeCell ref="R50:R51"/>
    <mergeCell ref="S50:S51"/>
    <mergeCell ref="T50:T51"/>
    <mergeCell ref="U50:U51"/>
    <mergeCell ref="V50:V51"/>
    <mergeCell ref="W50:W51"/>
    <mergeCell ref="X50:X51"/>
    <mergeCell ref="Y50:Y51"/>
  </mergeCells>
  <phoneticPr fontId="4"/>
  <dataValidations count="1">
    <dataValidation type="list" allowBlank="1" showDropDown="0" showInputMessage="1" showErrorMessage="1" sqref="D39:D49">
      <formula1>"公立,私立"</formula1>
    </dataValidation>
  </dataValidations>
  <hyperlinks>
    <hyperlink ref="Y39" r:id="rId1"/>
  </hyperlinks>
  <printOptions horizontalCentered="1"/>
  <pageMargins left="0.31496062992125984" right="0.31496062992125984" top="0.39370078740157483" bottom="0.39370078740157483" header="0.31496062992125984" footer="0"/>
  <pageSetup paperSize="8" scale="42" fitToWidth="1" fitToHeight="1" orientation="landscape" usePrinterDefaults="1" cellComments="asDisplayed" r:id="rId2"/>
  <headerFooter>
    <oddFooter>&amp;C&amp;P / &amp;N ページ</oddFooter>
  </headerFooter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7"/>
    <pageSetUpPr fitToPage="1"/>
  </sheetPr>
  <dimension ref="A1:AE85"/>
  <sheetViews>
    <sheetView view="pageBreakPreview" zoomScale="85" zoomScaleSheetLayoutView="85" workbookViewId="0">
      <selection activeCell="G22" sqref="G22"/>
    </sheetView>
  </sheetViews>
  <sheetFormatPr defaultColWidth="9" defaultRowHeight="18"/>
  <cols>
    <col min="1" max="1" width="4.875" style="1" customWidth="1"/>
    <col min="2" max="2" width="4.75" style="2" customWidth="1"/>
    <col min="3" max="3" width="16.625" style="2" customWidth="1"/>
    <col min="4" max="4" width="10.625" style="2" customWidth="1"/>
    <col min="5" max="17" width="15.125" style="2" customWidth="1"/>
    <col min="18" max="18" width="29.625" style="2" customWidth="1"/>
    <col min="19" max="20" width="29.58203125" style="2" customWidth="1"/>
    <col min="21" max="21" width="8.08203125" style="2" bestFit="1" customWidth="1"/>
    <col min="22" max="22" width="18.33203125" style="2" customWidth="1"/>
    <col min="23" max="23" width="35.5" style="2" customWidth="1"/>
    <col min="24" max="24" width="22.08203125" style="2" customWidth="1"/>
    <col min="25" max="25" width="29.58203125" style="2" customWidth="1"/>
    <col min="26" max="26" width="15.125" style="1" customWidth="1"/>
    <col min="27" max="27" width="4.875" style="1" customWidth="1"/>
    <col min="28" max="16384" width="9" style="1"/>
  </cols>
  <sheetData>
    <row r="1" spans="1:31" ht="18" customHeight="1">
      <c r="A1" s="5" t="s">
        <v>95</v>
      </c>
      <c r="B1" s="7"/>
    </row>
    <row r="2" spans="1:31" ht="20.25" customHeight="1"/>
    <row r="3" spans="1:31" ht="25.5" customHeight="1">
      <c r="B3" s="131" t="s">
        <v>138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</row>
    <row r="4" spans="1:31">
      <c r="C4" s="19"/>
      <c r="D4" s="35"/>
    </row>
    <row r="5" spans="1:31" ht="27" customHeight="1">
      <c r="R5" s="88"/>
      <c r="S5" s="99"/>
      <c r="T5" s="64"/>
      <c r="U5" s="64"/>
      <c r="V5" s="64"/>
      <c r="W5" s="64"/>
      <c r="X5" s="64"/>
      <c r="Y5" s="64"/>
    </row>
    <row r="6" spans="1:31" ht="18" customHeight="1">
      <c r="B6" s="9" t="s">
        <v>83</v>
      </c>
      <c r="C6" s="26"/>
      <c r="D6" s="26"/>
      <c r="E6" s="26"/>
      <c r="F6" s="10"/>
      <c r="G6" s="10"/>
      <c r="H6" s="10"/>
      <c r="I6" s="67"/>
      <c r="J6" s="67"/>
      <c r="K6" s="67"/>
      <c r="L6" s="67"/>
      <c r="M6" s="67"/>
      <c r="N6" s="67"/>
      <c r="O6" s="67"/>
      <c r="P6" s="67"/>
      <c r="S6" s="22"/>
      <c r="T6" s="88"/>
      <c r="U6" s="88"/>
      <c r="V6" s="88"/>
      <c r="W6" s="88"/>
      <c r="X6" s="88"/>
      <c r="Y6" s="88"/>
    </row>
    <row r="7" spans="1:31" ht="9" customHeight="1">
      <c r="B7" s="9"/>
      <c r="C7" s="26"/>
      <c r="D7" s="26"/>
      <c r="E7" s="26"/>
      <c r="F7" s="10"/>
      <c r="G7" s="10"/>
      <c r="H7" s="10"/>
      <c r="I7" s="67"/>
      <c r="J7" s="67"/>
      <c r="K7" s="67"/>
      <c r="L7" s="67"/>
      <c r="M7" s="67"/>
      <c r="N7" s="67"/>
      <c r="O7" s="67"/>
      <c r="P7" s="67"/>
      <c r="S7" s="100"/>
    </row>
    <row r="8" spans="1:31" s="3" customFormat="1" ht="18" customHeight="1">
      <c r="B8" s="10"/>
      <c r="C8" s="133"/>
      <c r="D8" s="143" t="s">
        <v>7</v>
      </c>
      <c r="E8" s="155" t="s">
        <v>94</v>
      </c>
      <c r="F8" s="161" t="s">
        <v>62</v>
      </c>
      <c r="G8" s="155" t="s">
        <v>61</v>
      </c>
      <c r="H8" s="47"/>
      <c r="I8" s="47"/>
      <c r="J8" s="47"/>
      <c r="K8" s="47"/>
      <c r="L8" s="47"/>
      <c r="M8" s="47"/>
      <c r="N8" s="47"/>
      <c r="O8" s="26"/>
      <c r="P8" s="10"/>
      <c r="S8" s="100"/>
      <c r="T8" s="2"/>
      <c r="U8" s="2"/>
      <c r="V8" s="2"/>
      <c r="W8" s="2"/>
      <c r="X8" s="2"/>
      <c r="Y8" s="2"/>
    </row>
    <row r="9" spans="1:31" ht="18" customHeight="1">
      <c r="C9" s="134" t="s">
        <v>60</v>
      </c>
      <c r="D9" s="144" t="s">
        <v>59</v>
      </c>
      <c r="E9" s="156">
        <f>COUNTIF($D$23:$D$32,"公立")</f>
        <v>0</v>
      </c>
      <c r="F9" s="162">
        <f>SUM(E9:E10)</f>
        <v>0</v>
      </c>
      <c r="G9" s="166">
        <f>O34</f>
        <v>0</v>
      </c>
      <c r="H9" s="64"/>
      <c r="I9" s="64"/>
      <c r="J9" s="64"/>
      <c r="K9" s="64"/>
      <c r="L9" s="64"/>
      <c r="M9" s="64"/>
      <c r="N9" s="64"/>
      <c r="O9" s="65"/>
      <c r="Q9" s="1"/>
      <c r="R9" s="1"/>
      <c r="S9" s="179"/>
      <c r="T9" s="3"/>
      <c r="U9" s="3"/>
      <c r="V9" s="3"/>
      <c r="W9" s="3"/>
      <c r="X9" s="3"/>
      <c r="Y9" s="3"/>
    </row>
    <row r="10" spans="1:31" ht="18" customHeight="1">
      <c r="C10" s="135"/>
      <c r="D10" s="145" t="s">
        <v>58</v>
      </c>
      <c r="E10" s="157">
        <f>COUNTIF($D$23:$D$32,"私立")</f>
        <v>0</v>
      </c>
      <c r="F10" s="163"/>
      <c r="G10" s="167"/>
      <c r="H10" s="64"/>
      <c r="I10" s="64"/>
      <c r="J10" s="64"/>
      <c r="K10" s="64"/>
      <c r="L10" s="64"/>
      <c r="M10" s="64"/>
      <c r="N10" s="64"/>
      <c r="O10" s="65"/>
      <c r="Q10" s="1"/>
      <c r="R10" s="1"/>
      <c r="S10" s="1"/>
      <c r="T10" s="1"/>
      <c r="U10" s="1"/>
      <c r="V10" s="1"/>
      <c r="W10" s="1"/>
      <c r="X10" s="1"/>
      <c r="Y10" s="1"/>
    </row>
    <row r="11" spans="1:31" ht="18" customHeight="1">
      <c r="C11" s="136" t="s">
        <v>33</v>
      </c>
      <c r="D11" s="144" t="s">
        <v>59</v>
      </c>
      <c r="E11" s="156">
        <f>COUNTIF($D$39:$D$48,"公立")</f>
        <v>0</v>
      </c>
      <c r="F11" s="162">
        <f>SUM(E11:E12)</f>
        <v>0</v>
      </c>
      <c r="G11" s="166">
        <f>O50</f>
        <v>0</v>
      </c>
      <c r="H11" s="64"/>
      <c r="I11" s="64"/>
      <c r="J11" s="64"/>
      <c r="K11" s="64"/>
      <c r="L11" s="64"/>
      <c r="M11" s="64"/>
      <c r="N11" s="64"/>
      <c r="O11" s="65"/>
      <c r="Q11" s="1"/>
      <c r="R11" s="1"/>
      <c r="S11" s="1"/>
      <c r="T11" s="1"/>
      <c r="U11" s="1"/>
      <c r="V11" s="1"/>
      <c r="W11" s="1"/>
      <c r="X11" s="1"/>
      <c r="Y11" s="1"/>
    </row>
    <row r="12" spans="1:31" ht="18" customHeight="1">
      <c r="C12" s="137"/>
      <c r="D12" s="146" t="s">
        <v>58</v>
      </c>
      <c r="E12" s="158">
        <f>COUNTIF($D$39:$D$48,"私立")</f>
        <v>0</v>
      </c>
      <c r="F12" s="163"/>
      <c r="G12" s="167"/>
      <c r="H12" s="64"/>
      <c r="I12" s="64"/>
      <c r="J12" s="64"/>
      <c r="K12" s="64"/>
      <c r="L12" s="64"/>
      <c r="M12" s="64"/>
      <c r="N12" s="64"/>
      <c r="O12" s="65"/>
      <c r="Q12" s="1"/>
      <c r="R12" s="1"/>
      <c r="S12" s="1"/>
      <c r="T12" s="1"/>
      <c r="U12" s="1"/>
      <c r="V12" s="1"/>
      <c r="W12" s="1"/>
      <c r="X12" s="1"/>
      <c r="Y12" s="1"/>
    </row>
    <row r="13" spans="1:31" ht="18" customHeight="1">
      <c r="C13" s="136" t="s">
        <v>98</v>
      </c>
      <c r="D13" s="144" t="s">
        <v>59</v>
      </c>
      <c r="E13" s="156">
        <f>COUNTIF($D$55:$D$64,"公立")</f>
        <v>0</v>
      </c>
      <c r="F13" s="162">
        <f>SUM(E13:E14)</f>
        <v>0</v>
      </c>
      <c r="G13" s="166">
        <f>O66</f>
        <v>0</v>
      </c>
      <c r="H13" s="64"/>
      <c r="I13" s="64"/>
      <c r="J13" s="64"/>
      <c r="K13" s="64"/>
      <c r="L13" s="64"/>
      <c r="M13" s="64"/>
      <c r="N13" s="64"/>
      <c r="O13" s="65"/>
      <c r="Q13" s="1"/>
      <c r="R13" s="1"/>
      <c r="S13" s="1"/>
      <c r="T13" s="1"/>
      <c r="U13" s="1"/>
      <c r="V13" s="1"/>
      <c r="W13" s="1"/>
      <c r="X13" s="1"/>
      <c r="Y13" s="1"/>
    </row>
    <row r="14" spans="1:31" ht="18" customHeight="1">
      <c r="C14" s="137"/>
      <c r="D14" s="146" t="s">
        <v>58</v>
      </c>
      <c r="E14" s="158">
        <f>COUNTIF($D$55:$D$64,"私立")</f>
        <v>0</v>
      </c>
      <c r="F14" s="163"/>
      <c r="G14" s="167"/>
      <c r="H14" s="64"/>
      <c r="I14" s="64"/>
      <c r="J14" s="64"/>
      <c r="K14" s="64"/>
      <c r="L14" s="64"/>
      <c r="M14" s="64"/>
      <c r="N14" s="64"/>
      <c r="O14" s="65"/>
      <c r="Q14" s="1"/>
      <c r="R14" s="1"/>
      <c r="S14" s="1"/>
      <c r="T14" s="1"/>
      <c r="U14" s="1"/>
      <c r="V14" s="1"/>
      <c r="W14" s="1"/>
      <c r="X14" s="1"/>
      <c r="Y14" s="1"/>
    </row>
    <row r="15" spans="1:31" ht="24" customHeight="1">
      <c r="C15" s="138" t="s">
        <v>57</v>
      </c>
      <c r="D15" s="147"/>
      <c r="E15" s="159">
        <f>SUM(E9:E14)</f>
        <v>0</v>
      </c>
      <c r="F15" s="164">
        <f>SUM(F9:F14)</f>
        <v>0</v>
      </c>
      <c r="G15" s="168">
        <f>SUM(G9:G14)</f>
        <v>0</v>
      </c>
      <c r="H15" s="49"/>
      <c r="I15" s="49"/>
      <c r="J15" s="49"/>
      <c r="K15" s="49"/>
      <c r="L15" s="49"/>
      <c r="M15" s="49"/>
      <c r="N15" s="49"/>
      <c r="O15" s="79"/>
      <c r="Q15" s="1"/>
      <c r="R15" s="1"/>
      <c r="S15" s="1"/>
      <c r="T15" s="1"/>
      <c r="U15" s="1"/>
      <c r="V15" s="1"/>
      <c r="W15" s="1"/>
      <c r="X15" s="1"/>
      <c r="Y15" s="1"/>
    </row>
    <row r="16" spans="1:31" ht="18" customHeight="1">
      <c r="C16" s="26"/>
      <c r="D16" s="26"/>
      <c r="E16" s="26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S16" s="1"/>
      <c r="T16" s="1"/>
      <c r="U16" s="1"/>
      <c r="V16" s="1"/>
      <c r="W16" s="1"/>
      <c r="X16" s="1"/>
      <c r="Y16" s="1"/>
      <c r="AE16" s="129"/>
    </row>
    <row r="17" spans="1:25" ht="19.2">
      <c r="B17" s="9" t="s">
        <v>56</v>
      </c>
      <c r="D17" s="10"/>
    </row>
    <row r="18" spans="1:25" ht="9" customHeight="1">
      <c r="B18" s="9"/>
      <c r="C18" s="26"/>
      <c r="D18" s="26"/>
      <c r="E18" s="26"/>
      <c r="F18" s="10"/>
      <c r="G18" s="10"/>
      <c r="H18" s="10"/>
      <c r="I18" s="10"/>
      <c r="J18" s="67"/>
      <c r="K18" s="67"/>
      <c r="L18" s="67"/>
      <c r="M18" s="67"/>
      <c r="N18" s="67"/>
      <c r="O18" s="67"/>
      <c r="P18" s="67"/>
      <c r="Q18" s="67"/>
    </row>
    <row r="19" spans="1:25" ht="22.5" customHeight="1">
      <c r="B19" s="11" t="s">
        <v>82</v>
      </c>
      <c r="C19" s="27"/>
      <c r="D19" s="27"/>
      <c r="E19" s="27"/>
      <c r="R19" s="89"/>
    </row>
    <row r="20" spans="1:25" ht="36" customHeight="1">
      <c r="B20" s="12" t="s">
        <v>49</v>
      </c>
      <c r="C20" s="28" t="s">
        <v>54</v>
      </c>
      <c r="D20" s="40" t="s">
        <v>34</v>
      </c>
      <c r="E20" s="50" t="s">
        <v>52</v>
      </c>
      <c r="F20" s="50" t="s">
        <v>18</v>
      </c>
      <c r="G20" s="40" t="s">
        <v>51</v>
      </c>
      <c r="H20" s="40" t="s">
        <v>50</v>
      </c>
      <c r="I20" s="50" t="s">
        <v>24</v>
      </c>
      <c r="J20" s="40" t="s">
        <v>47</v>
      </c>
      <c r="K20" s="40" t="s">
        <v>3</v>
      </c>
      <c r="L20" s="40" t="s">
        <v>78</v>
      </c>
      <c r="M20" s="40" t="s">
        <v>11</v>
      </c>
      <c r="N20" s="40" t="s">
        <v>35</v>
      </c>
      <c r="O20" s="40" t="s">
        <v>21</v>
      </c>
      <c r="P20" s="40" t="s">
        <v>8</v>
      </c>
      <c r="Q20" s="40" t="s">
        <v>46</v>
      </c>
      <c r="R20" s="90" t="s">
        <v>107</v>
      </c>
      <c r="S20" s="101" t="s">
        <v>30</v>
      </c>
      <c r="T20" s="107" t="s">
        <v>115</v>
      </c>
      <c r="U20" s="115" t="s">
        <v>118</v>
      </c>
      <c r="V20" s="115" t="s">
        <v>120</v>
      </c>
      <c r="W20" s="115" t="s">
        <v>22</v>
      </c>
      <c r="X20" s="115" t="s">
        <v>123</v>
      </c>
      <c r="Y20" s="121" t="s">
        <v>125</v>
      </c>
    </row>
    <row r="21" spans="1:25" s="4" customFormat="1" ht="12" customHeight="1">
      <c r="B21" s="13"/>
      <c r="C21" s="29" t="s">
        <v>28</v>
      </c>
      <c r="D21" s="41" t="s">
        <v>36</v>
      </c>
      <c r="E21" s="51" t="s">
        <v>45</v>
      </c>
      <c r="F21" s="51" t="s">
        <v>43</v>
      </c>
      <c r="G21" s="51" t="s">
        <v>17</v>
      </c>
      <c r="H21" s="51" t="s">
        <v>42</v>
      </c>
      <c r="I21" s="51" t="s">
        <v>41</v>
      </c>
      <c r="J21" s="41" t="s">
        <v>38</v>
      </c>
      <c r="K21" s="41" t="s">
        <v>37</v>
      </c>
      <c r="L21" s="41" t="s">
        <v>32</v>
      </c>
      <c r="M21" s="41" t="s">
        <v>29</v>
      </c>
      <c r="N21" s="41" t="s">
        <v>27</v>
      </c>
      <c r="O21" s="41" t="s">
        <v>26</v>
      </c>
      <c r="P21" s="41" t="s">
        <v>25</v>
      </c>
      <c r="Q21" s="41" t="s">
        <v>23</v>
      </c>
      <c r="R21" s="91" t="s">
        <v>19</v>
      </c>
      <c r="S21" s="102"/>
      <c r="T21" s="108"/>
      <c r="U21" s="116"/>
      <c r="V21" s="116"/>
      <c r="W21" s="116"/>
      <c r="X21" s="116"/>
      <c r="Y21" s="122"/>
    </row>
    <row r="22" spans="1:25" s="4" customFormat="1" ht="50.1" customHeight="1">
      <c r="B22" s="14" t="s">
        <v>110</v>
      </c>
      <c r="C22" s="30" t="s">
        <v>88</v>
      </c>
      <c r="D22" s="42" t="s">
        <v>112</v>
      </c>
      <c r="E22" s="52" t="s">
        <v>79</v>
      </c>
      <c r="F22" s="52" t="s">
        <v>109</v>
      </c>
      <c r="G22" s="52">
        <v>300000</v>
      </c>
      <c r="H22" s="52">
        <v>0</v>
      </c>
      <c r="I22" s="68">
        <f t="shared" ref="I22:I32" si="0">G22-H22</f>
        <v>300000</v>
      </c>
      <c r="J22" s="69">
        <v>525000</v>
      </c>
      <c r="K22" s="72">
        <f t="shared" ref="K22:K32" si="1">IF(I22&gt;J22,J22,I22)</f>
        <v>300000</v>
      </c>
      <c r="L22" s="69">
        <v>300000</v>
      </c>
      <c r="M22" s="76">
        <f t="shared" ref="M22:M32" si="2">IF(K22&gt;L22,L22,K22)</f>
        <v>300000</v>
      </c>
      <c r="N22" s="76">
        <f t="shared" ref="N22:N32" si="3">M22</f>
        <v>300000</v>
      </c>
      <c r="O22" s="80">
        <v>3</v>
      </c>
      <c r="P22" s="81" t="s">
        <v>113</v>
      </c>
      <c r="Q22" s="85" t="s">
        <v>114</v>
      </c>
      <c r="R22" s="92" t="s">
        <v>89</v>
      </c>
      <c r="S22" s="103">
        <v>2350000000</v>
      </c>
      <c r="T22" s="109" t="s">
        <v>116</v>
      </c>
      <c r="U22" s="117" t="s">
        <v>119</v>
      </c>
      <c r="V22" s="117" t="s">
        <v>140</v>
      </c>
      <c r="W22" s="117" t="s">
        <v>141</v>
      </c>
      <c r="X22" s="117" t="s">
        <v>124</v>
      </c>
      <c r="Y22" s="123" t="s">
        <v>126</v>
      </c>
    </row>
    <row r="23" spans="1:25" s="4" customFormat="1" ht="50.1" customHeight="1">
      <c r="A23" s="6"/>
      <c r="B23" s="13">
        <v>1</v>
      </c>
      <c r="C23" s="139"/>
      <c r="D23" s="148"/>
      <c r="E23" s="148"/>
      <c r="F23" s="148"/>
      <c r="G23" s="148"/>
      <c r="H23" s="148"/>
      <c r="I23" s="68">
        <f t="shared" si="0"/>
        <v>0</v>
      </c>
      <c r="J23" s="72">
        <f t="shared" ref="J23:J32" si="4">175000*O23</f>
        <v>0</v>
      </c>
      <c r="K23" s="72">
        <f t="shared" si="1"/>
        <v>0</v>
      </c>
      <c r="L23" s="76">
        <f t="shared" ref="L23:L32" si="5">K23</f>
        <v>0</v>
      </c>
      <c r="M23" s="76">
        <f t="shared" si="2"/>
        <v>0</v>
      </c>
      <c r="N23" s="76">
        <f t="shared" si="3"/>
        <v>0</v>
      </c>
      <c r="O23" s="169"/>
      <c r="P23" s="171"/>
      <c r="Q23" s="171"/>
      <c r="R23" s="174"/>
      <c r="S23" s="104"/>
      <c r="T23" s="110"/>
      <c r="U23" s="118"/>
      <c r="V23" s="118"/>
      <c r="W23" s="118"/>
      <c r="X23" s="118"/>
      <c r="Y23" s="124"/>
    </row>
    <row r="24" spans="1:25" s="4" customFormat="1" ht="50.1" customHeight="1">
      <c r="A24" s="6"/>
      <c r="B24" s="13">
        <f t="shared" ref="B24:B32" si="6">B23+1</f>
        <v>2</v>
      </c>
      <c r="C24" s="140"/>
      <c r="D24" s="149"/>
      <c r="E24" s="149"/>
      <c r="F24" s="149"/>
      <c r="G24" s="149"/>
      <c r="H24" s="149"/>
      <c r="I24" s="42">
        <f t="shared" si="0"/>
        <v>0</v>
      </c>
      <c r="J24" s="73">
        <f t="shared" si="4"/>
        <v>0</v>
      </c>
      <c r="K24" s="73">
        <f t="shared" si="1"/>
        <v>0</v>
      </c>
      <c r="L24" s="77">
        <f t="shared" si="5"/>
        <v>0</v>
      </c>
      <c r="M24" s="77">
        <f t="shared" si="2"/>
        <v>0</v>
      </c>
      <c r="N24" s="77">
        <f t="shared" si="3"/>
        <v>0</v>
      </c>
      <c r="O24" s="170"/>
      <c r="P24" s="172"/>
      <c r="Q24" s="172"/>
      <c r="R24" s="175"/>
      <c r="S24" s="105"/>
      <c r="T24" s="111"/>
      <c r="U24" s="119"/>
      <c r="V24" s="119"/>
      <c r="W24" s="119"/>
      <c r="X24" s="119"/>
      <c r="Y24" s="125"/>
    </row>
    <row r="25" spans="1:25" s="4" customFormat="1" ht="50.1" customHeight="1">
      <c r="A25" s="6"/>
      <c r="B25" s="13">
        <f t="shared" si="6"/>
        <v>3</v>
      </c>
      <c r="C25" s="140"/>
      <c r="D25" s="149"/>
      <c r="E25" s="149"/>
      <c r="F25" s="149"/>
      <c r="G25" s="149"/>
      <c r="H25" s="149"/>
      <c r="I25" s="42">
        <f t="shared" si="0"/>
        <v>0</v>
      </c>
      <c r="J25" s="73">
        <f t="shared" si="4"/>
        <v>0</v>
      </c>
      <c r="K25" s="73">
        <f t="shared" si="1"/>
        <v>0</v>
      </c>
      <c r="L25" s="77">
        <f t="shared" si="5"/>
        <v>0</v>
      </c>
      <c r="M25" s="77">
        <f t="shared" si="2"/>
        <v>0</v>
      </c>
      <c r="N25" s="77">
        <f t="shared" si="3"/>
        <v>0</v>
      </c>
      <c r="O25" s="170"/>
      <c r="P25" s="172"/>
      <c r="Q25" s="172"/>
      <c r="R25" s="175"/>
      <c r="S25" s="105"/>
      <c r="T25" s="111"/>
      <c r="U25" s="119"/>
      <c r="V25" s="119"/>
      <c r="W25" s="119"/>
      <c r="X25" s="119"/>
      <c r="Y25" s="125"/>
    </row>
    <row r="26" spans="1:25" s="4" customFormat="1" ht="50.1" customHeight="1">
      <c r="A26" s="6"/>
      <c r="B26" s="13">
        <f t="shared" si="6"/>
        <v>4</v>
      </c>
      <c r="C26" s="140"/>
      <c r="D26" s="149"/>
      <c r="E26" s="149"/>
      <c r="F26" s="149"/>
      <c r="G26" s="149"/>
      <c r="H26" s="149"/>
      <c r="I26" s="42">
        <f t="shared" si="0"/>
        <v>0</v>
      </c>
      <c r="J26" s="73">
        <f t="shared" si="4"/>
        <v>0</v>
      </c>
      <c r="K26" s="73">
        <f t="shared" si="1"/>
        <v>0</v>
      </c>
      <c r="L26" s="77">
        <f t="shared" si="5"/>
        <v>0</v>
      </c>
      <c r="M26" s="77">
        <f t="shared" si="2"/>
        <v>0</v>
      </c>
      <c r="N26" s="77">
        <f t="shared" si="3"/>
        <v>0</v>
      </c>
      <c r="O26" s="170"/>
      <c r="P26" s="172"/>
      <c r="Q26" s="172"/>
      <c r="R26" s="175"/>
      <c r="S26" s="105"/>
      <c r="T26" s="111"/>
      <c r="U26" s="119"/>
      <c r="V26" s="119"/>
      <c r="W26" s="119"/>
      <c r="X26" s="119"/>
      <c r="Y26" s="125"/>
    </row>
    <row r="27" spans="1:25" s="4" customFormat="1" ht="50.1" customHeight="1">
      <c r="A27" s="6"/>
      <c r="B27" s="13">
        <f t="shared" si="6"/>
        <v>5</v>
      </c>
      <c r="C27" s="140"/>
      <c r="D27" s="149"/>
      <c r="E27" s="149"/>
      <c r="F27" s="149"/>
      <c r="G27" s="149"/>
      <c r="H27" s="149"/>
      <c r="I27" s="42">
        <f t="shared" si="0"/>
        <v>0</v>
      </c>
      <c r="J27" s="73">
        <f t="shared" si="4"/>
        <v>0</v>
      </c>
      <c r="K27" s="73">
        <f t="shared" si="1"/>
        <v>0</v>
      </c>
      <c r="L27" s="77">
        <f t="shared" si="5"/>
        <v>0</v>
      </c>
      <c r="M27" s="77">
        <f t="shared" si="2"/>
        <v>0</v>
      </c>
      <c r="N27" s="77">
        <f t="shared" si="3"/>
        <v>0</v>
      </c>
      <c r="O27" s="170"/>
      <c r="P27" s="172"/>
      <c r="Q27" s="172"/>
      <c r="R27" s="175"/>
      <c r="S27" s="105"/>
      <c r="T27" s="111"/>
      <c r="U27" s="119"/>
      <c r="V27" s="119"/>
      <c r="W27" s="119"/>
      <c r="X27" s="119"/>
      <c r="Y27" s="125"/>
    </row>
    <row r="28" spans="1:25" s="4" customFormat="1" ht="50.1" customHeight="1">
      <c r="A28" s="6"/>
      <c r="B28" s="13">
        <f t="shared" si="6"/>
        <v>6</v>
      </c>
      <c r="C28" s="140"/>
      <c r="D28" s="149"/>
      <c r="E28" s="149"/>
      <c r="F28" s="149"/>
      <c r="G28" s="149"/>
      <c r="H28" s="149"/>
      <c r="I28" s="42">
        <f t="shared" si="0"/>
        <v>0</v>
      </c>
      <c r="J28" s="73">
        <f t="shared" si="4"/>
        <v>0</v>
      </c>
      <c r="K28" s="73">
        <f t="shared" si="1"/>
        <v>0</v>
      </c>
      <c r="L28" s="77">
        <f t="shared" si="5"/>
        <v>0</v>
      </c>
      <c r="M28" s="77">
        <f t="shared" si="2"/>
        <v>0</v>
      </c>
      <c r="N28" s="77">
        <f t="shared" si="3"/>
        <v>0</v>
      </c>
      <c r="O28" s="170"/>
      <c r="P28" s="172"/>
      <c r="Q28" s="172"/>
      <c r="R28" s="175"/>
      <c r="S28" s="105"/>
      <c r="T28" s="111"/>
      <c r="U28" s="119"/>
      <c r="V28" s="119"/>
      <c r="W28" s="119"/>
      <c r="X28" s="119"/>
      <c r="Y28" s="125"/>
    </row>
    <row r="29" spans="1:25" s="4" customFormat="1" ht="50.1" customHeight="1">
      <c r="A29" s="6"/>
      <c r="B29" s="13">
        <f t="shared" si="6"/>
        <v>7</v>
      </c>
      <c r="C29" s="140"/>
      <c r="D29" s="149"/>
      <c r="E29" s="149"/>
      <c r="F29" s="149"/>
      <c r="G29" s="149"/>
      <c r="H29" s="149"/>
      <c r="I29" s="42">
        <f t="shared" si="0"/>
        <v>0</v>
      </c>
      <c r="J29" s="73">
        <f t="shared" si="4"/>
        <v>0</v>
      </c>
      <c r="K29" s="73">
        <f t="shared" si="1"/>
        <v>0</v>
      </c>
      <c r="L29" s="77">
        <f t="shared" si="5"/>
        <v>0</v>
      </c>
      <c r="M29" s="77">
        <f t="shared" si="2"/>
        <v>0</v>
      </c>
      <c r="N29" s="77">
        <f t="shared" si="3"/>
        <v>0</v>
      </c>
      <c r="O29" s="170"/>
      <c r="P29" s="172"/>
      <c r="Q29" s="172"/>
      <c r="R29" s="175"/>
      <c r="S29" s="105"/>
      <c r="T29" s="111"/>
      <c r="U29" s="119"/>
      <c r="V29" s="119"/>
      <c r="W29" s="119"/>
      <c r="X29" s="119"/>
      <c r="Y29" s="125"/>
    </row>
    <row r="30" spans="1:25" s="4" customFormat="1" ht="50.1" customHeight="1">
      <c r="A30" s="6"/>
      <c r="B30" s="13">
        <f t="shared" si="6"/>
        <v>8</v>
      </c>
      <c r="C30" s="140"/>
      <c r="D30" s="149"/>
      <c r="E30" s="149"/>
      <c r="F30" s="149"/>
      <c r="G30" s="149"/>
      <c r="H30" s="149"/>
      <c r="I30" s="42">
        <f t="shared" si="0"/>
        <v>0</v>
      </c>
      <c r="J30" s="73">
        <f t="shared" si="4"/>
        <v>0</v>
      </c>
      <c r="K30" s="73">
        <f t="shared" si="1"/>
        <v>0</v>
      </c>
      <c r="L30" s="77">
        <f t="shared" si="5"/>
        <v>0</v>
      </c>
      <c r="M30" s="77">
        <f t="shared" si="2"/>
        <v>0</v>
      </c>
      <c r="N30" s="77">
        <f t="shared" si="3"/>
        <v>0</v>
      </c>
      <c r="O30" s="170"/>
      <c r="P30" s="172"/>
      <c r="Q30" s="172"/>
      <c r="R30" s="175"/>
      <c r="S30" s="105"/>
      <c r="T30" s="111"/>
      <c r="U30" s="119"/>
      <c r="V30" s="119"/>
      <c r="W30" s="119"/>
      <c r="X30" s="119"/>
      <c r="Y30" s="125"/>
    </row>
    <row r="31" spans="1:25" s="4" customFormat="1" ht="50.1" customHeight="1">
      <c r="A31" s="6"/>
      <c r="B31" s="13">
        <f t="shared" si="6"/>
        <v>9</v>
      </c>
      <c r="C31" s="140"/>
      <c r="D31" s="149"/>
      <c r="E31" s="149"/>
      <c r="F31" s="149"/>
      <c r="G31" s="149"/>
      <c r="H31" s="149"/>
      <c r="I31" s="42">
        <f t="shared" si="0"/>
        <v>0</v>
      </c>
      <c r="J31" s="73">
        <f t="shared" si="4"/>
        <v>0</v>
      </c>
      <c r="K31" s="73">
        <f t="shared" si="1"/>
        <v>0</v>
      </c>
      <c r="L31" s="77">
        <f t="shared" si="5"/>
        <v>0</v>
      </c>
      <c r="M31" s="77">
        <f t="shared" si="2"/>
        <v>0</v>
      </c>
      <c r="N31" s="77">
        <f t="shared" si="3"/>
        <v>0</v>
      </c>
      <c r="O31" s="170"/>
      <c r="P31" s="172"/>
      <c r="Q31" s="172"/>
      <c r="R31" s="175"/>
      <c r="S31" s="105"/>
      <c r="T31" s="111"/>
      <c r="U31" s="119"/>
      <c r="V31" s="119"/>
      <c r="W31" s="119"/>
      <c r="X31" s="119"/>
      <c r="Y31" s="125"/>
    </row>
    <row r="32" spans="1:25" s="4" customFormat="1" ht="50.1" customHeight="1">
      <c r="A32" s="6"/>
      <c r="B32" s="13">
        <f t="shared" si="6"/>
        <v>10</v>
      </c>
      <c r="C32" s="140"/>
      <c r="D32" s="149"/>
      <c r="E32" s="149"/>
      <c r="F32" s="149"/>
      <c r="G32" s="149"/>
      <c r="H32" s="149"/>
      <c r="I32" s="42">
        <f t="shared" si="0"/>
        <v>0</v>
      </c>
      <c r="J32" s="73">
        <f t="shared" si="4"/>
        <v>0</v>
      </c>
      <c r="K32" s="73">
        <f t="shared" si="1"/>
        <v>0</v>
      </c>
      <c r="L32" s="77">
        <f t="shared" si="5"/>
        <v>0</v>
      </c>
      <c r="M32" s="78">
        <f t="shared" si="2"/>
        <v>0</v>
      </c>
      <c r="N32" s="78">
        <f t="shared" si="3"/>
        <v>0</v>
      </c>
      <c r="O32" s="170"/>
      <c r="P32" s="173"/>
      <c r="Q32" s="173"/>
      <c r="R32" s="176"/>
      <c r="S32" s="106"/>
      <c r="T32" s="112"/>
      <c r="U32" s="120"/>
      <c r="V32" s="120"/>
      <c r="W32" s="120"/>
      <c r="X32" s="120"/>
      <c r="Y32" s="126"/>
    </row>
    <row r="33" spans="1:25" ht="12" customHeight="1">
      <c r="B33" s="15"/>
      <c r="C33" s="33" t="s">
        <v>16</v>
      </c>
      <c r="D33" s="45"/>
      <c r="E33" s="53"/>
      <c r="F33" s="58" t="s">
        <v>55</v>
      </c>
      <c r="G33" s="62" t="s">
        <v>14</v>
      </c>
      <c r="H33" s="66" t="s">
        <v>14</v>
      </c>
      <c r="I33" s="66" t="s">
        <v>14</v>
      </c>
      <c r="J33" s="66" t="s">
        <v>14</v>
      </c>
      <c r="K33" s="66" t="s">
        <v>14</v>
      </c>
      <c r="L33" s="66" t="s">
        <v>14</v>
      </c>
      <c r="M33" s="66" t="s">
        <v>14</v>
      </c>
      <c r="N33" s="66" t="s">
        <v>14</v>
      </c>
      <c r="O33" s="66" t="s">
        <v>13</v>
      </c>
      <c r="P33" s="83"/>
      <c r="Q33" s="86"/>
      <c r="R33" s="96"/>
      <c r="S33" s="96"/>
      <c r="T33" s="113"/>
      <c r="U33" s="113"/>
      <c r="V33" s="113"/>
      <c r="W33" s="113"/>
      <c r="X33" s="113"/>
      <c r="Y33" s="127"/>
    </row>
    <row r="34" spans="1:25" ht="36" customHeight="1">
      <c r="B34" s="16"/>
      <c r="C34" s="34">
        <f>COUNTA(C23:C32)</f>
        <v>0</v>
      </c>
      <c r="D34" s="46"/>
      <c r="E34" s="54"/>
      <c r="F34" s="51">
        <f>SUMPRODUCT((F23:F32&lt;&gt;"")/COUNTIF(F23:F32,F23:F32&amp;""))</f>
        <v>0</v>
      </c>
      <c r="G34" s="63">
        <f t="shared" ref="G34:O34" si="7">SUM(G23:G32)</f>
        <v>0</v>
      </c>
      <c r="H34" s="63">
        <f t="shared" si="7"/>
        <v>0</v>
      </c>
      <c r="I34" s="63">
        <f t="shared" si="7"/>
        <v>0</v>
      </c>
      <c r="J34" s="63">
        <f t="shared" si="7"/>
        <v>0</v>
      </c>
      <c r="K34" s="63">
        <f t="shared" si="7"/>
        <v>0</v>
      </c>
      <c r="L34" s="63">
        <f t="shared" si="7"/>
        <v>0</v>
      </c>
      <c r="M34" s="63">
        <f t="shared" si="7"/>
        <v>0</v>
      </c>
      <c r="N34" s="63">
        <f t="shared" si="7"/>
        <v>0</v>
      </c>
      <c r="O34" s="63">
        <f t="shared" si="7"/>
        <v>0</v>
      </c>
      <c r="P34" s="84"/>
      <c r="Q34" s="87"/>
      <c r="R34" s="97"/>
      <c r="S34" s="97"/>
      <c r="T34" s="114"/>
      <c r="U34" s="114"/>
      <c r="V34" s="114"/>
      <c r="W34" s="114"/>
      <c r="X34" s="114"/>
      <c r="Y34" s="128"/>
    </row>
    <row r="35" spans="1:25" ht="30" customHeight="1">
      <c r="E35" s="55"/>
      <c r="F35" s="59"/>
      <c r="R35" s="1"/>
    </row>
    <row r="36" spans="1:25" ht="23.25" customHeight="1">
      <c r="B36" s="11" t="s">
        <v>104</v>
      </c>
      <c r="C36" s="27"/>
      <c r="D36" s="27"/>
      <c r="E36" s="27"/>
      <c r="R36" s="1"/>
    </row>
    <row r="37" spans="1:25" ht="36" customHeight="1">
      <c r="B37" s="12" t="s">
        <v>49</v>
      </c>
      <c r="C37" s="28" t="s">
        <v>54</v>
      </c>
      <c r="D37" s="40" t="s">
        <v>34</v>
      </c>
      <c r="E37" s="50" t="s">
        <v>52</v>
      </c>
      <c r="F37" s="50" t="s">
        <v>80</v>
      </c>
      <c r="G37" s="40" t="s">
        <v>51</v>
      </c>
      <c r="H37" s="40" t="s">
        <v>50</v>
      </c>
      <c r="I37" s="50" t="s">
        <v>24</v>
      </c>
      <c r="J37" s="40" t="s">
        <v>47</v>
      </c>
      <c r="K37" s="40" t="s">
        <v>3</v>
      </c>
      <c r="L37" s="40" t="s">
        <v>78</v>
      </c>
      <c r="M37" s="40" t="s">
        <v>11</v>
      </c>
      <c r="N37" s="40" t="s">
        <v>35</v>
      </c>
      <c r="O37" s="40" t="s">
        <v>21</v>
      </c>
      <c r="P37" s="40" t="s">
        <v>8</v>
      </c>
      <c r="Q37" s="40" t="s">
        <v>46</v>
      </c>
      <c r="R37" s="90" t="s">
        <v>97</v>
      </c>
      <c r="S37" s="101" t="s">
        <v>30</v>
      </c>
      <c r="T37" s="107" t="s">
        <v>115</v>
      </c>
      <c r="U37" s="115" t="s">
        <v>118</v>
      </c>
      <c r="V37" s="115" t="s">
        <v>120</v>
      </c>
      <c r="W37" s="115" t="s">
        <v>22</v>
      </c>
      <c r="X37" s="115" t="s">
        <v>123</v>
      </c>
      <c r="Y37" s="121" t="s">
        <v>125</v>
      </c>
    </row>
    <row r="38" spans="1:25" ht="12" customHeight="1">
      <c r="A38" s="4"/>
      <c r="B38" s="13"/>
      <c r="C38" s="29" t="s">
        <v>28</v>
      </c>
      <c r="D38" s="41" t="s">
        <v>36</v>
      </c>
      <c r="E38" s="51" t="s">
        <v>45</v>
      </c>
      <c r="F38" s="51" t="s">
        <v>43</v>
      </c>
      <c r="G38" s="51" t="s">
        <v>17</v>
      </c>
      <c r="H38" s="51" t="s">
        <v>42</v>
      </c>
      <c r="I38" s="51" t="s">
        <v>41</v>
      </c>
      <c r="J38" s="41" t="s">
        <v>38</v>
      </c>
      <c r="K38" s="41" t="s">
        <v>37</v>
      </c>
      <c r="L38" s="41" t="s">
        <v>32</v>
      </c>
      <c r="M38" s="41" t="s">
        <v>29</v>
      </c>
      <c r="N38" s="41" t="s">
        <v>27</v>
      </c>
      <c r="O38" s="41" t="s">
        <v>26</v>
      </c>
      <c r="P38" s="41" t="s">
        <v>25</v>
      </c>
      <c r="Q38" s="41" t="s">
        <v>23</v>
      </c>
      <c r="R38" s="91" t="s">
        <v>19</v>
      </c>
      <c r="S38" s="102"/>
      <c r="T38" s="108"/>
      <c r="U38" s="116"/>
      <c r="V38" s="116"/>
      <c r="W38" s="116"/>
      <c r="X38" s="116"/>
      <c r="Y38" s="122"/>
    </row>
    <row r="39" spans="1:25" ht="50.1" customHeight="1">
      <c r="A39" s="6"/>
      <c r="B39" s="13">
        <v>1</v>
      </c>
      <c r="C39" s="139"/>
      <c r="D39" s="148"/>
      <c r="E39" s="148"/>
      <c r="F39" s="148"/>
      <c r="G39" s="148"/>
      <c r="H39" s="148"/>
      <c r="I39" s="68">
        <f t="shared" ref="I39:I48" si="8">G39-H39</f>
        <v>0</v>
      </c>
      <c r="J39" s="72">
        <f t="shared" ref="J39:J48" si="9">175000*O39</f>
        <v>0</v>
      </c>
      <c r="K39" s="72">
        <f t="shared" ref="K39:K48" si="10">IF(I39&gt;J39,J39,I39)</f>
        <v>0</v>
      </c>
      <c r="L39" s="76">
        <f t="shared" ref="L39:L48" si="11">K39</f>
        <v>0</v>
      </c>
      <c r="M39" s="76">
        <f t="shared" ref="M39:M48" si="12">IF(K39&gt;L39,L39,K39)</f>
        <v>0</v>
      </c>
      <c r="N39" s="76">
        <f t="shared" ref="N39:N48" si="13">M39</f>
        <v>0</v>
      </c>
      <c r="O39" s="169"/>
      <c r="P39" s="171"/>
      <c r="Q39" s="171"/>
      <c r="R39" s="174"/>
      <c r="S39" s="104"/>
      <c r="T39" s="110"/>
      <c r="U39" s="118"/>
      <c r="V39" s="118"/>
      <c r="W39" s="118"/>
      <c r="X39" s="118"/>
      <c r="Y39" s="124"/>
    </row>
    <row r="40" spans="1:25" ht="50.1" customHeight="1">
      <c r="A40" s="6"/>
      <c r="B40" s="13">
        <f t="shared" ref="B40:B48" si="14">B39+1</f>
        <v>2</v>
      </c>
      <c r="C40" s="140"/>
      <c r="D40" s="149"/>
      <c r="E40" s="149"/>
      <c r="F40" s="149"/>
      <c r="G40" s="149"/>
      <c r="H40" s="149"/>
      <c r="I40" s="42">
        <f t="shared" si="8"/>
        <v>0</v>
      </c>
      <c r="J40" s="73">
        <f t="shared" si="9"/>
        <v>0</v>
      </c>
      <c r="K40" s="73">
        <f t="shared" si="10"/>
        <v>0</v>
      </c>
      <c r="L40" s="77">
        <f t="shared" si="11"/>
        <v>0</v>
      </c>
      <c r="M40" s="77">
        <f t="shared" si="12"/>
        <v>0</v>
      </c>
      <c r="N40" s="77">
        <f t="shared" si="13"/>
        <v>0</v>
      </c>
      <c r="O40" s="170"/>
      <c r="P40" s="172"/>
      <c r="Q40" s="172"/>
      <c r="R40" s="175"/>
      <c r="S40" s="105"/>
      <c r="T40" s="111"/>
      <c r="U40" s="119"/>
      <c r="V40" s="119"/>
      <c r="W40" s="119"/>
      <c r="X40" s="119"/>
      <c r="Y40" s="125"/>
    </row>
    <row r="41" spans="1:25" ht="50.1" customHeight="1">
      <c r="A41" s="6"/>
      <c r="B41" s="13">
        <f t="shared" si="14"/>
        <v>3</v>
      </c>
      <c r="C41" s="140"/>
      <c r="D41" s="149"/>
      <c r="E41" s="149"/>
      <c r="F41" s="149"/>
      <c r="G41" s="149"/>
      <c r="H41" s="149"/>
      <c r="I41" s="42">
        <f t="shared" si="8"/>
        <v>0</v>
      </c>
      <c r="J41" s="73">
        <f t="shared" si="9"/>
        <v>0</v>
      </c>
      <c r="K41" s="73">
        <f t="shared" si="10"/>
        <v>0</v>
      </c>
      <c r="L41" s="77">
        <f t="shared" si="11"/>
        <v>0</v>
      </c>
      <c r="M41" s="77">
        <f t="shared" si="12"/>
        <v>0</v>
      </c>
      <c r="N41" s="77">
        <f t="shared" si="13"/>
        <v>0</v>
      </c>
      <c r="O41" s="170"/>
      <c r="P41" s="172"/>
      <c r="Q41" s="172"/>
      <c r="R41" s="175"/>
      <c r="S41" s="105"/>
      <c r="T41" s="111"/>
      <c r="U41" s="119"/>
      <c r="V41" s="119"/>
      <c r="W41" s="119"/>
      <c r="X41" s="119"/>
      <c r="Y41" s="125"/>
    </row>
    <row r="42" spans="1:25" ht="50.1" customHeight="1">
      <c r="A42" s="6"/>
      <c r="B42" s="13">
        <f t="shared" si="14"/>
        <v>4</v>
      </c>
      <c r="C42" s="140"/>
      <c r="D42" s="149"/>
      <c r="E42" s="149"/>
      <c r="F42" s="149"/>
      <c r="G42" s="149"/>
      <c r="H42" s="149"/>
      <c r="I42" s="42">
        <f t="shared" si="8"/>
        <v>0</v>
      </c>
      <c r="J42" s="73">
        <f t="shared" si="9"/>
        <v>0</v>
      </c>
      <c r="K42" s="73">
        <f t="shared" si="10"/>
        <v>0</v>
      </c>
      <c r="L42" s="77">
        <f t="shared" si="11"/>
        <v>0</v>
      </c>
      <c r="M42" s="77">
        <f t="shared" si="12"/>
        <v>0</v>
      </c>
      <c r="N42" s="77">
        <f t="shared" si="13"/>
        <v>0</v>
      </c>
      <c r="O42" s="170"/>
      <c r="P42" s="172"/>
      <c r="Q42" s="172"/>
      <c r="R42" s="175"/>
      <c r="S42" s="105"/>
      <c r="T42" s="111"/>
      <c r="U42" s="119"/>
      <c r="V42" s="119"/>
      <c r="W42" s="119"/>
      <c r="X42" s="119"/>
      <c r="Y42" s="125"/>
    </row>
    <row r="43" spans="1:25" ht="50.1" customHeight="1">
      <c r="A43" s="6"/>
      <c r="B43" s="13">
        <f t="shared" si="14"/>
        <v>5</v>
      </c>
      <c r="C43" s="140"/>
      <c r="D43" s="149"/>
      <c r="E43" s="149"/>
      <c r="F43" s="149"/>
      <c r="G43" s="149"/>
      <c r="H43" s="149"/>
      <c r="I43" s="42">
        <f t="shared" si="8"/>
        <v>0</v>
      </c>
      <c r="J43" s="73">
        <f t="shared" si="9"/>
        <v>0</v>
      </c>
      <c r="K43" s="73">
        <f t="shared" si="10"/>
        <v>0</v>
      </c>
      <c r="L43" s="77">
        <f t="shared" si="11"/>
        <v>0</v>
      </c>
      <c r="M43" s="77">
        <f t="shared" si="12"/>
        <v>0</v>
      </c>
      <c r="N43" s="77">
        <f t="shared" si="13"/>
        <v>0</v>
      </c>
      <c r="O43" s="170"/>
      <c r="P43" s="172"/>
      <c r="Q43" s="172"/>
      <c r="R43" s="175"/>
      <c r="S43" s="105"/>
      <c r="T43" s="111"/>
      <c r="U43" s="119"/>
      <c r="V43" s="119"/>
      <c r="W43" s="119"/>
      <c r="X43" s="119"/>
      <c r="Y43" s="125"/>
    </row>
    <row r="44" spans="1:25" ht="50.1" customHeight="1">
      <c r="A44" s="6"/>
      <c r="B44" s="13">
        <f t="shared" si="14"/>
        <v>6</v>
      </c>
      <c r="C44" s="140"/>
      <c r="D44" s="149"/>
      <c r="E44" s="149"/>
      <c r="F44" s="149"/>
      <c r="G44" s="149"/>
      <c r="H44" s="149"/>
      <c r="I44" s="42">
        <f t="shared" si="8"/>
        <v>0</v>
      </c>
      <c r="J44" s="73">
        <f t="shared" si="9"/>
        <v>0</v>
      </c>
      <c r="K44" s="73">
        <f t="shared" si="10"/>
        <v>0</v>
      </c>
      <c r="L44" s="77">
        <f t="shared" si="11"/>
        <v>0</v>
      </c>
      <c r="M44" s="77">
        <f t="shared" si="12"/>
        <v>0</v>
      </c>
      <c r="N44" s="77">
        <f t="shared" si="13"/>
        <v>0</v>
      </c>
      <c r="O44" s="170"/>
      <c r="P44" s="172"/>
      <c r="Q44" s="172"/>
      <c r="R44" s="175"/>
      <c r="S44" s="105"/>
      <c r="T44" s="111"/>
      <c r="U44" s="119"/>
      <c r="V44" s="119"/>
      <c r="W44" s="119"/>
      <c r="X44" s="119"/>
      <c r="Y44" s="125"/>
    </row>
    <row r="45" spans="1:25" ht="50.1" customHeight="1">
      <c r="A45" s="6"/>
      <c r="B45" s="13">
        <f t="shared" si="14"/>
        <v>7</v>
      </c>
      <c r="C45" s="140"/>
      <c r="D45" s="149"/>
      <c r="E45" s="149"/>
      <c r="F45" s="149"/>
      <c r="G45" s="149"/>
      <c r="H45" s="149"/>
      <c r="I45" s="42">
        <f t="shared" si="8"/>
        <v>0</v>
      </c>
      <c r="J45" s="73">
        <f t="shared" si="9"/>
        <v>0</v>
      </c>
      <c r="K45" s="73">
        <f t="shared" si="10"/>
        <v>0</v>
      </c>
      <c r="L45" s="77">
        <f t="shared" si="11"/>
        <v>0</v>
      </c>
      <c r="M45" s="77">
        <f t="shared" si="12"/>
        <v>0</v>
      </c>
      <c r="N45" s="77">
        <f t="shared" si="13"/>
        <v>0</v>
      </c>
      <c r="O45" s="170"/>
      <c r="P45" s="172"/>
      <c r="Q45" s="172"/>
      <c r="R45" s="175"/>
      <c r="S45" s="105"/>
      <c r="T45" s="111"/>
      <c r="U45" s="119"/>
      <c r="V45" s="119"/>
      <c r="W45" s="119"/>
      <c r="X45" s="119"/>
      <c r="Y45" s="125"/>
    </row>
    <row r="46" spans="1:25" ht="50.1" customHeight="1">
      <c r="A46" s="6"/>
      <c r="B46" s="13">
        <f t="shared" si="14"/>
        <v>8</v>
      </c>
      <c r="C46" s="140"/>
      <c r="D46" s="149"/>
      <c r="E46" s="149"/>
      <c r="F46" s="149"/>
      <c r="G46" s="149"/>
      <c r="H46" s="149"/>
      <c r="I46" s="42">
        <f t="shared" si="8"/>
        <v>0</v>
      </c>
      <c r="J46" s="73">
        <f t="shared" si="9"/>
        <v>0</v>
      </c>
      <c r="K46" s="73">
        <f t="shared" si="10"/>
        <v>0</v>
      </c>
      <c r="L46" s="77">
        <f t="shared" si="11"/>
        <v>0</v>
      </c>
      <c r="M46" s="77">
        <f t="shared" si="12"/>
        <v>0</v>
      </c>
      <c r="N46" s="77">
        <f t="shared" si="13"/>
        <v>0</v>
      </c>
      <c r="O46" s="170"/>
      <c r="P46" s="172"/>
      <c r="Q46" s="172"/>
      <c r="R46" s="175"/>
      <c r="S46" s="105"/>
      <c r="T46" s="111"/>
      <c r="U46" s="119"/>
      <c r="V46" s="119"/>
      <c r="W46" s="119"/>
      <c r="X46" s="119"/>
      <c r="Y46" s="125"/>
    </row>
    <row r="47" spans="1:25" ht="50.1" customHeight="1">
      <c r="A47" s="6"/>
      <c r="B47" s="13">
        <f t="shared" si="14"/>
        <v>9</v>
      </c>
      <c r="C47" s="140"/>
      <c r="D47" s="149"/>
      <c r="E47" s="149"/>
      <c r="F47" s="149"/>
      <c r="G47" s="149"/>
      <c r="H47" s="149"/>
      <c r="I47" s="42">
        <f t="shared" si="8"/>
        <v>0</v>
      </c>
      <c r="J47" s="73">
        <f t="shared" si="9"/>
        <v>0</v>
      </c>
      <c r="K47" s="73">
        <f t="shared" si="10"/>
        <v>0</v>
      </c>
      <c r="L47" s="77">
        <f t="shared" si="11"/>
        <v>0</v>
      </c>
      <c r="M47" s="77">
        <f t="shared" si="12"/>
        <v>0</v>
      </c>
      <c r="N47" s="77">
        <f t="shared" si="13"/>
        <v>0</v>
      </c>
      <c r="O47" s="170"/>
      <c r="P47" s="172"/>
      <c r="Q47" s="172"/>
      <c r="R47" s="175"/>
      <c r="S47" s="105"/>
      <c r="T47" s="111"/>
      <c r="U47" s="119"/>
      <c r="V47" s="119"/>
      <c r="W47" s="119"/>
      <c r="X47" s="119"/>
      <c r="Y47" s="125"/>
    </row>
    <row r="48" spans="1:25" ht="50.1" customHeight="1">
      <c r="A48" s="6"/>
      <c r="B48" s="13">
        <f t="shared" si="14"/>
        <v>10</v>
      </c>
      <c r="C48" s="140"/>
      <c r="D48" s="149"/>
      <c r="E48" s="149"/>
      <c r="F48" s="149"/>
      <c r="G48" s="149"/>
      <c r="H48" s="149"/>
      <c r="I48" s="42">
        <f t="shared" si="8"/>
        <v>0</v>
      </c>
      <c r="J48" s="73">
        <f t="shared" si="9"/>
        <v>0</v>
      </c>
      <c r="K48" s="73">
        <f t="shared" si="10"/>
        <v>0</v>
      </c>
      <c r="L48" s="77">
        <f t="shared" si="11"/>
        <v>0</v>
      </c>
      <c r="M48" s="78">
        <f t="shared" si="12"/>
        <v>0</v>
      </c>
      <c r="N48" s="78">
        <f t="shared" si="13"/>
        <v>0</v>
      </c>
      <c r="O48" s="170"/>
      <c r="P48" s="173"/>
      <c r="Q48" s="173"/>
      <c r="R48" s="176"/>
      <c r="S48" s="106"/>
      <c r="T48" s="112"/>
      <c r="U48" s="120"/>
      <c r="V48" s="120"/>
      <c r="W48" s="120"/>
      <c r="X48" s="120"/>
      <c r="Y48" s="126"/>
    </row>
    <row r="49" spans="1:25" ht="12" customHeight="1">
      <c r="B49" s="15"/>
      <c r="C49" s="33" t="s">
        <v>16</v>
      </c>
      <c r="D49" s="150"/>
      <c r="E49" s="150"/>
      <c r="F49" s="58" t="s">
        <v>77</v>
      </c>
      <c r="G49" s="62" t="s">
        <v>14</v>
      </c>
      <c r="H49" s="66" t="s">
        <v>14</v>
      </c>
      <c r="I49" s="66" t="s">
        <v>14</v>
      </c>
      <c r="J49" s="66" t="s">
        <v>14</v>
      </c>
      <c r="K49" s="66" t="s">
        <v>14</v>
      </c>
      <c r="L49" s="66" t="s">
        <v>14</v>
      </c>
      <c r="M49" s="66" t="s">
        <v>14</v>
      </c>
      <c r="N49" s="66" t="s">
        <v>14</v>
      </c>
      <c r="O49" s="66" t="s">
        <v>13</v>
      </c>
      <c r="P49" s="83"/>
      <c r="Q49" s="86"/>
      <c r="R49" s="177"/>
      <c r="S49" s="180"/>
      <c r="T49" s="83"/>
      <c r="U49" s="83"/>
      <c r="V49" s="83"/>
      <c r="W49" s="83"/>
      <c r="X49" s="83"/>
      <c r="Y49" s="127"/>
    </row>
    <row r="50" spans="1:25" ht="36" customHeight="1">
      <c r="B50" s="16"/>
      <c r="C50" s="34">
        <f>COUNTA(C39:C48)</f>
        <v>0</v>
      </c>
      <c r="D50" s="151"/>
      <c r="E50" s="151"/>
      <c r="F50" s="51">
        <f>SUMPRODUCT((F39:F48&lt;&gt;"")/COUNTIF(F39:F48,F39:F48&amp;""))</f>
        <v>0</v>
      </c>
      <c r="G50" s="63">
        <f t="shared" ref="G50:O50" si="15">SUM(G39:G48)</f>
        <v>0</v>
      </c>
      <c r="H50" s="63">
        <f t="shared" si="15"/>
        <v>0</v>
      </c>
      <c r="I50" s="63">
        <f t="shared" si="15"/>
        <v>0</v>
      </c>
      <c r="J50" s="63">
        <f t="shared" si="15"/>
        <v>0</v>
      </c>
      <c r="K50" s="63">
        <f t="shared" si="15"/>
        <v>0</v>
      </c>
      <c r="L50" s="63">
        <f t="shared" si="15"/>
        <v>0</v>
      </c>
      <c r="M50" s="63">
        <f t="shared" si="15"/>
        <v>0</v>
      </c>
      <c r="N50" s="63">
        <f t="shared" si="15"/>
        <v>0</v>
      </c>
      <c r="O50" s="63">
        <f t="shared" si="15"/>
        <v>0</v>
      </c>
      <c r="P50" s="84"/>
      <c r="Q50" s="87"/>
      <c r="R50" s="178"/>
      <c r="S50" s="181"/>
      <c r="T50" s="84"/>
      <c r="U50" s="84"/>
      <c r="V50" s="84"/>
      <c r="W50" s="84"/>
      <c r="X50" s="84"/>
      <c r="Y50" s="128"/>
    </row>
    <row r="51" spans="1:25" ht="30" customHeight="1">
      <c r="E51" s="55"/>
      <c r="F51" s="59"/>
      <c r="R51" s="1"/>
    </row>
    <row r="52" spans="1:25" ht="23.25" customHeight="1">
      <c r="B52" s="11" t="s">
        <v>105</v>
      </c>
      <c r="C52" s="27"/>
      <c r="D52" s="27"/>
      <c r="E52" s="27"/>
      <c r="R52" s="1"/>
    </row>
    <row r="53" spans="1:25" ht="36" customHeight="1">
      <c r="B53" s="12" t="s">
        <v>49</v>
      </c>
      <c r="C53" s="28" t="s">
        <v>54</v>
      </c>
      <c r="D53" s="40" t="s">
        <v>34</v>
      </c>
      <c r="E53" s="50" t="s">
        <v>52</v>
      </c>
      <c r="F53" s="50" t="s">
        <v>80</v>
      </c>
      <c r="G53" s="40" t="s">
        <v>51</v>
      </c>
      <c r="H53" s="40" t="s">
        <v>50</v>
      </c>
      <c r="I53" s="50" t="s">
        <v>24</v>
      </c>
      <c r="J53" s="40" t="s">
        <v>47</v>
      </c>
      <c r="K53" s="40" t="s">
        <v>3</v>
      </c>
      <c r="L53" s="40" t="s">
        <v>78</v>
      </c>
      <c r="M53" s="40" t="s">
        <v>11</v>
      </c>
      <c r="N53" s="40" t="s">
        <v>35</v>
      </c>
      <c r="O53" s="40" t="s">
        <v>21</v>
      </c>
      <c r="P53" s="40" t="s">
        <v>8</v>
      </c>
      <c r="Q53" s="40" t="s">
        <v>46</v>
      </c>
      <c r="R53" s="90" t="s">
        <v>97</v>
      </c>
      <c r="S53" s="101" t="s">
        <v>30</v>
      </c>
      <c r="T53" s="107" t="s">
        <v>115</v>
      </c>
      <c r="U53" s="115" t="s">
        <v>118</v>
      </c>
      <c r="V53" s="115" t="s">
        <v>120</v>
      </c>
      <c r="W53" s="115" t="s">
        <v>22</v>
      </c>
      <c r="X53" s="115" t="s">
        <v>123</v>
      </c>
      <c r="Y53" s="121" t="s">
        <v>125</v>
      </c>
    </row>
    <row r="54" spans="1:25" ht="12" customHeight="1">
      <c r="A54" s="4"/>
      <c r="B54" s="13"/>
      <c r="C54" s="29" t="s">
        <v>28</v>
      </c>
      <c r="D54" s="41" t="s">
        <v>36</v>
      </c>
      <c r="E54" s="51" t="s">
        <v>45</v>
      </c>
      <c r="F54" s="51" t="s">
        <v>43</v>
      </c>
      <c r="G54" s="51" t="s">
        <v>17</v>
      </c>
      <c r="H54" s="51" t="s">
        <v>42</v>
      </c>
      <c r="I54" s="51" t="s">
        <v>41</v>
      </c>
      <c r="J54" s="41" t="s">
        <v>38</v>
      </c>
      <c r="K54" s="41" t="s">
        <v>37</v>
      </c>
      <c r="L54" s="41" t="s">
        <v>32</v>
      </c>
      <c r="M54" s="41" t="s">
        <v>29</v>
      </c>
      <c r="N54" s="41" t="s">
        <v>27</v>
      </c>
      <c r="O54" s="41" t="s">
        <v>26</v>
      </c>
      <c r="P54" s="41" t="s">
        <v>25</v>
      </c>
      <c r="Q54" s="41" t="s">
        <v>23</v>
      </c>
      <c r="R54" s="91" t="s">
        <v>19</v>
      </c>
      <c r="S54" s="102"/>
      <c r="T54" s="108"/>
      <c r="U54" s="116"/>
      <c r="V54" s="116"/>
      <c r="W54" s="116"/>
      <c r="X54" s="116"/>
      <c r="Y54" s="122"/>
    </row>
    <row r="55" spans="1:25" ht="50.1" customHeight="1">
      <c r="A55" s="130"/>
      <c r="B55" s="13">
        <v>1</v>
      </c>
      <c r="C55" s="139"/>
      <c r="D55" s="148"/>
      <c r="E55" s="148"/>
      <c r="F55" s="148"/>
      <c r="G55" s="148"/>
      <c r="H55" s="148"/>
      <c r="I55" s="68">
        <f t="shared" ref="I55:I64" si="16">G55-H55</f>
        <v>0</v>
      </c>
      <c r="J55" s="72">
        <f t="shared" ref="J55:J64" si="17">175000*O55</f>
        <v>0</v>
      </c>
      <c r="K55" s="72">
        <f t="shared" ref="K55:K64" si="18">IF(I55&gt;J55,J55,I55)</f>
        <v>0</v>
      </c>
      <c r="L55" s="76">
        <f t="shared" ref="L55:L64" si="19">K55</f>
        <v>0</v>
      </c>
      <c r="M55" s="76">
        <f t="shared" ref="M55:M64" si="20">IF(K55&gt;L55,L55,K55)</f>
        <v>0</v>
      </c>
      <c r="N55" s="76">
        <f t="shared" ref="N55:N64" si="21">M55</f>
        <v>0</v>
      </c>
      <c r="O55" s="169"/>
      <c r="P55" s="171"/>
      <c r="Q55" s="171"/>
      <c r="R55" s="174"/>
      <c r="S55" s="104"/>
      <c r="T55" s="110"/>
      <c r="U55" s="118"/>
      <c r="V55" s="118"/>
      <c r="W55" s="118"/>
      <c r="X55" s="118"/>
      <c r="Y55" s="124"/>
    </row>
    <row r="56" spans="1:25" ht="50.1" customHeight="1">
      <c r="A56" s="130"/>
      <c r="B56" s="13">
        <f t="shared" ref="B56:B64" si="22">B55+1</f>
        <v>2</v>
      </c>
      <c r="C56" s="140"/>
      <c r="D56" s="149"/>
      <c r="E56" s="149"/>
      <c r="F56" s="149"/>
      <c r="G56" s="149"/>
      <c r="H56" s="149"/>
      <c r="I56" s="42">
        <f t="shared" si="16"/>
        <v>0</v>
      </c>
      <c r="J56" s="73">
        <f t="shared" si="17"/>
        <v>0</v>
      </c>
      <c r="K56" s="73">
        <f t="shared" si="18"/>
        <v>0</v>
      </c>
      <c r="L56" s="77">
        <f t="shared" si="19"/>
        <v>0</v>
      </c>
      <c r="M56" s="77">
        <f t="shared" si="20"/>
        <v>0</v>
      </c>
      <c r="N56" s="77">
        <f t="shared" si="21"/>
        <v>0</v>
      </c>
      <c r="O56" s="170"/>
      <c r="P56" s="172"/>
      <c r="Q56" s="172"/>
      <c r="R56" s="175"/>
      <c r="S56" s="105"/>
      <c r="T56" s="111"/>
      <c r="U56" s="119"/>
      <c r="V56" s="119"/>
      <c r="W56" s="119"/>
      <c r="X56" s="119"/>
      <c r="Y56" s="125"/>
    </row>
    <row r="57" spans="1:25" ht="50.1" customHeight="1">
      <c r="A57" s="130"/>
      <c r="B57" s="13">
        <f t="shared" si="22"/>
        <v>3</v>
      </c>
      <c r="C57" s="140"/>
      <c r="D57" s="149"/>
      <c r="E57" s="149"/>
      <c r="F57" s="149"/>
      <c r="G57" s="149"/>
      <c r="H57" s="149"/>
      <c r="I57" s="42">
        <f t="shared" si="16"/>
        <v>0</v>
      </c>
      <c r="J57" s="73">
        <f t="shared" si="17"/>
        <v>0</v>
      </c>
      <c r="K57" s="73">
        <f t="shared" si="18"/>
        <v>0</v>
      </c>
      <c r="L57" s="77">
        <f t="shared" si="19"/>
        <v>0</v>
      </c>
      <c r="M57" s="77">
        <f t="shared" si="20"/>
        <v>0</v>
      </c>
      <c r="N57" s="77">
        <f t="shared" si="21"/>
        <v>0</v>
      </c>
      <c r="O57" s="170"/>
      <c r="P57" s="172"/>
      <c r="Q57" s="172"/>
      <c r="R57" s="175"/>
      <c r="S57" s="105"/>
      <c r="T57" s="111"/>
      <c r="U57" s="119"/>
      <c r="V57" s="119"/>
      <c r="W57" s="119"/>
      <c r="X57" s="119"/>
      <c r="Y57" s="125"/>
    </row>
    <row r="58" spans="1:25" ht="50.1" customHeight="1">
      <c r="A58" s="130"/>
      <c r="B58" s="13">
        <f t="shared" si="22"/>
        <v>4</v>
      </c>
      <c r="C58" s="140"/>
      <c r="D58" s="149"/>
      <c r="E58" s="149"/>
      <c r="F58" s="149"/>
      <c r="G58" s="149"/>
      <c r="H58" s="149"/>
      <c r="I58" s="42">
        <f t="shared" si="16"/>
        <v>0</v>
      </c>
      <c r="J58" s="73">
        <f t="shared" si="17"/>
        <v>0</v>
      </c>
      <c r="K58" s="73">
        <f t="shared" si="18"/>
        <v>0</v>
      </c>
      <c r="L58" s="77">
        <f t="shared" si="19"/>
        <v>0</v>
      </c>
      <c r="M58" s="77">
        <f t="shared" si="20"/>
        <v>0</v>
      </c>
      <c r="N58" s="77">
        <f t="shared" si="21"/>
        <v>0</v>
      </c>
      <c r="O58" s="170"/>
      <c r="P58" s="172"/>
      <c r="Q58" s="172"/>
      <c r="R58" s="175"/>
      <c r="S58" s="105"/>
      <c r="T58" s="111"/>
      <c r="U58" s="119"/>
      <c r="V58" s="119"/>
      <c r="W58" s="119"/>
      <c r="X58" s="119"/>
      <c r="Y58" s="125"/>
    </row>
    <row r="59" spans="1:25" ht="50.1" customHeight="1">
      <c r="A59" s="130"/>
      <c r="B59" s="13">
        <f t="shared" si="22"/>
        <v>5</v>
      </c>
      <c r="C59" s="140"/>
      <c r="D59" s="149"/>
      <c r="E59" s="149"/>
      <c r="F59" s="149"/>
      <c r="G59" s="149"/>
      <c r="H59" s="149"/>
      <c r="I59" s="42">
        <f t="shared" si="16"/>
        <v>0</v>
      </c>
      <c r="J59" s="73">
        <f t="shared" si="17"/>
        <v>0</v>
      </c>
      <c r="K59" s="73">
        <f t="shared" si="18"/>
        <v>0</v>
      </c>
      <c r="L59" s="77">
        <f t="shared" si="19"/>
        <v>0</v>
      </c>
      <c r="M59" s="77">
        <f t="shared" si="20"/>
        <v>0</v>
      </c>
      <c r="N59" s="77">
        <f t="shared" si="21"/>
        <v>0</v>
      </c>
      <c r="O59" s="170"/>
      <c r="P59" s="172"/>
      <c r="Q59" s="172"/>
      <c r="R59" s="175"/>
      <c r="S59" s="105"/>
      <c r="T59" s="111"/>
      <c r="U59" s="119"/>
      <c r="V59" s="119"/>
      <c r="W59" s="119"/>
      <c r="X59" s="119"/>
      <c r="Y59" s="125"/>
    </row>
    <row r="60" spans="1:25" ht="50.1" customHeight="1">
      <c r="A60" s="130"/>
      <c r="B60" s="13">
        <f t="shared" si="22"/>
        <v>6</v>
      </c>
      <c r="C60" s="140"/>
      <c r="D60" s="149"/>
      <c r="E60" s="149"/>
      <c r="F60" s="149"/>
      <c r="G60" s="149"/>
      <c r="H60" s="149"/>
      <c r="I60" s="42">
        <f t="shared" si="16"/>
        <v>0</v>
      </c>
      <c r="J60" s="73">
        <f t="shared" si="17"/>
        <v>0</v>
      </c>
      <c r="K60" s="73">
        <f t="shared" si="18"/>
        <v>0</v>
      </c>
      <c r="L60" s="77">
        <f t="shared" si="19"/>
        <v>0</v>
      </c>
      <c r="M60" s="77">
        <f t="shared" si="20"/>
        <v>0</v>
      </c>
      <c r="N60" s="77">
        <f t="shared" si="21"/>
        <v>0</v>
      </c>
      <c r="O60" s="170"/>
      <c r="P60" s="172"/>
      <c r="Q60" s="172"/>
      <c r="R60" s="175"/>
      <c r="S60" s="105"/>
      <c r="T60" s="111"/>
      <c r="U60" s="119"/>
      <c r="V60" s="119"/>
      <c r="W60" s="119"/>
      <c r="X60" s="119"/>
      <c r="Y60" s="125"/>
    </row>
    <row r="61" spans="1:25" ht="50.1" customHeight="1">
      <c r="A61" s="130"/>
      <c r="B61" s="13">
        <f t="shared" si="22"/>
        <v>7</v>
      </c>
      <c r="C61" s="140"/>
      <c r="D61" s="149"/>
      <c r="E61" s="149"/>
      <c r="F61" s="149"/>
      <c r="G61" s="149"/>
      <c r="H61" s="149"/>
      <c r="I61" s="42">
        <f t="shared" si="16"/>
        <v>0</v>
      </c>
      <c r="J61" s="73">
        <f t="shared" si="17"/>
        <v>0</v>
      </c>
      <c r="K61" s="73">
        <f t="shared" si="18"/>
        <v>0</v>
      </c>
      <c r="L61" s="77">
        <f t="shared" si="19"/>
        <v>0</v>
      </c>
      <c r="M61" s="77">
        <f t="shared" si="20"/>
        <v>0</v>
      </c>
      <c r="N61" s="77">
        <f t="shared" si="21"/>
        <v>0</v>
      </c>
      <c r="O61" s="170"/>
      <c r="P61" s="172"/>
      <c r="Q61" s="172"/>
      <c r="R61" s="175"/>
      <c r="S61" s="105"/>
      <c r="T61" s="111"/>
      <c r="U61" s="119"/>
      <c r="V61" s="119"/>
      <c r="W61" s="119"/>
      <c r="X61" s="119"/>
      <c r="Y61" s="125"/>
    </row>
    <row r="62" spans="1:25" ht="50.1" customHeight="1">
      <c r="A62" s="130"/>
      <c r="B62" s="13">
        <f t="shared" si="22"/>
        <v>8</v>
      </c>
      <c r="C62" s="140"/>
      <c r="D62" s="149"/>
      <c r="E62" s="149"/>
      <c r="F62" s="149"/>
      <c r="G62" s="149"/>
      <c r="H62" s="149"/>
      <c r="I62" s="42">
        <f t="shared" si="16"/>
        <v>0</v>
      </c>
      <c r="J62" s="73">
        <f t="shared" si="17"/>
        <v>0</v>
      </c>
      <c r="K62" s="73">
        <f t="shared" si="18"/>
        <v>0</v>
      </c>
      <c r="L62" s="77">
        <f t="shared" si="19"/>
        <v>0</v>
      </c>
      <c r="M62" s="77">
        <f t="shared" si="20"/>
        <v>0</v>
      </c>
      <c r="N62" s="77">
        <f t="shared" si="21"/>
        <v>0</v>
      </c>
      <c r="O62" s="170"/>
      <c r="P62" s="172"/>
      <c r="Q62" s="172"/>
      <c r="R62" s="175"/>
      <c r="S62" s="105"/>
      <c r="T62" s="111"/>
      <c r="U62" s="119"/>
      <c r="V62" s="119"/>
      <c r="W62" s="119"/>
      <c r="X62" s="119"/>
      <c r="Y62" s="125"/>
    </row>
    <row r="63" spans="1:25" ht="50.1" customHeight="1">
      <c r="A63" s="130"/>
      <c r="B63" s="13">
        <f t="shared" si="22"/>
        <v>9</v>
      </c>
      <c r="C63" s="140"/>
      <c r="D63" s="149"/>
      <c r="E63" s="149"/>
      <c r="F63" s="149"/>
      <c r="G63" s="149"/>
      <c r="H63" s="149"/>
      <c r="I63" s="42">
        <f t="shared" si="16"/>
        <v>0</v>
      </c>
      <c r="J63" s="73">
        <f t="shared" si="17"/>
        <v>0</v>
      </c>
      <c r="K63" s="73">
        <f t="shared" si="18"/>
        <v>0</v>
      </c>
      <c r="L63" s="77">
        <f t="shared" si="19"/>
        <v>0</v>
      </c>
      <c r="M63" s="77">
        <f t="shared" si="20"/>
        <v>0</v>
      </c>
      <c r="N63" s="77">
        <f t="shared" si="21"/>
        <v>0</v>
      </c>
      <c r="O63" s="170"/>
      <c r="P63" s="172"/>
      <c r="Q63" s="172"/>
      <c r="R63" s="175"/>
      <c r="S63" s="105"/>
      <c r="T63" s="111"/>
      <c r="U63" s="119"/>
      <c r="V63" s="119"/>
      <c r="W63" s="119"/>
      <c r="X63" s="119"/>
      <c r="Y63" s="125"/>
    </row>
    <row r="64" spans="1:25" ht="50.1" customHeight="1">
      <c r="A64" s="130"/>
      <c r="B64" s="13">
        <f t="shared" si="22"/>
        <v>10</v>
      </c>
      <c r="C64" s="140"/>
      <c r="D64" s="149"/>
      <c r="E64" s="149"/>
      <c r="F64" s="149"/>
      <c r="G64" s="149"/>
      <c r="H64" s="149"/>
      <c r="I64" s="42">
        <f t="shared" si="16"/>
        <v>0</v>
      </c>
      <c r="J64" s="73">
        <f t="shared" si="17"/>
        <v>0</v>
      </c>
      <c r="K64" s="73">
        <f t="shared" si="18"/>
        <v>0</v>
      </c>
      <c r="L64" s="77">
        <f t="shared" si="19"/>
        <v>0</v>
      </c>
      <c r="M64" s="78">
        <f t="shared" si="20"/>
        <v>0</v>
      </c>
      <c r="N64" s="78">
        <f t="shared" si="21"/>
        <v>0</v>
      </c>
      <c r="O64" s="170"/>
      <c r="P64" s="173"/>
      <c r="Q64" s="173"/>
      <c r="R64" s="176"/>
      <c r="S64" s="182"/>
      <c r="T64" s="184"/>
      <c r="U64" s="185"/>
      <c r="V64" s="185"/>
      <c r="W64" s="185"/>
      <c r="X64" s="185"/>
      <c r="Y64" s="186"/>
    </row>
    <row r="65" spans="2:25" ht="12" customHeight="1">
      <c r="B65" s="15"/>
      <c r="C65" s="33" t="s">
        <v>16</v>
      </c>
      <c r="D65" s="152"/>
      <c r="E65" s="152"/>
      <c r="F65" s="58" t="s">
        <v>77</v>
      </c>
      <c r="G65" s="62" t="s">
        <v>14</v>
      </c>
      <c r="H65" s="66" t="s">
        <v>14</v>
      </c>
      <c r="I65" s="66" t="s">
        <v>14</v>
      </c>
      <c r="J65" s="66" t="s">
        <v>14</v>
      </c>
      <c r="K65" s="66" t="s">
        <v>14</v>
      </c>
      <c r="L65" s="66" t="s">
        <v>14</v>
      </c>
      <c r="M65" s="66" t="s">
        <v>14</v>
      </c>
      <c r="N65" s="66" t="s">
        <v>14</v>
      </c>
      <c r="O65" s="66" t="s">
        <v>13</v>
      </c>
      <c r="P65" s="83"/>
      <c r="Q65" s="86"/>
      <c r="R65" s="177"/>
      <c r="S65" s="180"/>
      <c r="T65" s="113"/>
      <c r="U65" s="113"/>
      <c r="V65" s="113"/>
      <c r="W65" s="113"/>
      <c r="X65" s="113"/>
      <c r="Y65" s="127"/>
    </row>
    <row r="66" spans="2:25" ht="36" customHeight="1">
      <c r="B66" s="16"/>
      <c r="C66" s="34">
        <f>COUNTA(C55:C64)</f>
        <v>0</v>
      </c>
      <c r="D66" s="153"/>
      <c r="E66" s="153"/>
      <c r="F66" s="51">
        <f>SUMPRODUCT((F55:F64&lt;&gt;"")/COUNTIF(F55:F64,F55:F64&amp;""))</f>
        <v>0</v>
      </c>
      <c r="G66" s="63">
        <f t="shared" ref="G66:O66" si="23">SUM(G55:G64)</f>
        <v>0</v>
      </c>
      <c r="H66" s="63">
        <f t="shared" si="23"/>
        <v>0</v>
      </c>
      <c r="I66" s="63">
        <f t="shared" si="23"/>
        <v>0</v>
      </c>
      <c r="J66" s="63">
        <f t="shared" si="23"/>
        <v>0</v>
      </c>
      <c r="K66" s="63">
        <f t="shared" si="23"/>
        <v>0</v>
      </c>
      <c r="L66" s="63">
        <f t="shared" si="23"/>
        <v>0</v>
      </c>
      <c r="M66" s="63">
        <f t="shared" si="23"/>
        <v>0</v>
      </c>
      <c r="N66" s="63">
        <f t="shared" si="23"/>
        <v>0</v>
      </c>
      <c r="O66" s="63">
        <f t="shared" si="23"/>
        <v>0</v>
      </c>
      <c r="P66" s="84"/>
      <c r="Q66" s="87"/>
      <c r="R66" s="178"/>
      <c r="S66" s="181"/>
      <c r="T66" s="114"/>
      <c r="U66" s="114"/>
      <c r="V66" s="114"/>
      <c r="W66" s="114"/>
      <c r="X66" s="114"/>
      <c r="Y66" s="128"/>
    </row>
    <row r="67" spans="2:25" ht="18" customHeight="1">
      <c r="B67" s="17"/>
      <c r="C67" s="17"/>
      <c r="D67" s="17"/>
      <c r="E67" s="160"/>
      <c r="F67" s="165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</row>
    <row r="68" spans="2:25" ht="18" customHeight="1"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</row>
    <row r="69" spans="2:25">
      <c r="B69" s="132" t="s">
        <v>9</v>
      </c>
      <c r="C69" s="17" t="s">
        <v>12</v>
      </c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54"/>
      <c r="T69" s="154"/>
      <c r="U69" s="154"/>
      <c r="V69" s="154"/>
      <c r="W69" s="154"/>
      <c r="X69" s="154"/>
      <c r="Y69" s="154"/>
    </row>
    <row r="70" spans="2:25" ht="18.75" customHeight="1">
      <c r="B70" s="132" t="s">
        <v>4</v>
      </c>
      <c r="C70" s="141" t="s">
        <v>10</v>
      </c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</row>
    <row r="71" spans="2:25" ht="18.75" customHeight="1">
      <c r="B71" s="132" t="s">
        <v>4</v>
      </c>
      <c r="C71" s="141" t="s">
        <v>75</v>
      </c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</row>
    <row r="72" spans="2:25" ht="18.75" customHeight="1">
      <c r="B72" s="132" t="s">
        <v>4</v>
      </c>
      <c r="C72" s="141" t="s">
        <v>6</v>
      </c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</row>
    <row r="73" spans="2:25" ht="18.75" customHeight="1">
      <c r="B73" s="132" t="s">
        <v>4</v>
      </c>
      <c r="C73" s="141" t="s">
        <v>74</v>
      </c>
      <c r="D73" s="154"/>
      <c r="E73" s="154"/>
      <c r="F73" s="154"/>
      <c r="G73" s="154"/>
      <c r="H73" s="154"/>
      <c r="I73" s="154"/>
      <c r="J73" s="154"/>
      <c r="K73" s="154"/>
      <c r="L73" s="154"/>
      <c r="M73" s="154"/>
      <c r="N73" s="154"/>
      <c r="O73" s="154"/>
      <c r="P73" s="154"/>
      <c r="Q73" s="154"/>
      <c r="R73" s="154"/>
      <c r="S73" s="17"/>
      <c r="T73" s="17"/>
      <c r="U73" s="17"/>
      <c r="V73" s="17"/>
      <c r="W73" s="17"/>
      <c r="X73" s="17"/>
      <c r="Y73" s="17"/>
    </row>
    <row r="74" spans="2:25">
      <c r="B74" s="132" t="s">
        <v>4</v>
      </c>
      <c r="C74" s="141" t="s">
        <v>73</v>
      </c>
      <c r="D74" s="17"/>
      <c r="E74" s="17"/>
      <c r="F74" s="17"/>
      <c r="G74" s="17"/>
      <c r="H74" s="17"/>
      <c r="I74" s="17"/>
      <c r="J74" s="17"/>
      <c r="K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</row>
    <row r="75" spans="2:25">
      <c r="B75" s="132" t="s">
        <v>4</v>
      </c>
      <c r="C75" s="141" t="s">
        <v>70</v>
      </c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</row>
    <row r="76" spans="2:25">
      <c r="B76" s="132" t="s">
        <v>4</v>
      </c>
      <c r="C76" s="142" t="s">
        <v>111</v>
      </c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</row>
    <row r="77" spans="2:25" ht="28.2">
      <c r="B77" s="132" t="s">
        <v>4</v>
      </c>
      <c r="C77" s="142" t="s">
        <v>72</v>
      </c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83"/>
      <c r="T77" s="17"/>
      <c r="U77" s="17"/>
      <c r="V77" s="17"/>
      <c r="W77" s="17"/>
      <c r="X77" s="17"/>
      <c r="Y77" s="17"/>
    </row>
    <row r="78" spans="2:25" ht="28.2">
      <c r="B78" s="132" t="s">
        <v>4</v>
      </c>
      <c r="C78" s="17" t="s">
        <v>137</v>
      </c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83"/>
      <c r="T78" s="17"/>
      <c r="U78" s="17"/>
      <c r="V78" s="17"/>
      <c r="W78" s="17"/>
      <c r="X78" s="17"/>
      <c r="Y78" s="17"/>
    </row>
    <row r="79" spans="2:25" ht="28.2">
      <c r="B79" s="132" t="s">
        <v>4</v>
      </c>
      <c r="C79" s="142" t="s">
        <v>106</v>
      </c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83"/>
      <c r="T79" s="17"/>
      <c r="U79" s="17"/>
      <c r="V79" s="17"/>
      <c r="W79" s="17"/>
      <c r="X79" s="17"/>
      <c r="Y79" s="17"/>
    </row>
    <row r="80" spans="2:25" ht="28.2">
      <c r="B80" s="132" t="s">
        <v>4</v>
      </c>
      <c r="C80" s="17" t="s">
        <v>108</v>
      </c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83"/>
      <c r="T80" s="17"/>
      <c r="U80" s="17"/>
      <c r="V80" s="17"/>
      <c r="W80" s="17"/>
      <c r="X80" s="17"/>
      <c r="Y80" s="17"/>
    </row>
    <row r="81" spans="2:25">
      <c r="B81" s="17"/>
      <c r="C81" s="17" t="s">
        <v>102</v>
      </c>
      <c r="D81" s="17"/>
      <c r="E81" s="17"/>
      <c r="F81" s="17"/>
      <c r="G81" s="17"/>
      <c r="H81" s="17"/>
      <c r="I81" s="17"/>
      <c r="J81" s="17"/>
      <c r="K81" s="17" t="s">
        <v>2</v>
      </c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</row>
    <row r="82" spans="2:25">
      <c r="B82" s="17"/>
      <c r="C82" s="17" t="s">
        <v>99</v>
      </c>
      <c r="D82" s="17"/>
      <c r="E82" s="17"/>
      <c r="F82" s="17"/>
      <c r="G82" s="17"/>
      <c r="H82" s="17"/>
      <c r="I82" s="17"/>
      <c r="J82" s="17"/>
      <c r="K82" s="17" t="s">
        <v>2</v>
      </c>
      <c r="L82" s="17"/>
      <c r="M82" s="17"/>
      <c r="N82" s="17"/>
      <c r="O82" s="17"/>
      <c r="P82" s="17"/>
      <c r="Q82" s="17"/>
      <c r="R82" s="17"/>
    </row>
    <row r="83" spans="2:25">
      <c r="B83" s="17"/>
      <c r="C83" s="17" t="s">
        <v>100</v>
      </c>
      <c r="D83" s="17"/>
      <c r="E83" s="17"/>
      <c r="F83" s="17"/>
      <c r="G83" s="17"/>
      <c r="H83" s="17"/>
      <c r="I83" s="17"/>
      <c r="J83" s="17"/>
      <c r="K83" s="17" t="s">
        <v>2</v>
      </c>
      <c r="L83" s="17"/>
      <c r="M83" s="17"/>
      <c r="N83" s="17"/>
      <c r="O83" s="17"/>
      <c r="P83" s="17"/>
      <c r="Q83" s="17"/>
      <c r="R83" s="17"/>
    </row>
    <row r="84" spans="2:25">
      <c r="B84" s="17"/>
      <c r="C84" s="17" t="s">
        <v>101</v>
      </c>
      <c r="D84" s="17"/>
      <c r="E84" s="17"/>
      <c r="F84" s="17"/>
      <c r="G84" s="17"/>
      <c r="H84" s="17"/>
      <c r="I84" s="17"/>
      <c r="J84" s="17"/>
      <c r="K84" s="17" t="s">
        <v>103</v>
      </c>
      <c r="L84" s="17"/>
      <c r="M84" s="17"/>
      <c r="N84" s="17"/>
      <c r="O84" s="17"/>
      <c r="P84" s="17"/>
      <c r="Q84" s="17"/>
      <c r="R84" s="17"/>
    </row>
    <row r="85" spans="2:25"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</row>
  </sheetData>
  <sheetProtection password="E8C6" sheet="1" objects="1" scenarios="1" insertRows="0"/>
  <mergeCells count="59">
    <mergeCell ref="B3:R3"/>
    <mergeCell ref="C15:D15"/>
    <mergeCell ref="C9:C10"/>
    <mergeCell ref="F9:F10"/>
    <mergeCell ref="G9:G10"/>
    <mergeCell ref="O9:O10"/>
    <mergeCell ref="C11:C12"/>
    <mergeCell ref="F11:F12"/>
    <mergeCell ref="G11:G12"/>
    <mergeCell ref="O11:O12"/>
    <mergeCell ref="C13:C14"/>
    <mergeCell ref="F13:F14"/>
    <mergeCell ref="G13:G14"/>
    <mergeCell ref="O13:O14"/>
    <mergeCell ref="B20:B21"/>
    <mergeCell ref="B33:B34"/>
    <mergeCell ref="D33:D34"/>
    <mergeCell ref="E33:E34"/>
    <mergeCell ref="P33:P34"/>
    <mergeCell ref="Q33:Q34"/>
    <mergeCell ref="R33:R34"/>
    <mergeCell ref="S33:S34"/>
    <mergeCell ref="T33:T34"/>
    <mergeCell ref="U33:U34"/>
    <mergeCell ref="V33:V34"/>
    <mergeCell ref="W33:W34"/>
    <mergeCell ref="X33:X34"/>
    <mergeCell ref="Y33:Y34"/>
    <mergeCell ref="B37:B38"/>
    <mergeCell ref="B49:B50"/>
    <mergeCell ref="D49:D50"/>
    <mergeCell ref="E49:E50"/>
    <mergeCell ref="P49:P50"/>
    <mergeCell ref="Q49:Q50"/>
    <mergeCell ref="R49:R50"/>
    <mergeCell ref="S49:S50"/>
    <mergeCell ref="T49:T50"/>
    <mergeCell ref="U49:U50"/>
    <mergeCell ref="V49:V50"/>
    <mergeCell ref="W49:W50"/>
    <mergeCell ref="X49:X50"/>
    <mergeCell ref="Y49:Y50"/>
    <mergeCell ref="B53:B54"/>
    <mergeCell ref="A55:A57"/>
    <mergeCell ref="A58:A60"/>
    <mergeCell ref="A61:A63"/>
    <mergeCell ref="B65:B66"/>
    <mergeCell ref="D65:D66"/>
    <mergeCell ref="E65:E66"/>
    <mergeCell ref="P65:P66"/>
    <mergeCell ref="Q65:Q66"/>
    <mergeCell ref="R65:R66"/>
    <mergeCell ref="S65:S66"/>
    <mergeCell ref="T65:T66"/>
    <mergeCell ref="U65:U66"/>
    <mergeCell ref="V65:V66"/>
    <mergeCell ref="W65:W66"/>
    <mergeCell ref="X65:X66"/>
    <mergeCell ref="Y65:Y66"/>
  </mergeCells>
  <phoneticPr fontId="4"/>
  <dataValidations count="1">
    <dataValidation type="list" allowBlank="1" showDropDown="0" showInputMessage="1" showErrorMessage="1" sqref="D39:D48 D55:D64 D22:D32">
      <formula1>"公立,私立"</formula1>
    </dataValidation>
  </dataValidations>
  <hyperlinks>
    <hyperlink ref="Y22" r:id="rId1"/>
  </hyperlinks>
  <printOptions horizontalCentered="1"/>
  <pageMargins left="0.31496062992125984" right="0.31496062992125984" top="0.39370078740157483" bottom="0.39370078740157483" header="0.31496062992125984" footer="0"/>
  <pageSetup paperSize="8" scale="28" fitToWidth="1" fitToHeight="1" orientation="portrait" usePrinterDefaults="1" r:id="rId2"/>
  <headerFooter>
    <oddFooter>&amp;C&amp;P / &amp;N ページ</oddFooter>
  </headerFooter>
  <rowBreaks count="2" manualBreakCount="2">
    <brk id="35" max="19" man="1"/>
    <brk id="51" max="19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7"/>
    <pageSetUpPr fitToPage="1"/>
  </sheetPr>
  <dimension ref="B1:AD56"/>
  <sheetViews>
    <sheetView view="pageBreakPreview" zoomScale="70" zoomScaleSheetLayoutView="70" workbookViewId="0">
      <selection activeCell="L13" sqref="L13"/>
    </sheetView>
  </sheetViews>
  <sheetFormatPr defaultRowHeight="13.2"/>
  <cols>
    <col min="1" max="1" width="4.875" style="2" customWidth="1"/>
    <col min="2" max="2" width="9" style="2" customWidth="1"/>
    <col min="3" max="4" width="10.625" style="2" customWidth="1"/>
    <col min="5" max="5" width="15" style="2" customWidth="1"/>
    <col min="6" max="17" width="15.625" style="2" customWidth="1"/>
    <col min="18" max="19" width="29.58203125" style="2" customWidth="1"/>
    <col min="20" max="20" width="8.08203125" style="2" bestFit="1" customWidth="1"/>
    <col min="21" max="21" width="18.33203125" style="2" customWidth="1"/>
    <col min="22" max="22" width="35.5" style="2" customWidth="1"/>
    <col min="23" max="23" width="22.08203125" style="2" customWidth="1"/>
    <col min="24" max="24" width="29.58203125" style="2" customWidth="1"/>
    <col min="25" max="25" width="4.875" style="2" customWidth="1"/>
    <col min="26" max="16384" width="9" style="2" customWidth="1"/>
  </cols>
  <sheetData>
    <row r="1" spans="2:30" ht="16.2">
      <c r="B1" s="7" t="s">
        <v>96</v>
      </c>
    </row>
    <row r="3" spans="2:30" ht="25.5" customHeight="1">
      <c r="B3" s="131" t="s">
        <v>39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214"/>
      <c r="R3" s="98"/>
      <c r="S3" s="98"/>
      <c r="T3" s="98"/>
      <c r="U3" s="98"/>
      <c r="V3" s="98"/>
      <c r="W3" s="98"/>
      <c r="X3" s="98"/>
    </row>
    <row r="4" spans="2:30" ht="17.25" customHeight="1">
      <c r="B4" s="65"/>
      <c r="C4" s="10"/>
      <c r="D4" s="10"/>
      <c r="E4" s="10"/>
      <c r="F4" s="10"/>
    </row>
    <row r="5" spans="2:30" ht="12" customHeight="1">
      <c r="B5" s="187"/>
      <c r="C5" s="187"/>
      <c r="D5" s="187"/>
      <c r="E5" s="26"/>
      <c r="F5" s="10"/>
      <c r="R5" s="99"/>
      <c r="S5" s="64"/>
      <c r="T5" s="64"/>
      <c r="U5" s="64"/>
      <c r="V5" s="64"/>
      <c r="W5" s="64"/>
      <c r="X5" s="64"/>
    </row>
    <row r="6" spans="2:30" ht="26.1" customHeight="1">
      <c r="B6" s="188" t="s">
        <v>69</v>
      </c>
      <c r="R6" s="88"/>
      <c r="S6" s="88"/>
      <c r="T6" s="88"/>
      <c r="U6" s="88"/>
      <c r="V6" s="88"/>
      <c r="W6" s="88"/>
      <c r="X6" s="88"/>
    </row>
    <row r="7" spans="2:30" ht="40.5" customHeight="1">
      <c r="B7" s="189" t="s">
        <v>68</v>
      </c>
      <c r="C7" s="189" t="s">
        <v>67</v>
      </c>
      <c r="D7" s="189" t="s">
        <v>0</v>
      </c>
      <c r="E7" s="200" t="s">
        <v>15</v>
      </c>
      <c r="F7" s="205" t="s">
        <v>5</v>
      </c>
      <c r="G7" s="189" t="s">
        <v>48</v>
      </c>
      <c r="H7" s="189" t="s">
        <v>66</v>
      </c>
      <c r="I7" s="189" t="s">
        <v>31</v>
      </c>
      <c r="J7" s="211" t="s">
        <v>47</v>
      </c>
      <c r="K7" s="211" t="s">
        <v>3</v>
      </c>
      <c r="L7" s="211" t="s">
        <v>1</v>
      </c>
      <c r="M7" s="211" t="s">
        <v>78</v>
      </c>
      <c r="N7" s="211" t="s">
        <v>11</v>
      </c>
      <c r="O7" s="211" t="s">
        <v>35</v>
      </c>
      <c r="P7" s="189" t="s">
        <v>40</v>
      </c>
      <c r="Q7" s="215" t="s">
        <v>84</v>
      </c>
      <c r="R7" s="101" t="s">
        <v>30</v>
      </c>
      <c r="S7" s="107" t="s">
        <v>115</v>
      </c>
      <c r="T7" s="115" t="s">
        <v>118</v>
      </c>
      <c r="U7" s="115" t="s">
        <v>120</v>
      </c>
      <c r="V7" s="115" t="s">
        <v>22</v>
      </c>
      <c r="W7" s="115" t="s">
        <v>123</v>
      </c>
      <c r="X7" s="121" t="s">
        <v>125</v>
      </c>
      <c r="Y7" s="35"/>
      <c r="Z7" s="35"/>
      <c r="AA7" s="35"/>
      <c r="AB7" s="35"/>
      <c r="AC7" s="35"/>
      <c r="AD7" s="35"/>
    </row>
    <row r="8" spans="2:30" s="19" customFormat="1" ht="19.5" customHeight="1">
      <c r="B8" s="190"/>
      <c r="C8" s="190" t="s">
        <v>28</v>
      </c>
      <c r="D8" s="190" t="s">
        <v>36</v>
      </c>
      <c r="E8" s="201" t="s">
        <v>45</v>
      </c>
      <c r="F8" s="206" t="s">
        <v>43</v>
      </c>
      <c r="G8" s="201" t="s">
        <v>17</v>
      </c>
      <c r="H8" s="206" t="s">
        <v>42</v>
      </c>
      <c r="I8" s="201" t="s">
        <v>65</v>
      </c>
      <c r="J8" s="201" t="s">
        <v>38</v>
      </c>
      <c r="K8" s="206" t="s">
        <v>37</v>
      </c>
      <c r="L8" s="206" t="s">
        <v>32</v>
      </c>
      <c r="M8" s="206" t="s">
        <v>29</v>
      </c>
      <c r="N8" s="206" t="s">
        <v>27</v>
      </c>
      <c r="O8" s="206" t="s">
        <v>86</v>
      </c>
      <c r="P8" s="201" t="s">
        <v>25</v>
      </c>
      <c r="Q8" s="201" t="s">
        <v>23</v>
      </c>
      <c r="R8" s="102"/>
      <c r="S8" s="108"/>
      <c r="T8" s="116"/>
      <c r="U8" s="116"/>
      <c r="V8" s="116"/>
      <c r="W8" s="116"/>
      <c r="X8" s="122"/>
      <c r="Y8" s="19"/>
      <c r="Z8" s="19"/>
      <c r="AA8" s="19"/>
      <c r="AB8" s="19"/>
      <c r="AC8" s="19"/>
      <c r="AD8" s="19"/>
    </row>
    <row r="9" spans="2:30" ht="32.25" customHeight="1">
      <c r="B9" s="191">
        <v>1</v>
      </c>
      <c r="C9" s="192"/>
      <c r="D9" s="192"/>
      <c r="E9" s="192"/>
      <c r="F9" s="207"/>
      <c r="G9" s="192"/>
      <c r="H9" s="192"/>
      <c r="I9" s="191">
        <f>G9-H9</f>
        <v>0</v>
      </c>
      <c r="J9" s="212">
        <f>IF(C9="",0,200000)</f>
        <v>0</v>
      </c>
      <c r="K9" s="212">
        <f>IF(I9&gt;J9,J9,I9)</f>
        <v>0</v>
      </c>
      <c r="L9" s="212">
        <f>K9*4/5</f>
        <v>0</v>
      </c>
      <c r="M9" s="212">
        <f>L9</f>
        <v>0</v>
      </c>
      <c r="N9" s="212">
        <f>IF(L9&gt;M9,M9,L9)</f>
        <v>0</v>
      </c>
      <c r="O9" s="212">
        <f>ROUNDDOWN(N9*3/4,-3)</f>
        <v>0</v>
      </c>
      <c r="P9" s="192"/>
      <c r="Q9" s="192"/>
      <c r="R9" s="104"/>
      <c r="S9" s="110"/>
      <c r="T9" s="118"/>
      <c r="U9" s="118"/>
      <c r="V9" s="118"/>
      <c r="W9" s="118"/>
      <c r="X9" s="124"/>
    </row>
    <row r="10" spans="2:30" ht="32.25" customHeight="1">
      <c r="B10" s="191">
        <v>2</v>
      </c>
      <c r="C10" s="192"/>
      <c r="D10" s="192"/>
      <c r="E10" s="192"/>
      <c r="F10" s="207"/>
      <c r="G10" s="192"/>
      <c r="H10" s="192"/>
      <c r="I10" s="191">
        <f>G10-H10</f>
        <v>0</v>
      </c>
      <c r="J10" s="212">
        <f>IF(C10="",0,200000)</f>
        <v>0</v>
      </c>
      <c r="K10" s="212">
        <f>IF(I10&gt;J10,J10,I10)</f>
        <v>0</v>
      </c>
      <c r="L10" s="212">
        <f>K10*4/5</f>
        <v>0</v>
      </c>
      <c r="M10" s="212">
        <f>L10</f>
        <v>0</v>
      </c>
      <c r="N10" s="212">
        <f>IF(L10&gt;M10,M10,L10)</f>
        <v>0</v>
      </c>
      <c r="O10" s="212">
        <f>ROUNDDOWN(N10*3/4,-3)</f>
        <v>0</v>
      </c>
      <c r="P10" s="192"/>
      <c r="Q10" s="207"/>
      <c r="R10" s="105"/>
      <c r="S10" s="111"/>
      <c r="T10" s="119"/>
      <c r="U10" s="119"/>
      <c r="V10" s="119"/>
      <c r="W10" s="119"/>
      <c r="X10" s="125"/>
    </row>
    <row r="11" spans="2:30" ht="32.25" customHeight="1">
      <c r="B11" s="191">
        <v>3</v>
      </c>
      <c r="C11" s="192"/>
      <c r="D11" s="192"/>
      <c r="E11" s="192"/>
      <c r="F11" s="207"/>
      <c r="G11" s="192"/>
      <c r="H11" s="192"/>
      <c r="I11" s="191">
        <f>G11-H11</f>
        <v>0</v>
      </c>
      <c r="J11" s="212">
        <f>IF(C11="",0,200000)</f>
        <v>0</v>
      </c>
      <c r="K11" s="212">
        <f>IF(I11&gt;J11,J11,I11)</f>
        <v>0</v>
      </c>
      <c r="L11" s="212">
        <f>K11*4/5</f>
        <v>0</v>
      </c>
      <c r="M11" s="212">
        <f>L11</f>
        <v>0</v>
      </c>
      <c r="N11" s="212">
        <f>IF(L11&gt;M11,M11,L11)</f>
        <v>0</v>
      </c>
      <c r="O11" s="212">
        <f>ROUNDDOWN(N11*3/4,-3)</f>
        <v>0</v>
      </c>
      <c r="P11" s="192"/>
      <c r="Q11" s="207"/>
      <c r="R11" s="105"/>
      <c r="S11" s="111"/>
      <c r="T11" s="119"/>
      <c r="U11" s="119"/>
      <c r="V11" s="119"/>
      <c r="W11" s="119"/>
      <c r="X11" s="125"/>
    </row>
    <row r="12" spans="2:30" ht="32.25" customHeight="1">
      <c r="B12" s="191">
        <v>4</v>
      </c>
      <c r="C12" s="192"/>
      <c r="D12" s="192"/>
      <c r="E12" s="192"/>
      <c r="F12" s="207"/>
      <c r="G12" s="192"/>
      <c r="H12" s="192"/>
      <c r="I12" s="191">
        <f>G12-H12</f>
        <v>0</v>
      </c>
      <c r="J12" s="212">
        <f>IF(C12="",0,200000)</f>
        <v>0</v>
      </c>
      <c r="K12" s="212">
        <f>IF(I12&gt;J12,J12,I12)</f>
        <v>0</v>
      </c>
      <c r="L12" s="212">
        <f>K12*4/5</f>
        <v>0</v>
      </c>
      <c r="M12" s="212">
        <f>L12</f>
        <v>0</v>
      </c>
      <c r="N12" s="212">
        <f>IF(L12&gt;M12,M12,L12)</f>
        <v>0</v>
      </c>
      <c r="O12" s="212">
        <f>ROUNDDOWN(N12*3/4,-3)</f>
        <v>0</v>
      </c>
      <c r="P12" s="192"/>
      <c r="Q12" s="207"/>
      <c r="R12" s="105"/>
      <c r="S12" s="111"/>
      <c r="T12" s="119"/>
      <c r="U12" s="119"/>
      <c r="V12" s="119"/>
      <c r="W12" s="119"/>
      <c r="X12" s="125"/>
    </row>
    <row r="13" spans="2:30" ht="32.25" customHeight="1">
      <c r="B13" s="191">
        <v>5</v>
      </c>
      <c r="C13" s="192"/>
      <c r="D13" s="192"/>
      <c r="E13" s="192"/>
      <c r="F13" s="207"/>
      <c r="G13" s="192"/>
      <c r="H13" s="192"/>
      <c r="I13" s="191">
        <f>G13-H13</f>
        <v>0</v>
      </c>
      <c r="J13" s="212">
        <f>IF(C13="",0,200000)</f>
        <v>0</v>
      </c>
      <c r="K13" s="212">
        <f>IF(I13&gt;J13,J13,I13)</f>
        <v>0</v>
      </c>
      <c r="L13" s="212">
        <f>K13*4/5</f>
        <v>0</v>
      </c>
      <c r="M13" s="212">
        <f>L13</f>
        <v>0</v>
      </c>
      <c r="N13" s="212">
        <f>IF(L13&gt;M13,M13,L13)</f>
        <v>0</v>
      </c>
      <c r="O13" s="212">
        <f>ROUNDDOWN(N13*3/4,-3)</f>
        <v>0</v>
      </c>
      <c r="P13" s="192"/>
      <c r="Q13" s="207"/>
      <c r="R13" s="105"/>
      <c r="S13" s="111"/>
      <c r="T13" s="119"/>
      <c r="U13" s="119"/>
      <c r="V13" s="119"/>
      <c r="W13" s="119"/>
      <c r="X13" s="125"/>
    </row>
    <row r="14" spans="2:30" ht="20.100000000000001" customHeight="1">
      <c r="C14" s="193" t="s">
        <v>16</v>
      </c>
      <c r="D14" s="198"/>
      <c r="E14" s="202"/>
      <c r="F14" s="202"/>
      <c r="G14" s="208" t="s">
        <v>14</v>
      </c>
      <c r="H14" s="208" t="s">
        <v>14</v>
      </c>
      <c r="I14" s="208" t="s">
        <v>14</v>
      </c>
      <c r="J14" s="208" t="s">
        <v>14</v>
      </c>
      <c r="K14" s="208" t="s">
        <v>14</v>
      </c>
      <c r="L14" s="208" t="s">
        <v>14</v>
      </c>
      <c r="M14" s="208" t="s">
        <v>14</v>
      </c>
      <c r="N14" s="208" t="s">
        <v>14</v>
      </c>
      <c r="O14" s="208" t="s">
        <v>14</v>
      </c>
      <c r="P14" s="202"/>
      <c r="Q14" s="216"/>
      <c r="R14" s="219"/>
      <c r="S14" s="202"/>
      <c r="T14" s="202"/>
      <c r="U14" s="202"/>
      <c r="V14" s="202"/>
      <c r="W14" s="202"/>
      <c r="X14" s="224"/>
    </row>
    <row r="15" spans="2:30" ht="32.25" customHeight="1">
      <c r="C15" s="194">
        <f>COUNTA(C9:C13)</f>
        <v>0</v>
      </c>
      <c r="D15" s="199"/>
      <c r="E15" s="203"/>
      <c r="F15" s="203"/>
      <c r="G15" s="209">
        <f t="shared" ref="G15:O15" si="0">SUM(G9:G13)</f>
        <v>0</v>
      </c>
      <c r="H15" s="209">
        <f t="shared" si="0"/>
        <v>0</v>
      </c>
      <c r="I15" s="209">
        <f t="shared" si="0"/>
        <v>0</v>
      </c>
      <c r="J15" s="209">
        <f t="shared" si="0"/>
        <v>0</v>
      </c>
      <c r="K15" s="209">
        <f t="shared" si="0"/>
        <v>0</v>
      </c>
      <c r="L15" s="209">
        <f t="shared" si="0"/>
        <v>0</v>
      </c>
      <c r="M15" s="209">
        <f t="shared" si="0"/>
        <v>0</v>
      </c>
      <c r="N15" s="209">
        <f t="shared" si="0"/>
        <v>0</v>
      </c>
      <c r="O15" s="209">
        <f t="shared" si="0"/>
        <v>0</v>
      </c>
      <c r="P15" s="203"/>
      <c r="Q15" s="217"/>
      <c r="R15" s="181"/>
      <c r="S15" s="114"/>
      <c r="T15" s="114"/>
      <c r="U15" s="114"/>
      <c r="V15" s="114"/>
      <c r="W15" s="114"/>
      <c r="X15" s="128"/>
    </row>
    <row r="16" spans="2:30" ht="17.25" customHeight="1">
      <c r="C16" s="195" t="s">
        <v>53</v>
      </c>
      <c r="D16" s="195"/>
      <c r="E16" s="204"/>
      <c r="F16" s="204"/>
      <c r="G16" s="204"/>
      <c r="H16" s="210"/>
      <c r="I16" s="210"/>
      <c r="J16" s="210"/>
      <c r="K16" s="210"/>
      <c r="L16" s="210"/>
      <c r="M16" s="210"/>
      <c r="N16" s="210"/>
      <c r="O16" s="100"/>
      <c r="P16" s="100"/>
    </row>
    <row r="17" spans="2:24" ht="17.25" customHeight="1">
      <c r="C17" s="17" t="s">
        <v>64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R17" s="220"/>
      <c r="S17" s="220"/>
      <c r="T17" s="220"/>
      <c r="U17" s="220"/>
      <c r="V17" s="220"/>
      <c r="W17" s="220"/>
      <c r="X17" s="220"/>
    </row>
    <row r="18" spans="2:24" ht="17.25" customHeight="1">
      <c r="C18" s="17" t="s">
        <v>87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R18" s="221"/>
      <c r="S18" s="221"/>
      <c r="T18" s="221"/>
      <c r="U18" s="221"/>
      <c r="V18" s="221"/>
      <c r="W18" s="221"/>
      <c r="X18" s="221"/>
    </row>
    <row r="19" spans="2:24" ht="17.25" customHeight="1">
      <c r="C19" s="17" t="s">
        <v>90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R19" s="222"/>
      <c r="S19" s="222"/>
      <c r="T19" s="222"/>
      <c r="U19" s="222"/>
      <c r="V19" s="222"/>
      <c r="W19" s="222"/>
      <c r="X19" s="222"/>
    </row>
    <row r="20" spans="2:24" ht="17.25" customHeight="1">
      <c r="C20" s="17" t="s">
        <v>91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R20" s="222"/>
      <c r="S20" s="222"/>
      <c r="T20" s="222"/>
      <c r="U20" s="222"/>
      <c r="V20" s="222"/>
      <c r="W20" s="222"/>
      <c r="X20" s="222"/>
    </row>
    <row r="21" spans="2:24" ht="17.25" customHeight="1">
      <c r="C21" s="17" t="s">
        <v>92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R21" s="222"/>
      <c r="S21" s="222"/>
      <c r="T21" s="222"/>
      <c r="U21" s="222"/>
      <c r="V21" s="222"/>
      <c r="W21" s="222"/>
      <c r="X21" s="222"/>
    </row>
    <row r="22" spans="2:24" ht="17.25" customHeight="1">
      <c r="C22" s="17" t="s">
        <v>93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R22" s="222"/>
      <c r="S22" s="222"/>
      <c r="T22" s="222"/>
      <c r="U22" s="222"/>
      <c r="V22" s="222"/>
      <c r="W22" s="222"/>
      <c r="X22" s="222"/>
    </row>
    <row r="23" spans="2:24" ht="17.25" customHeight="1">
      <c r="C23" s="17" t="s">
        <v>142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R23" s="222"/>
      <c r="S23" s="222"/>
      <c r="T23" s="222"/>
      <c r="U23" s="222"/>
      <c r="V23" s="222"/>
      <c r="W23" s="222"/>
      <c r="X23" s="222"/>
    </row>
    <row r="24" spans="2:24" ht="17.25" customHeight="1">
      <c r="C24" s="17" t="s">
        <v>85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R24" s="222"/>
      <c r="S24" s="222"/>
      <c r="T24" s="222"/>
      <c r="U24" s="222"/>
      <c r="V24" s="222"/>
      <c r="W24" s="222"/>
      <c r="X24" s="222"/>
    </row>
    <row r="25" spans="2:24" ht="17.25" customHeight="1">
      <c r="C25" s="17" t="s">
        <v>76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R25" s="222"/>
      <c r="S25" s="222"/>
      <c r="T25" s="222"/>
      <c r="U25" s="222"/>
      <c r="V25" s="222"/>
      <c r="W25" s="222"/>
      <c r="X25" s="222"/>
    </row>
    <row r="26" spans="2:24" ht="17.25" customHeight="1">
      <c r="C26" s="17" t="s">
        <v>102</v>
      </c>
      <c r="D26" s="17"/>
      <c r="E26" s="17"/>
      <c r="F26" s="17"/>
      <c r="G26" s="17"/>
      <c r="H26" s="17"/>
      <c r="I26" s="17"/>
      <c r="J26" s="17"/>
      <c r="K26" s="17" t="s">
        <v>2</v>
      </c>
      <c r="L26" s="17"/>
      <c r="M26" s="17"/>
      <c r="N26" s="17"/>
      <c r="R26" s="222"/>
      <c r="S26" s="222"/>
      <c r="T26" s="222"/>
      <c r="U26" s="222"/>
      <c r="V26" s="222"/>
      <c r="W26" s="222"/>
      <c r="X26" s="222"/>
    </row>
    <row r="27" spans="2:24" ht="17.25" customHeight="1">
      <c r="C27" s="17" t="s">
        <v>99</v>
      </c>
      <c r="D27" s="17"/>
      <c r="E27" s="17"/>
      <c r="F27" s="17"/>
      <c r="G27" s="17"/>
      <c r="H27" s="17"/>
      <c r="I27" s="17"/>
      <c r="J27" s="17"/>
      <c r="K27" s="17" t="s">
        <v>2</v>
      </c>
      <c r="L27" s="17"/>
      <c r="M27" s="17"/>
      <c r="N27" s="17"/>
      <c r="R27" s="222"/>
      <c r="S27" s="222"/>
      <c r="T27" s="222"/>
      <c r="U27" s="222"/>
      <c r="V27" s="222"/>
      <c r="W27" s="222"/>
      <c r="X27" s="222"/>
    </row>
    <row r="28" spans="2:24" ht="17.25" customHeight="1">
      <c r="C28" s="17" t="s">
        <v>100</v>
      </c>
      <c r="D28" s="17"/>
      <c r="E28" s="17"/>
      <c r="F28" s="17"/>
      <c r="G28" s="17"/>
      <c r="H28" s="17"/>
      <c r="I28" s="17"/>
      <c r="J28" s="17"/>
      <c r="K28" s="17" t="s">
        <v>2</v>
      </c>
      <c r="L28" s="17"/>
      <c r="M28" s="17"/>
      <c r="N28" s="17"/>
      <c r="R28" s="222"/>
      <c r="S28" s="222"/>
      <c r="T28" s="222"/>
      <c r="U28" s="222"/>
      <c r="V28" s="222"/>
      <c r="W28" s="222"/>
      <c r="X28" s="222"/>
    </row>
    <row r="29" spans="2:24" ht="17.25" customHeight="1">
      <c r="C29" s="17" t="s">
        <v>101</v>
      </c>
      <c r="D29" s="17"/>
      <c r="E29" s="17"/>
      <c r="F29" s="17"/>
      <c r="G29" s="17"/>
      <c r="H29" s="17"/>
      <c r="I29" s="17"/>
      <c r="J29" s="17"/>
      <c r="K29" s="17" t="s">
        <v>103</v>
      </c>
      <c r="L29" s="17"/>
      <c r="M29" s="17"/>
      <c r="N29" s="17"/>
      <c r="R29" s="223"/>
      <c r="S29" s="47"/>
      <c r="T29" s="47"/>
      <c r="U29" s="47"/>
      <c r="V29" s="47"/>
      <c r="W29" s="47"/>
      <c r="X29" s="223"/>
    </row>
    <row r="30" spans="2:24" ht="17.25" customHeight="1">
      <c r="R30" s="223"/>
      <c r="S30" s="47"/>
      <c r="T30" s="47"/>
      <c r="U30" s="47"/>
      <c r="V30" s="47"/>
      <c r="W30" s="47"/>
      <c r="X30" s="223"/>
    </row>
    <row r="31" spans="2:24" ht="32.25" customHeight="1">
      <c r="C31" s="196"/>
      <c r="D31" s="196"/>
    </row>
    <row r="32" spans="2:24" ht="32.25" customHeight="1">
      <c r="B32" s="98"/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7"/>
    </row>
    <row r="33" spans="2:24" ht="26.1" customHeight="1">
      <c r="B33" s="188" t="s">
        <v>20</v>
      </c>
    </row>
    <row r="34" spans="2:24" ht="26.4">
      <c r="B34" s="189" t="s">
        <v>68</v>
      </c>
      <c r="C34" s="189" t="s">
        <v>67</v>
      </c>
      <c r="D34" s="189" t="s">
        <v>0</v>
      </c>
      <c r="E34" s="200" t="s">
        <v>15</v>
      </c>
      <c r="F34" s="205" t="s">
        <v>5</v>
      </c>
      <c r="G34" s="189" t="s">
        <v>48</v>
      </c>
      <c r="H34" s="189" t="s">
        <v>66</v>
      </c>
      <c r="I34" s="189" t="s">
        <v>31</v>
      </c>
      <c r="J34" s="211" t="s">
        <v>47</v>
      </c>
      <c r="K34" s="211" t="s">
        <v>3</v>
      </c>
      <c r="L34" s="211" t="s">
        <v>1</v>
      </c>
      <c r="M34" s="211" t="s">
        <v>78</v>
      </c>
      <c r="N34" s="211" t="s">
        <v>11</v>
      </c>
      <c r="O34" s="211" t="s">
        <v>35</v>
      </c>
      <c r="P34" s="189" t="s">
        <v>40</v>
      </c>
      <c r="Q34" s="218" t="s">
        <v>97</v>
      </c>
      <c r="R34" s="101" t="s">
        <v>30</v>
      </c>
      <c r="S34" s="107" t="s">
        <v>115</v>
      </c>
      <c r="T34" s="115" t="s">
        <v>118</v>
      </c>
      <c r="U34" s="115" t="s">
        <v>120</v>
      </c>
      <c r="V34" s="115" t="s">
        <v>22</v>
      </c>
      <c r="W34" s="115" t="s">
        <v>123</v>
      </c>
      <c r="X34" s="121" t="s">
        <v>125</v>
      </c>
    </row>
    <row r="35" spans="2:24" ht="19.5" customHeight="1">
      <c r="B35" s="190"/>
      <c r="C35" s="190" t="s">
        <v>28</v>
      </c>
      <c r="D35" s="190" t="s">
        <v>36</v>
      </c>
      <c r="E35" s="201" t="s">
        <v>45</v>
      </c>
      <c r="F35" s="206" t="s">
        <v>43</v>
      </c>
      <c r="G35" s="201" t="s">
        <v>17</v>
      </c>
      <c r="H35" s="206" t="s">
        <v>42</v>
      </c>
      <c r="I35" s="201" t="s">
        <v>65</v>
      </c>
      <c r="J35" s="201" t="s">
        <v>38</v>
      </c>
      <c r="K35" s="206" t="s">
        <v>37</v>
      </c>
      <c r="L35" s="206" t="s">
        <v>32</v>
      </c>
      <c r="M35" s="206" t="s">
        <v>29</v>
      </c>
      <c r="N35" s="206" t="s">
        <v>27</v>
      </c>
      <c r="O35" s="206" t="s">
        <v>86</v>
      </c>
      <c r="P35" s="201" t="s">
        <v>25</v>
      </c>
      <c r="Q35" s="201" t="s">
        <v>23</v>
      </c>
      <c r="R35" s="102"/>
      <c r="S35" s="108"/>
      <c r="T35" s="116"/>
      <c r="U35" s="116"/>
      <c r="V35" s="116"/>
      <c r="W35" s="116"/>
      <c r="X35" s="122"/>
    </row>
    <row r="36" spans="2:24" ht="32.25" customHeight="1">
      <c r="B36" s="191">
        <v>1</v>
      </c>
      <c r="C36" s="192"/>
      <c r="D36" s="192"/>
      <c r="E36" s="192"/>
      <c r="F36" s="207"/>
      <c r="G36" s="192"/>
      <c r="H36" s="192"/>
      <c r="I36" s="191">
        <f>G36-H36</f>
        <v>0</v>
      </c>
      <c r="J36" s="213"/>
      <c r="K36" s="212">
        <f>IF(I36&gt;J36,J36,I36)</f>
        <v>0</v>
      </c>
      <c r="L36" s="212">
        <f>K36*4/5</f>
        <v>0</v>
      </c>
      <c r="M36" s="212">
        <f>L36</f>
        <v>0</v>
      </c>
      <c r="N36" s="212">
        <f>IF(L36&gt;M36,M36,L36)</f>
        <v>0</v>
      </c>
      <c r="O36" s="212">
        <f>ROUNDDOWN(N36*3/4,-3)</f>
        <v>0</v>
      </c>
      <c r="P36" s="192"/>
      <c r="Q36" s="192"/>
      <c r="R36" s="104"/>
      <c r="S36" s="110"/>
      <c r="T36" s="118"/>
      <c r="U36" s="118"/>
      <c r="V36" s="118"/>
      <c r="W36" s="118"/>
      <c r="X36" s="124"/>
    </row>
    <row r="37" spans="2:24" ht="32.25" customHeight="1">
      <c r="B37" s="191">
        <v>2</v>
      </c>
      <c r="C37" s="192"/>
      <c r="D37" s="192"/>
      <c r="E37" s="192"/>
      <c r="F37" s="207"/>
      <c r="G37" s="192"/>
      <c r="H37" s="192"/>
      <c r="I37" s="191">
        <f>G37-H37</f>
        <v>0</v>
      </c>
      <c r="J37" s="213"/>
      <c r="K37" s="212">
        <f>IF(I37&gt;J37,J37,I37)</f>
        <v>0</v>
      </c>
      <c r="L37" s="212">
        <f>K37*4/5</f>
        <v>0</v>
      </c>
      <c r="M37" s="212">
        <f>L37</f>
        <v>0</v>
      </c>
      <c r="N37" s="212">
        <f>IF(L37&gt;M37,M37,L37)</f>
        <v>0</v>
      </c>
      <c r="O37" s="212">
        <f>ROUNDDOWN(N37*3/4,-3)</f>
        <v>0</v>
      </c>
      <c r="P37" s="192"/>
      <c r="Q37" s="192"/>
      <c r="R37" s="105"/>
      <c r="S37" s="111"/>
      <c r="T37" s="119"/>
      <c r="U37" s="119"/>
      <c r="V37" s="119"/>
      <c r="W37" s="119"/>
      <c r="X37" s="125"/>
    </row>
    <row r="38" spans="2:24" ht="32.25" customHeight="1">
      <c r="B38" s="191">
        <v>3</v>
      </c>
      <c r="C38" s="192"/>
      <c r="D38" s="192"/>
      <c r="E38" s="192"/>
      <c r="F38" s="207"/>
      <c r="G38" s="192"/>
      <c r="H38" s="192"/>
      <c r="I38" s="191">
        <f>G38-H38</f>
        <v>0</v>
      </c>
      <c r="J38" s="213"/>
      <c r="K38" s="212">
        <f>IF(I38&gt;J38,J38,I38)</f>
        <v>0</v>
      </c>
      <c r="L38" s="212">
        <f>K38*4/5</f>
        <v>0</v>
      </c>
      <c r="M38" s="212">
        <f>L38</f>
        <v>0</v>
      </c>
      <c r="N38" s="212">
        <f>IF(L38&gt;M38,M38,L38)</f>
        <v>0</v>
      </c>
      <c r="O38" s="212">
        <f>ROUNDDOWN(N38*3/4,-3)</f>
        <v>0</v>
      </c>
      <c r="P38" s="192"/>
      <c r="Q38" s="192"/>
      <c r="R38" s="105"/>
      <c r="S38" s="111"/>
      <c r="T38" s="119"/>
      <c r="U38" s="119"/>
      <c r="V38" s="119"/>
      <c r="W38" s="119"/>
      <c r="X38" s="125"/>
    </row>
    <row r="39" spans="2:24" ht="32.25" customHeight="1">
      <c r="B39" s="191">
        <v>4</v>
      </c>
      <c r="C39" s="192"/>
      <c r="D39" s="192"/>
      <c r="E39" s="192"/>
      <c r="F39" s="207"/>
      <c r="G39" s="192"/>
      <c r="H39" s="192"/>
      <c r="I39" s="191">
        <f>G39-H39</f>
        <v>0</v>
      </c>
      <c r="J39" s="213"/>
      <c r="K39" s="212">
        <f>IF(I39&gt;J39,J39,I39)</f>
        <v>0</v>
      </c>
      <c r="L39" s="212">
        <f>K39*4/5</f>
        <v>0</v>
      </c>
      <c r="M39" s="212">
        <f>L39</f>
        <v>0</v>
      </c>
      <c r="N39" s="212">
        <f>IF(L39&gt;M39,M39,L39)</f>
        <v>0</v>
      </c>
      <c r="O39" s="212">
        <f>ROUNDDOWN(N39*3/4,-3)</f>
        <v>0</v>
      </c>
      <c r="P39" s="192"/>
      <c r="Q39" s="192"/>
      <c r="R39" s="105"/>
      <c r="S39" s="111"/>
      <c r="T39" s="119"/>
      <c r="U39" s="119"/>
      <c r="V39" s="119"/>
      <c r="W39" s="119"/>
      <c r="X39" s="125"/>
    </row>
    <row r="40" spans="2:24" ht="32.25" customHeight="1">
      <c r="B40" s="191">
        <v>5</v>
      </c>
      <c r="C40" s="192"/>
      <c r="D40" s="192"/>
      <c r="E40" s="192"/>
      <c r="F40" s="207"/>
      <c r="G40" s="192"/>
      <c r="H40" s="192"/>
      <c r="I40" s="191">
        <f>G40-H40</f>
        <v>0</v>
      </c>
      <c r="J40" s="213"/>
      <c r="K40" s="212">
        <f>IF(I40&gt;J40,J40,I40)</f>
        <v>0</v>
      </c>
      <c r="L40" s="212">
        <f>K40*4/5</f>
        <v>0</v>
      </c>
      <c r="M40" s="212">
        <f>L40</f>
        <v>0</v>
      </c>
      <c r="N40" s="212">
        <f>IF(L40&gt;M40,M40,L40)</f>
        <v>0</v>
      </c>
      <c r="O40" s="212">
        <f>ROUNDDOWN(N40*3/4,-3)</f>
        <v>0</v>
      </c>
      <c r="P40" s="192"/>
      <c r="Q40" s="192"/>
      <c r="R40" s="105"/>
      <c r="S40" s="111"/>
      <c r="T40" s="119"/>
      <c r="U40" s="119"/>
      <c r="V40" s="119"/>
      <c r="W40" s="119"/>
      <c r="X40" s="125"/>
    </row>
    <row r="41" spans="2:24" ht="20.100000000000001" customHeight="1">
      <c r="C41" s="193" t="s">
        <v>16</v>
      </c>
      <c r="D41" s="198"/>
      <c r="E41" s="202"/>
      <c r="F41" s="202"/>
      <c r="G41" s="208" t="s">
        <v>14</v>
      </c>
      <c r="H41" s="208" t="s">
        <v>14</v>
      </c>
      <c r="I41" s="208" t="s">
        <v>14</v>
      </c>
      <c r="J41" s="208" t="s">
        <v>14</v>
      </c>
      <c r="K41" s="208" t="s">
        <v>14</v>
      </c>
      <c r="L41" s="208" t="s">
        <v>14</v>
      </c>
      <c r="M41" s="208" t="s">
        <v>14</v>
      </c>
      <c r="N41" s="208" t="s">
        <v>14</v>
      </c>
      <c r="O41" s="208" t="s">
        <v>14</v>
      </c>
      <c r="P41" s="202"/>
      <c r="Q41" s="202"/>
      <c r="R41" s="180"/>
      <c r="S41" s="113"/>
      <c r="T41" s="113"/>
      <c r="U41" s="113"/>
      <c r="V41" s="113"/>
      <c r="W41" s="113"/>
      <c r="X41" s="127"/>
    </row>
    <row r="42" spans="2:24" ht="32.25" customHeight="1">
      <c r="C42" s="194">
        <f>COUNTA(C36:C40)</f>
        <v>0</v>
      </c>
      <c r="D42" s="199"/>
      <c r="E42" s="203"/>
      <c r="F42" s="203"/>
      <c r="G42" s="209">
        <f t="shared" ref="G42:O42" si="1">SUM(G36:G40)</f>
        <v>0</v>
      </c>
      <c r="H42" s="209">
        <f t="shared" si="1"/>
        <v>0</v>
      </c>
      <c r="I42" s="209">
        <f t="shared" si="1"/>
        <v>0</v>
      </c>
      <c r="J42" s="209">
        <f t="shared" si="1"/>
        <v>0</v>
      </c>
      <c r="K42" s="209">
        <f t="shared" si="1"/>
        <v>0</v>
      </c>
      <c r="L42" s="209">
        <f t="shared" si="1"/>
        <v>0</v>
      </c>
      <c r="M42" s="209">
        <f t="shared" si="1"/>
        <v>0</v>
      </c>
      <c r="N42" s="209">
        <f t="shared" si="1"/>
        <v>0</v>
      </c>
      <c r="O42" s="209">
        <f t="shared" si="1"/>
        <v>0</v>
      </c>
      <c r="P42" s="203"/>
      <c r="Q42" s="203"/>
      <c r="R42" s="181"/>
      <c r="S42" s="114"/>
      <c r="T42" s="114"/>
      <c r="U42" s="114"/>
      <c r="V42" s="114"/>
      <c r="W42" s="114"/>
      <c r="X42" s="128"/>
    </row>
    <row r="43" spans="2:24" ht="32.25" customHeight="1">
      <c r="C43" s="195" t="s">
        <v>53</v>
      </c>
      <c r="D43" s="195"/>
      <c r="E43" s="204"/>
      <c r="F43" s="204"/>
      <c r="G43" s="204"/>
      <c r="H43" s="210"/>
      <c r="I43" s="210"/>
      <c r="J43" s="210"/>
      <c r="K43" s="210"/>
      <c r="L43" s="210"/>
      <c r="M43" s="210"/>
      <c r="N43" s="210"/>
      <c r="O43" s="100"/>
      <c r="P43" s="100"/>
    </row>
    <row r="44" spans="2:24" ht="17.25" customHeight="1">
      <c r="C44" s="17" t="s">
        <v>64</v>
      </c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</row>
    <row r="45" spans="2:24" ht="17.25" customHeight="1">
      <c r="C45" s="17" t="s">
        <v>87</v>
      </c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2:24" ht="17.25" customHeight="1">
      <c r="C46" s="17" t="s">
        <v>90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</row>
    <row r="47" spans="2:24" ht="17.25" customHeight="1">
      <c r="C47" s="17" t="s">
        <v>91</v>
      </c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</row>
    <row r="48" spans="2:24" ht="17.25" customHeight="1">
      <c r="C48" s="17" t="s">
        <v>92</v>
      </c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</row>
    <row r="49" spans="3:14" ht="17.25" customHeight="1">
      <c r="C49" s="17" t="s">
        <v>93</v>
      </c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spans="3:14" ht="17.25" customHeight="1">
      <c r="C50" s="17" t="s">
        <v>142</v>
      </c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spans="3:14" ht="17.25" customHeight="1">
      <c r="C51" s="17" t="s">
        <v>85</v>
      </c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</row>
    <row r="52" spans="3:14" ht="17.25" customHeight="1">
      <c r="C52" s="17" t="s">
        <v>76</v>
      </c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spans="3:14" ht="17.25" customHeight="1">
      <c r="C53" s="17" t="s">
        <v>102</v>
      </c>
      <c r="D53" s="17"/>
      <c r="E53" s="17"/>
      <c r="F53" s="17"/>
      <c r="G53" s="17"/>
      <c r="H53" s="17"/>
      <c r="I53" s="17"/>
      <c r="J53" s="17"/>
      <c r="K53" s="17" t="s">
        <v>2</v>
      </c>
      <c r="L53" s="17"/>
      <c r="M53" s="17"/>
      <c r="N53" s="17"/>
    </row>
    <row r="54" spans="3:14" ht="17.25" customHeight="1">
      <c r="C54" s="17" t="s">
        <v>99</v>
      </c>
      <c r="D54" s="17"/>
      <c r="E54" s="17"/>
      <c r="F54" s="17"/>
      <c r="G54" s="17"/>
      <c r="H54" s="17"/>
      <c r="I54" s="17"/>
      <c r="J54" s="17"/>
      <c r="K54" s="17" t="s">
        <v>2</v>
      </c>
      <c r="L54" s="17"/>
      <c r="M54" s="17"/>
      <c r="N54" s="17"/>
    </row>
    <row r="55" spans="3:14" ht="17.25" customHeight="1">
      <c r="C55" s="17" t="s">
        <v>100</v>
      </c>
      <c r="D55" s="17"/>
      <c r="E55" s="17"/>
      <c r="F55" s="17"/>
      <c r="G55" s="17"/>
      <c r="H55" s="17"/>
      <c r="I55" s="17"/>
      <c r="J55" s="17"/>
      <c r="K55" s="17" t="s">
        <v>2</v>
      </c>
      <c r="L55" s="17"/>
      <c r="M55" s="17"/>
      <c r="N55" s="17"/>
    </row>
    <row r="56" spans="3:14" ht="17.25" customHeight="1">
      <c r="C56" s="17" t="s">
        <v>101</v>
      </c>
      <c r="D56" s="17"/>
      <c r="E56" s="17"/>
      <c r="F56" s="17"/>
      <c r="G56" s="17"/>
      <c r="H56" s="17"/>
      <c r="I56" s="17"/>
      <c r="J56" s="17"/>
      <c r="K56" s="17" t="s">
        <v>103</v>
      </c>
      <c r="L56" s="17"/>
      <c r="M56" s="17"/>
      <c r="N56" s="17"/>
    </row>
  </sheetData>
  <sheetProtection password="E8C6" sheet="1" objects="1" scenarios="1" insertRows="0"/>
  <mergeCells count="33">
    <mergeCell ref="B3:P3"/>
    <mergeCell ref="B32:Q32"/>
    <mergeCell ref="D14:D15"/>
    <mergeCell ref="E14:E15"/>
    <mergeCell ref="F14:F15"/>
    <mergeCell ref="P14:P15"/>
    <mergeCell ref="Q14:Q15"/>
    <mergeCell ref="R14:R15"/>
    <mergeCell ref="S14:S15"/>
    <mergeCell ref="T14:T15"/>
    <mergeCell ref="U14:U15"/>
    <mergeCell ref="V14:V15"/>
    <mergeCell ref="W14:W15"/>
    <mergeCell ref="X14:X15"/>
    <mergeCell ref="R29:R30"/>
    <mergeCell ref="S29:S30"/>
    <mergeCell ref="T29:T30"/>
    <mergeCell ref="U29:U30"/>
    <mergeCell ref="V29:V30"/>
    <mergeCell ref="W29:W30"/>
    <mergeCell ref="X29:X30"/>
    <mergeCell ref="D41:D42"/>
    <mergeCell ref="E41:E42"/>
    <mergeCell ref="F41:F42"/>
    <mergeCell ref="P41:P42"/>
    <mergeCell ref="Q41:Q42"/>
    <mergeCell ref="R41:R42"/>
    <mergeCell ref="S41:S42"/>
    <mergeCell ref="T41:T42"/>
    <mergeCell ref="U41:U42"/>
    <mergeCell ref="V41:V42"/>
    <mergeCell ref="W41:W42"/>
    <mergeCell ref="X41:X42"/>
  </mergeCells>
  <phoneticPr fontId="4"/>
  <dataValidations count="3">
    <dataValidation type="list" allowBlank="1" showDropDown="0" showInputMessage="1" showErrorMessage="1" sqref="C9:C13 C36:C40">
      <formula1>"公立,私立"</formula1>
    </dataValidation>
    <dataValidation type="list" allowBlank="1" showDropDown="0" showInputMessage="1" showErrorMessage="1" sqref="D9:D13 D36:D40">
      <formula1>"児童発達支援センター,児童発達支援事業所"</formula1>
    </dataValidation>
    <dataValidation type="list" allowBlank="1" showDropDown="0" showInputMessage="1" showErrorMessage="1" sqref="E57:E64">
      <formula1>"国立,公立,私立"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8" scale="45" fitToWidth="1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記入ポイント</vt:lpstr>
      <vt:lpstr xml:space="preserve">別紙　(1)送迎用バスの改修支援事業 </vt:lpstr>
      <vt:lpstr>別紙　(2)(3)ＩＣＴ・登降園管理システム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飯田 涼大(iida-shouta.jx8)</dc:creator>
  <cp:lastModifiedBy>岸本　浩希</cp:lastModifiedBy>
  <cp:lastPrinted>2023-02-03T08:08:08Z</cp:lastPrinted>
  <dcterms:created xsi:type="dcterms:W3CDTF">2015-06-05T18:19:34Z</dcterms:created>
  <dcterms:modified xsi:type="dcterms:W3CDTF">2023-04-13T04:53:44Z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2023-04-13T04:53:44Z</vt:filetime>
  </property>
</Properties>
</file>