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連絡票、チェック表" sheetId="6" r:id="rId1"/>
    <sheet name="メッセージ欄" sheetId="5" r:id="rId2"/>
    <sheet name="様式第１号" sheetId="1" r:id="rId3"/>
    <sheet name="様式第２号 経営管理" sheetId="2" r:id="rId4"/>
    <sheet name="様式第２号 経理状況" sheetId="3" r:id="rId5"/>
    <sheet name="※データ用" sheetId="4" r:id="rId6"/>
  </sheets>
  <definedNames>
    <definedName name="_xlnm.Print_Area" localSheetId="2">様式第１号!$A$1:$I$40</definedName>
    <definedName name="_xlnm.Print_Area" localSheetId="3">'様式第２号 経営管理'!$A$1:$AJ$235</definedName>
    <definedName name="_xlnm.Print_Area" localSheetId="4">'様式第２号 経理状況'!$A$1:$E$45</definedName>
    <definedName name="_xlnm.Print_Area" localSheetId="1">メッセージ欄!$A$1:$F$61</definedName>
    <definedName name="_xlnm.Print_Area" localSheetId="0">'連絡票、チェック表'!$A$1:$K$31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<sst xmlns="http://schemas.openxmlformats.org/spreadsheetml/2006/main" xmlns:r="http://schemas.openxmlformats.org/officeDocument/2006/relationships" count="354" uniqueCount="354">
  <si>
    <t>　　　</t>
  </si>
  <si>
    <t>直近の前々年の事業年度</t>
    <rPh sb="0" eb="2">
      <t>ちょっきん</t>
    </rPh>
    <rPh sb="3" eb="5">
      <t>ぜんぜん</t>
    </rPh>
    <rPh sb="5" eb="6">
      <t>ねん</t>
    </rPh>
    <rPh sb="7" eb="9">
      <t>じぎょう</t>
    </rPh>
    <rPh sb="9" eb="11">
      <t>ねんど</t>
    </rPh>
    <phoneticPr fontId="4" type="Hiragana"/>
  </si>
  <si>
    <t>営業外費用</t>
    <rPh sb="0" eb="3">
      <t>えいぎょうがい</t>
    </rPh>
    <rPh sb="3" eb="5">
      <t>ひよう</t>
    </rPh>
    <phoneticPr fontId="4" type="Hiragana"/>
  </si>
  <si>
    <t>(3)労働者災害補償保険に加入している。</t>
    <rPh sb="3" eb="6">
      <t>ロウドウシャ</t>
    </rPh>
    <rPh sb="6" eb="8">
      <t>サイガイ</t>
    </rPh>
    <rPh sb="8" eb="10">
      <t>ホショウ</t>
    </rPh>
    <rPh sb="10" eb="12">
      <t>ホケン</t>
    </rPh>
    <rPh sb="13" eb="15">
      <t>カニュウ</t>
    </rPh>
    <phoneticPr fontId="4"/>
  </si>
  <si>
    <t>　静岡県知事　川勝　平太　様</t>
    <rPh sb="7" eb="9">
      <t>かわかつ</t>
    </rPh>
    <rPh sb="10" eb="12">
      <t>へいた</t>
    </rPh>
    <phoneticPr fontId="18" type="Hiragana"/>
  </si>
  <si>
    <r>
      <t>静岡県内で３年以上の森林施業の実績が無い</t>
    </r>
    <r>
      <rPr>
        <sz val="11"/>
        <color rgb="FFFF0000"/>
        <rFont val="ＭＳ Ｐゴシック"/>
      </rPr>
      <t>場合</t>
    </r>
    <r>
      <rPr>
        <sz val="11"/>
        <color theme="1"/>
        <rFont val="ＭＳ Ｐゴシック"/>
      </rPr>
      <t>は、他県での３年以上の事業実績が確認できる書類（請負契約書の写し等）</t>
    </r>
    <rPh sb="24" eb="26">
      <t>たけん</t>
    </rPh>
    <phoneticPr fontId="4" type="Hiragana"/>
  </si>
  <si>
    <t>売上原価</t>
    <rPh sb="0" eb="2">
      <t>うりあ</t>
    </rPh>
    <rPh sb="2" eb="4">
      <t>げんか</t>
    </rPh>
    <phoneticPr fontId="4" type="Hiragana"/>
  </si>
  <si>
    <t>※様式第２号及び森林経営管理法の規定に基づく民間事業者の公募・公表要領第</t>
  </si>
  <si>
    <t>(2)主伐後の適切な更新</t>
    <rPh sb="3" eb="4">
      <t>シュ</t>
    </rPh>
    <rPh sb="4" eb="5">
      <t>バツ</t>
    </rPh>
    <rPh sb="5" eb="6">
      <t>ゴ</t>
    </rPh>
    <phoneticPr fontId="4"/>
  </si>
  <si>
    <t>(1)経営体独自の行動規範を策定し、遵守している。</t>
    <rPh sb="3" eb="6">
      <t>ケイエイタイ</t>
    </rPh>
    <rPh sb="6" eb="8">
      <t>ドクジ</t>
    </rPh>
    <rPh sb="9" eb="11">
      <t>コウドウ</t>
    </rPh>
    <rPh sb="11" eb="13">
      <t>キハン</t>
    </rPh>
    <rPh sb="14" eb="16">
      <t>サクテイ</t>
    </rPh>
    <rPh sb="18" eb="20">
      <t>ジュンシュ</t>
    </rPh>
    <phoneticPr fontId="4"/>
  </si>
  <si>
    <t>　また、応募書類の内容については事実と相違ないことを誓約します。</t>
  </si>
  <si>
    <t>様式第２号　経営管理に関する情報</t>
    <rPh sb="0" eb="2">
      <t>ようしき</t>
    </rPh>
    <rPh sb="2" eb="3">
      <t>だい</t>
    </rPh>
    <rPh sb="4" eb="5">
      <t>ごう</t>
    </rPh>
    <phoneticPr fontId="18" type="Hiragana"/>
  </si>
  <si>
    <t>　県が定める区域ごとに経営管理実施権配分計画が定められる場合に経営管理実</t>
  </si>
  <si>
    <t>主　伐</t>
  </si>
  <si>
    <t>　様式第２号</t>
    <rPh sb="1" eb="3">
      <t>ヨウシキ</t>
    </rPh>
    <rPh sb="3" eb="4">
      <t>ダイ</t>
    </rPh>
    <rPh sb="5" eb="6">
      <t>ゴウ</t>
    </rPh>
    <phoneticPr fontId="4"/>
  </si>
  <si>
    <t>様式第１号（用紙　日本産業規格Ａ４縦型）</t>
  </si>
  <si>
    <t>場合は、適切な経営管理を実施できる理由</t>
  </si>
  <si>
    <t>資産合計</t>
    <rPh sb="0" eb="2">
      <t>しさん</t>
    </rPh>
    <rPh sb="2" eb="4">
      <t>ごうけい</t>
    </rPh>
    <phoneticPr fontId="4" type="Hiragana"/>
  </si>
  <si>
    <t>　４の３に定める書類を添付する。</t>
  </si>
  <si>
    <t>県が定める区域ごとに経営管理実施権配分計画が定められる場合に</t>
  </si>
  <si>
    <t>　(2)生産量は丸太材積とすること。</t>
    <rPh sb="8" eb="10">
      <t>マルタ</t>
    </rPh>
    <phoneticPr fontId="4"/>
  </si>
  <si>
    <t>記</t>
    <rPh sb="0" eb="1">
      <t>き</t>
    </rPh>
    <phoneticPr fontId="18" type="Hiragana"/>
  </si>
  <si>
    <t>経営管理実施権の設定を受けることを希望する民間事業者の公募について</t>
  </si>
  <si>
    <t>請負</t>
    <rPh sb="0" eb="2">
      <t>ウケオイ</t>
    </rPh>
    <phoneticPr fontId="4"/>
  </si>
  <si>
    <t>施権の設定を受けることを希望するので、必要書類を添えて応募します。</t>
  </si>
  <si>
    <t>(1)業務に関連して法令に違反し、代表役員等や一般役員等が逮捕され、又は逮捕を得ないで公訴を提起された</t>
    <rPh sb="3" eb="5">
      <t>ギョウム</t>
    </rPh>
    <rPh sb="6" eb="8">
      <t>カンレン</t>
    </rPh>
    <rPh sb="10" eb="12">
      <t>ホウレイ</t>
    </rPh>
    <rPh sb="13" eb="15">
      <t>イハン</t>
    </rPh>
    <rPh sb="17" eb="19">
      <t>ダイヒョウ</t>
    </rPh>
    <rPh sb="19" eb="21">
      <t>ヤクイン</t>
    </rPh>
    <rPh sb="21" eb="22">
      <t>トウ</t>
    </rPh>
    <rPh sb="23" eb="25">
      <t>イッパン</t>
    </rPh>
    <rPh sb="25" eb="28">
      <t>ヤクイントウ</t>
    </rPh>
    <rPh sb="29" eb="31">
      <t>タイホ</t>
    </rPh>
    <rPh sb="34" eb="35">
      <t>マタ</t>
    </rPh>
    <rPh sb="36" eb="38">
      <t>タイホ</t>
    </rPh>
    <rPh sb="39" eb="40">
      <t>エ</t>
    </rPh>
    <phoneticPr fontId="4"/>
  </si>
  <si>
    <t>６　生産や造林・保育の実施体制の確保</t>
  </si>
  <si>
    <t>(4)以下の届出を行っている。（届出の義務がない場合を除く。）</t>
    <rPh sb="3" eb="5">
      <t>イカ</t>
    </rPh>
    <rPh sb="6" eb="7">
      <t>トドケ</t>
    </rPh>
    <rPh sb="7" eb="8">
      <t>デ</t>
    </rPh>
    <rPh sb="9" eb="10">
      <t>オコナ</t>
    </rPh>
    <rPh sb="16" eb="17">
      <t>トドケ</t>
    </rPh>
    <rPh sb="17" eb="18">
      <t>デ</t>
    </rPh>
    <rPh sb="19" eb="21">
      <t>ギム</t>
    </rPh>
    <rPh sb="24" eb="26">
      <t>バアイ</t>
    </rPh>
    <rPh sb="27" eb="28">
      <t>ノゾ</t>
    </rPh>
    <phoneticPr fontId="4"/>
  </si>
  <si>
    <t>経常利益金額等</t>
    <rPh sb="0" eb="2">
      <t>けいじょう</t>
    </rPh>
    <rPh sb="2" eb="4">
      <t>りえき</t>
    </rPh>
    <rPh sb="4" eb="6">
      <t>きんがく</t>
    </rPh>
    <rPh sb="6" eb="7">
      <t>とう</t>
    </rPh>
    <phoneticPr fontId="4" type="Hiragana"/>
  </si>
  <si>
    <t>　経営管理実施権の設定を受けることを希望する区域が所在地から遠隔地である</t>
  </si>
  <si>
    <t>　ときから１年間を経過していない者である</t>
  </si>
  <si>
    <t>　(1)「直営」とは、事業主自身又は直接雇用する現場作業職員により実施したもの。「請負」とは、他者への請負により実施したもの。</t>
    <rPh sb="11" eb="14">
      <t>ジギョウヌシ</t>
    </rPh>
    <rPh sb="14" eb="16">
      <t>ジシン</t>
    </rPh>
    <rPh sb="16" eb="17">
      <t>マタ</t>
    </rPh>
    <rPh sb="18" eb="20">
      <t>チョクセツ</t>
    </rPh>
    <rPh sb="20" eb="22">
      <t>コヨウ</t>
    </rPh>
    <rPh sb="24" eb="26">
      <t>ゲンバ</t>
    </rPh>
    <rPh sb="26" eb="28">
      <t>サギョウ</t>
    </rPh>
    <rPh sb="28" eb="30">
      <t>ショクイン</t>
    </rPh>
    <rPh sb="33" eb="35">
      <t>ジッシ</t>
    </rPh>
    <phoneticPr fontId="4"/>
  </si>
  <si>
    <t>　(3)造林・保育の事業量のうちその他には除伐、枝打ち等の保育作業について単位とともに記入すること。</t>
    <rPh sb="7" eb="9">
      <t>ホイク</t>
    </rPh>
    <rPh sb="37" eb="39">
      <t>タンイ</t>
    </rPh>
    <rPh sb="43" eb="45">
      <t>キニュウ</t>
    </rPh>
    <phoneticPr fontId="4"/>
  </si>
  <si>
    <r>
      <t>６</t>
    </r>
    <r>
      <rPr>
        <sz val="12"/>
        <color theme="1"/>
        <rFont val="ＭＳ ゴシック"/>
      </rPr>
      <t>　生産や造林・保育の実施体制の確保</t>
    </r>
    <rPh sb="2" eb="4">
      <t>セイサン</t>
    </rPh>
    <rPh sb="5" eb="7">
      <t>ゾウリン</t>
    </rPh>
    <rPh sb="8" eb="10">
      <t>ホイク</t>
    </rPh>
    <rPh sb="11" eb="13">
      <t>ジッシ</t>
    </rPh>
    <rPh sb="13" eb="15">
      <t>タイセイ</t>
    </rPh>
    <rPh sb="16" eb="18">
      <t>カクホ</t>
    </rPh>
    <phoneticPr fontId="4"/>
  </si>
  <si>
    <r>
      <t>　(1)、(2)について、実施している内容を、具体的に記入してください。（</t>
    </r>
    <r>
      <rPr>
        <b/>
        <u/>
        <sz val="12"/>
        <color rgb="FFFF0000"/>
        <rFont val="ＭＳ ゴシック"/>
      </rPr>
      <t>どちらか片方は実施していなければならない。</t>
    </r>
    <r>
      <rPr>
        <b/>
        <sz val="12"/>
        <color rgb="FFFF0000"/>
        <rFont val="ＭＳ 明朝"/>
      </rPr>
      <t>）</t>
    </r>
    <rPh sb="13" eb="15">
      <t>ジッシ</t>
    </rPh>
    <rPh sb="19" eb="21">
      <t>ナイヨウ</t>
    </rPh>
    <rPh sb="23" eb="26">
      <t>グタイテキ</t>
    </rPh>
    <rPh sb="27" eb="29">
      <t>キニュウ</t>
    </rPh>
    <rPh sb="41" eb="43">
      <t>カタホウ</t>
    </rPh>
    <rPh sb="44" eb="46">
      <t>ジッシ</t>
    </rPh>
    <phoneticPr fontId="4"/>
  </si>
  <si>
    <r>
      <t>　ください。（</t>
    </r>
    <r>
      <rPr>
        <b/>
        <u/>
        <sz val="12"/>
        <color rgb="FFFF0000"/>
        <rFont val="ＭＳ ゴシック"/>
      </rPr>
      <t>１つは実施していなければならない。</t>
    </r>
    <r>
      <rPr>
        <b/>
        <sz val="12"/>
        <color rgb="FFFF0000"/>
        <rFont val="ＭＳ 明朝"/>
      </rPr>
      <t>）</t>
    </r>
  </si>
  <si>
    <t>(2)欄のどちらか一方にのみ○を入力してください。</t>
  </si>
  <si>
    <t>　実施している内容を、具体的に記入してください。</t>
    <rPh sb="1" eb="3">
      <t>ジッシ</t>
    </rPh>
    <rPh sb="7" eb="9">
      <t>ナイヨウ</t>
    </rPh>
    <rPh sb="11" eb="14">
      <t>グタイテキ</t>
    </rPh>
    <rPh sb="15" eb="17">
      <t>キニュウ</t>
    </rPh>
    <phoneticPr fontId="4"/>
  </si>
  <si>
    <t>登記事項証明書（個人経営の場合は、事業主の住民票の写し、提出日より３ヶ月以内に発行されたもの） *原本提出、コピー不可</t>
    <rPh sb="28" eb="30">
      <t>ていしゅつ</t>
    </rPh>
    <rPh sb="30" eb="31">
      <t>び</t>
    </rPh>
    <rPh sb="49" eb="51">
      <t>げんぽん</t>
    </rPh>
    <rPh sb="51" eb="53">
      <t>ていしゅつ</t>
    </rPh>
    <rPh sb="57" eb="59">
      <t>ふか</t>
    </rPh>
    <phoneticPr fontId="4" type="Hiragana"/>
  </si>
  <si>
    <t>評価・換算差額等</t>
    <rPh sb="0" eb="2">
      <t>ひょうか</t>
    </rPh>
    <rPh sb="3" eb="5">
      <t>かんさん</t>
    </rPh>
    <rPh sb="5" eb="7">
      <t>さがく</t>
    </rPh>
    <rPh sb="7" eb="8">
      <t>とう</t>
    </rPh>
    <phoneticPr fontId="4" type="Hiragana"/>
  </si>
  <si>
    <r>
      <t>　(1)、(2)について、実施している内容を、具体的に記載してください。（</t>
    </r>
    <r>
      <rPr>
        <b/>
        <u/>
        <sz val="12"/>
        <color rgb="FFFF0000"/>
        <rFont val="ＭＳ ゴシック"/>
      </rPr>
      <t>両方とも実施</t>
    </r>
    <r>
      <rPr>
        <b/>
        <u/>
        <sz val="12"/>
        <color rgb="FFFF0000"/>
        <rFont val="ＭＳ 明朝"/>
      </rPr>
      <t>していなければならない。</t>
    </r>
    <r>
      <rPr>
        <b/>
        <sz val="12"/>
        <color rgb="FFFF0000"/>
        <rFont val="ＭＳ 明朝"/>
      </rPr>
      <t>）</t>
    </r>
    <rPh sb="13" eb="15">
      <t>ジッシ</t>
    </rPh>
    <rPh sb="19" eb="21">
      <t>ナイヨウ</t>
    </rPh>
    <rPh sb="23" eb="26">
      <t>グタイテキ</t>
    </rPh>
    <rPh sb="27" eb="29">
      <t>キサイ</t>
    </rPh>
    <rPh sb="37" eb="39">
      <t>リョウホウ</t>
    </rPh>
    <rPh sb="41" eb="43">
      <t>ジッシ</t>
    </rPh>
    <phoneticPr fontId="4"/>
  </si>
  <si>
    <r>
      <t>　</t>
    </r>
    <r>
      <rPr>
        <b/>
        <u/>
        <sz val="12"/>
        <color rgb="FFFF0000"/>
        <rFont val="ＭＳ ゴシック"/>
      </rPr>
      <t>現場作業職員を直接雇用していない場合でも、事業主自身及び作業を行う経営体等がすべて実施していること。</t>
    </r>
    <r>
      <rPr>
        <b/>
        <sz val="12"/>
        <color rgb="FFFF0000"/>
        <rFont val="ＭＳ 明朝"/>
      </rPr>
      <t>）　</t>
    </r>
    <rPh sb="1" eb="3">
      <t>ゲンバ</t>
    </rPh>
    <rPh sb="3" eb="5">
      <t>サギョウ</t>
    </rPh>
    <rPh sb="5" eb="7">
      <t>ショクイン</t>
    </rPh>
    <rPh sb="8" eb="10">
      <t>チョクセツ</t>
    </rPh>
    <rPh sb="10" eb="12">
      <t>コヨウ</t>
    </rPh>
    <rPh sb="17" eb="19">
      <t>バアイ</t>
    </rPh>
    <rPh sb="22" eb="25">
      <t>ジギョウヌシ</t>
    </rPh>
    <rPh sb="25" eb="27">
      <t>ジシン</t>
    </rPh>
    <rPh sb="27" eb="28">
      <t>オヨ</t>
    </rPh>
    <rPh sb="29" eb="31">
      <t>サギョウ</t>
    </rPh>
    <rPh sb="32" eb="33">
      <t>オコナ</t>
    </rPh>
    <rPh sb="34" eb="37">
      <t>ケイエイタイ</t>
    </rPh>
    <rPh sb="37" eb="38">
      <t>トウ</t>
    </rPh>
    <rPh sb="42" eb="44">
      <t>ジッシ</t>
    </rPh>
    <phoneticPr fontId="4"/>
  </si>
  <si>
    <t>５　主伐後の再造林の確保</t>
  </si>
  <si>
    <r>
      <t>　(1)～(3)のうち、</t>
    </r>
    <r>
      <rPr>
        <b/>
        <u/>
        <sz val="12"/>
        <color rgb="FFFF0000"/>
        <rFont val="ＭＳ 明朝"/>
      </rPr>
      <t>遵守している行動規範を選択</t>
    </r>
    <r>
      <rPr>
        <b/>
        <sz val="12"/>
        <color rgb="FFFF0000"/>
        <rFont val="ＭＳ 明朝"/>
      </rPr>
      <t>し、遵守されていることをどのように確認しているか具体的に記入して</t>
    </r>
    <rPh sb="12" eb="14">
      <t>ジュンシュ</t>
    </rPh>
    <rPh sb="18" eb="20">
      <t>コウドウ</t>
    </rPh>
    <rPh sb="20" eb="22">
      <t>キハン</t>
    </rPh>
    <rPh sb="23" eb="25">
      <t>センタク</t>
    </rPh>
    <rPh sb="27" eb="29">
      <t>ジュンシュ</t>
    </rPh>
    <rPh sb="42" eb="44">
      <t>カクニン</t>
    </rPh>
    <rPh sb="49" eb="52">
      <t>グタイテキ</t>
    </rPh>
    <rPh sb="53" eb="55">
      <t>キニュウ</t>
    </rPh>
    <phoneticPr fontId="4"/>
  </si>
  <si>
    <t>「経営管理実施権の設定を受けることを希望する区域」欄</t>
  </si>
  <si>
    <t>(1)素材生産の事業実績</t>
  </si>
  <si>
    <t>FAX番号</t>
    <rPh sb="3" eb="5">
      <t>バンゴウ</t>
    </rPh>
    <phoneticPr fontId="4"/>
  </si>
  <si>
    <r>
      <t>　(1)～(4)について、実施している内容を、具体的に記入してください。（</t>
    </r>
    <r>
      <rPr>
        <b/>
        <u/>
        <sz val="12"/>
        <color rgb="FFFF0000"/>
        <rFont val="ＭＳ ゴシック"/>
      </rPr>
      <t>すべて実施していなければならない。</t>
    </r>
    <rPh sb="13" eb="15">
      <t>ジッシ</t>
    </rPh>
    <rPh sb="19" eb="21">
      <t>ナイヨウ</t>
    </rPh>
    <rPh sb="23" eb="26">
      <t>グタイテキ</t>
    </rPh>
    <rPh sb="27" eb="29">
      <t>キニュウ</t>
    </rPh>
    <rPh sb="40" eb="42">
      <t>ジッシ</t>
    </rPh>
    <phoneticPr fontId="4"/>
  </si>
  <si>
    <t>　(5)及び(6)については、直近の年度末時点での人数を記入してください。</t>
    <rPh sb="4" eb="5">
      <t>オヨ</t>
    </rPh>
    <rPh sb="15" eb="17">
      <t>チョッキン</t>
    </rPh>
    <rPh sb="18" eb="21">
      <t>ネンドマツ</t>
    </rPh>
    <rPh sb="21" eb="23">
      <t>ジテン</t>
    </rPh>
    <rPh sb="25" eb="27">
      <t>ニンズウ</t>
    </rPh>
    <rPh sb="28" eb="30">
      <t>キニュウ</t>
    </rPh>
    <phoneticPr fontId="4"/>
  </si>
  <si>
    <t>直営</t>
    <rPh sb="0" eb="2">
      <t>チョクエイ</t>
    </rPh>
    <phoneticPr fontId="4"/>
  </si>
  <si>
    <t>流動負債</t>
    <rPh sb="0" eb="2">
      <t>りゅうどう</t>
    </rPh>
    <rPh sb="2" eb="4">
      <t>ふさい</t>
    </rPh>
    <phoneticPr fontId="4" type="Hiragana"/>
  </si>
  <si>
    <t>合計</t>
    <rPh sb="0" eb="2">
      <t>ゴウケイ</t>
    </rPh>
    <phoneticPr fontId="4"/>
  </si>
  <si>
    <t>営業利益</t>
    <rPh sb="0" eb="2">
      <t>えいぎょう</t>
    </rPh>
    <rPh sb="2" eb="4">
      <t>りえき</t>
    </rPh>
    <phoneticPr fontId="4" type="Hiragana"/>
  </si>
  <si>
    <t>(2)原木の安定供給・流通合理化等</t>
    <rPh sb="3" eb="5">
      <t>ゲンボク</t>
    </rPh>
    <rPh sb="6" eb="8">
      <t>アンテイ</t>
    </rPh>
    <rPh sb="8" eb="10">
      <t>キョウキュウ</t>
    </rPh>
    <phoneticPr fontId="4"/>
  </si>
  <si>
    <t>(2)-1　労働安全対策</t>
  </si>
  <si>
    <t>250万円以上
300万円未満</t>
    <rPh sb="3" eb="5">
      <t>マンエン</t>
    </rPh>
    <rPh sb="5" eb="7">
      <t>イジョウ</t>
    </rPh>
    <rPh sb="11" eb="13">
      <t>マンエン</t>
    </rPh>
    <rPh sb="13" eb="15">
      <t>ミマン</t>
    </rPh>
    <phoneticPr fontId="4"/>
  </si>
  <si>
    <r>
      <t>(1)主伐及び主伐後の再造林を</t>
    </r>
    <r>
      <rPr>
        <b/>
        <u/>
        <sz val="11"/>
        <color rgb="FFFF0000"/>
        <rFont val="ＭＳ ゴシック"/>
      </rPr>
      <t>一体的に実施する体制</t>
    </r>
    <rPh sb="3" eb="5">
      <t>シュバツ</t>
    </rPh>
    <rPh sb="5" eb="6">
      <t>オヨ</t>
    </rPh>
    <rPh sb="7" eb="9">
      <t>シュバツ</t>
    </rPh>
    <rPh sb="9" eb="10">
      <t>ゴ</t>
    </rPh>
    <rPh sb="11" eb="14">
      <t>サイゾウリン</t>
    </rPh>
    <rPh sb="15" eb="18">
      <t>イッタイテキ</t>
    </rPh>
    <rPh sb="19" eb="21">
      <t>ジッシ</t>
    </rPh>
    <rPh sb="23" eb="25">
      <t>タイセイ</t>
    </rPh>
    <phoneticPr fontId="4"/>
  </si>
  <si>
    <t>(2)造林・保育の事業実績</t>
  </si>
  <si>
    <r>
      <t>９</t>
    </r>
    <r>
      <rPr>
        <sz val="12"/>
        <color theme="1"/>
        <rFont val="ＭＳ ゴシック"/>
      </rPr>
      <t>　コンプライアンスの確保　　</t>
    </r>
    <r>
      <rPr>
        <b/>
        <u/>
        <sz val="12"/>
        <color rgb="FFFF0000"/>
        <rFont val="ＭＳ 明朝"/>
      </rPr>
      <t>※(1)～(5)すべてに該当しないこと</t>
    </r>
    <rPh sb="11" eb="13">
      <t>カクホ</t>
    </rPh>
    <rPh sb="27" eb="29">
      <t>ガイトウ</t>
    </rPh>
    <phoneticPr fontId="4"/>
  </si>
  <si>
    <t>(1)欄及び(2)欄の両方とも入力してください。</t>
  </si>
  <si>
    <t>(2)所属する業界団体等が策定した行動規範等を遵守している。</t>
    <rPh sb="3" eb="5">
      <t>ショゾク</t>
    </rPh>
    <rPh sb="7" eb="9">
      <t>ギョウカイ</t>
    </rPh>
    <rPh sb="9" eb="11">
      <t>ダンタイ</t>
    </rPh>
    <rPh sb="11" eb="12">
      <t>トウ</t>
    </rPh>
    <rPh sb="13" eb="15">
      <t>サクテイ</t>
    </rPh>
    <rPh sb="17" eb="19">
      <t>コウドウ</t>
    </rPh>
    <rPh sb="19" eb="21">
      <t>キハン</t>
    </rPh>
    <rPh sb="21" eb="22">
      <t>トウ</t>
    </rPh>
    <rPh sb="23" eb="25">
      <t>ジュンシュ</t>
    </rPh>
    <phoneticPr fontId="4"/>
  </si>
  <si>
    <t>(3)都道府県・市町村等、行政の策定したガイドライン等の遵守</t>
    <rPh sb="3" eb="4">
      <t>ト</t>
    </rPh>
    <rPh sb="4" eb="7">
      <t>ドウフケン</t>
    </rPh>
    <rPh sb="8" eb="10">
      <t>シチョウ</t>
    </rPh>
    <rPh sb="10" eb="11">
      <t>ソン</t>
    </rPh>
    <rPh sb="11" eb="12">
      <t>トウ</t>
    </rPh>
    <rPh sb="13" eb="15">
      <t>ギョウセイ</t>
    </rPh>
    <rPh sb="16" eb="18">
      <t>サクテイ</t>
    </rPh>
    <rPh sb="26" eb="27">
      <t>トウ</t>
    </rPh>
    <rPh sb="28" eb="30">
      <t>ジュンシュ</t>
    </rPh>
    <phoneticPr fontId="4"/>
  </si>
  <si>
    <r>
      <t xml:space="preserve">◎直近３事業年度分
（法人）決算報告書の写し
（個人）①確定申告書の控用の写し
　　　　②青色申告決算書又は収支内訳書の控用の写し
</t>
    </r>
    <r>
      <rPr>
        <sz val="11"/>
        <color rgb="FFFF0000"/>
        <rFont val="ＭＳ Ｐゴシック"/>
      </rPr>
      <t>※現在、県のホームページで「法36条の民間事業者」として公表されている場合（令和4年10月1日から令和5年9月30日まで。「育成経営体」ではない。）は、直近の事業年度分のみの提出で可</t>
    </r>
    <rPh sb="11" eb="13">
      <t>ホウジン</t>
    </rPh>
    <rPh sb="14" eb="16">
      <t>ケッサン</t>
    </rPh>
    <rPh sb="16" eb="18">
      <t>ホウコク</t>
    </rPh>
    <rPh sb="18" eb="19">
      <t>ショ</t>
    </rPh>
    <rPh sb="20" eb="21">
      <t>ウツ</t>
    </rPh>
    <rPh sb="28" eb="30">
      <t>カクテイ</t>
    </rPh>
    <rPh sb="30" eb="32">
      <t>シンコク</t>
    </rPh>
    <rPh sb="32" eb="33">
      <t>ショ</t>
    </rPh>
    <rPh sb="34" eb="35">
      <t>ヒカ</t>
    </rPh>
    <rPh sb="35" eb="36">
      <t>ヨウ</t>
    </rPh>
    <rPh sb="37" eb="38">
      <t>ウツ</t>
    </rPh>
    <rPh sb="45" eb="47">
      <t>アオイロ</t>
    </rPh>
    <rPh sb="47" eb="49">
      <t>シンコク</t>
    </rPh>
    <rPh sb="49" eb="52">
      <t>ケッサンショ</t>
    </rPh>
    <rPh sb="52" eb="53">
      <t>マタ</t>
    </rPh>
    <rPh sb="54" eb="56">
      <t>シュウシ</t>
    </rPh>
    <rPh sb="56" eb="59">
      <t>ウチワケショ</t>
    </rPh>
    <rPh sb="60" eb="61">
      <t>ヒカ</t>
    </rPh>
    <rPh sb="61" eb="62">
      <t>ヨウ</t>
    </rPh>
    <rPh sb="63" eb="64">
      <t>ウツ</t>
    </rPh>
    <rPh sb="67" eb="69">
      <t>ゲンザイ</t>
    </rPh>
    <rPh sb="70" eb="71">
      <t>ケン</t>
    </rPh>
    <rPh sb="80" eb="81">
      <t>ホウ</t>
    </rPh>
    <rPh sb="83" eb="84">
      <t>ジョウ</t>
    </rPh>
    <rPh sb="85" eb="87">
      <t>ミンカン</t>
    </rPh>
    <rPh sb="87" eb="90">
      <t>ジギョウシャ</t>
    </rPh>
    <rPh sb="94" eb="96">
      <t>コウヒョウ</t>
    </rPh>
    <rPh sb="101" eb="103">
      <t>バアイ</t>
    </rPh>
    <rPh sb="104" eb="106">
      <t>レイワ</t>
    </rPh>
    <rPh sb="107" eb="108">
      <t>ネン</t>
    </rPh>
    <rPh sb="110" eb="111">
      <t>ガツ</t>
    </rPh>
    <rPh sb="112" eb="113">
      <t>ニチ</t>
    </rPh>
    <rPh sb="115" eb="117">
      <t>レイワ</t>
    </rPh>
    <rPh sb="118" eb="119">
      <t>ネン</t>
    </rPh>
    <rPh sb="120" eb="121">
      <t>ガツ</t>
    </rPh>
    <rPh sb="123" eb="124">
      <t>ニチ</t>
    </rPh>
    <rPh sb="128" eb="130">
      <t>イクセイ</t>
    </rPh>
    <rPh sb="130" eb="133">
      <t>ケイエイタイ</t>
    </rPh>
    <rPh sb="142" eb="144">
      <t>チョッキン</t>
    </rPh>
    <rPh sb="145" eb="147">
      <t>ジギョウ</t>
    </rPh>
    <rPh sb="147" eb="150">
      <t>ネンドブン</t>
    </rPh>
    <rPh sb="153" eb="155">
      <t>テイシュツ</t>
    </rPh>
    <rPh sb="156" eb="157">
      <t>カ</t>
    </rPh>
    <phoneticPr fontId="4"/>
  </si>
  <si>
    <t>(1)雇用管理の改善</t>
    <rPh sb="3" eb="5">
      <t>コヨウ</t>
    </rPh>
    <rPh sb="5" eb="7">
      <t>カンリ</t>
    </rPh>
    <rPh sb="8" eb="10">
      <t>カイゼン</t>
    </rPh>
    <phoneticPr fontId="4"/>
  </si>
  <si>
    <t>様式第１号</t>
    <rPh sb="0" eb="2">
      <t>ようしき</t>
    </rPh>
    <rPh sb="2" eb="3">
      <t>だい</t>
    </rPh>
    <rPh sb="4" eb="5">
      <t>ごう</t>
    </rPh>
    <phoneticPr fontId="18" type="Hiragana"/>
  </si>
  <si>
    <r>
      <t>(2)-2</t>
    </r>
    <r>
      <rPr>
        <sz val="11"/>
        <color auto="1"/>
        <rFont val="ＭＳ 明朝"/>
      </rPr>
      <t>　提出日以前の2年間に、死傷災害（休業４日以上）を起こしている。</t>
    </r>
    <rPh sb="6" eb="8">
      <t>テイシュツ</t>
    </rPh>
    <rPh sb="8" eb="9">
      <t>ビ</t>
    </rPh>
    <rPh sb="9" eb="11">
      <t>イゼン</t>
    </rPh>
    <rPh sb="13" eb="15">
      <t>ネンカン</t>
    </rPh>
    <rPh sb="17" eb="19">
      <t>シショウ</t>
    </rPh>
    <rPh sb="19" eb="21">
      <t>サイガイ</t>
    </rPh>
    <rPh sb="22" eb="24">
      <t>キュウギョウ</t>
    </rPh>
    <rPh sb="25" eb="26">
      <t>ニチ</t>
    </rPh>
    <rPh sb="26" eb="28">
      <t>イジョウ</t>
    </rPh>
    <rPh sb="30" eb="31">
      <t>オ</t>
    </rPh>
    <phoneticPr fontId="4"/>
  </si>
  <si>
    <t>厚生年金保険</t>
    <rPh sb="0" eb="2">
      <t>コウセイ</t>
    </rPh>
    <rPh sb="2" eb="4">
      <t>ネンキン</t>
    </rPh>
    <rPh sb="4" eb="6">
      <t>ホケン</t>
    </rPh>
    <phoneticPr fontId="4"/>
  </si>
  <si>
    <t>(5)雇用の状況</t>
    <rPh sb="3" eb="5">
      <t>コヨウ</t>
    </rPh>
    <rPh sb="6" eb="8">
      <t>ジョウキョウ</t>
    </rPh>
    <phoneticPr fontId="4"/>
  </si>
  <si>
    <t>売上高</t>
    <rPh sb="0" eb="2">
      <t>うりあげ</t>
    </rPh>
    <rPh sb="2" eb="3">
      <t>だか</t>
    </rPh>
    <phoneticPr fontId="4" type="Hiragana"/>
  </si>
  <si>
    <t>職員数（うち常用）</t>
    <rPh sb="0" eb="3">
      <t>ショクインスウ</t>
    </rPh>
    <rPh sb="6" eb="8">
      <t>ジョウヨウ</t>
    </rPh>
    <phoneticPr fontId="4"/>
  </si>
  <si>
    <t>直近の事業年度</t>
    <rPh sb="0" eb="2">
      <t>ちょっきん</t>
    </rPh>
    <rPh sb="3" eb="5">
      <t>じぎょう</t>
    </rPh>
    <rPh sb="5" eb="7">
      <t>ねんど</t>
    </rPh>
    <phoneticPr fontId="4" type="Hiragana"/>
  </si>
  <si>
    <t>現場作業職員</t>
    <rPh sb="0" eb="2">
      <t>ゲンバ</t>
    </rPh>
    <rPh sb="2" eb="4">
      <t>サギョウ</t>
    </rPh>
    <rPh sb="4" eb="6">
      <t>ショクイン</t>
    </rPh>
    <phoneticPr fontId="4"/>
  </si>
  <si>
    <t>（　　　　　　</t>
  </si>
  <si>
    <t>(6)支払賃金の状況(直近の事業年度、常用の現場作業職員（年度途中で退職した人を除く）の年収)</t>
    <rPh sb="3" eb="5">
      <t>シハラ</t>
    </rPh>
    <rPh sb="5" eb="7">
      <t>チンギン</t>
    </rPh>
    <rPh sb="8" eb="10">
      <t>ジョウキョウ</t>
    </rPh>
    <rPh sb="19" eb="21">
      <t>ジョウヨウ</t>
    </rPh>
    <phoneticPr fontId="4"/>
  </si>
  <si>
    <t>区分</t>
    <rPh sb="0" eb="2">
      <t>クブン</t>
    </rPh>
    <phoneticPr fontId="4"/>
  </si>
  <si>
    <r>
      <t>直近の</t>
    </r>
    <r>
      <rPr>
        <sz val="11"/>
        <color theme="1"/>
        <rFont val="ＭＳ Ｐゴシック"/>
      </rPr>
      <t>社会・労働保険への加入状況が確認できる書類
　労働保険概算・確定保険料申告書の事業主控、健康保険/厚生年金保険被保険者報酬月額算定基礎届総括表の写し、労災保険率決定通知書の写し　等</t>
    </r>
    <rPh sb="0" eb="2">
      <t>ちょっきん</t>
    </rPh>
    <rPh sb="3" eb="4">
      <t>しゃ</t>
    </rPh>
    <rPh sb="4" eb="5">
      <t>かい</t>
    </rPh>
    <rPh sb="6" eb="8">
      <t>ろうどう</t>
    </rPh>
    <rPh sb="8" eb="10">
      <t>ほけん</t>
    </rPh>
    <rPh sb="26" eb="28">
      <t>ろうどう</t>
    </rPh>
    <rPh sb="28" eb="30">
      <t>ほけん</t>
    </rPh>
    <rPh sb="30" eb="32">
      <t>がいさん</t>
    </rPh>
    <rPh sb="33" eb="35">
      <t>かくてい</t>
    </rPh>
    <rPh sb="35" eb="38">
      <t>ほけんりょう</t>
    </rPh>
    <rPh sb="38" eb="41">
      <t>しんこくしょ</t>
    </rPh>
    <rPh sb="42" eb="44">
      <t>じぎょう</t>
    </rPh>
    <rPh sb="44" eb="45">
      <t>ぬし</t>
    </rPh>
    <rPh sb="45" eb="46">
      <t>ひか</t>
    </rPh>
    <rPh sb="47" eb="49">
      <t>けんこう</t>
    </rPh>
    <rPh sb="49" eb="51">
      <t>ほけん</t>
    </rPh>
    <rPh sb="52" eb="54">
      <t>こうせい</t>
    </rPh>
    <rPh sb="54" eb="56">
      <t>ねんきん</t>
    </rPh>
    <rPh sb="56" eb="58">
      <t>ほけん</t>
    </rPh>
    <rPh sb="58" eb="59">
      <t>ひ</t>
    </rPh>
    <rPh sb="59" eb="62">
      <t>ほけんしゃ</t>
    </rPh>
    <rPh sb="62" eb="64">
      <t>ほうしゅう</t>
    </rPh>
    <rPh sb="64" eb="66">
      <t>げつがく</t>
    </rPh>
    <rPh sb="66" eb="68">
      <t>さんてい</t>
    </rPh>
    <rPh sb="68" eb="70">
      <t>きそ</t>
    </rPh>
    <rPh sb="70" eb="71">
      <t>とどけ</t>
    </rPh>
    <rPh sb="71" eb="73">
      <t>そうかつ</t>
    </rPh>
    <rPh sb="73" eb="74">
      <t>ひょう</t>
    </rPh>
    <rPh sb="75" eb="76">
      <t>うつ</t>
    </rPh>
    <rPh sb="78" eb="80">
      <t>ろうさい</t>
    </rPh>
    <rPh sb="80" eb="82">
      <t>ほけん</t>
    </rPh>
    <rPh sb="82" eb="83">
      <t>りつ</t>
    </rPh>
    <rPh sb="83" eb="85">
      <t>けってい</t>
    </rPh>
    <rPh sb="85" eb="87">
      <t>つうち</t>
    </rPh>
    <rPh sb="87" eb="88">
      <t>しょ</t>
    </rPh>
    <rPh sb="89" eb="90">
      <t>うつ</t>
    </rPh>
    <rPh sb="92" eb="93">
      <t>とう</t>
    </rPh>
    <phoneticPr fontId="4" type="Hiragana"/>
  </si>
  <si>
    <t>連絡が取れる電話番号</t>
    <rPh sb="0" eb="2">
      <t>れんらく</t>
    </rPh>
    <rPh sb="3" eb="4">
      <t>と</t>
    </rPh>
    <rPh sb="6" eb="8">
      <t>でんわ</t>
    </rPh>
    <rPh sb="8" eb="10">
      <t>ばんごう</t>
    </rPh>
    <phoneticPr fontId="4" type="Hiragana"/>
  </si>
  <si>
    <t>現場作業職員の人数</t>
    <rPh sb="0" eb="2">
      <t>ゲンバ</t>
    </rPh>
    <rPh sb="2" eb="4">
      <t>サギョウ</t>
    </rPh>
    <rPh sb="4" eb="6">
      <t>ショクイン</t>
    </rPh>
    <rPh sb="7" eb="9">
      <t>ニンズウ</t>
    </rPh>
    <phoneticPr fontId="4"/>
  </si>
  <si>
    <t>(2)業務に関連して法令に違反し、事案が重大・悪質な場合であって再発防止に向けた取組が確実に行われると</t>
    <rPh sb="3" eb="5">
      <t>ギョウム</t>
    </rPh>
    <rPh sb="6" eb="8">
      <t>カンレン</t>
    </rPh>
    <rPh sb="10" eb="12">
      <t>ホウレイ</t>
    </rPh>
    <rPh sb="13" eb="15">
      <t>イハン</t>
    </rPh>
    <rPh sb="17" eb="19">
      <t>ジアン</t>
    </rPh>
    <rPh sb="20" eb="22">
      <t>ジュウダイ</t>
    </rPh>
    <rPh sb="23" eb="25">
      <t>アクシツ</t>
    </rPh>
    <rPh sb="26" eb="28">
      <t>バアイ</t>
    </rPh>
    <rPh sb="32" eb="34">
      <t>サイハツ</t>
    </rPh>
    <rPh sb="34" eb="36">
      <t>ボウシ</t>
    </rPh>
    <rPh sb="37" eb="38">
      <t>ム</t>
    </rPh>
    <rPh sb="40" eb="42">
      <t>トリクミ</t>
    </rPh>
    <phoneticPr fontId="4"/>
  </si>
  <si>
    <t>　認められない者である</t>
  </si>
  <si>
    <t>住所</t>
    <rPh sb="0" eb="2">
      <t>じゅうしょ</t>
    </rPh>
    <phoneticPr fontId="18" type="Hiragana"/>
  </si>
  <si>
    <t>(3)国、都道府県又は市町村から入札参加資格の指名停止を受けている者である</t>
    <rPh sb="3" eb="4">
      <t>クニ</t>
    </rPh>
    <rPh sb="5" eb="9">
      <t>トドウフケン</t>
    </rPh>
    <rPh sb="9" eb="10">
      <t>マタ</t>
    </rPh>
    <rPh sb="11" eb="13">
      <t>シチョウ</t>
    </rPh>
    <rPh sb="13" eb="14">
      <t>ソン</t>
    </rPh>
    <rPh sb="16" eb="18">
      <t>ニュウサツ</t>
    </rPh>
    <rPh sb="18" eb="20">
      <t>サンカ</t>
    </rPh>
    <rPh sb="20" eb="22">
      <t>シカク</t>
    </rPh>
    <rPh sb="23" eb="25">
      <t>シメイ</t>
    </rPh>
    <rPh sb="25" eb="27">
      <t>テイシ</t>
    </rPh>
    <rPh sb="28" eb="29">
      <t>ウ</t>
    </rPh>
    <rPh sb="33" eb="34">
      <t>モノ</t>
    </rPh>
    <phoneticPr fontId="4"/>
  </si>
  <si>
    <t>商号又は名称</t>
    <rPh sb="0" eb="2">
      <t>ショウゴウ</t>
    </rPh>
    <rPh sb="2" eb="3">
      <t>マタ</t>
    </rPh>
    <rPh sb="4" eb="6">
      <t>メイショウ</t>
    </rPh>
    <phoneticPr fontId="4"/>
  </si>
  <si>
    <r>
      <t>１年以内に確実に取り組む</t>
    </r>
    <r>
      <rPr>
        <sz val="9"/>
        <color auto="1"/>
        <rFont val="ＭＳ 明朝"/>
      </rPr>
      <t>（初回応募のみ選択可）</t>
    </r>
    <rPh sb="13" eb="15">
      <t>ショカイ</t>
    </rPh>
    <rPh sb="15" eb="17">
      <t>オウボ</t>
    </rPh>
    <rPh sb="19" eb="21">
      <t>センタク</t>
    </rPh>
    <rPh sb="21" eb="22">
      <t>カ</t>
    </rPh>
    <phoneticPr fontId="4"/>
  </si>
  <si>
    <t>氏　　名</t>
  </si>
  <si>
    <t xml:space="preserve">(5)その他森林の経営管理を適切に行うことができない又は森林の経営管理に関し不正若しくは不誠実な行為を
</t>
  </si>
  <si>
    <r>
      <t>　経営管理実施権の設定を受けることを希望する区域　　</t>
    </r>
    <r>
      <rPr>
        <b/>
        <sz val="12"/>
        <color rgb="FFFF0000"/>
        <rFont val="ＭＳ 明朝"/>
      </rPr>
      <t>※希望する市町名を記入する。</t>
    </r>
  </si>
  <si>
    <r>
      <t>５</t>
    </r>
    <r>
      <rPr>
        <sz val="12"/>
        <color theme="1"/>
        <rFont val="ＭＳ ゴシック"/>
      </rPr>
      <t>　主伐後の再造林の確保</t>
    </r>
    <rPh sb="2" eb="4">
      <t>シュバツ</t>
    </rPh>
    <rPh sb="4" eb="5">
      <t>ゴ</t>
    </rPh>
    <rPh sb="6" eb="9">
      <t>サイゾウリン</t>
    </rPh>
    <rPh sb="10" eb="12">
      <t>カクホ</t>
    </rPh>
    <phoneticPr fontId="4"/>
  </si>
  <si>
    <t>　するおそれがあると認めるに足りる相当の理由がある者である（破産手続開始の決定を受けて復権を得ない</t>
  </si>
  <si>
    <t>（５）</t>
  </si>
  <si>
    <t>　者、暴力団員による不当な行為の防止等に関する法律第32条第１項各号に掲げる者等）</t>
  </si>
  <si>
    <r>
      <t>様式第２号</t>
    </r>
    <r>
      <rPr>
        <sz val="14"/>
        <color theme="1"/>
        <rFont val="ＭＳ Ｐゴシック"/>
      </rPr>
      <t>　　　　経理状況の概要　　</t>
    </r>
    <r>
      <rPr>
        <b/>
        <sz val="14"/>
        <color rgb="FF0070C0"/>
        <rFont val="ＭＳ Ｐゴシック"/>
      </rPr>
      <t>事業者名：</t>
    </r>
    <rPh sb="0" eb="2">
      <t>ようしき</t>
    </rPh>
    <rPh sb="2" eb="3">
      <t>だい</t>
    </rPh>
    <rPh sb="4" eb="5">
      <t>ごう</t>
    </rPh>
    <rPh sb="9" eb="11">
      <t>けいり</t>
    </rPh>
    <rPh sb="11" eb="13">
      <t>じょうきょう</t>
    </rPh>
    <rPh sb="14" eb="16">
      <t>がいよう</t>
    </rPh>
    <rPh sb="18" eb="21">
      <t>じぎょうしゃ</t>
    </rPh>
    <rPh sb="21" eb="22">
      <t>めい</t>
    </rPh>
    <phoneticPr fontId="4" type="Hiragana"/>
  </si>
  <si>
    <t>役　　　職</t>
    <rPh sb="0" eb="1">
      <t>ヤク</t>
    </rPh>
    <rPh sb="4" eb="5">
      <t>ショク</t>
    </rPh>
    <phoneticPr fontId="4"/>
  </si>
  <si>
    <t>日</t>
    <rPh sb="0" eb="1">
      <t>ニチ</t>
    </rPh>
    <phoneticPr fontId="4"/>
  </si>
  <si>
    <t>代表者職氏名</t>
    <rPh sb="0" eb="3">
      <t>だいひょうしゃ</t>
    </rPh>
    <rPh sb="3" eb="4">
      <t>しょく</t>
    </rPh>
    <rPh sb="4" eb="6">
      <t>しめい</t>
    </rPh>
    <phoneticPr fontId="18" type="Hiragana"/>
  </si>
  <si>
    <t>作業日報の作成・分析による進捗管理、生産工程の見直し、作業システムの改善　等</t>
    <rPh sb="0" eb="2">
      <t>サギョウ</t>
    </rPh>
    <rPh sb="2" eb="4">
      <t>ニッポウ</t>
    </rPh>
    <rPh sb="5" eb="7">
      <t>サクセイ</t>
    </rPh>
    <rPh sb="8" eb="10">
      <t>ブンセキ</t>
    </rPh>
    <rPh sb="13" eb="15">
      <t>シンチョク</t>
    </rPh>
    <rPh sb="15" eb="17">
      <t>カンリ</t>
    </rPh>
    <rPh sb="18" eb="20">
      <t>セイサン</t>
    </rPh>
    <rPh sb="20" eb="22">
      <t>コウテイ</t>
    </rPh>
    <rPh sb="23" eb="25">
      <t>ミナオ</t>
    </rPh>
    <rPh sb="27" eb="29">
      <t>サギョウ</t>
    </rPh>
    <rPh sb="34" eb="36">
      <t>カイゼン</t>
    </rPh>
    <rPh sb="37" eb="38">
      <t>トウ</t>
    </rPh>
    <phoneticPr fontId="4"/>
  </si>
  <si>
    <t>（６）</t>
  </si>
  <si>
    <t>製材工場等需要者との直接的な取引、木材流通業者や森林組合系統等の取りまとめ機関を通じた共同販売・共同出荷、</t>
    <rPh sb="17" eb="19">
      <t>モクザイ</t>
    </rPh>
    <rPh sb="19" eb="21">
      <t>リュウツウ</t>
    </rPh>
    <rPh sb="21" eb="23">
      <t>ギョウシャ</t>
    </rPh>
    <rPh sb="24" eb="26">
      <t>シンリン</t>
    </rPh>
    <rPh sb="26" eb="28">
      <t>クミアイ</t>
    </rPh>
    <rPh sb="28" eb="30">
      <t>ケイトウ</t>
    </rPh>
    <rPh sb="30" eb="31">
      <t>トウ</t>
    </rPh>
    <phoneticPr fontId="4"/>
  </si>
  <si>
    <r>
      <t>７</t>
    </r>
    <r>
      <rPr>
        <sz val="12"/>
        <color theme="1"/>
        <rFont val="ＭＳ ゴシック"/>
      </rPr>
      <t>　伐採・造林に関する行動規範の策定等</t>
    </r>
  </si>
  <si>
    <t>(１)</t>
  </si>
  <si>
    <t>森林所有者や工務店等と連携したいわゆる「顔の見える木材での快適空間づくり」　等</t>
    <rPh sb="20" eb="21">
      <t>カオ</t>
    </rPh>
    <rPh sb="22" eb="23">
      <t>ミ</t>
    </rPh>
    <rPh sb="25" eb="27">
      <t>モクザイ</t>
    </rPh>
    <rPh sb="29" eb="31">
      <t>カイテキ</t>
    </rPh>
    <rPh sb="31" eb="33">
      <t>クウカン</t>
    </rPh>
    <rPh sb="38" eb="39">
      <t>トウ</t>
    </rPh>
    <phoneticPr fontId="4"/>
  </si>
  <si>
    <t>※取りまとめ機関を通じた共同販売・共同出荷を実施している場合は、その協定書等の写しを添付。</t>
    <rPh sb="22" eb="24">
      <t>ジッシ</t>
    </rPh>
    <rPh sb="28" eb="30">
      <t>バアイ</t>
    </rPh>
    <rPh sb="34" eb="37">
      <t>キョウテイショ</t>
    </rPh>
    <rPh sb="37" eb="38">
      <t>トウ</t>
    </rPh>
    <rPh sb="39" eb="40">
      <t>ウツ</t>
    </rPh>
    <rPh sb="42" eb="44">
      <t>テンプ</t>
    </rPh>
    <phoneticPr fontId="4"/>
  </si>
  <si>
    <t>伐採・造林の一貫作業システムの導入、コンテナ苗の使用、低密度植栽、下刈の省略　等</t>
    <rPh sb="0" eb="2">
      <t>バッサイ</t>
    </rPh>
    <rPh sb="3" eb="5">
      <t>ゾウリン</t>
    </rPh>
    <rPh sb="6" eb="8">
      <t>イッカン</t>
    </rPh>
    <rPh sb="8" eb="10">
      <t>サギョウ</t>
    </rPh>
    <rPh sb="15" eb="17">
      <t>ドウニュウ</t>
    </rPh>
    <rPh sb="39" eb="40">
      <t>トウ</t>
    </rPh>
    <phoneticPr fontId="4"/>
  </si>
  <si>
    <t>主伐と再造林の両方を直営施業又は他者への請負により実施する体制、若しくは連携する他の林業経営体と一体的に実施する体制</t>
    <rPh sb="32" eb="33">
      <t>モ</t>
    </rPh>
    <phoneticPr fontId="4"/>
  </si>
  <si>
    <t>①「経営管理に関する情報」</t>
  </si>
  <si>
    <t>目標を５年後に設定している場合は、生産量（主伐と間伐の材積の合計）、又は生産性（主伐と間伐の合計）が、５年後に1.2割以上増加するように目標設定してください。</t>
  </si>
  <si>
    <t>中小企業診断士又は公認会計士の経営診断書等を提出してください。</t>
  </si>
  <si>
    <t>※他の林業経営体と連携して実施している場合は、その協定書等の写しを添付。</t>
    <rPh sb="1" eb="2">
      <t>ホカ</t>
    </rPh>
    <rPh sb="3" eb="5">
      <t>リンギョウ</t>
    </rPh>
    <rPh sb="5" eb="7">
      <t>ケイエイ</t>
    </rPh>
    <rPh sb="7" eb="8">
      <t>タイ</t>
    </rPh>
    <rPh sb="9" eb="11">
      <t>レンケイ</t>
    </rPh>
    <rPh sb="13" eb="15">
      <t>ジッシ</t>
    </rPh>
    <rPh sb="19" eb="21">
      <t>バアイ</t>
    </rPh>
    <rPh sb="25" eb="28">
      <t>キョウテイショ</t>
    </rPh>
    <rPh sb="28" eb="29">
      <t>トウ</t>
    </rPh>
    <rPh sb="30" eb="31">
      <t>ウツ</t>
    </rPh>
    <rPh sb="33" eb="35">
      <t>テンプ</t>
    </rPh>
    <phoneticPr fontId="4"/>
  </si>
  <si>
    <t>自己の所有する森林の主伐にあっては、主伐後の適切な更新の実施、</t>
  </si>
  <si>
    <t>他者の所有する森林の主伐にあっては、事前に森林所有者等に対する適切な更新の働きかけ</t>
  </si>
  <si>
    <t>直近の実績が生産性　間伐5㎥／人日以上の場合は、その実績以上の目標を設定してください。</t>
  </si>
  <si>
    <t>規範等が遵守されていることをどのように確認しているか記入してください。</t>
    <rPh sb="26" eb="28">
      <t>キニュウ</t>
    </rPh>
    <phoneticPr fontId="4"/>
  </si>
  <si>
    <t>※策定した行動規範を添付。</t>
  </si>
  <si>
    <t>令和　年　月　日</t>
  </si>
  <si>
    <t>教育訓練の充実（計画的な研修実施等）、福利厚生の充実（退職金共済への加入等）など</t>
  </si>
  <si>
    <t>策定した団体［　　　　］</t>
    <rPh sb="0" eb="2">
      <t>サクテイ</t>
    </rPh>
    <rPh sb="4" eb="6">
      <t>ダンタイ</t>
    </rPh>
    <phoneticPr fontId="4"/>
  </si>
  <si>
    <t>令和</t>
  </si>
  <si>
    <t>常勤役員の氏名等</t>
    <rPh sb="0" eb="2">
      <t>ジョウキン</t>
    </rPh>
    <rPh sb="2" eb="4">
      <t>ヤクイン</t>
    </rPh>
    <rPh sb="5" eb="7">
      <t>シメイ</t>
    </rPh>
    <rPh sb="7" eb="8">
      <t>トウ</t>
    </rPh>
    <phoneticPr fontId="4"/>
  </si>
  <si>
    <t>　　その他利益剰余金</t>
    <rPh sb="4" eb="5">
      <t>た</t>
    </rPh>
    <rPh sb="5" eb="7">
      <t>りえき</t>
    </rPh>
    <rPh sb="7" eb="10">
      <t>じょうよきん</t>
    </rPh>
    <phoneticPr fontId="4" type="Hiragana"/>
  </si>
  <si>
    <t>※行動規範、ガイドライン等を添付。</t>
  </si>
  <si>
    <t>年</t>
    <rPh sb="0" eb="1">
      <t>ネン</t>
    </rPh>
    <phoneticPr fontId="4"/>
  </si>
  <si>
    <t>策定した都道府県・市町村等［　　　　　　　］</t>
    <rPh sb="0" eb="2">
      <t>サクテイ</t>
    </rPh>
    <rPh sb="4" eb="5">
      <t>ト</t>
    </rPh>
    <rPh sb="5" eb="8">
      <t>ドウフケン</t>
    </rPh>
    <rPh sb="9" eb="12">
      <t>シチョウソン</t>
    </rPh>
    <rPh sb="12" eb="13">
      <t>トウ</t>
    </rPh>
    <phoneticPr fontId="4"/>
  </si>
  <si>
    <t>販売費及び一般管理費</t>
    <rPh sb="0" eb="2">
      <t>はんばい</t>
    </rPh>
    <rPh sb="2" eb="3">
      <t>ひ</t>
    </rPh>
    <rPh sb="3" eb="4">
      <t>およ</t>
    </rPh>
    <rPh sb="5" eb="7">
      <t>いっぱん</t>
    </rPh>
    <rPh sb="7" eb="10">
      <t>かんりひ</t>
    </rPh>
    <phoneticPr fontId="4" type="Hiragana"/>
  </si>
  <si>
    <t>（「伐採作業と造林作業の連携等に関する静岡県ガイドライン」を遵守する場合は、添付する必要はありません。）</t>
    <rPh sb="2" eb="4">
      <t>バッサイ</t>
    </rPh>
    <rPh sb="4" eb="6">
      <t>サギョウ</t>
    </rPh>
    <rPh sb="7" eb="9">
      <t>ゾウリン</t>
    </rPh>
    <rPh sb="9" eb="11">
      <t>サギョウ</t>
    </rPh>
    <rPh sb="12" eb="15">
      <t>レンケイトウ</t>
    </rPh>
    <rPh sb="16" eb="17">
      <t>カン</t>
    </rPh>
    <rPh sb="19" eb="22">
      <t>シズオカケン</t>
    </rPh>
    <rPh sb="30" eb="32">
      <t>ジュンシュ</t>
    </rPh>
    <rPh sb="34" eb="36">
      <t>バアイ</t>
    </rPh>
    <rPh sb="38" eb="40">
      <t>テンプ</t>
    </rPh>
    <rPh sb="42" eb="44">
      <t>ヒツヨウ</t>
    </rPh>
    <phoneticPr fontId="4"/>
  </si>
  <si>
    <t>雇用の安定化（現場作業職員の常用化等）、労働条件の改善（現場作業職員への月給制の導入・週休２日制の導入等）</t>
    <rPh sb="7" eb="9">
      <t>ゲンバ</t>
    </rPh>
    <rPh sb="9" eb="11">
      <t>サギョウ</t>
    </rPh>
    <rPh sb="11" eb="13">
      <t>ショクイン</t>
    </rPh>
    <rPh sb="14" eb="16">
      <t>ジョウヨウ</t>
    </rPh>
    <rPh sb="16" eb="17">
      <t>カ</t>
    </rPh>
    <rPh sb="17" eb="18">
      <t>トウ</t>
    </rPh>
    <phoneticPr fontId="4"/>
  </si>
  <si>
    <t>様式第２号　経理状況の概要</t>
  </si>
  <si>
    <t>現場作業職員等への安全衛生教育、リスクアセスメント、防護具等の着用の徹底、作業現場の安全巡回</t>
    <rPh sb="0" eb="2">
      <t>ゲンバ</t>
    </rPh>
    <rPh sb="2" eb="4">
      <t>サギョウ</t>
    </rPh>
    <rPh sb="4" eb="6">
      <t>ショクイン</t>
    </rPh>
    <rPh sb="6" eb="7">
      <t>トウ</t>
    </rPh>
    <rPh sb="9" eb="11">
      <t>アンゼン</t>
    </rPh>
    <rPh sb="11" eb="13">
      <t>エイセイ</t>
    </rPh>
    <rPh sb="13" eb="15">
      <t>キョウイク</t>
    </rPh>
    <phoneticPr fontId="4"/>
  </si>
  <si>
    <t>初回応募ではないのに、「１年以内に確実に取り組む」欄に○が入力されてしまっています。</t>
  </si>
  <si>
    <t>　　資本準備金</t>
    <rPh sb="2" eb="4">
      <t>しほん</t>
    </rPh>
    <rPh sb="4" eb="6">
      <t>じゅんび</t>
    </rPh>
    <rPh sb="6" eb="7">
      <t>きん</t>
    </rPh>
    <phoneticPr fontId="4" type="Hiragana"/>
  </si>
  <si>
    <t>繰延資産</t>
    <rPh sb="0" eb="2">
      <t>くりのべ</t>
    </rPh>
    <rPh sb="2" eb="4">
      <t>しさん</t>
    </rPh>
    <phoneticPr fontId="4" type="Hiragana"/>
  </si>
  <si>
    <t>①健康保険法第48条の規定による届出</t>
    <rPh sb="1" eb="3">
      <t>ケンコウ</t>
    </rPh>
    <rPh sb="3" eb="5">
      <t>ホケン</t>
    </rPh>
    <rPh sb="5" eb="6">
      <t>ホウ</t>
    </rPh>
    <rPh sb="6" eb="7">
      <t>ダイ</t>
    </rPh>
    <rPh sb="9" eb="10">
      <t>ジョウ</t>
    </rPh>
    <rPh sb="11" eb="13">
      <t>キテイ</t>
    </rPh>
    <rPh sb="16" eb="17">
      <t>トドケ</t>
    </rPh>
    <rPh sb="17" eb="18">
      <t>デ</t>
    </rPh>
    <phoneticPr fontId="4"/>
  </si>
  <si>
    <t>②厚生年金保険法第27条の規定による届出</t>
    <rPh sb="1" eb="3">
      <t>コウセイ</t>
    </rPh>
    <rPh sb="3" eb="5">
      <t>ネンキン</t>
    </rPh>
    <rPh sb="5" eb="8">
      <t>ホケンホウ</t>
    </rPh>
    <rPh sb="8" eb="9">
      <t>ダイ</t>
    </rPh>
    <rPh sb="11" eb="12">
      <t>ジョウ</t>
    </rPh>
    <rPh sb="13" eb="15">
      <t>キテイ</t>
    </rPh>
    <rPh sb="18" eb="19">
      <t>トドケ</t>
    </rPh>
    <rPh sb="19" eb="20">
      <t>デ</t>
    </rPh>
    <phoneticPr fontId="4"/>
  </si>
  <si>
    <t>様式第２号</t>
  </si>
  <si>
    <t>③雇用保険法第７条の規定による届出</t>
    <rPh sb="1" eb="3">
      <t>コヨウ</t>
    </rPh>
    <rPh sb="3" eb="6">
      <t>ホケンホウ</t>
    </rPh>
    <rPh sb="6" eb="7">
      <t>ダイ</t>
    </rPh>
    <rPh sb="8" eb="9">
      <t>ジョウ</t>
    </rPh>
    <rPh sb="10" eb="12">
      <t>キテイ</t>
    </rPh>
    <rPh sb="15" eb="16">
      <t>トドケ</t>
    </rPh>
    <rPh sb="16" eb="17">
      <t>デ</t>
    </rPh>
    <phoneticPr fontId="4"/>
  </si>
  <si>
    <t>雇用保険</t>
    <rPh sb="0" eb="2">
      <t>コヨウ</t>
    </rPh>
    <rPh sb="2" eb="4">
      <t>ホケン</t>
    </rPh>
    <phoneticPr fontId="4"/>
  </si>
  <si>
    <t>生　　産</t>
  </si>
  <si>
    <t>面　積（ha）</t>
    <rPh sb="0" eb="1">
      <t>メン</t>
    </rPh>
    <rPh sb="2" eb="3">
      <t>セキ</t>
    </rPh>
    <phoneticPr fontId="4"/>
  </si>
  <si>
    <t>人</t>
    <rPh sb="0" eb="1">
      <t>ヒト</t>
    </rPh>
    <phoneticPr fontId="4"/>
  </si>
  <si>
    <t>はい</t>
  </si>
  <si>
    <t>人）</t>
  </si>
  <si>
    <t>事務系等職員</t>
    <rPh sb="0" eb="3">
      <t>ジムケイ</t>
    </rPh>
    <rPh sb="3" eb="4">
      <t>トウ</t>
    </rPh>
    <rPh sb="4" eb="6">
      <t>ショクイン</t>
    </rPh>
    <phoneticPr fontId="4"/>
  </si>
  <si>
    <t>材　積(㎥)</t>
    <rPh sb="0" eb="1">
      <t>ザイ</t>
    </rPh>
    <rPh sb="2" eb="3">
      <t>セキ</t>
    </rPh>
    <phoneticPr fontId="4"/>
  </si>
  <si>
    <t>ふりがな</t>
  </si>
  <si>
    <t>主たる事業所の所在地</t>
    <rPh sb="0" eb="1">
      <t>シュ</t>
    </rPh>
    <rPh sb="3" eb="6">
      <t>ジギョウショ</t>
    </rPh>
    <rPh sb="7" eb="10">
      <t>ショザイチ</t>
    </rPh>
    <phoneticPr fontId="4"/>
  </si>
  <si>
    <r>
      <t>12</t>
    </r>
    <r>
      <rPr>
        <sz val="12"/>
        <color theme="1"/>
        <rFont val="ＭＳ ゴシック"/>
      </rPr>
      <t>　調査やアンケート等、国及び県が行う事業について協力依頼があった場合、取り組むことを承諾する。</t>
    </r>
  </si>
  <si>
    <t>生産性
（㎥/人日）</t>
    <rPh sb="0" eb="3">
      <t>セイサンセイ</t>
    </rPh>
    <phoneticPr fontId="4"/>
  </si>
  <si>
    <t>100万円以上
150万円未満</t>
    <rPh sb="3" eb="5">
      <t>マンエン</t>
    </rPh>
    <rPh sb="5" eb="7">
      <t>イジョウ</t>
    </rPh>
    <rPh sb="11" eb="13">
      <t>マンエン</t>
    </rPh>
    <rPh sb="13" eb="15">
      <t>ミマン</t>
    </rPh>
    <phoneticPr fontId="4"/>
  </si>
  <si>
    <t>健康保険</t>
    <rPh sb="0" eb="2">
      <t>ケンコウ</t>
    </rPh>
    <rPh sb="2" eb="4">
      <t>ホケン</t>
    </rPh>
    <phoneticPr fontId="4"/>
  </si>
  <si>
    <t>社会・労働保険等への加入状況</t>
    <rPh sb="0" eb="2">
      <t>シャカイ</t>
    </rPh>
    <rPh sb="3" eb="5">
      <t>ロウドウ</t>
    </rPh>
    <rPh sb="5" eb="7">
      <t>ホケン</t>
    </rPh>
    <rPh sb="7" eb="8">
      <t>トウ</t>
    </rPh>
    <rPh sb="10" eb="12">
      <t>カニュウ</t>
    </rPh>
    <rPh sb="12" eb="14">
      <t>ジョウキョウ</t>
    </rPh>
    <phoneticPr fontId="4"/>
  </si>
  <si>
    <t>労災保険</t>
    <rPh sb="0" eb="2">
      <t>ロウサイ</t>
    </rPh>
    <rPh sb="2" eb="4">
      <t>ホケン</t>
    </rPh>
    <phoneticPr fontId="4"/>
  </si>
  <si>
    <t>間　伐</t>
    <rPh sb="0" eb="1">
      <t>アイダ</t>
    </rPh>
    <rPh sb="2" eb="3">
      <t>バツ</t>
    </rPh>
    <phoneticPr fontId="4"/>
  </si>
  <si>
    <t>人</t>
    <rPh sb="0" eb="1">
      <t>ニン</t>
    </rPh>
    <phoneticPr fontId="4"/>
  </si>
  <si>
    <t>３年以上</t>
    <rPh sb="1" eb="2">
      <t>ネン</t>
    </rPh>
    <rPh sb="2" eb="4">
      <t>イジョウ</t>
    </rPh>
    <phoneticPr fontId="4"/>
  </si>
  <si>
    <t>行って
いる</t>
    <rPh sb="0" eb="1">
      <t>オコナ</t>
    </rPh>
    <phoneticPr fontId="4"/>
  </si>
  <si>
    <t>住　　　所</t>
    <rPh sb="0" eb="1">
      <t>ジュウ</t>
    </rPh>
    <rPh sb="4" eb="5">
      <t>トコロ</t>
    </rPh>
    <phoneticPr fontId="4"/>
  </si>
  <si>
    <t>400万円以上
450万円未満</t>
    <rPh sb="3" eb="5">
      <t>マンエン</t>
    </rPh>
    <rPh sb="5" eb="7">
      <t>イジョウ</t>
    </rPh>
    <rPh sb="11" eb="13">
      <t>マンエン</t>
    </rPh>
    <rPh sb="13" eb="15">
      <t>ミマン</t>
    </rPh>
    <phoneticPr fontId="4"/>
  </si>
  <si>
    <t>　</t>
  </si>
  <si>
    <t>３年未満</t>
    <rPh sb="1" eb="2">
      <t>ネン</t>
    </rPh>
    <rPh sb="2" eb="4">
      <t>ミマン</t>
    </rPh>
    <phoneticPr fontId="4"/>
  </si>
  <si>
    <t>加入して
いる</t>
    <rPh sb="0" eb="2">
      <t>カニュウ</t>
    </rPh>
    <phoneticPr fontId="4"/>
  </si>
  <si>
    <t>（７）</t>
  </si>
  <si>
    <t>１年以内に加入
（初回応募のみ選択可）</t>
    <rPh sb="1" eb="2">
      <t>ネン</t>
    </rPh>
    <rPh sb="2" eb="4">
      <t>イナイ</t>
    </rPh>
    <rPh sb="5" eb="7">
      <t>カニュウ</t>
    </rPh>
    <phoneticPr fontId="4"/>
  </si>
  <si>
    <t>※(1)、(2)どちらも３年未満の場合は、作業の質や安全性等が確保されていることを証明する書類を添付。</t>
    <rPh sb="13" eb="14">
      <t>ネン</t>
    </rPh>
    <rPh sb="14" eb="16">
      <t>ミマン</t>
    </rPh>
    <rPh sb="17" eb="19">
      <t>バアイ</t>
    </rPh>
    <rPh sb="21" eb="23">
      <t>サギョウ</t>
    </rPh>
    <rPh sb="24" eb="25">
      <t>シツ</t>
    </rPh>
    <rPh sb="26" eb="29">
      <t>アンゼンセイ</t>
    </rPh>
    <rPh sb="29" eb="30">
      <t>トウ</t>
    </rPh>
    <rPh sb="31" eb="33">
      <t>カクホ</t>
    </rPh>
    <rPh sb="41" eb="43">
      <t>ショウメイ</t>
    </rPh>
    <rPh sb="45" eb="47">
      <t>ショルイ</t>
    </rPh>
    <rPh sb="48" eb="50">
      <t>テンプ</t>
    </rPh>
    <phoneticPr fontId="4"/>
  </si>
  <si>
    <t>550万円以上
600万円未満</t>
    <rPh sb="3" eb="5">
      <t>マンエン</t>
    </rPh>
    <rPh sb="5" eb="7">
      <t>イジョウ</t>
    </rPh>
    <rPh sb="11" eb="13">
      <t>マンエン</t>
    </rPh>
    <rPh sb="13" eb="15">
      <t>ミマン</t>
    </rPh>
    <phoneticPr fontId="4"/>
  </si>
  <si>
    <t>300万円以上
350万円未満</t>
    <rPh sb="3" eb="5">
      <t>マンエン</t>
    </rPh>
    <rPh sb="5" eb="7">
      <t>イジョウ</t>
    </rPh>
    <rPh sb="11" eb="13">
      <t>マンエン</t>
    </rPh>
    <rPh sb="13" eb="15">
      <t>ミマン</t>
    </rPh>
    <phoneticPr fontId="4"/>
  </si>
  <si>
    <t>策定・遵守
済</t>
    <rPh sb="0" eb="2">
      <t>サクテイ</t>
    </rPh>
    <rPh sb="3" eb="5">
      <t>ジュンシュ</t>
    </rPh>
    <rPh sb="6" eb="7">
      <t>ズ</t>
    </rPh>
    <phoneticPr fontId="4"/>
  </si>
  <si>
    <t>造林・保育</t>
    <rPh sb="3" eb="5">
      <t>ホイク</t>
    </rPh>
    <phoneticPr fontId="4"/>
  </si>
  <si>
    <t>連　絡　先</t>
    <rPh sb="0" eb="1">
      <t>れん</t>
    </rPh>
    <phoneticPr fontId="4" type="Hiragana"/>
  </si>
  <si>
    <t>(6)欄に記入がありません。確認してください。</t>
  </si>
  <si>
    <t>植　付（ha）</t>
  </si>
  <si>
    <t>該当する</t>
    <rPh sb="0" eb="2">
      <t>ガイトウ</t>
    </rPh>
    <phoneticPr fontId="4"/>
  </si>
  <si>
    <t>１年以内に加入（初回応募のみ選択可）</t>
    <rPh sb="1" eb="2">
      <t>ネン</t>
    </rPh>
    <rPh sb="2" eb="4">
      <t>イナイ</t>
    </rPh>
    <rPh sb="5" eb="7">
      <t>カニュウ</t>
    </rPh>
    <phoneticPr fontId="4"/>
  </si>
  <si>
    <t>下刈り（ha）</t>
    <rPh sb="0" eb="2">
      <t>シタガ</t>
    </rPh>
    <phoneticPr fontId="4"/>
  </si>
  <si>
    <t>】</t>
  </si>
  <si>
    <t>1年以内に確実に取り組む（初回応募のみ選択可）</t>
    <rPh sb="13" eb="15">
      <t>ショカイ</t>
    </rPh>
    <rPh sb="15" eb="17">
      <t>オウボ</t>
    </rPh>
    <rPh sb="19" eb="21">
      <t>センタク</t>
    </rPh>
    <rPh sb="21" eb="22">
      <t>カ</t>
    </rPh>
    <phoneticPr fontId="4"/>
  </si>
  <si>
    <t>提出方法</t>
    <rPh sb="0" eb="2">
      <t>ていしゅつ</t>
    </rPh>
    <rPh sb="2" eb="4">
      <t>ほうほう</t>
    </rPh>
    <phoneticPr fontId="4" type="Hiragana"/>
  </si>
  <si>
    <t>該当しない</t>
    <rPh sb="0" eb="2">
      <t>ガイトウ</t>
    </rPh>
    <phoneticPr fontId="4"/>
  </si>
  <si>
    <t>350万円以上
400万円未満</t>
    <rPh sb="3" eb="5">
      <t>マンエン</t>
    </rPh>
    <rPh sb="5" eb="7">
      <t>イジョウ</t>
    </rPh>
    <rPh sb="11" eb="13">
      <t>マンエン</t>
    </rPh>
    <rPh sb="13" eb="15">
      <t>ミマン</t>
    </rPh>
    <phoneticPr fontId="4"/>
  </si>
  <si>
    <t>売上総利益</t>
    <rPh sb="0" eb="2">
      <t>うりあげ</t>
    </rPh>
    <rPh sb="2" eb="5">
      <t>そうりえき</t>
    </rPh>
    <phoneticPr fontId="4" type="Hiragana"/>
  </si>
  <si>
    <t>生年月日</t>
    <rPh sb="0" eb="2">
      <t>セイネン</t>
    </rPh>
    <rPh sb="2" eb="4">
      <t>ガッピ</t>
    </rPh>
    <phoneticPr fontId="4"/>
  </si>
  <si>
    <t>その他（単位）</t>
    <rPh sb="2" eb="3">
      <t>タ</t>
    </rPh>
    <rPh sb="4" eb="6">
      <t>タンイ</t>
    </rPh>
    <phoneticPr fontId="4"/>
  </si>
  <si>
    <t>（　　　　　）</t>
  </si>
  <si>
    <r>
      <t>１年以内に確実に取り組む</t>
    </r>
    <r>
      <rPr>
        <sz val="10"/>
        <color auto="1"/>
        <rFont val="ＭＳ 明朝"/>
      </rPr>
      <t>（初回応募のみ選択可）</t>
    </r>
    <rPh sb="13" eb="15">
      <t>ショカイ</t>
    </rPh>
    <rPh sb="15" eb="17">
      <t>オウボ</t>
    </rPh>
    <rPh sb="19" eb="21">
      <t>センタク</t>
    </rPh>
    <rPh sb="21" eb="22">
      <t>カ</t>
    </rPh>
    <phoneticPr fontId="4"/>
  </si>
  <si>
    <t>直近の実績　【事業期間</t>
  </si>
  <si>
    <t></t>
  </si>
  <si>
    <t>11　経営理念を記入してください。</t>
  </si>
  <si>
    <t>１　貸借対照表の要旨</t>
    <rPh sb="2" eb="4">
      <t>たいしゃく</t>
    </rPh>
    <rPh sb="4" eb="7">
      <t>たいしょうひょう</t>
    </rPh>
    <rPh sb="8" eb="10">
      <t>ようし</t>
    </rPh>
    <phoneticPr fontId="4" type="Hiragana"/>
  </si>
  <si>
    <t>区分</t>
    <rPh sb="0" eb="2">
      <t>くぶん</t>
    </rPh>
    <phoneticPr fontId="4" type="Hiragana"/>
  </si>
  <si>
    <t>所在地</t>
  </si>
  <si>
    <t>資産</t>
    <rPh sb="0" eb="2">
      <t>しさん</t>
    </rPh>
    <phoneticPr fontId="4" type="Hiragana"/>
  </si>
  <si>
    <t>負債</t>
    <rPh sb="0" eb="2">
      <t>ふさい</t>
    </rPh>
    <phoneticPr fontId="4" type="Hiragana"/>
  </si>
  <si>
    <t>純資産</t>
    <rPh sb="0" eb="3">
      <t>じゅんしさん</t>
    </rPh>
    <phoneticPr fontId="4" type="Hiragana"/>
  </si>
  <si>
    <t>負債及び純資産合計</t>
    <rPh sb="0" eb="2">
      <t>ふさい</t>
    </rPh>
    <rPh sb="2" eb="3">
      <t>およ</t>
    </rPh>
    <rPh sb="4" eb="7">
      <t>じゅんしさん</t>
    </rPh>
    <rPh sb="7" eb="9">
      <t>ごうけい</t>
    </rPh>
    <phoneticPr fontId="4" type="Hiragana"/>
  </si>
  <si>
    <t>（１）</t>
  </si>
  <si>
    <t>２　損益計算書の要旨</t>
    <rPh sb="2" eb="4">
      <t>そんえき</t>
    </rPh>
    <rPh sb="4" eb="6">
      <t>けいさん</t>
    </rPh>
    <rPh sb="6" eb="7">
      <t>しょ</t>
    </rPh>
    <rPh sb="8" eb="10">
      <t>ようし</t>
    </rPh>
    <phoneticPr fontId="4" type="Hiragana"/>
  </si>
  <si>
    <t>営業外利益</t>
    <rPh sb="0" eb="3">
      <t>えいぎょうがい</t>
    </rPh>
    <rPh sb="3" eb="5">
      <t>りえき</t>
    </rPh>
    <phoneticPr fontId="4" type="Hiragana"/>
  </si>
  <si>
    <t>経常利益</t>
    <rPh sb="0" eb="2">
      <t>けいじょう</t>
    </rPh>
    <rPh sb="2" eb="4">
      <t>りえき</t>
    </rPh>
    <phoneticPr fontId="4" type="Hiragana"/>
  </si>
  <si>
    <t>特別利益</t>
    <rPh sb="0" eb="2">
      <t>とくべつ</t>
    </rPh>
    <rPh sb="2" eb="4">
      <t>りえき</t>
    </rPh>
    <phoneticPr fontId="4" type="Hiragana"/>
  </si>
  <si>
    <t>特別損失</t>
    <rPh sb="0" eb="2">
      <t>とくべつ</t>
    </rPh>
    <rPh sb="2" eb="4">
      <t>そんしつ</t>
    </rPh>
    <phoneticPr fontId="4" type="Hiragana"/>
  </si>
  <si>
    <t>メールアドレス</t>
  </si>
  <si>
    <t>税引前当期利益</t>
    <rPh sb="0" eb="2">
      <t>ぜいびき</t>
    </rPh>
    <rPh sb="2" eb="3">
      <t>まえ</t>
    </rPh>
    <rPh sb="3" eb="5">
      <t>とうき</t>
    </rPh>
    <rPh sb="5" eb="7">
      <t>りえき</t>
    </rPh>
    <phoneticPr fontId="4" type="Hiragana"/>
  </si>
  <si>
    <t>規範等が遵守されていることをどのように確認しているか記入してください。</t>
  </si>
  <si>
    <t>法人税等充当額</t>
    <rPh sb="0" eb="3">
      <t>ほうじんぜい</t>
    </rPh>
    <rPh sb="3" eb="4">
      <t>とう</t>
    </rPh>
    <rPh sb="4" eb="6">
      <t>じゅうとう</t>
    </rPh>
    <rPh sb="6" eb="7">
      <t>がく</t>
    </rPh>
    <phoneticPr fontId="4" type="Hiragana"/>
  </si>
  <si>
    <t>税引後当期利益</t>
    <rPh sb="0" eb="2">
      <t>ぜいびき</t>
    </rPh>
    <rPh sb="2" eb="3">
      <t>ご</t>
    </rPh>
    <rPh sb="3" eb="5">
      <t>とうき</t>
    </rPh>
    <rPh sb="5" eb="7">
      <t>りえき</t>
    </rPh>
    <phoneticPr fontId="4" type="Hiragana"/>
  </si>
  <si>
    <t>３　自己資本比率及び経常利益金額等</t>
    <rPh sb="2" eb="4">
      <t>じこ</t>
    </rPh>
    <rPh sb="4" eb="6">
      <t>しほん</t>
    </rPh>
    <rPh sb="6" eb="8">
      <t>ひりつ</t>
    </rPh>
    <rPh sb="8" eb="9">
      <t>およ</t>
    </rPh>
    <rPh sb="10" eb="12">
      <t>けいじょう</t>
    </rPh>
    <rPh sb="12" eb="14">
      <t>りえき</t>
    </rPh>
    <rPh sb="14" eb="16">
      <t>きんがく</t>
    </rPh>
    <rPh sb="16" eb="17">
      <t>とう</t>
    </rPh>
    <phoneticPr fontId="4" type="Hiragana"/>
  </si>
  <si>
    <t>自己資本比率（％）</t>
    <rPh sb="0" eb="2">
      <t>じこ</t>
    </rPh>
    <rPh sb="2" eb="4">
      <t>しほん</t>
    </rPh>
    <rPh sb="4" eb="6">
      <t>ひりつ</t>
    </rPh>
    <phoneticPr fontId="4" type="Hiragana"/>
  </si>
  <si>
    <r>
      <t>主伐後の再造林の確保に関して、他の林業経営体と連携して実施している</t>
    </r>
    <r>
      <rPr>
        <sz val="11"/>
        <color rgb="FFFF0000"/>
        <rFont val="ＭＳ Ｐゴシック"/>
      </rPr>
      <t>場合</t>
    </r>
    <r>
      <rPr>
        <sz val="11"/>
        <color theme="1"/>
        <rFont val="ＭＳ Ｐゴシック"/>
      </rPr>
      <t>は、その協定書等の写し</t>
    </r>
    <rPh sb="15" eb="16">
      <t>ほか</t>
    </rPh>
    <rPh sb="17" eb="19">
      <t>りんぎょう</t>
    </rPh>
    <rPh sb="19" eb="21">
      <t>けいえい</t>
    </rPh>
    <rPh sb="21" eb="22">
      <t>たい</t>
    </rPh>
    <rPh sb="27" eb="29">
      <t>じっし</t>
    </rPh>
    <rPh sb="33" eb="35">
      <t>ばあい</t>
    </rPh>
    <phoneticPr fontId="4" type="Hiragana"/>
  </si>
  <si>
    <t>　(2)初回応募か否か　（いずれかに○を記入してください）</t>
    <rPh sb="4" eb="6">
      <t>ショカイ</t>
    </rPh>
    <rPh sb="6" eb="8">
      <t>オウボ</t>
    </rPh>
    <rPh sb="9" eb="10">
      <t>イナ</t>
    </rPh>
    <rPh sb="20" eb="22">
      <t>キニュウ</t>
    </rPh>
    <phoneticPr fontId="4"/>
  </si>
  <si>
    <t>純資産合計</t>
    <rPh sb="0" eb="3">
      <t>じゅんしさん</t>
    </rPh>
    <rPh sb="3" eb="5">
      <t>ごうけい</t>
    </rPh>
    <phoneticPr fontId="4" type="Hiragana"/>
  </si>
  <si>
    <t>減価償却費</t>
    <rPh sb="0" eb="2">
      <t>げんか</t>
    </rPh>
    <rPh sb="2" eb="4">
      <t>しょうきゃく</t>
    </rPh>
    <rPh sb="4" eb="5">
      <t>ひ</t>
    </rPh>
    <phoneticPr fontId="4" type="Hiragana"/>
  </si>
  <si>
    <t>流動資産</t>
    <rPh sb="0" eb="2">
      <t>りゅうどう</t>
    </rPh>
    <rPh sb="2" eb="4">
      <t>しさん</t>
    </rPh>
    <phoneticPr fontId="4" type="Hiragana"/>
  </si>
  <si>
    <t>固定資産</t>
    <rPh sb="0" eb="2">
      <t>こてい</t>
    </rPh>
    <rPh sb="2" eb="4">
      <t>しさん</t>
    </rPh>
    <phoneticPr fontId="4" type="Hiragana"/>
  </si>
  <si>
    <t>未納の税額がないことを証する証明書（提出日以前３ヶ月以内に発行されたもの）</t>
    <rPh sb="18" eb="20">
      <t>ていしゅつ</t>
    </rPh>
    <phoneticPr fontId="4" type="Hiragana"/>
  </si>
  <si>
    <t>固定負債</t>
    <rPh sb="0" eb="2">
      <t>こてい</t>
    </rPh>
    <rPh sb="2" eb="4">
      <t>ふさい</t>
    </rPh>
    <phoneticPr fontId="4" type="Hiragana"/>
  </si>
  <si>
    <t>負債合計</t>
    <rPh sb="0" eb="2">
      <t>ふさい</t>
    </rPh>
    <rPh sb="2" eb="4">
      <t>ごうけい</t>
    </rPh>
    <phoneticPr fontId="4" type="Hiragana"/>
  </si>
  <si>
    <t>資本金</t>
    <rPh sb="0" eb="3">
      <t>しほんきん</t>
    </rPh>
    <phoneticPr fontId="4" type="Hiragana"/>
  </si>
  <si>
    <t>資本剰余金</t>
    <rPh sb="0" eb="2">
      <t>しほん</t>
    </rPh>
    <rPh sb="2" eb="5">
      <t>じょうよきん</t>
    </rPh>
    <phoneticPr fontId="4" type="Hiragana"/>
  </si>
  <si>
    <t>①</t>
  </si>
  <si>
    <t>(1)又は(2)のどちらか一方は入力してください</t>
  </si>
  <si>
    <t>　　その他資本剰余金</t>
    <rPh sb="4" eb="5">
      <t>た</t>
    </rPh>
    <rPh sb="5" eb="7">
      <t>しほん</t>
    </rPh>
    <rPh sb="7" eb="10">
      <t>じょうよきん</t>
    </rPh>
    <phoneticPr fontId="4" type="Hiragana"/>
  </si>
  <si>
    <t>利益剰余金</t>
    <rPh sb="0" eb="2">
      <t>りえき</t>
    </rPh>
    <rPh sb="2" eb="4">
      <t>じょうよ</t>
    </rPh>
    <rPh sb="4" eb="5">
      <t>きん</t>
    </rPh>
    <phoneticPr fontId="4" type="Hiragana"/>
  </si>
  <si>
    <t>「(5)雇用の状況」欄の常用現場作業職員数と「(6)支払賃金の状況」欄の合計人数が一致していません。確認してください。</t>
    <rPh sb="14" eb="16">
      <t>げんば</t>
    </rPh>
    <rPh sb="16" eb="18">
      <t>さぎょう</t>
    </rPh>
    <phoneticPr fontId="18" type="Hiragana"/>
  </si>
  <si>
    <t>　　利益準備金</t>
    <rPh sb="2" eb="4">
      <t>りえき</t>
    </rPh>
    <rPh sb="4" eb="7">
      <t>じゅんびきん</t>
    </rPh>
    <phoneticPr fontId="4" type="Hiragana"/>
  </si>
  <si>
    <t>自己株式</t>
    <rPh sb="0" eb="2">
      <t>じこ</t>
    </rPh>
    <rPh sb="2" eb="4">
      <t>かぶしき</t>
    </rPh>
    <phoneticPr fontId="4" type="Hiragana"/>
  </si>
  <si>
    <t>直近の前年の事業年度</t>
    <rPh sb="0" eb="2">
      <t>ちょっきん</t>
    </rPh>
    <rPh sb="3" eb="5">
      <t>ぜんねん</t>
    </rPh>
    <rPh sb="6" eb="8">
      <t>じぎょう</t>
    </rPh>
    <rPh sb="8" eb="10">
      <t>ねんど</t>
    </rPh>
    <phoneticPr fontId="4" type="Hiragana"/>
  </si>
  <si>
    <t>（単位：円）</t>
    <rPh sb="1" eb="3">
      <t>たんい</t>
    </rPh>
    <rPh sb="4" eb="5">
      <t>えん</t>
    </rPh>
    <phoneticPr fontId="4" type="Hiragana"/>
  </si>
  <si>
    <t>第　　　号</t>
  </si>
  <si>
    <t>　　　　　　　　　　　　　　　　</t>
  </si>
  <si>
    <t>名　称</t>
  </si>
  <si>
    <t>代表者</t>
  </si>
  <si>
    <t>４　造林・保育の省力化・低コスト化　</t>
  </si>
  <si>
    <t>１　基本情報</t>
    <rPh sb="2" eb="4">
      <t>キホン</t>
    </rPh>
    <rPh sb="4" eb="6">
      <t>ジョウホウ</t>
    </rPh>
    <phoneticPr fontId="4"/>
  </si>
  <si>
    <t>　(1)連絡先等</t>
    <rPh sb="4" eb="7">
      <t>レンラクサキ</t>
    </rPh>
    <rPh sb="7" eb="8">
      <t>トウ</t>
    </rPh>
    <phoneticPr fontId="4"/>
  </si>
  <si>
    <t>代表者職氏名</t>
    <rPh sb="0" eb="3">
      <t>ダイヒョウシャ</t>
    </rPh>
    <rPh sb="3" eb="4">
      <t>ショク</t>
    </rPh>
    <rPh sb="4" eb="6">
      <t>シメイ</t>
    </rPh>
    <phoneticPr fontId="4"/>
  </si>
  <si>
    <t>郵便番号</t>
    <rPh sb="0" eb="2">
      <t>ユウビン</t>
    </rPh>
    <rPh sb="2" eb="4">
      <t>バンゴウ</t>
    </rPh>
    <phoneticPr fontId="4"/>
  </si>
  <si>
    <t>住所</t>
    <rPh sb="0" eb="2">
      <t>ジュウショ</t>
    </rPh>
    <phoneticPr fontId="4"/>
  </si>
  <si>
    <t>②</t>
  </si>
  <si>
    <t>電話番号</t>
    <rPh sb="0" eb="2">
      <t>デンワ</t>
    </rPh>
    <rPh sb="2" eb="4">
      <t>バンゴウ</t>
    </rPh>
    <phoneticPr fontId="4"/>
  </si>
  <si>
    <t>名　　　称</t>
    <rPh sb="0" eb="1">
      <t>な</t>
    </rPh>
    <rPh sb="4" eb="5">
      <t>しょう</t>
    </rPh>
    <phoneticPr fontId="4" type="Hiragana"/>
  </si>
  <si>
    <t>E-mail</t>
  </si>
  <si>
    <t>個人、法人の別</t>
    <rPh sb="0" eb="2">
      <t>コジン</t>
    </rPh>
    <rPh sb="3" eb="5">
      <t>ホウジン</t>
    </rPh>
    <rPh sb="6" eb="7">
      <t>ベツ</t>
    </rPh>
    <phoneticPr fontId="4"/>
  </si>
  <si>
    <t>担　当　者</t>
    <rPh sb="0" eb="1">
      <t>たん</t>
    </rPh>
    <rPh sb="2" eb="3">
      <t>とう</t>
    </rPh>
    <rPh sb="4" eb="5">
      <t>もの</t>
    </rPh>
    <phoneticPr fontId="4" type="Hiragana"/>
  </si>
  <si>
    <t>年度）</t>
    <rPh sb="0" eb="2">
      <t>ネンド</t>
    </rPh>
    <phoneticPr fontId="4"/>
  </si>
  <si>
    <t>目標を３年後に設定している場合は、生産量（主伐と間伐の材積の合計）、又は生産性（主伐と間伐の合計）が、３年後に1.1割以上増加するように目標設定してください。</t>
  </si>
  <si>
    <t>※静岡県内の場合は郡名又は市町名から、静岡県外の場合は都道府県名から記入してください。</t>
    <rPh sb="1" eb="3">
      <t>シズオカ</t>
    </rPh>
    <rPh sb="3" eb="5">
      <t>ケンナイ</t>
    </rPh>
    <rPh sb="6" eb="8">
      <t>バアイ</t>
    </rPh>
    <rPh sb="9" eb="10">
      <t>グン</t>
    </rPh>
    <rPh sb="10" eb="11">
      <t>メイ</t>
    </rPh>
    <rPh sb="11" eb="12">
      <t>マタ</t>
    </rPh>
    <rPh sb="13" eb="15">
      <t>シマチ</t>
    </rPh>
    <rPh sb="15" eb="16">
      <t>メイ</t>
    </rPh>
    <rPh sb="19" eb="21">
      <t>シズオカ</t>
    </rPh>
    <rPh sb="21" eb="23">
      <t>ケンガイ</t>
    </rPh>
    <rPh sb="24" eb="26">
      <t>バアイ</t>
    </rPh>
    <rPh sb="27" eb="31">
      <t>トドウフケン</t>
    </rPh>
    <rPh sb="31" eb="32">
      <t>メイ</t>
    </rPh>
    <rPh sb="34" eb="36">
      <t>キニュウ</t>
    </rPh>
    <phoneticPr fontId="4"/>
  </si>
  <si>
    <t>（</t>
  </si>
  <si>
    <t>月</t>
    <rPh sb="0" eb="1">
      <t>ツキ</t>
    </rPh>
    <phoneticPr fontId="4"/>
  </si>
  <si>
    <t>～</t>
  </si>
  <si>
    <t>直近の前年の実績　【事業期間</t>
    <rPh sb="3" eb="5">
      <t>ゼンネン</t>
    </rPh>
    <phoneticPr fontId="4"/>
  </si>
  <si>
    <t>]年後の目標【事業期間</t>
    <rPh sb="1" eb="2">
      <t>ネン</t>
    </rPh>
    <rPh sb="2" eb="3">
      <t>アト</t>
    </rPh>
    <rPh sb="4" eb="6">
      <t>モクヒョウ</t>
    </rPh>
    <rPh sb="7" eb="9">
      <t>ジギョウ</t>
    </rPh>
    <rPh sb="9" eb="11">
      <t>キカン</t>
    </rPh>
    <phoneticPr fontId="4"/>
  </si>
  <si>
    <t>直近の前々年の実績　【事業期間</t>
    <rPh sb="3" eb="4">
      <t>マエ</t>
    </rPh>
    <rPh sb="5" eb="6">
      <t>トシ</t>
    </rPh>
    <phoneticPr fontId="4"/>
  </si>
  <si>
    <t>[</t>
  </si>
  <si>
    <t>「商号又は名称」欄が未記入です。記入してください。</t>
    <rPh sb="16" eb="18">
      <t>きにゅう</t>
    </rPh>
    <phoneticPr fontId="18" type="Hiragana"/>
  </si>
  <si>
    <t>※このシートは審査業務に用いるため、入力・変更はしないでください。</t>
    <rPh sb="7" eb="9">
      <t>しんさ</t>
    </rPh>
    <rPh sb="9" eb="11">
      <t>ぎょうむ</t>
    </rPh>
    <rPh sb="12" eb="13">
      <t>もち</t>
    </rPh>
    <rPh sb="18" eb="20">
      <t>にゅうりょく</t>
    </rPh>
    <rPh sb="21" eb="23">
      <t>へんこう</t>
    </rPh>
    <phoneticPr fontId="18" type="Hiragana"/>
  </si>
  <si>
    <t>法人・個人</t>
    <rPh sb="0" eb="2">
      <t>ほうじん</t>
    </rPh>
    <rPh sb="3" eb="5">
      <t>こじん</t>
    </rPh>
    <phoneticPr fontId="18" type="Hiragana"/>
  </si>
  <si>
    <t>商号又は名称</t>
    <rPh sb="0" eb="2">
      <t>しょうごう</t>
    </rPh>
    <rPh sb="2" eb="3">
      <t>また</t>
    </rPh>
    <rPh sb="4" eb="6">
      <t>めいしょう</t>
    </rPh>
    <phoneticPr fontId="18" type="Hiragana"/>
  </si>
  <si>
    <t>郵便番号</t>
    <rPh sb="0" eb="2">
      <t>ゆうびん</t>
    </rPh>
    <rPh sb="2" eb="4">
      <t>ばんごう</t>
    </rPh>
    <phoneticPr fontId="18" type="Hiragana"/>
  </si>
  <si>
    <t>直近の実績が生産量5,000㎥／年以上の場合は、その実績以上の目標を設定してください。</t>
  </si>
  <si>
    <t>FAX</t>
  </si>
  <si>
    <t>「初回応募か否か」欄が未記入です。いずれかに○を入力してください。</t>
  </si>
  <si>
    <t>項目</t>
    <rPh sb="0" eb="2">
      <t>こうもく</t>
    </rPh>
    <phoneticPr fontId="18" type="Hiragana"/>
  </si>
  <si>
    <r>
      <t>11</t>
    </r>
    <r>
      <rPr>
        <sz val="12"/>
        <color auto="1"/>
        <rFont val="ＭＳ ゴシック"/>
      </rPr>
      <t>　経営理念を記入してください。</t>
    </r>
    <rPh sb="3" eb="5">
      <t>ケイエイ</t>
    </rPh>
    <rPh sb="5" eb="7">
      <t>リネン</t>
    </rPh>
    <rPh sb="8" eb="10">
      <t>キニュウ</t>
    </rPh>
    <phoneticPr fontId="4"/>
  </si>
  <si>
    <t>メッセージ欄</t>
    <rPh sb="5" eb="6">
      <t>らん</t>
    </rPh>
    <phoneticPr fontId="18" type="Hiragana"/>
  </si>
  <si>
    <t>１　基本情報</t>
  </si>
  <si>
    <r>
      <t>２</t>
    </r>
    <r>
      <rPr>
        <sz val="12"/>
        <color theme="1"/>
        <rFont val="ＭＳ ゴシック"/>
      </rPr>
      <t>　生産量の増加又は生産性の向上</t>
    </r>
    <rPh sb="2" eb="4">
      <t>セイサン</t>
    </rPh>
    <rPh sb="4" eb="5">
      <t>リョウ</t>
    </rPh>
    <rPh sb="6" eb="8">
      <t>ゾウカ</t>
    </rPh>
    <rPh sb="8" eb="9">
      <t>マタ</t>
    </rPh>
    <rPh sb="10" eb="13">
      <t>セイサンセイ</t>
    </rPh>
    <rPh sb="14" eb="16">
      <t>コウジョウ</t>
    </rPh>
    <phoneticPr fontId="4"/>
  </si>
  <si>
    <r>
      <t>３</t>
    </r>
    <r>
      <rPr>
        <sz val="12"/>
        <color theme="1"/>
        <rFont val="ＭＳ ゴシック"/>
      </rPr>
      <t>　生産管理又は流通合理化等</t>
    </r>
  </si>
  <si>
    <r>
      <t>４</t>
    </r>
    <r>
      <rPr>
        <sz val="12"/>
        <color theme="1"/>
        <rFont val="ＭＳ ゴシック"/>
      </rPr>
      <t>　造林・保育の省力化・低コスト化　</t>
    </r>
    <rPh sb="2" eb="4">
      <t>ゾウリン</t>
    </rPh>
    <rPh sb="5" eb="7">
      <t>ホイク</t>
    </rPh>
    <rPh sb="8" eb="11">
      <t>ショウリョクカ</t>
    </rPh>
    <rPh sb="12" eb="13">
      <t>テイ</t>
    </rPh>
    <rPh sb="16" eb="17">
      <t>カ</t>
    </rPh>
    <phoneticPr fontId="4"/>
  </si>
  <si>
    <r>
      <t>８</t>
    </r>
    <r>
      <rPr>
        <sz val="12"/>
        <color theme="1"/>
        <rFont val="ＭＳ ゴシック"/>
      </rPr>
      <t>　雇用管理の改善及び労働安全対策</t>
    </r>
    <rPh sb="2" eb="4">
      <t>コヨウ</t>
    </rPh>
    <rPh sb="4" eb="6">
      <t>カンリ</t>
    </rPh>
    <rPh sb="7" eb="9">
      <t>カイゼン</t>
    </rPh>
    <rPh sb="9" eb="10">
      <t>オヨ</t>
    </rPh>
    <rPh sb="11" eb="13">
      <t>ロウドウ</t>
    </rPh>
    <rPh sb="13" eb="15">
      <t>アンゼン</t>
    </rPh>
    <rPh sb="15" eb="17">
      <t>タイサク</t>
    </rPh>
    <phoneticPr fontId="4"/>
  </si>
  <si>
    <r>
      <t>10</t>
    </r>
    <r>
      <rPr>
        <sz val="12"/>
        <color theme="1"/>
        <rFont val="ＭＳ ゴシック"/>
      </rPr>
      <t>　常勤役員の設置　（法人のみ）</t>
    </r>
    <rPh sb="3" eb="5">
      <t>ジョウキン</t>
    </rPh>
    <rPh sb="5" eb="7">
      <t>ヤクイン</t>
    </rPh>
    <rPh sb="8" eb="10">
      <t>セッチ</t>
    </rPh>
    <rPh sb="12" eb="14">
      <t>ホウジン</t>
    </rPh>
    <phoneticPr fontId="4"/>
  </si>
  <si>
    <t>法３６条民間事業者の公募について</t>
    <rPh sb="0" eb="1">
      <t>ほう</t>
    </rPh>
    <rPh sb="3" eb="4">
      <t>じょう</t>
    </rPh>
    <rPh sb="4" eb="6">
      <t>みんかん</t>
    </rPh>
    <rPh sb="6" eb="8">
      <t>じぎょう</t>
    </rPh>
    <rPh sb="8" eb="9">
      <t>しゃ</t>
    </rPh>
    <rPh sb="10" eb="12">
      <t>こうぼ</t>
    </rPh>
    <phoneticPr fontId="4" type="Hiragana"/>
  </si>
  <si>
    <t>（４）</t>
  </si>
  <si>
    <t>２　生産量の増加又は生産性の向上</t>
    <rPh sb="2" eb="5">
      <t>せいさんりょう</t>
    </rPh>
    <rPh sb="6" eb="8">
      <t>ぞうか</t>
    </rPh>
    <rPh sb="8" eb="9">
      <t>また</t>
    </rPh>
    <rPh sb="10" eb="13">
      <t>せいさんせい</t>
    </rPh>
    <rPh sb="14" eb="16">
      <t>こうじょう</t>
    </rPh>
    <phoneticPr fontId="18" type="Hiragana"/>
  </si>
  <si>
    <t>]年後の目標</t>
  </si>
  <si>
    <t>３　生産管理又は流通合理化等</t>
  </si>
  <si>
    <t>７　伐採・造林に関する行動規範の策定等</t>
  </si>
  <si>
    <t>(6)</t>
  </si>
  <si>
    <t>８　雇用管理の改善及び労働安全対策</t>
  </si>
  <si>
    <t>(1)</t>
  </si>
  <si>
    <t>(2)</t>
  </si>
  <si>
    <t>(2)-1</t>
  </si>
  <si>
    <t>(2)-2</t>
  </si>
  <si>
    <t>(5)</t>
  </si>
  <si>
    <t>９　コンプライアンスの確保</t>
  </si>
  <si>
    <t>10　常勤役員の設置　（法人のみ）</t>
  </si>
  <si>
    <t>※事業期間は原則定款等の事業期間に合わせ、１年間（12ヶ月）としてください。
※「[　]年後の目標」は、３年、又は５年を選択してください。
※３年間で１割以上、５年間で２割以上、増加する目標を記入してください。</t>
    <rPh sb="44" eb="46">
      <t>ネンゴ</t>
    </rPh>
    <rPh sb="47" eb="49">
      <t>モクヒョウ</t>
    </rPh>
    <phoneticPr fontId="4"/>
  </si>
  <si>
    <t>経営管理に関する情報</t>
    <rPh sb="0" eb="2">
      <t>ケイエイ</t>
    </rPh>
    <rPh sb="2" eb="4">
      <t>カンリ</t>
    </rPh>
    <rPh sb="5" eb="6">
      <t>カン</t>
    </rPh>
    <rPh sb="8" eb="10">
      <t>ジョウホウ</t>
    </rPh>
    <phoneticPr fontId="4"/>
  </si>
  <si>
    <t>★赤色のメッセージ欄を確認し、必要があれば修正してください。</t>
    <rPh sb="1" eb="3">
      <t>あかいろ</t>
    </rPh>
    <rPh sb="9" eb="10">
      <t>らん</t>
    </rPh>
    <rPh sb="11" eb="13">
      <t>かくにん</t>
    </rPh>
    <rPh sb="15" eb="17">
      <t>ひつよう</t>
    </rPh>
    <rPh sb="21" eb="23">
      <t>しゅうせい</t>
    </rPh>
    <phoneticPr fontId="18" type="Hiragana"/>
  </si>
  <si>
    <t>様式第１号
「県が定める区域ごとに経営管理実施権配分計画が定められる場合に経営管理実施権の設定を受けることを希望する民間事業者の公募について」</t>
  </si>
  <si>
    <t>前回申請年度を入力してください。</t>
  </si>
  <si>
    <t>直近の実績のうち材積欄を入力してください。</t>
  </si>
  <si>
    <t>直近の実績のうち生産性欄を入力してください。</t>
  </si>
  <si>
    <t>[３又は５]年後の目標の材積欄を入力してください。</t>
  </si>
  <si>
    <t>[３又は５]年後の目標の生産性欄を入力してください。</t>
  </si>
  <si>
    <t>※この表とあわせて、１（１）、（２）はメールで送ってください。</t>
    <rPh sb="3" eb="4">
      <t>ひょう</t>
    </rPh>
    <rPh sb="23" eb="24">
      <t>おく</t>
    </rPh>
    <phoneticPr fontId="4" type="Hiragana"/>
  </si>
  <si>
    <t>直近の実績が生産性　主伐7㎥／人日以上の場合は、その実績以上の目標を設定してください。</t>
  </si>
  <si>
    <r>
      <t>直近３事業年度分の決算報告書の写しにより</t>
    </r>
    <r>
      <rPr>
        <u/>
        <sz val="11"/>
        <color rgb="FFFF0000"/>
        <rFont val="ＭＳ Ｐゴシック"/>
      </rPr>
      <t>経理状況が良好であることを証明できない</t>
    </r>
    <r>
      <rPr>
        <sz val="11"/>
        <color rgb="FFFF0000"/>
        <rFont val="ＭＳ Ｐゴシック"/>
      </rPr>
      <t>場合</t>
    </r>
    <r>
      <rPr>
        <sz val="11"/>
        <color theme="1"/>
        <rFont val="ＭＳ Ｐゴシック"/>
      </rPr>
      <t>は、今後５年以内に健全な経営の軌道に乗ることを客観的に証明できる書類（中小企業診断士又は公認会計士の経営診断書等）</t>
    </r>
    <rPh sb="9" eb="11">
      <t>けっさん</t>
    </rPh>
    <rPh sb="11" eb="13">
      <t>ほうこく</t>
    </rPh>
    <rPh sb="13" eb="14">
      <t>しょ</t>
    </rPh>
    <phoneticPr fontId="4" type="Hiragana"/>
  </si>
  <si>
    <t>(1)、(2)どちらも３年未満の場合は、作業の質や安全性等が確保されていることを証明する書類を添付してください。</t>
  </si>
  <si>
    <t>本件公募については、以前応募したことがあります。</t>
    <rPh sb="0" eb="2">
      <t>ホンケン</t>
    </rPh>
    <rPh sb="2" eb="4">
      <t>コウボ</t>
    </rPh>
    <rPh sb="10" eb="12">
      <t>イゼン</t>
    </rPh>
    <rPh sb="12" eb="14">
      <t>オウボ</t>
    </rPh>
    <phoneticPr fontId="4"/>
  </si>
  <si>
    <t>(1)欄のどちらか一方にのみ○を入力してください。</t>
  </si>
  <si>
    <t>(1)欄～(3)欄の少なくとも一つは入力してください。</t>
  </si>
  <si>
    <t>(1)欄を入力してください。</t>
  </si>
  <si>
    <t>＊この連絡先に、応募書類について、お問い合わせする場合があります。</t>
    <rPh sb="3" eb="6">
      <t>れんらくさき</t>
    </rPh>
    <rPh sb="8" eb="10">
      <t>おうぼ</t>
    </rPh>
    <rPh sb="10" eb="12">
      <t>しょるい</t>
    </rPh>
    <rPh sb="18" eb="19">
      <t>と</t>
    </rPh>
    <rPh sb="20" eb="21">
      <t>あ</t>
    </rPh>
    <rPh sb="25" eb="27">
      <t>ばあい</t>
    </rPh>
    <phoneticPr fontId="4" type="Hiragana"/>
  </si>
  <si>
    <t>(2)欄を入力してください。</t>
  </si>
  <si>
    <t xml:space="preserve">  1　　※（１）～（７）が全てそろっていますか？</t>
    <rPh sb="14" eb="15">
      <t>すべ</t>
    </rPh>
    <phoneticPr fontId="4" type="Hiragana"/>
  </si>
  <si>
    <t>様式第１号の「経営管理実施権の設定を受けることを希望する区域」欄が未記入です。記入してください。</t>
    <rPh sb="33" eb="36">
      <t>みきにゅう</t>
    </rPh>
    <phoneticPr fontId="18" type="Hiragana"/>
  </si>
  <si>
    <t>「提出日以前の2年間に、死傷災害（休業４日以上）を起こしている。」欄のいずれか一方のみに○を入力してください。</t>
  </si>
  <si>
    <t>(5)雇用の状況欄のうち職員数に記入がありません。確認してください。</t>
  </si>
  <si>
    <t>(1)欄～(5)欄のうち少なくとも一つに、「該当する」に○が入力されてしまっています。確認してください。</t>
  </si>
  <si>
    <t>(1)欄～(5)欄のうち少なくとも一つに、「該当しない」に○が入力されていません。確認してください。</t>
  </si>
  <si>
    <t>（２）</t>
  </si>
  <si>
    <t>「11　経営理念」欄を記入してください。</t>
  </si>
  <si>
    <t>（参考：エラーの場合の表示）</t>
    <rPh sb="1" eb="3">
      <t>さんこう</t>
    </rPh>
    <rPh sb="8" eb="10">
      <t>ばあい</t>
    </rPh>
    <rPh sb="11" eb="13">
      <t>ひょうじ</t>
    </rPh>
    <phoneticPr fontId="18" type="Hiragana"/>
  </si>
  <si>
    <t>※薄黄色のセルに入力してください。</t>
    <rPh sb="1" eb="2">
      <t>うす</t>
    </rPh>
    <rPh sb="2" eb="4">
      <t>きいろ</t>
    </rPh>
    <rPh sb="8" eb="10">
      <t>にゅうりょく</t>
    </rPh>
    <phoneticPr fontId="4" type="Hiragana"/>
  </si>
  <si>
    <t>提出書類の確認
（応募書類を確認した結果、１、２以外の書類の提出をお願いする場合があります。）</t>
    <rPh sb="0" eb="2">
      <t>ていしゅつ</t>
    </rPh>
    <rPh sb="2" eb="4">
      <t>しょるい</t>
    </rPh>
    <rPh sb="5" eb="7">
      <t>かくにん</t>
    </rPh>
    <phoneticPr fontId="4" type="Hiragana"/>
  </si>
  <si>
    <t>（３）</t>
  </si>
  <si>
    <t>本件公募については、今回が初めての応募です。</t>
    <rPh sb="0" eb="2">
      <t>ホンケン</t>
    </rPh>
    <rPh sb="2" eb="4">
      <t>コウボ</t>
    </rPh>
    <rPh sb="10" eb="12">
      <t>コンカイ</t>
    </rPh>
    <rPh sb="13" eb="14">
      <t>ハジ</t>
    </rPh>
    <rPh sb="17" eb="19">
      <t>オウボ</t>
    </rPh>
    <phoneticPr fontId="4"/>
  </si>
  <si>
    <t xml:space="preserve">  ２ 該当する場合に提出する書類はそろっていますか？</t>
  </si>
  <si>
    <r>
      <t>伐採・造林に関する行動規範やガイドライン等について、</t>
    </r>
    <r>
      <rPr>
        <u/>
        <sz val="11"/>
        <color rgb="FFFF0000"/>
        <rFont val="ＭＳ Ｐゴシック"/>
      </rPr>
      <t>「伐採作業と造林作業の連携等に関する静岡県ガイドライン」以外のものを遵守している</t>
    </r>
    <r>
      <rPr>
        <sz val="11"/>
        <color rgb="FFFF0000"/>
        <rFont val="ＭＳ Ｐゴシック"/>
      </rPr>
      <t>場合</t>
    </r>
    <r>
      <rPr>
        <sz val="11"/>
        <color theme="1"/>
        <rFont val="ＭＳ Ｐゴシック"/>
      </rPr>
      <t>は、その写し</t>
    </r>
    <rPh sb="27" eb="29">
      <t>ばっさい</t>
    </rPh>
    <rPh sb="29" eb="31">
      <t>さぎょう</t>
    </rPh>
    <rPh sb="32" eb="34">
      <t>ぞうりん</t>
    </rPh>
    <rPh sb="34" eb="36">
      <t>さぎょう</t>
    </rPh>
    <rPh sb="37" eb="40">
      <t>れんけいとう</t>
    </rPh>
    <rPh sb="41" eb="42">
      <t>かん</t>
    </rPh>
    <rPh sb="44" eb="47">
      <t>しずおかけん</t>
    </rPh>
    <rPh sb="54" eb="56">
      <t>いがい</t>
    </rPh>
    <rPh sb="60" eb="62">
      <t>じゅんしゅ</t>
    </rPh>
    <rPh sb="66" eb="68">
      <t>ばあい</t>
    </rPh>
    <rPh sb="72" eb="73">
      <t>うつ</t>
    </rPh>
    <phoneticPr fontId="4" type="Hiragana"/>
  </si>
  <si>
    <t>送付先（林業振興課）</t>
    <rPh sb="0" eb="2">
      <t>そうふ</t>
    </rPh>
    <rPh sb="2" eb="3">
      <t>さき</t>
    </rPh>
    <rPh sb="4" eb="6">
      <t>りんぎょう</t>
    </rPh>
    <rPh sb="6" eb="8">
      <t>しんこう</t>
    </rPh>
    <rPh sb="8" eb="9">
      <t>か</t>
    </rPh>
    <phoneticPr fontId="4" type="Hiragana"/>
  </si>
  <si>
    <t>②「経理状況の概要」</t>
  </si>
  <si>
    <t>①税務署で交付　＊原本提出、コピー不可
　（法人）納税証明書 「その３の３」（法人税、消費税及地方消費税）
　（個人）納税証明書 「その３の２」
　　　　　　　　（申告所得税及復興特別所得税、消費税及地方消費税）</t>
    <rPh sb="1" eb="4">
      <t>ぜいむしょ</t>
    </rPh>
    <rPh sb="5" eb="7">
      <t>こうふ</t>
    </rPh>
    <rPh sb="9" eb="11">
      <t>げんぽん</t>
    </rPh>
    <rPh sb="11" eb="13">
      <t>ていしゅつ</t>
    </rPh>
    <rPh sb="17" eb="19">
      <t>ふか</t>
    </rPh>
    <rPh sb="22" eb="24">
      <t>ほうじん</t>
    </rPh>
    <rPh sb="56" eb="58">
      <t>こじん</t>
    </rPh>
    <rPh sb="82" eb="84">
      <t>しんこく</t>
    </rPh>
    <rPh sb="84" eb="87">
      <t>しょとくぜい</t>
    </rPh>
    <rPh sb="87" eb="88">
      <t>およ</t>
    </rPh>
    <rPh sb="88" eb="90">
      <t>ふっこう</t>
    </rPh>
    <rPh sb="90" eb="92">
      <t>とくべつ</t>
    </rPh>
    <rPh sb="92" eb="95">
      <t>しょとくぜい</t>
    </rPh>
    <phoneticPr fontId="4" type="Hiragana"/>
  </si>
  <si>
    <t>②県の財務事務所で交付（静岡県内に事務所、又は事業所をもつ場合）
　＊原本提出、コピー不可
　（法人）法人県民税、法人事業税・特別法人事業税又は地方法人特別税
　（個人）個人事業税</t>
    <rPh sb="1" eb="2">
      <t>けん</t>
    </rPh>
    <rPh sb="3" eb="5">
      <t>ざいむ</t>
    </rPh>
    <rPh sb="5" eb="8">
      <t>じむしょ</t>
    </rPh>
    <rPh sb="9" eb="11">
      <t>こうふ</t>
    </rPh>
    <rPh sb="12" eb="15">
      <t>しずおかけん</t>
    </rPh>
    <rPh sb="15" eb="16">
      <t>ない</t>
    </rPh>
    <rPh sb="17" eb="19">
      <t>じむ</t>
    </rPh>
    <rPh sb="19" eb="20">
      <t>しょ</t>
    </rPh>
    <rPh sb="21" eb="22">
      <t>また</t>
    </rPh>
    <rPh sb="23" eb="24">
      <t>じ</t>
    </rPh>
    <rPh sb="24" eb="25">
      <t>ぎょう</t>
    </rPh>
    <rPh sb="25" eb="26">
      <t>ところ</t>
    </rPh>
    <rPh sb="29" eb="31">
      <t>ばあい</t>
    </rPh>
    <rPh sb="35" eb="37">
      <t>げんぽん</t>
    </rPh>
    <rPh sb="37" eb="39">
      <t>ていしゅつ</t>
    </rPh>
    <rPh sb="43" eb="45">
      <t>ふか</t>
    </rPh>
    <rPh sb="48" eb="50">
      <t>ほうじん</t>
    </rPh>
    <rPh sb="57" eb="59">
      <t>ほうじん</t>
    </rPh>
    <rPh sb="59" eb="62">
      <t>じぎょうぜい</t>
    </rPh>
    <rPh sb="63" eb="65">
      <t>とくべつ</t>
    </rPh>
    <rPh sb="65" eb="67">
      <t>ほうじん</t>
    </rPh>
    <rPh sb="67" eb="70">
      <t>じぎょうぜい</t>
    </rPh>
    <rPh sb="70" eb="71">
      <t>また</t>
    </rPh>
    <rPh sb="72" eb="74">
      <t>ちほう</t>
    </rPh>
    <rPh sb="74" eb="76">
      <t>ほうじん</t>
    </rPh>
    <rPh sb="76" eb="78">
      <t>とくべつ</t>
    </rPh>
    <rPh sb="78" eb="79">
      <t>ぜい</t>
    </rPh>
    <rPh sb="82" eb="84">
      <t>こじん</t>
    </rPh>
    <rPh sb="85" eb="87">
      <t>こじん</t>
    </rPh>
    <rPh sb="87" eb="90">
      <t>じぎょうぜい</t>
    </rPh>
    <phoneticPr fontId="4" type="Hiragana"/>
  </si>
  <si>
    <t>労働安全衛生法に基づく特別教育の実施状況が確認できる書類
　①特別教育を受けた者 ②終了証等の交付年月日 ③講習名 ④特別講習の実施機関が確認できる書類（作成した一覧表、修了証の写し等）</t>
    <rPh sb="31" eb="33">
      <t>とくべつ</t>
    </rPh>
    <rPh sb="33" eb="35">
      <t>きょういく</t>
    </rPh>
    <rPh sb="36" eb="37">
      <t>う</t>
    </rPh>
    <rPh sb="39" eb="40">
      <t>もの</t>
    </rPh>
    <rPh sb="42" eb="45">
      <t>しゅうりょうしょう</t>
    </rPh>
    <rPh sb="45" eb="46">
      <t>とう</t>
    </rPh>
    <rPh sb="47" eb="49">
      <t>こうふ</t>
    </rPh>
    <rPh sb="49" eb="52">
      <t>ねんがっぴ</t>
    </rPh>
    <rPh sb="54" eb="56">
      <t>こうしゅう</t>
    </rPh>
    <rPh sb="56" eb="57">
      <t>めい</t>
    </rPh>
    <rPh sb="59" eb="61">
      <t>とくべつ</t>
    </rPh>
    <rPh sb="61" eb="63">
      <t>こうしゅう</t>
    </rPh>
    <rPh sb="64" eb="66">
      <t>じっし</t>
    </rPh>
    <rPh sb="66" eb="68">
      <t>きかん</t>
    </rPh>
    <rPh sb="69" eb="71">
      <t>かくにん</t>
    </rPh>
    <rPh sb="74" eb="76">
      <t>しょるい</t>
    </rPh>
    <rPh sb="77" eb="79">
      <t>さくせい</t>
    </rPh>
    <rPh sb="81" eb="83">
      <t>いちらん</t>
    </rPh>
    <rPh sb="83" eb="84">
      <t>ひょう</t>
    </rPh>
    <phoneticPr fontId="4" type="Hiragana"/>
  </si>
  <si>
    <r>
      <t>木材流通業者や森林組合系統等の取りまとめ機関を通じた共同販売・共同出荷を実施している</t>
    </r>
    <r>
      <rPr>
        <sz val="11"/>
        <color rgb="FFFF0000"/>
        <rFont val="ＭＳ Ｐゴシック"/>
      </rPr>
      <t>場合</t>
    </r>
    <r>
      <rPr>
        <sz val="11"/>
        <color theme="1"/>
        <rFont val="ＭＳ Ｐゴシック"/>
      </rPr>
      <t>は、その協定書等の写し</t>
    </r>
    <rPh sb="0" eb="2">
      <t>もくざい</t>
    </rPh>
    <rPh sb="2" eb="4">
      <t>りゅうつう</t>
    </rPh>
    <rPh sb="4" eb="6">
      <t>ぎょうしゃ</t>
    </rPh>
    <rPh sb="7" eb="9">
      <t>しんりん</t>
    </rPh>
    <rPh sb="9" eb="11">
      <t>くみあい</t>
    </rPh>
    <rPh sb="11" eb="13">
      <t>けいとう</t>
    </rPh>
    <rPh sb="13" eb="14">
      <t>とう</t>
    </rPh>
    <rPh sb="15" eb="16">
      <t>と</t>
    </rPh>
    <rPh sb="20" eb="22">
      <t>きかん</t>
    </rPh>
    <rPh sb="23" eb="24">
      <t>つう</t>
    </rPh>
    <rPh sb="36" eb="38">
      <t>じっし</t>
    </rPh>
    <rPh sb="42" eb="44">
      <t>ばあい</t>
    </rPh>
    <phoneticPr fontId="4" type="Hiragana"/>
  </si>
  <si>
    <t>rinshin@pref.shizuoka.lg.jp</t>
  </si>
  <si>
    <t>メール</t>
  </si>
  <si>
    <t>紙</t>
    <rPh sb="0" eb="1">
      <t>かみ</t>
    </rPh>
    <phoneticPr fontId="4" type="Hiragana"/>
  </si>
  <si>
    <t>チェック</t>
  </si>
  <si>
    <t>OK:1,×:2</t>
  </si>
  <si>
    <t>初回応募ではないのに、「１年以内に加入」欄に○が入力されてしまっています。</t>
  </si>
  <si>
    <t>700万円
以上</t>
    <rPh sb="3" eb="5">
      <t>マンエン</t>
    </rPh>
    <rPh sb="6" eb="8">
      <t>イジョウ</t>
    </rPh>
    <phoneticPr fontId="4"/>
  </si>
  <si>
    <t>※郵便番号は、ハイフンを記入せずに数字のみ記入してください。</t>
    <rPh sb="1" eb="3">
      <t>ユウビン</t>
    </rPh>
    <rPh sb="3" eb="5">
      <t>バンゴウ</t>
    </rPh>
    <rPh sb="12" eb="14">
      <t>キニュウ</t>
    </rPh>
    <rPh sb="17" eb="19">
      <t>スウジ</t>
    </rPh>
    <rPh sb="21" eb="23">
      <t>キニュウ</t>
    </rPh>
    <phoneticPr fontId="4"/>
  </si>
  <si>
    <t>初回</t>
    <rPh sb="0" eb="2">
      <t>しょかい</t>
    </rPh>
    <phoneticPr fontId="18" type="Hiragana"/>
  </si>
  <si>
    <t>電話</t>
    <rPh sb="0" eb="2">
      <t>でんわ</t>
    </rPh>
    <phoneticPr fontId="18" type="Hiragana"/>
  </si>
  <si>
    <t>100万円
未満</t>
    <rPh sb="3" eb="4">
      <t>マン</t>
    </rPh>
    <rPh sb="4" eb="5">
      <t>エン</t>
    </rPh>
    <rPh sb="6" eb="8">
      <t>ミマン</t>
    </rPh>
    <phoneticPr fontId="4"/>
  </si>
  <si>
    <t>「初回応募か否か」欄に○が２つ入っています。○は１つのみ選択して入力してください。</t>
  </si>
  <si>
    <t>150万円以上
200万円未満</t>
    <rPh sb="3" eb="5">
      <t>マンエン</t>
    </rPh>
    <rPh sb="5" eb="7">
      <t>イジョウ</t>
    </rPh>
    <rPh sb="11" eb="13">
      <t>マンエン</t>
    </rPh>
    <rPh sb="13" eb="15">
      <t>ミマン</t>
    </rPh>
    <phoneticPr fontId="4"/>
  </si>
  <si>
    <t>200万円以上
250万円未満</t>
    <rPh sb="3" eb="5">
      <t>マンエン</t>
    </rPh>
    <rPh sb="5" eb="7">
      <t>イジョウ</t>
    </rPh>
    <rPh sb="11" eb="13">
      <t>マンエン</t>
    </rPh>
    <rPh sb="13" eb="15">
      <t>ミマン</t>
    </rPh>
    <phoneticPr fontId="4"/>
  </si>
  <si>
    <t>450万円以上
500万円未満</t>
    <rPh sb="3" eb="5">
      <t>マンエン</t>
    </rPh>
    <rPh sb="5" eb="7">
      <t>イジョウ</t>
    </rPh>
    <rPh sb="11" eb="13">
      <t>マンエン</t>
    </rPh>
    <rPh sb="13" eb="15">
      <t>ミマン</t>
    </rPh>
    <phoneticPr fontId="4"/>
  </si>
  <si>
    <t>500万円以上
550万円未満</t>
    <rPh sb="3" eb="5">
      <t>マンエン</t>
    </rPh>
    <rPh sb="5" eb="7">
      <t>イジョウ</t>
    </rPh>
    <rPh sb="11" eb="13">
      <t>マンエン</t>
    </rPh>
    <rPh sb="13" eb="15">
      <t>ミマン</t>
    </rPh>
    <phoneticPr fontId="4"/>
  </si>
  <si>
    <t>600万円以上
650万円未満</t>
    <rPh sb="3" eb="5">
      <t>マンエン</t>
    </rPh>
    <rPh sb="5" eb="7">
      <t>イジョウ</t>
    </rPh>
    <rPh sb="11" eb="13">
      <t>マンエン</t>
    </rPh>
    <rPh sb="13" eb="15">
      <t>ミマン</t>
    </rPh>
    <phoneticPr fontId="4"/>
  </si>
  <si>
    <t>650万円以上
700万円未満</t>
    <rPh sb="3" eb="5">
      <t>マンエン</t>
    </rPh>
    <rPh sb="5" eb="7">
      <t>イジョウ</t>
    </rPh>
    <rPh sb="11" eb="13">
      <t>マンエン</t>
    </rPh>
    <rPh sb="13" eb="15">
      <t>ミマン</t>
    </rPh>
    <phoneticPr fontId="4"/>
  </si>
  <si>
    <t>（前回応募年度：</t>
    <rPh sb="1" eb="3">
      <t>ゼンカイ</t>
    </rPh>
    <rPh sb="3" eb="5">
      <t>オウボ</t>
    </rPh>
    <rPh sb="5" eb="7">
      <t>ネンド</t>
    </rPh>
    <phoneticPr fontId="4"/>
  </si>
  <si>
    <t>※直近の年度末時点での人数を記入してください。雇用職員人数のみ計上し、役員等の人数は含みません。</t>
    <rPh sb="23" eb="25">
      <t>コヨウ</t>
    </rPh>
    <rPh sb="25" eb="27">
      <t>ショクイン</t>
    </rPh>
    <rPh sb="27" eb="29">
      <t>ニンズウ</t>
    </rPh>
    <rPh sb="31" eb="33">
      <t>ケイジョウ</t>
    </rPh>
    <rPh sb="35" eb="37">
      <t>ヤクイン</t>
    </rPh>
    <rPh sb="37" eb="38">
      <t>トウ</t>
    </rPh>
    <rPh sb="39" eb="41">
      <t>ニンズウ</t>
    </rPh>
    <rPh sb="42" eb="43">
      <t>フク</t>
    </rPh>
    <phoneticPr fontId="4"/>
  </si>
  <si>
    <t>保育間伐(ha)</t>
    <rPh sb="0" eb="2">
      <t>ホイク</t>
    </rPh>
    <rPh sb="2" eb="4">
      <t>カンバツ</t>
    </rPh>
    <phoneticPr fontId="4"/>
  </si>
  <si>
    <t>　過去の当該公募に応募していない場合は、「1年以内に確実に取り組む」を選択できます。(取組の計画を記入する。)　　　</t>
  </si>
  <si>
    <t>(1)適切な生産管理</t>
    <rPh sb="3" eb="5">
      <t>テキセツ</t>
    </rPh>
    <rPh sb="6" eb="8">
      <t>セイサン</t>
    </rPh>
    <rPh sb="8" eb="10">
      <t>カンリ</t>
    </rPh>
    <phoneticPr fontId="4"/>
  </si>
  <si>
    <t>(4)</t>
  </si>
  <si>
    <t>(3)</t>
  </si>
  <si>
    <t>氏名欄に記入がありません。</t>
    <rPh sb="2" eb="3">
      <t>らん</t>
    </rPh>
    <phoneticPr fontId="18" type="Hiragana"/>
  </si>
  <si>
    <t>(4)７に掲げる行動規範やガイドライン等に違反した行為をしたと認められる者である</t>
    <rPh sb="5" eb="6">
      <t>カカ</t>
    </rPh>
    <rPh sb="8" eb="10">
      <t>コウドウ</t>
    </rPh>
    <rPh sb="10" eb="12">
      <t>キハン</t>
    </rPh>
    <rPh sb="19" eb="20">
      <t>トウ</t>
    </rPh>
    <rPh sb="21" eb="23">
      <t>イハン</t>
    </rPh>
    <rPh sb="25" eb="27">
      <t>コウイ</t>
    </rPh>
    <rPh sb="31" eb="32">
      <t>ミト</t>
    </rPh>
    <rPh sb="36" eb="37">
      <t>モノ</t>
    </rPh>
    <phoneticPr fontId="4"/>
  </si>
  <si>
    <t>労働安全コンサルタント等専門家による安全診断・指導（林業経営コンサルティング）　など</t>
    <rPh sb="26" eb="28">
      <t>リンギョウ</t>
    </rPh>
    <rPh sb="28" eb="30">
      <t>ケイエイ</t>
    </rPh>
    <phoneticPr fontId="4"/>
  </si>
  <si>
    <t>[　]年後の目標欄の括弧の中に３(年後)又は５(年後)を入力してください。</t>
  </si>
  <si>
    <r>
      <t>　　　 県から連絡があった場合、林業経営コンサルティング</t>
    </r>
    <r>
      <rPr>
        <vertAlign val="superscript"/>
        <sz val="11"/>
        <color rgb="FFFF0000"/>
        <rFont val="ＭＳ 明朝"/>
      </rPr>
      <t>※</t>
    </r>
    <r>
      <rPr>
        <sz val="11"/>
        <color auto="1"/>
        <rFont val="ＭＳ 明朝"/>
      </rPr>
      <t>を受けることを承諾する。</t>
    </r>
    <rPh sb="4" eb="5">
      <t>ケン</t>
    </rPh>
    <rPh sb="7" eb="9">
      <t>レンラク</t>
    </rPh>
    <rPh sb="13" eb="15">
      <t>バアイ</t>
    </rPh>
    <rPh sb="16" eb="18">
      <t>リンギョウ</t>
    </rPh>
    <rPh sb="18" eb="20">
      <t>ケイエイ</t>
    </rPh>
    <rPh sb="30" eb="31">
      <t>ウ</t>
    </rPh>
    <rPh sb="36" eb="38">
      <t>ショウダク</t>
    </rPh>
    <phoneticPr fontId="4"/>
  </si>
  <si>
    <t>　　　 ※過去に労働災害が発生した経営体に対し、県から外部講師を派遣し、社内の安全ルールの策定等を支援。</t>
    <rPh sb="5" eb="7">
      <t>カコ</t>
    </rPh>
    <rPh sb="8" eb="10">
      <t>ロウドウ</t>
    </rPh>
    <rPh sb="10" eb="12">
      <t>サイガイ</t>
    </rPh>
    <rPh sb="13" eb="15">
      <t>ハッセイ</t>
    </rPh>
    <rPh sb="17" eb="20">
      <t>ケイエイタイ</t>
    </rPh>
    <rPh sb="21" eb="22">
      <t>タイ</t>
    </rPh>
    <rPh sb="24" eb="25">
      <t>ケン</t>
    </rPh>
    <rPh sb="27" eb="29">
      <t>ガイブ</t>
    </rPh>
    <rPh sb="29" eb="31">
      <t>コウシ</t>
    </rPh>
    <rPh sb="32" eb="34">
      <t>ハケン</t>
    </rPh>
    <rPh sb="36" eb="38">
      <t>シャナイ</t>
    </rPh>
    <rPh sb="39" eb="41">
      <t>アンゼン</t>
    </rPh>
    <rPh sb="45" eb="47">
      <t>サクテイ</t>
    </rPh>
    <rPh sb="47" eb="48">
      <t>トウ</t>
    </rPh>
    <rPh sb="49" eb="51">
      <t>シエン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</si>
</sst>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
    <numFmt numFmtId="177" formatCode="#,##0.00_);[Red]\(#,##0.00\)"/>
    <numFmt numFmtId="178" formatCode="0_ "/>
    <numFmt numFmtId="179" formatCode="#,##0.00_ "/>
    <numFmt numFmtId="180" formatCode="#,##0.000_ "/>
    <numFmt numFmtId="181" formatCode="&quot;様&quot;&quot;式&quot;&quot;第&quot;&quot;１&quot;&quot;号&quot;\:@"/>
  </numFmts>
  <fonts count="55">
    <font>
      <sz val="11"/>
      <color theme="1"/>
      <name val="ＭＳ Ｐゴシック"/>
      <family val="3"/>
    </font>
    <font>
      <u/>
      <sz val="11"/>
      <color indexed="12"/>
      <name val="ＭＳ Ｐゴシック"/>
      <family val="3"/>
    </font>
    <font>
      <sz val="11"/>
      <color indexed="8"/>
      <name val="ＭＳ Ｐゴシック"/>
      <family val="3"/>
    </font>
    <font>
      <sz val="11"/>
      <color theme="1"/>
      <name val="ＭＳ Ｐゴシック"/>
      <family val="3"/>
    </font>
    <font>
      <sz val="6"/>
      <color auto="1"/>
      <name val="ＭＳ Ｐゴシック"/>
      <family val="3"/>
    </font>
    <font>
      <b/>
      <sz val="11"/>
      <color rgb="FFFF0000"/>
      <name val="ＭＳ ゴシック"/>
      <family val="3"/>
    </font>
    <font>
      <sz val="12"/>
      <color theme="1"/>
      <name val="ＭＳ ゴシック"/>
      <family val="3"/>
    </font>
    <font>
      <sz val="11"/>
      <color theme="1"/>
      <name val="ＭＳ 明朝"/>
      <family val="1"/>
    </font>
    <font>
      <b/>
      <sz val="11"/>
      <color theme="1"/>
      <name val="ＭＳ ゴシック"/>
      <family val="3"/>
    </font>
    <font>
      <b/>
      <sz val="12"/>
      <color rgb="FF0070C0"/>
      <name val="ＭＳ Ｐゴシック"/>
      <family val="3"/>
    </font>
    <font>
      <b/>
      <sz val="11"/>
      <color theme="1"/>
      <name val="ＭＳ Ｐゴシック"/>
      <family val="3"/>
    </font>
    <font>
      <sz val="12"/>
      <color auto="1"/>
      <name val="ＭＳ ゴシック"/>
      <family val="3"/>
    </font>
    <font>
      <sz val="12"/>
      <color rgb="FF0070C0"/>
      <name val="ＭＳ Ｐゴシック"/>
      <family val="3"/>
    </font>
    <font>
      <sz val="11"/>
      <color rgb="FFFF0000"/>
      <name val="ＭＳ Ｐゴシック"/>
      <family val="3"/>
    </font>
    <font>
      <u/>
      <sz val="11"/>
      <color rgb="FFFF0000"/>
      <name val="ＭＳ Ｐゴシック"/>
      <family val="3"/>
    </font>
    <font>
      <sz val="11"/>
      <color auto="1"/>
      <name val="ＭＳ Ｐゴシック"/>
      <family val="3"/>
    </font>
    <font>
      <sz val="12"/>
      <color rgb="FFFF0000"/>
      <name val="ＭＳ ゴシック"/>
      <family val="3"/>
    </font>
    <font>
      <sz val="12"/>
      <color theme="1"/>
      <name val="ＭＳ Ｐゴシック"/>
      <family val="3"/>
    </font>
    <font>
      <sz val="6"/>
      <color auto="1"/>
      <name val="游ゴシック"/>
      <family val="3"/>
    </font>
    <font>
      <sz val="14"/>
      <color theme="1"/>
      <name val="ＭＳ Ｐゴシック"/>
      <family val="3"/>
    </font>
    <font>
      <sz val="20"/>
      <color rgb="FFFF0000"/>
      <name val="ＭＳ Ｐゴシック"/>
      <family val="3"/>
    </font>
    <font>
      <sz val="14"/>
      <color auto="1"/>
      <name val="ＭＳ Ｐゴシック"/>
      <family val="3"/>
    </font>
    <font>
      <b/>
      <sz val="11"/>
      <color auto="1"/>
      <name val="ＭＳ Ｐゴシック"/>
      <family val="3"/>
    </font>
    <font>
      <sz val="12"/>
      <color theme="1"/>
      <name val="ＭＳ 明朝"/>
      <family val="1"/>
    </font>
    <font>
      <sz val="10"/>
      <color theme="1"/>
      <name val="ＭＳ Ｐゴシック"/>
      <family val="3"/>
    </font>
    <font>
      <sz val="10"/>
      <color auto="1"/>
      <name val="ＭＳ Ｐゴシック"/>
      <family val="3"/>
    </font>
    <font>
      <sz val="10"/>
      <color theme="1"/>
      <name val="ＭＳ 明朝"/>
      <family val="1"/>
    </font>
    <font>
      <sz val="10"/>
      <color auto="1"/>
      <name val="ＭＳ 明朝"/>
      <family val="1"/>
    </font>
    <font>
      <b/>
      <sz val="12"/>
      <color rgb="FFFF0000"/>
      <name val="ＭＳ ゴシック"/>
      <family val="3"/>
    </font>
    <font>
      <sz val="11"/>
      <color auto="1"/>
      <name val="ＭＳ 明朝"/>
      <family val="1"/>
    </font>
    <font>
      <sz val="11"/>
      <color auto="1"/>
      <name val="ＭＳ Ｐ明朝"/>
      <family val="1"/>
    </font>
    <font>
      <sz val="11"/>
      <color theme="1"/>
      <name val="ＭＳ Ｐ明朝"/>
      <family val="1"/>
    </font>
    <font>
      <b/>
      <sz val="12"/>
      <color rgb="FFFF0000"/>
      <name val="ＭＳ 明朝"/>
      <family val="1"/>
    </font>
    <font>
      <b/>
      <sz val="11"/>
      <color auto="1"/>
      <name val="ＭＳ Ｐ明朝"/>
      <family val="1"/>
    </font>
    <font>
      <sz val="11"/>
      <color theme="1"/>
      <name val="ＭＳ ゴシック"/>
      <family val="3"/>
    </font>
    <font>
      <b/>
      <sz val="11"/>
      <color rgb="FFFF0000"/>
      <name val="ＭＳ 明朝"/>
      <family val="1"/>
    </font>
    <font>
      <sz val="12"/>
      <color auto="1"/>
      <name val="ＭＳ 明朝"/>
      <family val="1"/>
    </font>
    <font>
      <sz val="11"/>
      <color rgb="FFFF0000"/>
      <name val="ＭＳ 明朝"/>
      <family val="1"/>
    </font>
    <font>
      <b/>
      <sz val="12"/>
      <color rgb="FFFF0000"/>
      <name val="ＭＳ Ｐゴシック"/>
      <family val="3"/>
    </font>
    <font>
      <b/>
      <sz val="11"/>
      <color rgb="FFFF0000"/>
      <name val="ＭＳ Ｐゴシック"/>
      <family val="3"/>
    </font>
    <font>
      <sz val="14"/>
      <color auto="1"/>
      <name val="ＭＳ 明朝"/>
      <family val="1"/>
    </font>
    <font>
      <sz val="12"/>
      <color auto="1"/>
      <name val="ＭＳ Ｐ明朝"/>
      <family val="1"/>
    </font>
    <font>
      <sz val="12"/>
      <color auto="1"/>
      <name val="ＭＳ Ｐゴシック"/>
      <family val="3"/>
    </font>
    <font>
      <b/>
      <sz val="12"/>
      <color rgb="FFFF0000"/>
      <name val="ＭＳ Ｐ明朝"/>
      <family val="1"/>
    </font>
    <font>
      <b/>
      <u/>
      <sz val="12"/>
      <color rgb="FFFF0000"/>
      <name val="ＭＳ 明朝"/>
      <family val="1"/>
    </font>
    <font>
      <sz val="11"/>
      <color theme="1"/>
      <name val="Wingdings"/>
    </font>
    <font>
      <sz val="10"/>
      <color theme="1"/>
      <name val="ＭＳ Ｐ明朝"/>
      <family val="1"/>
    </font>
    <font>
      <sz val="6"/>
      <color theme="1"/>
      <name val="ＭＳ Ｐ明朝"/>
      <family val="1"/>
    </font>
    <font>
      <sz val="11"/>
      <color rgb="FFFF0000"/>
      <name val="ＭＳ Ｐ明朝"/>
      <family val="1"/>
    </font>
    <font>
      <sz val="10"/>
      <color rgb="FFFF0000"/>
      <name val="ＭＳ Ｐゴシック"/>
      <family val="3"/>
    </font>
    <font>
      <sz val="9"/>
      <color auto="1"/>
      <name val="ＭＳ 明朝"/>
      <family val="1"/>
    </font>
    <font>
      <b/>
      <sz val="10"/>
      <color theme="1"/>
      <name val="ＭＳ Ｐゴシック"/>
      <family val="3"/>
    </font>
    <font>
      <sz val="14"/>
      <color theme="1"/>
      <name val="ＭＳ Ｐ明朝"/>
      <family val="1"/>
    </font>
    <font>
      <b/>
      <sz val="9"/>
      <color theme="1"/>
      <name val="ＭＳ Ｐゴシック"/>
      <family val="3"/>
    </font>
    <font>
      <sz val="10"/>
      <color theme="1"/>
      <name val="Wingdings"/>
    </font>
  </fonts>
  <fills count="5">
    <fill>
      <patternFill patternType="none"/>
    </fill>
    <fill>
      <patternFill patternType="gray125"/>
    </fill>
    <fill>
      <patternFill patternType="solid">
        <fgColor rgb="FFFFFFBE"/>
        <bgColor indexed="64"/>
      </patternFill>
    </fill>
    <fill>
      <patternFill patternType="solid">
        <fgColor theme="3" tint="0.8"/>
        <bgColor indexed="64"/>
      </patternFill>
    </fill>
    <fill>
      <patternFill patternType="solid">
        <fgColor rgb="FF90D7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style="thin">
        <color indexed="64"/>
      </left>
      <right/>
      <top/>
      <bottom/>
      <diagonal style="hair">
        <color indexed="64"/>
      </diagonal>
    </border>
    <border diagonalUp="1">
      <left style="thin">
        <color indexed="64"/>
      </left>
      <right/>
      <top/>
      <bottom style="thin">
        <color indexed="64"/>
      </bottom>
      <diagonal style="hair">
        <color indexed="64"/>
      </diagonal>
    </border>
    <border diagonalUp="1">
      <left/>
      <right/>
      <top style="hair">
        <color indexed="64"/>
      </top>
      <bottom style="hair">
        <color indexed="64"/>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bottom/>
      <diagonal style="hair">
        <color indexed="64"/>
      </diagonal>
    </border>
    <border diagonalUp="1">
      <left/>
      <right style="thin">
        <color indexed="64"/>
      </right>
      <top/>
      <bottom style="thin">
        <color indexed="64"/>
      </bottom>
      <diagonal style="hair">
        <color indexed="64"/>
      </diagonal>
    </border>
    <border>
      <left/>
      <right style="thin">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5">
    <xf numFmtId="0" fontId="0" fillId="0" borderId="0">
      <alignment vertical="center"/>
    </xf>
    <xf numFmtId="0" fontId="1" fillId="0" borderId="0" applyNumberFormat="0" applyFill="0" applyBorder="0" applyAlignment="0" applyProtection="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0" fontId="3" fillId="0" borderId="0">
      <alignment vertical="center"/>
    </xf>
  </cellStyleXfs>
  <cellXfs count="564">
    <xf numFmtId="0" fontId="0" fillId="0" borderId="0" xfId="0">
      <alignment vertical="center"/>
    </xf>
    <xf numFmtId="0" fontId="0" fillId="0" borderId="0" xfId="0" applyAlignment="1">
      <alignment horizontal="center" vertical="center"/>
    </xf>
    <xf numFmtId="0" fontId="5" fillId="0" borderId="0" xfId="0" applyFont="1" applyBorder="1" applyAlignment="1">
      <alignment vertical="center" wrapText="1"/>
    </xf>
    <xf numFmtId="0" fontId="6" fillId="0" borderId="0" xfId="0" applyFont="1">
      <alignment vertical="center"/>
    </xf>
    <xf numFmtId="0" fontId="7" fillId="0" borderId="1" xfId="0" applyFont="1" applyBorder="1" applyAlignment="1">
      <alignment horizontal="center" vertical="center"/>
    </xf>
    <xf numFmtId="0" fontId="8" fillId="0" borderId="0" xfId="0" applyFont="1">
      <alignment vertical="center"/>
    </xf>
    <xf numFmtId="0" fontId="6" fillId="0" borderId="0" xfId="0" applyFont="1" applyBorder="1" applyAlignment="1">
      <alignment vertical="center" wrapText="1"/>
    </xf>
    <xf numFmtId="0" fontId="9" fillId="0" borderId="2" xfId="0" applyFont="1" applyBorder="1" applyAlignment="1">
      <alignment horizontal="left" vertical="center"/>
    </xf>
    <xf numFmtId="49" fontId="0" fillId="0" borderId="1" xfId="0" applyNumberFormat="1" applyBorder="1" applyAlignment="1">
      <alignment horizontal="center" vertical="center" shrinkToFit="1"/>
    </xf>
    <xf numFmtId="49" fontId="0" fillId="0" borderId="3" xfId="0" applyNumberFormat="1"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49" fontId="10" fillId="0" borderId="3" xfId="0" applyNumberFormat="1"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49" fontId="0" fillId="0" borderId="6" xfId="0" applyNumberFormat="1" applyFont="1" applyBorder="1" applyAlignment="1">
      <alignment horizontal="left" shrinkToFit="1"/>
    </xf>
    <xf numFmtId="0" fontId="9" fillId="0" borderId="1" xfId="0" applyFont="1" applyBorder="1" applyAlignment="1">
      <alignment horizontal="left" vertical="center"/>
    </xf>
    <xf numFmtId="49" fontId="8" fillId="0" borderId="0" xfId="0" applyNumberFormat="1" applyFont="1" applyBorder="1" applyAlignment="1">
      <alignment horizontal="left" vertical="center"/>
    </xf>
    <xf numFmtId="0" fontId="11" fillId="0" borderId="2" xfId="0" applyFont="1" applyBorder="1" applyAlignment="1">
      <alignment horizontal="center" vertical="center" wrapText="1"/>
    </xf>
    <xf numFmtId="0" fontId="7" fillId="0" borderId="0" xfId="0" applyFont="1">
      <alignment vertical="center"/>
    </xf>
    <xf numFmtId="0" fontId="7" fillId="0" borderId="1" xfId="0" applyFont="1" applyBorder="1" applyAlignment="1">
      <alignment vertical="center" shrinkToFit="1"/>
    </xf>
    <xf numFmtId="0" fontId="7" fillId="0" borderId="1" xfId="0" applyFont="1" applyBorder="1">
      <alignment vertical="center"/>
    </xf>
    <xf numFmtId="0" fontId="0" fillId="0" borderId="0" xfId="0" applyBorder="1" applyAlignment="1">
      <alignment vertical="center" wrapText="1"/>
    </xf>
    <xf numFmtId="0" fontId="12" fillId="0" borderId="7" xfId="0" applyFont="1" applyBorder="1" applyAlignment="1">
      <alignment horizontal="left"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1" xfId="0" applyFont="1" applyFill="1" applyBorder="1" applyAlignment="1">
      <alignment vertical="center" wrapText="1"/>
    </xf>
    <xf numFmtId="0" fontId="13" fillId="0" borderId="1" xfId="0" applyFont="1" applyBorder="1" applyAlignment="1">
      <alignment vertical="center" wrapText="1"/>
    </xf>
    <xf numFmtId="0" fontId="12" fillId="0" borderId="1" xfId="0" applyFont="1" applyBorder="1" applyAlignment="1">
      <alignment horizontal="left" vertical="center"/>
    </xf>
    <xf numFmtId="0" fontId="14" fillId="0" borderId="1" xfId="0" applyFont="1" applyBorder="1" applyAlignment="1">
      <alignment vertical="center" wrapText="1"/>
    </xf>
    <xf numFmtId="0" fontId="15" fillId="0" borderId="1" xfId="0" applyFont="1" applyBorder="1" applyAlignment="1">
      <alignment vertical="center" wrapText="1"/>
    </xf>
    <xf numFmtId="49" fontId="0" fillId="0" borderId="0" xfId="0" applyNumberFormat="1" applyBorder="1" applyAlignment="1">
      <alignment horizontal="center" vertical="center"/>
    </xf>
    <xf numFmtId="0" fontId="0" fillId="0" borderId="12" xfId="0" applyBorder="1" applyAlignment="1">
      <alignment vertical="center" wrapText="1"/>
    </xf>
    <xf numFmtId="0" fontId="0" fillId="2" borderId="1" xfId="0" applyFill="1" applyBorder="1">
      <alignment vertical="center"/>
    </xf>
    <xf numFmtId="0" fontId="7" fillId="0" borderId="2" xfId="0" applyFont="1" applyBorder="1" applyAlignment="1">
      <alignment horizontal="center" vertical="center"/>
    </xf>
    <xf numFmtId="0" fontId="0" fillId="0" borderId="7" xfId="0" applyBorder="1" applyAlignment="1">
      <alignment vertical="center"/>
    </xf>
    <xf numFmtId="0" fontId="0" fillId="0" borderId="13" xfId="0" applyFont="1" applyBorder="1" applyAlignment="1">
      <alignment vertical="center" wrapText="1"/>
    </xf>
    <xf numFmtId="0" fontId="10" fillId="0" borderId="6"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wrapText="1"/>
    </xf>
    <xf numFmtId="0" fontId="1" fillId="0" borderId="2" xfId="1" applyBorder="1" applyAlignment="1">
      <alignment vertical="center" wrapText="1"/>
    </xf>
    <xf numFmtId="0" fontId="7" fillId="0" borderId="12" xfId="0" applyFont="1" applyBorder="1" applyAlignment="1">
      <alignment horizontal="center" vertical="center"/>
    </xf>
    <xf numFmtId="0" fontId="0" fillId="0" borderId="7" xfId="0" applyFont="1" applyBorder="1" applyAlignment="1">
      <alignment vertical="center" wrapText="1"/>
    </xf>
    <xf numFmtId="0" fontId="0" fillId="2" borderId="2" xfId="0" applyFont="1" applyFill="1" applyBorder="1" applyAlignment="1">
      <alignment vertical="center"/>
    </xf>
    <xf numFmtId="0" fontId="0" fillId="2" borderId="7" xfId="0" applyFont="1" applyFill="1" applyBorder="1" applyAlignment="1">
      <alignment vertical="center"/>
    </xf>
    <xf numFmtId="0" fontId="16" fillId="0" borderId="0" xfId="0" applyFont="1" applyBorder="1" applyAlignment="1">
      <alignment vertical="center" wrapText="1"/>
    </xf>
    <xf numFmtId="0" fontId="12" fillId="0" borderId="12" xfId="0" applyFont="1" applyBorder="1" applyAlignment="1">
      <alignment horizontal="left" vertical="center"/>
    </xf>
    <xf numFmtId="0" fontId="16" fillId="0" borderId="0" xfId="0" applyFont="1" applyBorder="1" applyAlignment="1">
      <alignment horizontal="center" vertical="center" wrapText="1"/>
    </xf>
    <xf numFmtId="0" fontId="15" fillId="0" borderId="12"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wrapText="1"/>
    </xf>
    <xf numFmtId="0" fontId="0" fillId="2" borderId="12" xfId="0" applyFont="1" applyFill="1" applyBorder="1" applyAlignment="1">
      <alignment vertical="center"/>
    </xf>
    <xf numFmtId="0" fontId="0" fillId="0" borderId="1" xfId="0" applyBorder="1" applyAlignment="1">
      <alignment horizontal="center" vertical="center"/>
    </xf>
    <xf numFmtId="0" fontId="17" fillId="2" borderId="1" xfId="0" applyFont="1" applyFill="1" applyBorder="1" applyAlignment="1">
      <alignment horizontal="center" vertical="center"/>
    </xf>
    <xf numFmtId="0" fontId="0" fillId="0" borderId="12" xfId="0" applyBorder="1" applyAlignment="1">
      <alignment vertical="center"/>
    </xf>
    <xf numFmtId="0" fontId="17" fillId="2" borderId="15" xfId="0" applyFont="1" applyFill="1" applyBorder="1" applyAlignment="1">
      <alignment horizontal="center" vertical="center"/>
    </xf>
    <xf numFmtId="0" fontId="17" fillId="2" borderId="5" xfId="0" applyFont="1" applyFill="1" applyBorder="1" applyAlignment="1">
      <alignment horizontal="center" vertical="center"/>
    </xf>
    <xf numFmtId="0" fontId="10" fillId="0" borderId="16" xfId="0" applyFont="1" applyFill="1" applyBorder="1" applyAlignment="1">
      <alignment vertical="center"/>
    </xf>
    <xf numFmtId="0" fontId="17" fillId="2" borderId="17" xfId="0" applyFont="1" applyFill="1" applyBorder="1" applyAlignment="1">
      <alignment horizontal="center" vertical="center"/>
    </xf>
    <xf numFmtId="0" fontId="16" fillId="0" borderId="0" xfId="0" applyFont="1" applyAlignment="1">
      <alignment vertical="center" wrapText="1"/>
    </xf>
    <xf numFmtId="0" fontId="15" fillId="0" borderId="0" xfId="0" applyFont="1" applyAlignment="1">
      <alignment horizontal="left" vertical="center"/>
    </xf>
    <xf numFmtId="0" fontId="19" fillId="0" borderId="0" xfId="0" applyFont="1">
      <alignment vertical="center"/>
    </xf>
    <xf numFmtId="0" fontId="20" fillId="0" borderId="0" xfId="0" applyFont="1" applyBorder="1" applyAlignment="1">
      <alignment vertical="center"/>
    </xf>
    <xf numFmtId="0" fontId="19" fillId="3" borderId="2" xfId="0" applyFont="1" applyFill="1" applyBorder="1" applyAlignment="1">
      <alignment horizontal="center" vertical="center"/>
    </xf>
    <xf numFmtId="0" fontId="19" fillId="3" borderId="2" xfId="0" applyFont="1" applyFill="1" applyBorder="1">
      <alignment vertical="center"/>
    </xf>
    <xf numFmtId="0" fontId="0" fillId="0" borderId="2" xfId="0" applyBorder="1">
      <alignment vertical="center"/>
    </xf>
    <xf numFmtId="0" fontId="0" fillId="0" borderId="10" xfId="0" applyBorder="1">
      <alignment vertical="center"/>
    </xf>
    <xf numFmtId="0" fontId="0" fillId="0" borderId="18" xfId="0" applyBorder="1">
      <alignment vertical="center"/>
    </xf>
    <xf numFmtId="0" fontId="0" fillId="0" borderId="19" xfId="0" applyBorder="1">
      <alignment vertical="center"/>
    </xf>
    <xf numFmtId="0" fontId="0" fillId="0" borderId="6" xfId="0" applyBorder="1">
      <alignment vertical="center"/>
    </xf>
    <xf numFmtId="0" fontId="19" fillId="0" borderId="7" xfId="0" applyFont="1" applyBorder="1" applyAlignment="1">
      <alignment horizontal="center" vertical="center"/>
    </xf>
    <xf numFmtId="0" fontId="19" fillId="3" borderId="7" xfId="0" applyFont="1" applyFill="1" applyBorder="1">
      <alignment vertical="center"/>
    </xf>
    <xf numFmtId="0" fontId="0" fillId="0" borderId="7" xfId="0" applyBorder="1">
      <alignment vertical="center"/>
    </xf>
    <xf numFmtId="0" fontId="0" fillId="0" borderId="16" xfId="0" applyBorder="1">
      <alignment vertical="center"/>
    </xf>
    <xf numFmtId="0" fontId="0" fillId="0" borderId="20" xfId="0" applyBorder="1">
      <alignment vertical="center"/>
    </xf>
    <xf numFmtId="0" fontId="0" fillId="0" borderId="21" xfId="0" applyBorder="1">
      <alignment vertical="center"/>
    </xf>
    <xf numFmtId="0" fontId="0" fillId="0" borderId="2" xfId="0" quotePrefix="1" applyFont="1" applyBorder="1">
      <alignment vertical="center"/>
    </xf>
    <xf numFmtId="0" fontId="0" fillId="0" borderId="18" xfId="0" quotePrefix="1" applyFont="1" applyBorder="1">
      <alignment vertical="center"/>
    </xf>
    <xf numFmtId="0" fontId="0" fillId="0" borderId="10" xfId="0" quotePrefix="1" applyFont="1" applyBorder="1">
      <alignment vertical="center"/>
    </xf>
    <xf numFmtId="0" fontId="0" fillId="0" borderId="19" xfId="0" quotePrefix="1" applyFont="1" applyBorder="1">
      <alignment vertical="center"/>
    </xf>
    <xf numFmtId="0" fontId="0" fillId="0" borderId="0" xfId="0" quotePrefix="1" applyFont="1" applyBorder="1">
      <alignment vertical="center"/>
    </xf>
    <xf numFmtId="0" fontId="19" fillId="0" borderId="7" xfId="0" applyFont="1" applyBorder="1">
      <alignment vertical="center"/>
    </xf>
    <xf numFmtId="0" fontId="0" fillId="0" borderId="9" xfId="0" applyBorder="1">
      <alignment vertical="center"/>
    </xf>
    <xf numFmtId="0" fontId="0" fillId="0" borderId="6" xfId="0" applyNumberFormat="1" applyFont="1" applyBorder="1" applyAlignment="1">
      <alignment horizontal="center" vertical="center"/>
    </xf>
    <xf numFmtId="0" fontId="0" fillId="0" borderId="0" xfId="0" applyNumberFormat="1" applyFont="1" applyBorder="1" applyAlignment="1">
      <alignment horizontal="center" vertical="center"/>
    </xf>
    <xf numFmtId="0" fontId="19" fillId="0" borderId="12" xfId="0" applyFont="1" applyBorder="1" applyAlignment="1">
      <alignment horizontal="center" vertical="center"/>
    </xf>
    <xf numFmtId="0" fontId="0" fillId="0" borderId="12" xfId="0" applyBorder="1">
      <alignment vertical="center"/>
    </xf>
    <xf numFmtId="0" fontId="21" fillId="3" borderId="1" xfId="0" applyFont="1" applyFill="1" applyBorder="1" applyAlignment="1">
      <alignment horizontal="center" vertical="center"/>
    </xf>
    <xf numFmtId="0" fontId="21" fillId="3" borderId="12" xfId="0" applyFont="1" applyFill="1" applyBorder="1" applyAlignment="1">
      <alignment horizontal="left" vertical="center"/>
    </xf>
    <xf numFmtId="0" fontId="22" fillId="0" borderId="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5" xfId="0" applyFont="1" applyBorder="1" applyAlignment="1">
      <alignment horizontal="left" vertical="center"/>
    </xf>
    <xf numFmtId="0" fontId="22" fillId="0" borderId="23" xfId="0" applyFont="1" applyBorder="1" applyAlignment="1">
      <alignment horizontal="left" vertical="center" wrapText="1"/>
    </xf>
    <xf numFmtId="0" fontId="22" fillId="0" borderId="23" xfId="0" quotePrefix="1" applyFont="1" applyBorder="1" applyAlignment="1">
      <alignment horizontal="left" vertical="center"/>
    </xf>
    <xf numFmtId="0" fontId="22" fillId="0" borderId="26"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top"/>
    </xf>
    <xf numFmtId="0" fontId="23" fillId="0" borderId="0" xfId="0" applyFont="1" applyBorder="1" applyAlignment="1">
      <alignment vertical="center" wrapText="1"/>
    </xf>
    <xf numFmtId="0" fontId="0" fillId="0" borderId="0" xfId="0" applyFont="1" applyBorder="1" applyAlignment="1">
      <alignment vertical="center"/>
    </xf>
    <xf numFmtId="0" fontId="23" fillId="2" borderId="0" xfId="0" applyFont="1" applyFill="1" applyBorder="1" applyAlignment="1">
      <alignment vertical="top"/>
    </xf>
    <xf numFmtId="0" fontId="0" fillId="2" borderId="0" xfId="0" applyFill="1" applyBorder="1" applyAlignment="1">
      <alignment vertical="top"/>
    </xf>
    <xf numFmtId="0" fontId="23" fillId="0" borderId="0" xfId="0" applyFont="1" applyBorder="1" applyAlignment="1">
      <alignment horizontal="right" vertical="center"/>
    </xf>
    <xf numFmtId="0" fontId="0" fillId="0" borderId="0" xfId="0" applyBorder="1" applyAlignment="1">
      <alignment horizontal="right" vertical="center"/>
    </xf>
    <xf numFmtId="0" fontId="23" fillId="2" borderId="0" xfId="0" applyFont="1" applyFill="1" applyBorder="1" applyAlignment="1">
      <alignment horizontal="left" vertical="top"/>
    </xf>
    <xf numFmtId="0" fontId="0" fillId="2" borderId="0" xfId="0" applyFont="1" applyFill="1" applyBorder="1" applyAlignment="1">
      <alignment horizontal="left" vertical="top"/>
    </xf>
    <xf numFmtId="0" fontId="23" fillId="2" borderId="0" xfId="0" applyFont="1" applyFill="1" applyBorder="1" applyAlignment="1">
      <alignment horizontal="left" vertical="center"/>
    </xf>
    <xf numFmtId="0" fontId="0" fillId="2" borderId="0" xfId="0" applyFont="1" applyFill="1" applyBorder="1" applyAlignment="1">
      <alignment horizontal="left" vertical="center"/>
    </xf>
    <xf numFmtId="0" fontId="23" fillId="2" borderId="0" xfId="0" applyFont="1" applyFill="1" applyBorder="1" applyAlignment="1">
      <alignment vertical="center"/>
    </xf>
    <xf numFmtId="0" fontId="0" fillId="2" borderId="0" xfId="0" applyFont="1" applyFill="1" applyBorder="1" applyAlignment="1">
      <alignment vertical="center"/>
    </xf>
    <xf numFmtId="0" fontId="24" fillId="0" borderId="0" xfId="0" applyFont="1">
      <alignment vertical="center"/>
    </xf>
    <xf numFmtId="0" fontId="0" fillId="0" borderId="0" xfId="4" applyFont="1">
      <alignment vertical="center"/>
    </xf>
    <xf numFmtId="0" fontId="25" fillId="0" borderId="0" xfId="0" applyFont="1">
      <alignment vertical="center"/>
    </xf>
    <xf numFmtId="0" fontId="26" fillId="0" borderId="0" xfId="4" applyFont="1">
      <alignment vertical="center"/>
    </xf>
    <xf numFmtId="0" fontId="27" fillId="0" borderId="0" xfId="4" applyFont="1">
      <alignment vertical="center"/>
    </xf>
    <xf numFmtId="0" fontId="17" fillId="0" borderId="0" xfId="0" applyFont="1" applyBorder="1">
      <alignment vertical="center"/>
    </xf>
    <xf numFmtId="0" fontId="19" fillId="0" borderId="0" xfId="0" applyFont="1" applyBorder="1" applyAlignment="1">
      <alignment horizontal="center" vertical="center"/>
    </xf>
    <xf numFmtId="0" fontId="28" fillId="0" borderId="0" xfId="0" applyFont="1" applyBorder="1" applyAlignment="1">
      <alignment horizontal="left" vertical="center"/>
    </xf>
    <xf numFmtId="0" fontId="11" fillId="0" borderId="0" xfId="4" applyFont="1" applyBorder="1" applyAlignment="1">
      <alignment vertical="center"/>
    </xf>
    <xf numFmtId="0" fontId="29" fillId="0" borderId="0" xfId="0" applyFont="1" applyBorder="1" applyAlignment="1">
      <alignment horizontal="left" vertical="center"/>
    </xf>
    <xf numFmtId="0" fontId="29" fillId="0" borderId="0" xfId="0" applyFont="1" applyBorder="1" applyAlignment="1">
      <alignment vertical="center"/>
    </xf>
    <xf numFmtId="0" fontId="30" fillId="0" borderId="0" xfId="0" applyFont="1" applyBorder="1" applyAlignment="1">
      <alignment vertical="center"/>
    </xf>
    <xf numFmtId="0" fontId="30" fillId="0" borderId="0" xfId="0" applyFont="1" applyAlignment="1">
      <alignment vertical="center"/>
    </xf>
    <xf numFmtId="0" fontId="30"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31" fillId="0" borderId="0" xfId="0" applyFont="1">
      <alignment vertical="center"/>
    </xf>
    <xf numFmtId="0" fontId="16" fillId="0" borderId="0" xfId="4" applyFont="1" applyBorder="1" applyAlignment="1">
      <alignment vertical="center"/>
    </xf>
    <xf numFmtId="0" fontId="7" fillId="0" borderId="0" xfId="0" applyFont="1" applyBorder="1" applyAlignment="1">
      <alignment horizontal="left" vertical="center"/>
    </xf>
    <xf numFmtId="0" fontId="7" fillId="0" borderId="0" xfId="0" applyFont="1" applyBorder="1">
      <alignment vertical="center"/>
    </xf>
    <xf numFmtId="0" fontId="16" fillId="0" borderId="0" xfId="0" applyFont="1" applyBorder="1" applyAlignment="1">
      <alignment horizontal="left" vertical="center"/>
    </xf>
    <xf numFmtId="0" fontId="32" fillId="0" borderId="0" xfId="0" applyFont="1" applyBorder="1">
      <alignment vertical="center"/>
    </xf>
    <xf numFmtId="0" fontId="32" fillId="0" borderId="0" xfId="0" applyFont="1" applyBorder="1" applyAlignment="1">
      <alignment horizontal="left" vertical="top" wrapText="1"/>
    </xf>
    <xf numFmtId="0" fontId="0" fillId="0" borderId="0" xfId="0" applyBorder="1" applyAlignment="1">
      <alignment vertical="top" wrapText="1"/>
    </xf>
    <xf numFmtId="176" fontId="16" fillId="0" borderId="0" xfId="0" applyNumberFormat="1" applyFont="1" applyBorder="1" applyAlignment="1">
      <alignment horizontal="left" vertical="center"/>
    </xf>
    <xf numFmtId="0" fontId="32" fillId="0" borderId="0" xfId="0" applyFont="1" applyAlignment="1">
      <alignment horizontal="left" vertical="center"/>
    </xf>
    <xf numFmtId="0" fontId="31" fillId="0" borderId="0" xfId="0" applyFont="1" applyAlignment="1">
      <alignment horizontal="left" vertical="center"/>
    </xf>
    <xf numFmtId="0" fontId="16" fillId="0" borderId="0" xfId="0" applyFont="1">
      <alignment vertical="center"/>
    </xf>
    <xf numFmtId="0" fontId="32" fillId="0" borderId="0" xfId="0" applyFont="1" applyBorder="1" applyAlignment="1">
      <alignment vertical="top" wrapText="1"/>
    </xf>
    <xf numFmtId="176" fontId="16" fillId="0" borderId="0" xfId="0" applyNumberFormat="1" applyFont="1" applyAlignment="1">
      <alignment horizontal="left" vertical="center"/>
    </xf>
    <xf numFmtId="0" fontId="16" fillId="0" borderId="0" xfId="4" applyFont="1" applyBorder="1">
      <alignment vertical="center"/>
    </xf>
    <xf numFmtId="0" fontId="11" fillId="0" borderId="0" xfId="4" applyFont="1">
      <alignment vertical="center"/>
    </xf>
    <xf numFmtId="0" fontId="29" fillId="0" borderId="1" xfId="0" applyFont="1" applyBorder="1" applyAlignment="1">
      <alignment horizontal="center" vertical="center"/>
    </xf>
    <xf numFmtId="0" fontId="30" fillId="0" borderId="3"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30" fillId="0" borderId="1" xfId="0" applyFont="1" applyBorder="1" applyAlignment="1">
      <alignment horizontal="center" vertical="center"/>
    </xf>
    <xf numFmtId="0" fontId="30" fillId="0" borderId="0" xfId="0" applyFont="1" applyFill="1" applyAlignment="1">
      <alignment horizontal="left" vertical="center"/>
    </xf>
    <xf numFmtId="0" fontId="30" fillId="0" borderId="0" xfId="0" applyFont="1" applyBorder="1" applyAlignment="1">
      <alignment horizontal="center" vertical="center"/>
    </xf>
    <xf numFmtId="0" fontId="30" fillId="0" borderId="0" xfId="0" applyFont="1" applyAlignment="1">
      <alignment horizontal="center" vertical="center"/>
    </xf>
    <xf numFmtId="176" fontId="30" fillId="2" borderId="1" xfId="0" applyNumberFormat="1" applyFont="1" applyFill="1" applyBorder="1" applyAlignment="1">
      <alignment horizontal="center" vertical="center"/>
    </xf>
    <xf numFmtId="176" fontId="30" fillId="0" borderId="0" xfId="0" applyNumberFormat="1" applyFont="1" applyBorder="1" applyAlignment="1">
      <alignment horizontal="left" vertical="center"/>
    </xf>
    <xf numFmtId="0" fontId="31" fillId="0" borderId="0" xfId="0" applyFont="1" applyBorder="1" applyAlignment="1">
      <alignment horizontal="center" vertical="center"/>
    </xf>
    <xf numFmtId="0" fontId="31" fillId="0" borderId="0" xfId="0" applyFont="1" applyAlignment="1">
      <alignment horizontal="center" vertical="center"/>
    </xf>
    <xf numFmtId="0" fontId="6" fillId="0" borderId="0" xfId="4" applyFont="1" applyBorder="1" applyAlignment="1">
      <alignment vertical="center"/>
    </xf>
    <xf numFmtId="0" fontId="30" fillId="0" borderId="27" xfId="0" applyFont="1" applyBorder="1" applyAlignment="1">
      <alignment horizontal="left" vertical="center"/>
    </xf>
    <xf numFmtId="0" fontId="31" fillId="0" borderId="18" xfId="0" applyFont="1" applyBorder="1">
      <alignment vertical="center"/>
    </xf>
    <xf numFmtId="0" fontId="31" fillId="0" borderId="19" xfId="0" applyFont="1" applyBorder="1">
      <alignment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176" fontId="30" fillId="0" borderId="27" xfId="0" applyNumberFormat="1" applyFont="1" applyBorder="1" applyAlignment="1">
      <alignment horizontal="left" vertical="center"/>
    </xf>
    <xf numFmtId="0" fontId="30" fillId="0" borderId="5" xfId="0" applyFont="1" applyBorder="1" applyAlignment="1">
      <alignment horizontal="center" vertical="center"/>
    </xf>
    <xf numFmtId="0" fontId="30" fillId="0" borderId="3" xfId="0" applyFont="1" applyBorder="1" applyAlignment="1">
      <alignment horizontal="center" vertical="center"/>
    </xf>
    <xf numFmtId="0" fontId="33" fillId="0" borderId="27" xfId="0" applyFont="1" applyBorder="1" applyAlignment="1">
      <alignment horizontal="left" vertical="center"/>
    </xf>
    <xf numFmtId="0" fontId="31" fillId="0" borderId="10" xfId="0" applyFont="1" applyBorder="1" applyAlignment="1">
      <alignment horizontal="center" vertical="center"/>
    </xf>
    <xf numFmtId="0" fontId="31" fillId="0" borderId="28" xfId="0" applyFont="1" applyBorder="1" applyAlignment="1">
      <alignment horizontal="center" vertical="center"/>
    </xf>
    <xf numFmtId="0" fontId="31" fillId="0" borderId="19" xfId="0" applyFont="1" applyBorder="1" applyAlignment="1">
      <alignment horizontal="center" vertical="center"/>
    </xf>
    <xf numFmtId="0" fontId="34"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right" vertical="center" shrinkToFit="1"/>
    </xf>
    <xf numFmtId="0" fontId="6" fillId="0" borderId="0" xfId="4" applyFont="1" applyBorder="1">
      <alignment vertical="center"/>
    </xf>
    <xf numFmtId="0" fontId="35" fillId="0" borderId="0" xfId="0" applyFont="1" applyBorder="1">
      <alignment vertical="center"/>
    </xf>
    <xf numFmtId="0" fontId="31" fillId="0" borderId="0" xfId="0" applyFont="1" applyBorder="1" applyAlignment="1">
      <alignment horizontal="right" vertical="center"/>
    </xf>
    <xf numFmtId="176" fontId="7" fillId="0" borderId="0" xfId="0" applyNumberFormat="1" applyFont="1" applyBorder="1" applyAlignment="1">
      <alignment horizontal="left" vertical="center"/>
    </xf>
    <xf numFmtId="0" fontId="32" fillId="0" borderId="0" xfId="0" applyFont="1">
      <alignment vertical="center"/>
    </xf>
    <xf numFmtId="176" fontId="7" fillId="0" borderId="0" xfId="0" applyNumberFormat="1" applyFont="1">
      <alignment vertical="center"/>
    </xf>
    <xf numFmtId="176" fontId="31" fillId="0" borderId="0" xfId="0" applyNumberFormat="1" applyFont="1" applyAlignment="1">
      <alignment horizontal="left"/>
    </xf>
    <xf numFmtId="49" fontId="7" fillId="0" borderId="0" xfId="0" applyNumberFormat="1" applyFont="1" applyBorder="1" applyAlignment="1">
      <alignment horizontal="left" vertical="center"/>
    </xf>
    <xf numFmtId="49" fontId="31" fillId="0" borderId="0" xfId="0" applyNumberFormat="1" applyFont="1">
      <alignment vertical="center"/>
    </xf>
    <xf numFmtId="49" fontId="7" fillId="0" borderId="0" xfId="0" applyNumberFormat="1" applyFont="1" applyAlignment="1">
      <alignment horizontal="left" vertical="center"/>
    </xf>
    <xf numFmtId="0" fontId="7" fillId="0" borderId="0" xfId="0" applyFont="1" applyBorder="1" applyAlignment="1">
      <alignment horizontal="right" vertical="center"/>
    </xf>
    <xf numFmtId="0" fontId="29" fillId="0" borderId="0" xfId="0" applyFont="1">
      <alignment vertical="center"/>
    </xf>
    <xf numFmtId="0" fontId="36" fillId="0" borderId="0" xfId="0" applyFont="1" applyAlignment="1">
      <alignment vertical="center" textRotation="180"/>
    </xf>
    <xf numFmtId="0" fontId="37" fillId="0" borderId="0" xfId="0" applyFont="1" applyBorder="1">
      <alignment vertical="center"/>
    </xf>
    <xf numFmtId="0" fontId="7" fillId="0" borderId="1" xfId="0" applyFont="1" applyBorder="1" applyAlignment="1">
      <alignment horizontal="center" vertical="center" shrinkToFit="1"/>
    </xf>
    <xf numFmtId="0" fontId="7" fillId="2" borderId="18" xfId="0" applyFont="1" applyFill="1" applyBorder="1" applyAlignment="1">
      <alignment horizontal="right" vertical="center"/>
    </xf>
    <xf numFmtId="176" fontId="7" fillId="0" borderId="19" xfId="0" applyNumberFormat="1" applyFont="1" applyBorder="1" applyAlignment="1"/>
    <xf numFmtId="176" fontId="29" fillId="0" borderId="10" xfId="0" applyNumberFormat="1" applyFont="1" applyBorder="1" applyAlignment="1">
      <alignment horizontal="center" vertical="center"/>
    </xf>
    <xf numFmtId="0" fontId="15" fillId="0" borderId="19" xfId="0" applyFont="1" applyBorder="1" applyAlignment="1">
      <alignment horizontal="center" vertical="center"/>
    </xf>
    <xf numFmtId="176" fontId="7" fillId="0" borderId="0" xfId="0" applyNumberFormat="1" applyFont="1" applyAlignment="1"/>
    <xf numFmtId="176" fontId="29" fillId="0" borderId="1" xfId="0" applyNumberFormat="1" applyFont="1" applyBorder="1" applyAlignment="1">
      <alignment horizontal="center" vertical="center"/>
    </xf>
    <xf numFmtId="176" fontId="29" fillId="0" borderId="1" xfId="0" applyNumberFormat="1" applyFont="1" applyBorder="1" applyAlignment="1">
      <alignment horizontal="center" vertical="center" wrapText="1"/>
    </xf>
    <xf numFmtId="176" fontId="7" fillId="0" borderId="0" xfId="0" applyNumberFormat="1" applyFont="1" applyBorder="1" applyAlignment="1">
      <alignment horizontal="right"/>
    </xf>
    <xf numFmtId="176" fontId="7" fillId="0" borderId="0" xfId="0" applyNumberFormat="1" applyFont="1" applyAlignment="1">
      <alignment horizontal="right"/>
    </xf>
    <xf numFmtId="0" fontId="7" fillId="0" borderId="9" xfId="0" applyFont="1" applyBorder="1">
      <alignment vertical="center"/>
    </xf>
    <xf numFmtId="0" fontId="7" fillId="0" borderId="10" xfId="0" applyFont="1" applyBorder="1" applyAlignment="1">
      <alignment horizontal="center" vertical="center"/>
    </xf>
    <xf numFmtId="0" fontId="0" fillId="0" borderId="18" xfId="0" applyBorder="1" applyAlignment="1">
      <alignment horizontal="center" vertical="center"/>
    </xf>
    <xf numFmtId="0" fontId="7" fillId="2" borderId="10" xfId="0" applyFont="1" applyFill="1" applyBorder="1" applyAlignment="1">
      <alignment horizontal="center" vertical="center"/>
    </xf>
    <xf numFmtId="0" fontId="0" fillId="2" borderId="19" xfId="0" applyFont="1" applyFill="1" applyBorder="1" applyAlignment="1">
      <alignment horizontal="center" vertical="center"/>
    </xf>
    <xf numFmtId="0" fontId="7" fillId="0" borderId="0" xfId="0" applyFont="1" applyAlignment="1">
      <alignment horizontal="center" vertical="center"/>
    </xf>
    <xf numFmtId="0" fontId="11" fillId="2" borderId="29" xfId="4" applyFont="1" applyFill="1" applyBorder="1" applyAlignment="1">
      <alignment horizontal="left" vertical="top" wrapText="1"/>
    </xf>
    <xf numFmtId="0" fontId="15"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0" xfId="0" applyFont="1" applyBorder="1" applyAlignment="1">
      <alignment horizontal="left" vertical="center"/>
    </xf>
    <xf numFmtId="0" fontId="31" fillId="0" borderId="20" xfId="0" applyFont="1" applyBorder="1">
      <alignment vertical="center"/>
    </xf>
    <xf numFmtId="0" fontId="31" fillId="0" borderId="21" xfId="0" applyFont="1" applyBorder="1">
      <alignment vertical="center"/>
    </xf>
    <xf numFmtId="176" fontId="30" fillId="0" borderId="30" xfId="0" applyNumberFormat="1" applyFont="1" applyBorder="1" applyAlignment="1">
      <alignment horizontal="left" vertical="center"/>
    </xf>
    <xf numFmtId="0" fontId="31" fillId="0" borderId="16" xfId="0" applyFont="1" applyBorder="1" applyAlignment="1">
      <alignment horizontal="center" vertical="center"/>
    </xf>
    <xf numFmtId="0" fontId="31" fillId="0" borderId="31" xfId="0" applyFont="1" applyBorder="1" applyAlignment="1">
      <alignment horizontal="center" vertical="center"/>
    </xf>
    <xf numFmtId="0" fontId="31" fillId="0" borderId="21" xfId="0" applyFont="1" applyBorder="1" applyAlignment="1">
      <alignment horizontal="center" vertical="center"/>
    </xf>
    <xf numFmtId="0" fontId="7" fillId="2" borderId="27" xfId="4" applyFont="1" applyFill="1" applyBorder="1" applyAlignment="1">
      <alignment horizontal="left" vertical="top" wrapText="1"/>
    </xf>
    <xf numFmtId="0" fontId="32" fillId="0" borderId="0" xfId="0" applyFont="1" applyBorder="1" applyAlignment="1">
      <alignment vertical="center" shrinkToFit="1"/>
    </xf>
    <xf numFmtId="0" fontId="31" fillId="0" borderId="0" xfId="0" applyFont="1" applyBorder="1">
      <alignment vertical="center"/>
    </xf>
    <xf numFmtId="0" fontId="7" fillId="0" borderId="0" xfId="4" applyFont="1" applyAlignment="1">
      <alignment vertical="top" wrapText="1"/>
    </xf>
    <xf numFmtId="176" fontId="31" fillId="0" borderId="0" xfId="0" applyNumberFormat="1" applyFont="1" applyBorder="1" applyAlignment="1">
      <alignment horizontal="right"/>
    </xf>
    <xf numFmtId="0" fontId="29" fillId="0" borderId="0" xfId="0" applyFont="1" applyBorder="1">
      <alignment vertical="center"/>
    </xf>
    <xf numFmtId="176" fontId="31" fillId="0" borderId="0" xfId="0" applyNumberFormat="1" applyFont="1" applyBorder="1">
      <alignment vertical="center"/>
    </xf>
    <xf numFmtId="176" fontId="31" fillId="0" borderId="0" xfId="0" applyNumberFormat="1" applyFont="1" applyAlignment="1">
      <alignment horizontal="left" vertical="center" wrapText="1"/>
    </xf>
    <xf numFmtId="176" fontId="31" fillId="0" borderId="0" xfId="0" applyNumberFormat="1" applyFont="1" applyBorder="1" applyAlignment="1">
      <alignment horizontal="left" vertical="center" wrapText="1"/>
    </xf>
    <xf numFmtId="0" fontId="31" fillId="0" borderId="0" xfId="0" applyFont="1" applyBorder="1" applyAlignment="1">
      <alignment horizontal="center" vertical="center" wrapText="1"/>
    </xf>
    <xf numFmtId="0" fontId="35" fillId="2" borderId="29" xfId="0" applyFont="1" applyFill="1" applyBorder="1" applyAlignment="1">
      <alignment horizontal="left" vertical="top" wrapText="1"/>
    </xf>
    <xf numFmtId="0" fontId="35" fillId="0" borderId="0" xfId="0" applyFont="1" applyAlignment="1">
      <alignment horizontal="left" vertical="center"/>
    </xf>
    <xf numFmtId="0" fontId="35" fillId="0" borderId="0" xfId="0" applyFont="1">
      <alignment vertical="center"/>
    </xf>
    <xf numFmtId="0" fontId="35" fillId="0" borderId="0" xfId="0" applyFont="1" applyBorder="1" applyAlignment="1">
      <alignment vertical="center" wrapText="1"/>
    </xf>
    <xf numFmtId="0" fontId="30" fillId="0" borderId="0" xfId="0" applyFont="1">
      <alignment vertical="center"/>
    </xf>
    <xf numFmtId="0" fontId="30" fillId="2" borderId="29" xfId="0" applyFont="1" applyFill="1" applyBorder="1" applyAlignment="1">
      <alignment horizontal="left" vertical="top"/>
    </xf>
    <xf numFmtId="0" fontId="13" fillId="0" borderId="0" xfId="0" applyFont="1" applyBorder="1">
      <alignment vertical="center"/>
    </xf>
    <xf numFmtId="0" fontId="29" fillId="0" borderId="0" xfId="0" applyFont="1" applyAlignment="1">
      <alignment vertical="center"/>
    </xf>
    <xf numFmtId="0" fontId="7" fillId="0" borderId="0" xfId="0" applyFont="1" applyBorder="1" applyAlignment="1">
      <alignment vertical="center" wrapText="1"/>
    </xf>
    <xf numFmtId="0" fontId="7" fillId="2" borderId="0" xfId="0" applyFont="1" applyFill="1" applyBorder="1" applyAlignment="1">
      <alignment horizontal="right" vertical="center"/>
    </xf>
    <xf numFmtId="0" fontId="7" fillId="2" borderId="9" xfId="0" applyNumberFormat="1" applyFont="1" applyFill="1" applyBorder="1" applyAlignment="1">
      <alignment horizontal="right"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176" fontId="7" fillId="0" borderId="0" xfId="0" applyNumberFormat="1" applyFont="1" applyAlignment="1">
      <alignment horizontal="center"/>
    </xf>
    <xf numFmtId="176" fontId="7" fillId="0" borderId="0" xfId="0" applyNumberFormat="1" applyFont="1" applyAlignment="1">
      <alignment horizontal="left"/>
    </xf>
    <xf numFmtId="0" fontId="0" fillId="0" borderId="9" xfId="0" applyBorder="1">
      <alignment vertical="center"/>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7" xfId="0" applyFont="1" applyBorder="1" applyAlignment="1">
      <alignment horizontal="center" vertical="center"/>
    </xf>
    <xf numFmtId="177" fontId="30" fillId="0" borderId="0" xfId="3" applyNumberFormat="1" applyFont="1" applyBorder="1" applyAlignment="1">
      <alignment horizontal="right"/>
    </xf>
    <xf numFmtId="177" fontId="30" fillId="0" borderId="0" xfId="3" applyNumberFormat="1" applyFont="1" applyAlignment="1">
      <alignment horizontal="right"/>
    </xf>
    <xf numFmtId="177" fontId="30" fillId="0" borderId="0" xfId="3" applyNumberFormat="1" applyFont="1" applyBorder="1" applyAlignment="1">
      <alignment horizontal="left"/>
    </xf>
    <xf numFmtId="177" fontId="31" fillId="0" borderId="0" xfId="0" applyNumberFormat="1" applyFont="1" applyBorder="1" applyAlignment="1">
      <alignment horizontal="right"/>
    </xf>
    <xf numFmtId="177" fontId="31" fillId="0" borderId="0" xfId="0" applyNumberFormat="1" applyFont="1" applyAlignment="1">
      <alignment horizontal="right"/>
    </xf>
    <xf numFmtId="0" fontId="31" fillId="0" borderId="5" xfId="0" applyFont="1" applyBorder="1" applyAlignment="1">
      <alignment horizontal="center" vertical="center"/>
    </xf>
    <xf numFmtId="177" fontId="31" fillId="2" borderId="1" xfId="3" applyNumberFormat="1" applyFont="1" applyFill="1" applyBorder="1" applyAlignment="1">
      <alignment horizontal="right"/>
    </xf>
    <xf numFmtId="177" fontId="31" fillId="0" borderId="3" xfId="3" applyNumberFormat="1" applyFont="1" applyBorder="1" applyAlignment="1">
      <alignment horizontal="right"/>
    </xf>
    <xf numFmtId="177" fontId="30" fillId="2" borderId="5" xfId="3" applyNumberFormat="1" applyFont="1" applyFill="1" applyBorder="1" applyAlignment="1">
      <alignment horizontal="right"/>
    </xf>
    <xf numFmtId="177" fontId="30" fillId="2" borderId="1" xfId="3" applyNumberFormat="1" applyFont="1" applyFill="1" applyBorder="1" applyAlignment="1">
      <alignment horizontal="right"/>
    </xf>
    <xf numFmtId="177" fontId="30" fillId="0" borderId="3" xfId="3" applyNumberFormat="1" applyFont="1" applyBorder="1" applyAlignment="1">
      <alignment horizontal="right"/>
    </xf>
    <xf numFmtId="0" fontId="33" fillId="0" borderId="30" xfId="0" applyFont="1" applyBorder="1" applyAlignment="1">
      <alignment horizontal="right" vertical="center"/>
    </xf>
    <xf numFmtId="0" fontId="31" fillId="0" borderId="2" xfId="0" applyFont="1" applyBorder="1" applyAlignment="1">
      <alignment horizontal="center" vertical="center"/>
    </xf>
    <xf numFmtId="177" fontId="31" fillId="2" borderId="10" xfId="3" applyNumberFormat="1" applyFont="1" applyFill="1" applyBorder="1" applyAlignment="1">
      <alignment horizontal="right"/>
    </xf>
    <xf numFmtId="177" fontId="31" fillId="2" borderId="28" xfId="3" applyNumberFormat="1" applyFont="1" applyFill="1" applyBorder="1" applyAlignment="1">
      <alignment horizontal="right"/>
    </xf>
    <xf numFmtId="177" fontId="31" fillId="0" borderId="19" xfId="0" applyNumberFormat="1" applyFont="1" applyBorder="1" applyAlignment="1">
      <alignment horizontal="right"/>
    </xf>
    <xf numFmtId="0" fontId="0" fillId="2" borderId="30" xfId="0" applyFont="1" applyFill="1" applyBorder="1" applyAlignment="1">
      <alignment horizontal="left" vertical="center" wrapText="1"/>
    </xf>
    <xf numFmtId="0" fontId="38" fillId="0" borderId="0" xfId="0" applyFont="1" applyBorder="1">
      <alignment vertical="center"/>
    </xf>
    <xf numFmtId="0" fontId="0" fillId="0" borderId="0" xfId="0" applyFont="1" applyAlignment="1">
      <alignment vertical="center" wrapText="1"/>
    </xf>
    <xf numFmtId="0" fontId="15" fillId="0" borderId="0" xfId="0" applyFont="1" applyBorder="1">
      <alignment vertical="center"/>
    </xf>
    <xf numFmtId="0" fontId="31" fillId="0" borderId="0" xfId="0" applyFont="1" applyAlignment="1">
      <alignment horizontal="center" vertical="center" wrapText="1"/>
    </xf>
    <xf numFmtId="0" fontId="39" fillId="0" borderId="0" xfId="0" applyFont="1">
      <alignment vertical="center"/>
    </xf>
    <xf numFmtId="0" fontId="7" fillId="0" borderId="0" xfId="0" applyFont="1" applyBorder="1" applyAlignment="1">
      <alignment horizontal="center" vertical="center" wrapText="1"/>
    </xf>
    <xf numFmtId="176" fontId="31" fillId="0" borderId="0" xfId="0" applyNumberFormat="1" applyFont="1" applyAlignment="1">
      <alignment horizontal="right"/>
    </xf>
    <xf numFmtId="0" fontId="29" fillId="0" borderId="0" xfId="0" applyFont="1" applyAlignment="1">
      <alignment horizontal="right" vertical="center"/>
    </xf>
    <xf numFmtId="0" fontId="7" fillId="0" borderId="0" xfId="0" applyFont="1" applyAlignment="1">
      <alignment horizontal="left" vertical="center" wrapText="1"/>
    </xf>
    <xf numFmtId="0" fontId="7" fillId="0" borderId="0" xfId="0" applyFont="1" applyAlignment="1">
      <alignment vertical="center" wrapText="1"/>
    </xf>
    <xf numFmtId="0" fontId="33" fillId="2" borderId="30" xfId="0" applyFont="1" applyFill="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177" fontId="31" fillId="2" borderId="6" xfId="3" applyNumberFormat="1" applyFont="1" applyFill="1" applyBorder="1" applyAlignment="1">
      <alignment horizontal="right"/>
    </xf>
    <xf numFmtId="177" fontId="31" fillId="2" borderId="32" xfId="3" applyNumberFormat="1" applyFont="1" applyFill="1" applyBorder="1" applyAlignment="1">
      <alignment horizontal="right"/>
    </xf>
    <xf numFmtId="177" fontId="31" fillId="0" borderId="9" xfId="0" applyNumberFormat="1" applyFont="1" applyBorder="1" applyAlignment="1">
      <alignment horizontal="right"/>
    </xf>
    <xf numFmtId="0" fontId="7" fillId="0" borderId="0" xfId="0" applyFont="1" applyAlignment="1">
      <alignment vertical="center" shrinkToFit="1"/>
    </xf>
    <xf numFmtId="0" fontId="29" fillId="0" borderId="0" xfId="4" applyFont="1" applyAlignment="1">
      <alignment vertical="top" wrapText="1"/>
    </xf>
    <xf numFmtId="0" fontId="0" fillId="0" borderId="0" xfId="0" applyAlignment="1">
      <alignment vertical="center"/>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Border="1" applyAlignment="1">
      <alignment vertical="top"/>
    </xf>
    <xf numFmtId="176" fontId="7" fillId="0" borderId="21" xfId="0" applyNumberFormat="1" applyFont="1" applyBorder="1" applyAlignment="1"/>
    <xf numFmtId="0" fontId="15" fillId="0" borderId="16" xfId="0" applyFont="1" applyBorder="1" applyAlignment="1">
      <alignment horizontal="center" vertical="center"/>
    </xf>
    <xf numFmtId="0" fontId="15" fillId="0" borderId="21" xfId="0" applyFont="1" applyBorder="1" applyAlignment="1">
      <alignment horizontal="center" vertical="center"/>
    </xf>
    <xf numFmtId="176" fontId="27" fillId="0" borderId="1" xfId="0" applyNumberFormat="1" applyFont="1" applyBorder="1" applyAlignment="1">
      <alignment horizontal="center" vertical="center" wrapText="1"/>
    </xf>
    <xf numFmtId="178" fontId="40" fillId="2" borderId="1" xfId="0" applyNumberFormat="1" applyFont="1" applyFill="1" applyBorder="1" applyAlignment="1">
      <alignment vertical="center"/>
    </xf>
    <xf numFmtId="178" fontId="19" fillId="2" borderId="1" xfId="0" applyNumberFormat="1" applyFont="1" applyFill="1" applyBorder="1" applyAlignment="1">
      <alignment vertical="center"/>
    </xf>
    <xf numFmtId="0" fontId="33" fillId="0" borderId="30" xfId="0" applyFont="1" applyBorder="1" applyAlignment="1">
      <alignment horizontal="left" vertical="center"/>
    </xf>
    <xf numFmtId="0" fontId="31" fillId="0" borderId="12" xfId="0" applyFont="1" applyBorder="1" applyAlignment="1">
      <alignment horizontal="center" vertical="center"/>
    </xf>
    <xf numFmtId="177" fontId="31" fillId="2" borderId="16" xfId="3" applyNumberFormat="1" applyFont="1" applyFill="1" applyBorder="1" applyAlignment="1">
      <alignment horizontal="right"/>
    </xf>
    <xf numFmtId="177" fontId="31" fillId="2" borderId="31" xfId="3" applyNumberFormat="1" applyFont="1" applyFill="1" applyBorder="1" applyAlignment="1">
      <alignment horizontal="right"/>
    </xf>
    <xf numFmtId="177" fontId="31" fillId="0" borderId="21" xfId="0" applyNumberFormat="1" applyFont="1" applyBorder="1" applyAlignment="1">
      <alignment horizontal="right"/>
    </xf>
    <xf numFmtId="0" fontId="7" fillId="0" borderId="0" xfId="0" applyFont="1" applyBorder="1" applyAlignment="1">
      <alignment horizontal="center" vertical="center"/>
    </xf>
    <xf numFmtId="0" fontId="29" fillId="0" borderId="0" xfId="0" applyFont="1" applyAlignment="1">
      <alignment horizontal="left" vertical="center"/>
    </xf>
    <xf numFmtId="0" fontId="15" fillId="0" borderId="0" xfId="0" applyFont="1" applyAlignment="1">
      <alignment vertical="top" wrapText="1"/>
    </xf>
    <xf numFmtId="0" fontId="7" fillId="0" borderId="9" xfId="0" applyFont="1" applyBorder="1" applyAlignment="1">
      <alignment vertical="center" wrapText="1"/>
    </xf>
    <xf numFmtId="0" fontId="7" fillId="2" borderId="10" xfId="0" applyFont="1" applyFill="1" applyBorder="1" applyAlignment="1">
      <alignment horizontal="right" vertical="center"/>
    </xf>
    <xf numFmtId="0" fontId="29" fillId="0" borderId="10" xfId="0" applyFont="1" applyBorder="1" applyAlignment="1">
      <alignment horizontal="right"/>
    </xf>
    <xf numFmtId="176" fontId="29" fillId="0" borderId="19" xfId="0" applyNumberFormat="1" applyFont="1" applyBorder="1" applyAlignment="1">
      <alignment shrinkToFit="1"/>
    </xf>
    <xf numFmtId="176" fontId="27" fillId="0" borderId="1" xfId="0" applyNumberFormat="1" applyFont="1" applyBorder="1" applyAlignment="1">
      <alignment horizontal="center" vertical="center"/>
    </xf>
    <xf numFmtId="0" fontId="0" fillId="0" borderId="12" xfId="0" applyFont="1" applyBorder="1" applyAlignment="1">
      <alignment horizontal="center" vertical="center"/>
    </xf>
    <xf numFmtId="0" fontId="37" fillId="0" borderId="0" xfId="0" applyFont="1" applyBorder="1" applyAlignment="1">
      <alignment vertical="center" wrapText="1"/>
    </xf>
    <xf numFmtId="0" fontId="7" fillId="2" borderId="6" xfId="0" applyFont="1" applyFill="1" applyBorder="1" applyAlignment="1">
      <alignment horizontal="right" vertical="center"/>
    </xf>
    <xf numFmtId="0" fontId="29" fillId="0" borderId="6" xfId="0" applyFont="1" applyBorder="1" applyAlignment="1">
      <alignment horizontal="right"/>
    </xf>
    <xf numFmtId="0" fontId="29" fillId="0" borderId="9" xfId="0" applyNumberFormat="1" applyFont="1" applyBorder="1" applyAlignment="1">
      <alignment horizontal="right" shrinkToFit="1"/>
    </xf>
    <xf numFmtId="0" fontId="0" fillId="0" borderId="16" xfId="0" applyBorder="1" applyAlignment="1">
      <alignment horizontal="center" vertical="center"/>
    </xf>
    <xf numFmtId="0" fontId="0" fillId="0" borderId="20" xfId="0" applyBorder="1" applyAlignment="1">
      <alignment horizontal="center" vertical="center"/>
    </xf>
    <xf numFmtId="0" fontId="0" fillId="2" borderId="16" xfId="0" applyFont="1" applyFill="1" applyBorder="1" applyAlignment="1">
      <alignment horizontal="center" vertical="center"/>
    </xf>
    <xf numFmtId="0" fontId="0" fillId="2" borderId="21" xfId="0" applyFont="1" applyFill="1" applyBorder="1" applyAlignment="1">
      <alignment horizontal="center" vertical="center"/>
    </xf>
    <xf numFmtId="49" fontId="40" fillId="2" borderId="1" xfId="0" applyNumberFormat="1" applyFont="1" applyFill="1" applyBorder="1" applyAlignment="1">
      <alignment horizontal="left" vertical="center"/>
    </xf>
    <xf numFmtId="49" fontId="29" fillId="2" borderId="1" xfId="0" applyNumberFormat="1" applyFont="1" applyFill="1" applyBorder="1" applyAlignment="1">
      <alignment horizontal="left" vertical="center"/>
    </xf>
    <xf numFmtId="49" fontId="30" fillId="2" borderId="1" xfId="0" applyNumberFormat="1" applyFont="1" applyFill="1" applyBorder="1" applyAlignment="1">
      <alignment horizontal="left" vertical="center"/>
    </xf>
    <xf numFmtId="0" fontId="30" fillId="2" borderId="1" xfId="0" applyFont="1" applyFill="1" applyBorder="1" applyAlignment="1">
      <alignment horizontal="left" vertical="top"/>
    </xf>
    <xf numFmtId="0" fontId="30" fillId="2" borderId="1" xfId="0" applyFont="1" applyFill="1" applyBorder="1" applyAlignment="1">
      <alignment horizontal="left" vertical="center"/>
    </xf>
    <xf numFmtId="177" fontId="30" fillId="2" borderId="1" xfId="3" applyNumberFormat="1" applyFont="1" applyFill="1" applyBorder="1" applyAlignment="1">
      <alignment horizontal="left" vertical="center"/>
    </xf>
    <xf numFmtId="177" fontId="41" fillId="2" borderId="2" xfId="3" applyNumberFormat="1" applyFont="1" applyFill="1" applyBorder="1" applyAlignment="1">
      <alignment horizontal="center" vertical="center"/>
    </xf>
    <xf numFmtId="177" fontId="41" fillId="0" borderId="0" xfId="3" applyNumberFormat="1" applyFont="1" applyFill="1" applyAlignment="1">
      <alignment horizontal="center" vertical="center"/>
    </xf>
    <xf numFmtId="0" fontId="7" fillId="0" borderId="0" xfId="0" applyFont="1" applyAlignment="1">
      <alignment horizontal="center" vertical="center" wrapText="1"/>
    </xf>
    <xf numFmtId="0" fontId="13" fillId="0" borderId="0" xfId="0" applyFont="1" applyBorder="1" applyAlignment="1">
      <alignment vertical="center" wrapText="1"/>
    </xf>
    <xf numFmtId="0" fontId="7" fillId="0" borderId="2" xfId="0" applyFont="1" applyBorder="1" applyAlignment="1">
      <alignment horizontal="center" vertical="center" wrapText="1"/>
    </xf>
    <xf numFmtId="0" fontId="7" fillId="2" borderId="33" xfId="0" applyFont="1" applyFill="1" applyBorder="1" applyAlignment="1">
      <alignment horizontal="center" vertical="center"/>
    </xf>
    <xf numFmtId="0" fontId="7" fillId="2" borderId="24" xfId="0" applyFont="1" applyFill="1" applyBorder="1" applyAlignment="1">
      <alignment horizontal="center" vertical="center"/>
    </xf>
    <xf numFmtId="49" fontId="21" fillId="2" borderId="1" xfId="0" applyNumberFormat="1" applyFont="1" applyFill="1" applyBorder="1" applyAlignment="1">
      <alignment vertical="center"/>
    </xf>
    <xf numFmtId="49" fontId="15" fillId="2" borderId="1" xfId="0" applyNumberFormat="1" applyFont="1" applyFill="1" applyBorder="1" applyAlignment="1">
      <alignment vertical="center"/>
    </xf>
    <xf numFmtId="0" fontId="15" fillId="2" borderId="1" xfId="0" applyFont="1" applyFill="1" applyBorder="1" applyAlignment="1">
      <alignment vertical="top"/>
    </xf>
    <xf numFmtId="0" fontId="15" fillId="2" borderId="1" xfId="0" applyFont="1" applyFill="1" applyBorder="1" applyAlignment="1">
      <alignment vertical="center"/>
    </xf>
    <xf numFmtId="0" fontId="42" fillId="2" borderId="12" xfId="0" applyFont="1" applyFill="1" applyBorder="1" applyAlignment="1">
      <alignment horizontal="center" vertical="center"/>
    </xf>
    <xf numFmtId="0" fontId="42" fillId="0" borderId="0" xfId="0" applyFont="1" applyFill="1" applyAlignment="1">
      <alignment horizontal="center" vertical="center"/>
    </xf>
    <xf numFmtId="0" fontId="30" fillId="0" borderId="30" xfId="0" applyFont="1" applyFill="1" applyBorder="1" applyAlignment="1">
      <alignment horizontal="left" vertical="center" shrinkToFit="1"/>
    </xf>
    <xf numFmtId="0" fontId="7" fillId="0" borderId="16" xfId="0" applyFont="1" applyBorder="1" applyAlignment="1">
      <alignment vertical="top"/>
    </xf>
    <xf numFmtId="0" fontId="29" fillId="0" borderId="16" xfId="0" applyFont="1" applyBorder="1" applyAlignment="1">
      <alignment vertical="top"/>
    </xf>
    <xf numFmtId="176" fontId="29" fillId="0" borderId="21" xfId="0" applyNumberFormat="1" applyFont="1" applyBorder="1" applyAlignment="1">
      <alignment shrinkToFit="1"/>
    </xf>
    <xf numFmtId="0" fontId="0" fillId="2" borderId="34" xfId="0" applyFont="1" applyFill="1" applyBorder="1" applyAlignment="1">
      <alignment horizontal="center" vertical="center"/>
    </xf>
    <xf numFmtId="38" fontId="30" fillId="0" borderId="0" xfId="3" applyFont="1" applyBorder="1" applyAlignment="1">
      <alignment horizontal="right"/>
    </xf>
    <xf numFmtId="38" fontId="30" fillId="0" borderId="0" xfId="3" applyFont="1" applyFill="1" applyAlignment="1">
      <alignment horizontal="right"/>
    </xf>
    <xf numFmtId="176" fontId="30" fillId="0" borderId="0" xfId="0" applyNumberFormat="1" applyFont="1" applyBorder="1" applyAlignment="1">
      <alignment horizontal="right"/>
    </xf>
    <xf numFmtId="176" fontId="30" fillId="0" borderId="0" xfId="0" applyNumberFormat="1" applyFont="1" applyAlignment="1">
      <alignment horizontal="right"/>
    </xf>
    <xf numFmtId="179" fontId="30" fillId="0" borderId="0" xfId="0" applyNumberFormat="1" applyFont="1" applyBorder="1" applyAlignment="1">
      <alignment horizontal="left" vertical="center"/>
    </xf>
    <xf numFmtId="38" fontId="30" fillId="0" borderId="0" xfId="3" applyFont="1" applyBorder="1" applyAlignment="1">
      <alignment horizontal="left"/>
    </xf>
    <xf numFmtId="176" fontId="30" fillId="0" borderId="0" xfId="0" applyNumberFormat="1" applyFont="1" applyBorder="1" applyAlignment="1">
      <alignment horizontal="left"/>
    </xf>
    <xf numFmtId="0" fontId="30" fillId="2" borderId="30" xfId="0" applyFont="1" applyFill="1" applyBorder="1" applyAlignment="1">
      <alignment horizontal="center" vertical="center" shrinkToFit="1"/>
    </xf>
    <xf numFmtId="0" fontId="31" fillId="0" borderId="1" xfId="0" applyFont="1" applyBorder="1" applyAlignment="1">
      <alignment horizontal="center" vertical="center" wrapText="1"/>
    </xf>
    <xf numFmtId="179" fontId="31" fillId="2" borderId="1" xfId="0" applyNumberFormat="1" applyFont="1" applyFill="1" applyBorder="1" applyAlignment="1">
      <alignment horizontal="right" vertical="center"/>
    </xf>
    <xf numFmtId="38" fontId="31" fillId="0" borderId="35" xfId="3" applyFont="1" applyBorder="1" applyAlignment="1">
      <alignment horizontal="right"/>
    </xf>
    <xf numFmtId="176" fontId="31" fillId="0" borderId="36" xfId="0" applyNumberFormat="1" applyFont="1" applyBorder="1" applyAlignment="1">
      <alignment horizontal="right"/>
    </xf>
    <xf numFmtId="179" fontId="30" fillId="2" borderId="5" xfId="0" applyNumberFormat="1" applyFont="1" applyFill="1" applyBorder="1" applyAlignment="1">
      <alignment horizontal="right" vertical="center"/>
    </xf>
    <xf numFmtId="0" fontId="31" fillId="0" borderId="2" xfId="0" applyFont="1" applyBorder="1" applyAlignment="1">
      <alignment horizontal="center" vertical="center" wrapText="1"/>
    </xf>
    <xf numFmtId="179" fontId="31" fillId="2" borderId="10" xfId="0" applyNumberFormat="1" applyFont="1" applyFill="1" applyBorder="1" applyAlignment="1">
      <alignment horizontal="right" vertical="center"/>
    </xf>
    <xf numFmtId="176" fontId="31" fillId="0" borderId="37" xfId="0" applyNumberFormat="1" applyFont="1" applyBorder="1" applyAlignment="1">
      <alignment horizontal="right"/>
    </xf>
    <xf numFmtId="0" fontId="7" fillId="2" borderId="19" xfId="0" applyFont="1" applyFill="1" applyBorder="1" applyAlignment="1">
      <alignment horizontal="right" vertical="center"/>
    </xf>
    <xf numFmtId="0" fontId="15" fillId="2" borderId="30" xfId="0" applyFont="1" applyFill="1" applyBorder="1" applyAlignment="1">
      <alignment horizontal="center" vertical="center" shrinkToFit="1"/>
    </xf>
    <xf numFmtId="38" fontId="31" fillId="0" borderId="38" xfId="3" applyFont="1" applyBorder="1" applyAlignment="1">
      <alignment horizontal="right"/>
    </xf>
    <xf numFmtId="176" fontId="31" fillId="0" borderId="39" xfId="0" applyNumberFormat="1" applyFont="1" applyBorder="1" applyAlignment="1">
      <alignment horizontal="right"/>
    </xf>
    <xf numFmtId="179" fontId="31" fillId="2" borderId="6" xfId="0" applyNumberFormat="1" applyFont="1" applyFill="1" applyBorder="1" applyAlignment="1">
      <alignment horizontal="right" vertical="center"/>
    </xf>
    <xf numFmtId="176" fontId="31" fillId="0" borderId="40" xfId="0" applyNumberFormat="1" applyFont="1" applyBorder="1" applyAlignment="1">
      <alignment horizontal="right"/>
    </xf>
    <xf numFmtId="0" fontId="7" fillId="0" borderId="7" xfId="0" applyFont="1" applyBorder="1" applyAlignment="1">
      <alignment horizontal="center" vertical="center"/>
    </xf>
    <xf numFmtId="178" fontId="30" fillId="2" borderId="30" xfId="0" applyNumberFormat="1" applyFont="1" applyFill="1" applyBorder="1" applyAlignment="1">
      <alignment horizontal="left" vertical="center" shrinkToFit="1"/>
    </xf>
    <xf numFmtId="38" fontId="31" fillId="0" borderId="41" xfId="3" applyFont="1" applyBorder="1" applyAlignment="1">
      <alignment horizontal="right"/>
    </xf>
    <xf numFmtId="176" fontId="31" fillId="0" borderId="42" xfId="0" applyNumberFormat="1" applyFont="1" applyBorder="1" applyAlignment="1">
      <alignment horizontal="right"/>
    </xf>
    <xf numFmtId="0" fontId="33" fillId="2" borderId="30" xfId="0" applyFont="1" applyFill="1" applyBorder="1" applyAlignment="1">
      <alignment horizontal="center" vertical="center" shrinkToFit="1"/>
    </xf>
    <xf numFmtId="179" fontId="31" fillId="2" borderId="16" xfId="0" applyNumberFormat="1" applyFont="1" applyFill="1" applyBorder="1" applyAlignment="1">
      <alignment horizontal="right" vertical="center"/>
    </xf>
    <xf numFmtId="176" fontId="31" fillId="0" borderId="43" xfId="0" applyNumberFormat="1" applyFont="1" applyBorder="1" applyAlignment="1">
      <alignment horizontal="right"/>
    </xf>
    <xf numFmtId="0" fontId="22" fillId="2" borderId="30" xfId="0" applyFont="1" applyFill="1" applyBorder="1" applyAlignment="1">
      <alignment horizontal="center" vertical="center" shrinkToFit="1"/>
    </xf>
    <xf numFmtId="0" fontId="7" fillId="0" borderId="16" xfId="0" applyFont="1" applyBorder="1" applyAlignment="1">
      <alignment horizontal="center" vertical="top"/>
    </xf>
    <xf numFmtId="0" fontId="7" fillId="0" borderId="21" xfId="0" applyFont="1" applyBorder="1" applyAlignment="1">
      <alignment horizontal="center" vertical="top"/>
    </xf>
    <xf numFmtId="0" fontId="7" fillId="0" borderId="0" xfId="0" applyFont="1" applyAlignment="1">
      <alignment horizontal="center" vertical="top"/>
    </xf>
    <xf numFmtId="0" fontId="0" fillId="2" borderId="44" xfId="0" applyFont="1" applyFill="1" applyBorder="1" applyAlignment="1">
      <alignment horizontal="center" vertical="center"/>
    </xf>
    <xf numFmtId="178" fontId="33" fillId="2" borderId="30" xfId="0" applyNumberFormat="1" applyFont="1" applyFill="1" applyBorder="1" applyAlignment="1">
      <alignment horizontal="left" vertical="center" shrinkToFit="1"/>
    </xf>
    <xf numFmtId="0" fontId="7" fillId="0" borderId="0" xfId="0" applyFont="1" applyBorder="1" applyAlignment="1">
      <alignment horizontal="center" vertical="center" wrapText="1" shrinkToFit="1"/>
    </xf>
    <xf numFmtId="180" fontId="7" fillId="0" borderId="0" xfId="0" applyNumberFormat="1" applyFont="1" applyAlignment="1">
      <alignment horizontal="center" vertical="center"/>
    </xf>
    <xf numFmtId="0" fontId="26" fillId="0" borderId="0" xfId="0" applyFont="1" applyAlignment="1">
      <alignment horizontal="center" vertical="center"/>
    </xf>
    <xf numFmtId="0" fontId="43" fillId="0" borderId="0" xfId="0" applyFont="1" applyBorder="1" applyAlignment="1">
      <alignment horizontal="left" vertical="center"/>
    </xf>
    <xf numFmtId="0" fontId="0" fillId="2" borderId="1" xfId="0" applyFont="1" applyFill="1" applyBorder="1" applyAlignment="1">
      <alignment horizontal="center" vertical="center"/>
    </xf>
    <xf numFmtId="0" fontId="31" fillId="0" borderId="0" xfId="0" applyFont="1" applyAlignment="1">
      <alignment wrapText="1"/>
    </xf>
    <xf numFmtId="0" fontId="24" fillId="0" borderId="0" xfId="0" applyFont="1" applyBorder="1" applyAlignment="1">
      <alignment horizontal="right" vertical="center" wrapText="1"/>
    </xf>
    <xf numFmtId="0" fontId="24" fillId="0" borderId="0" xfId="0" applyFont="1" applyAlignment="1">
      <alignment horizontal="center" vertical="center"/>
    </xf>
    <xf numFmtId="0" fontId="26" fillId="0" borderId="0" xfId="0" applyFont="1" applyAlignment="1">
      <alignment horizontal="center" vertical="center" shrinkToFit="1"/>
    </xf>
    <xf numFmtId="178" fontId="40" fillId="0" borderId="1" xfId="0" applyNumberFormat="1" applyFont="1" applyFill="1" applyBorder="1" applyAlignment="1">
      <alignment vertical="center"/>
    </xf>
    <xf numFmtId="178" fontId="19" fillId="0" borderId="1" xfId="0" applyNumberFormat="1" applyFont="1" applyFill="1" applyBorder="1" applyAlignment="1">
      <alignment vertical="center"/>
    </xf>
    <xf numFmtId="0" fontId="30" fillId="0" borderId="10" xfId="0" applyFont="1" applyFill="1" applyBorder="1" applyAlignment="1">
      <alignment horizontal="center" vertical="center"/>
    </xf>
    <xf numFmtId="0" fontId="31" fillId="0" borderId="0" xfId="0" applyFont="1" applyBorder="1" applyAlignment="1">
      <alignment wrapText="1"/>
    </xf>
    <xf numFmtId="0" fontId="26" fillId="0" borderId="0" xfId="0" applyFont="1" applyBorder="1" applyAlignment="1">
      <alignment horizontal="center" vertical="center" wrapText="1" shrinkToFit="1"/>
    </xf>
    <xf numFmtId="0" fontId="0" fillId="0" borderId="0" xfId="0" applyBorder="1" applyAlignment="1">
      <alignment horizontal="center" vertical="center" wrapText="1"/>
    </xf>
    <xf numFmtId="0" fontId="24" fillId="0" borderId="0" xfId="0" applyFont="1" applyBorder="1">
      <alignment vertical="center"/>
    </xf>
    <xf numFmtId="0" fontId="33" fillId="0" borderId="0" xfId="0" applyFont="1" applyBorder="1" applyAlignment="1">
      <alignment horizontal="center" vertical="center"/>
    </xf>
    <xf numFmtId="0" fontId="15" fillId="0" borderId="6" xfId="0" applyFont="1" applyFill="1" applyBorder="1" applyAlignment="1">
      <alignment vertical="center"/>
    </xf>
    <xf numFmtId="38" fontId="30" fillId="2" borderId="0" xfId="3" applyFont="1" applyFill="1" applyBorder="1" applyAlignment="1">
      <alignment horizontal="center"/>
    </xf>
    <xf numFmtId="0" fontId="30" fillId="2" borderId="30" xfId="0" applyFont="1" applyFill="1" applyBorder="1" applyAlignment="1">
      <alignment horizontal="left" vertical="center" shrinkToFit="1"/>
    </xf>
    <xf numFmtId="0" fontId="29" fillId="0" borderId="0" xfId="0" applyFont="1" applyAlignment="1">
      <alignment horizontal="center" vertical="center"/>
    </xf>
    <xf numFmtId="0" fontId="26" fillId="0" borderId="0" xfId="0" applyFont="1" applyBorder="1" applyAlignment="1">
      <alignment horizontal="center" vertical="center" wrapText="1"/>
    </xf>
    <xf numFmtId="0" fontId="30" fillId="0" borderId="6" xfId="0" applyFont="1" applyFill="1" applyBorder="1" applyAlignment="1">
      <alignment horizontal="left" vertical="center"/>
    </xf>
    <xf numFmtId="0" fontId="15" fillId="2" borderId="0" xfId="0" applyFont="1" applyFill="1" applyBorder="1" applyAlignment="1">
      <alignment horizontal="center"/>
    </xf>
    <xf numFmtId="0" fontId="15" fillId="2" borderId="30" xfId="0" applyFont="1" applyFill="1" applyBorder="1" applyAlignment="1">
      <alignment horizontal="left" vertical="center" shrinkToFit="1"/>
    </xf>
    <xf numFmtId="0" fontId="32" fillId="0" borderId="0" xfId="0" applyFont="1" applyBorder="1" applyAlignment="1">
      <alignment vertical="center" wrapText="1"/>
    </xf>
    <xf numFmtId="0" fontId="15" fillId="0" borderId="0" xfId="0" applyFont="1" applyAlignment="1">
      <alignment horizontal="center" vertical="center"/>
    </xf>
    <xf numFmtId="0" fontId="7" fillId="0" borderId="0" xfId="0" applyFont="1" applyAlignment="1">
      <alignment horizontal="center" vertical="center" shrinkToFit="1"/>
    </xf>
    <xf numFmtId="176" fontId="29" fillId="0" borderId="18" xfId="0" applyNumberFormat="1" applyFont="1" applyBorder="1" applyAlignment="1">
      <alignment horizontal="center" vertical="center"/>
    </xf>
    <xf numFmtId="178" fontId="40" fillId="0" borderId="18" xfId="0" applyNumberFormat="1" applyFont="1" applyFill="1" applyBorder="1" applyAlignment="1">
      <alignment vertical="center"/>
    </xf>
    <xf numFmtId="178" fontId="19" fillId="0" borderId="18" xfId="0" applyNumberFormat="1" applyFont="1" applyFill="1" applyBorder="1" applyAlignment="1">
      <alignment vertical="center"/>
    </xf>
    <xf numFmtId="0" fontId="15" fillId="0" borderId="6" xfId="0" applyFont="1" applyFill="1" applyBorder="1" applyAlignment="1">
      <alignment horizontal="left" vertical="center"/>
    </xf>
    <xf numFmtId="178" fontId="30" fillId="2" borderId="0" xfId="3" applyNumberFormat="1" applyFont="1" applyFill="1" applyBorder="1" applyAlignment="1">
      <alignment horizontal="center"/>
    </xf>
    <xf numFmtId="0" fontId="33" fillId="2" borderId="30" xfId="0" applyFont="1" applyFill="1" applyBorder="1" applyAlignment="1">
      <alignment horizontal="left" vertical="center" shrinkToFit="1"/>
    </xf>
    <xf numFmtId="0" fontId="31" fillId="0" borderId="0" xfId="0" applyFont="1" applyAlignment="1">
      <alignment vertical="center" wrapText="1"/>
    </xf>
    <xf numFmtId="176" fontId="29" fillId="0" borderId="0" xfId="0" applyNumberFormat="1" applyFont="1" applyBorder="1" applyAlignment="1">
      <alignment horizontal="center" vertical="center"/>
    </xf>
    <xf numFmtId="178" fontId="19" fillId="0" borderId="0" xfId="0" applyNumberFormat="1" applyFont="1" applyFill="1" applyBorder="1" applyAlignment="1">
      <alignment vertical="center"/>
    </xf>
    <xf numFmtId="178" fontId="15" fillId="2" borderId="0" xfId="0" applyNumberFormat="1" applyFont="1" applyFill="1" applyBorder="1" applyAlignment="1">
      <alignment horizontal="center"/>
    </xf>
    <xf numFmtId="0" fontId="31" fillId="0" borderId="45" xfId="0" applyFont="1" applyBorder="1" applyAlignment="1">
      <alignment horizontal="center" vertical="center"/>
    </xf>
    <xf numFmtId="0" fontId="22" fillId="2" borderId="30" xfId="0" applyFont="1" applyFill="1" applyBorder="1" applyAlignment="1">
      <alignment horizontal="left" vertical="center" shrinkToFit="1"/>
    </xf>
    <xf numFmtId="0" fontId="32" fillId="0" borderId="18" xfId="0" applyFont="1" applyBorder="1" applyAlignment="1">
      <alignment vertical="center"/>
    </xf>
    <xf numFmtId="0" fontId="32" fillId="0" borderId="18" xfId="0" applyFont="1" applyBorder="1" applyAlignment="1">
      <alignment horizontal="left" vertical="center"/>
    </xf>
    <xf numFmtId="0" fontId="44" fillId="0" borderId="18" xfId="0" applyFont="1" applyBorder="1" applyAlignment="1">
      <alignment horizontal="left" vertical="center"/>
    </xf>
    <xf numFmtId="0" fontId="31" fillId="0" borderId="0" xfId="0" applyFont="1" applyBorder="1" applyAlignment="1">
      <alignment horizontal="right" vertical="center" shrinkToFit="1"/>
    </xf>
    <xf numFmtId="0" fontId="27" fillId="0" borderId="0" xfId="0" applyFont="1" applyBorder="1" applyAlignment="1">
      <alignment horizontal="center" vertical="center"/>
    </xf>
    <xf numFmtId="0" fontId="27" fillId="0" borderId="0" xfId="0" applyFont="1" applyAlignment="1">
      <alignment horizontal="center" vertical="center"/>
    </xf>
    <xf numFmtId="0" fontId="0" fillId="0" borderId="45" xfId="0" applyBorder="1" applyAlignment="1">
      <alignment vertical="center"/>
    </xf>
    <xf numFmtId="0" fontId="39" fillId="0" borderId="0" xfId="0" applyFont="1" applyBorder="1" applyAlignment="1">
      <alignment vertical="center" wrapText="1"/>
    </xf>
    <xf numFmtId="0" fontId="39" fillId="0" borderId="0" xfId="0" applyFont="1" applyBorder="1" applyAlignment="1">
      <alignment vertical="center"/>
    </xf>
    <xf numFmtId="0" fontId="0" fillId="0" borderId="0" xfId="0" applyBorder="1" applyAlignment="1">
      <alignment horizontal="left" vertical="center"/>
    </xf>
    <xf numFmtId="0" fontId="15" fillId="2" borderId="1" xfId="0" applyFont="1" applyFill="1" applyBorder="1" applyAlignment="1">
      <alignment horizontal="center" vertical="center"/>
    </xf>
    <xf numFmtId="0" fontId="24" fillId="0" borderId="0" xfId="0" applyFont="1" applyBorder="1" applyAlignment="1">
      <alignment vertical="center" wrapText="1"/>
    </xf>
    <xf numFmtId="0" fontId="31" fillId="0" borderId="0" xfId="0" applyFont="1" applyAlignment="1">
      <alignment horizontal="right" vertical="center"/>
    </xf>
    <xf numFmtId="178" fontId="40" fillId="0" borderId="0" xfId="0" applyNumberFormat="1" applyFont="1" applyFill="1" applyBorder="1" applyAlignment="1">
      <alignment vertical="center"/>
    </xf>
    <xf numFmtId="0" fontId="45" fillId="0" borderId="0" xfId="0" applyFont="1" applyAlignment="1">
      <alignment horizontal="center" vertical="center" wrapText="1"/>
    </xf>
    <xf numFmtId="0" fontId="36" fillId="0" borderId="0" xfId="0" applyFont="1" applyAlignment="1">
      <alignment horizontal="center" vertical="center"/>
    </xf>
    <xf numFmtId="0" fontId="29" fillId="0" borderId="20" xfId="0" applyFont="1" applyBorder="1">
      <alignment vertical="center"/>
    </xf>
    <xf numFmtId="0" fontId="0" fillId="0" borderId="19" xfId="0" applyBorder="1" applyAlignment="1">
      <alignment horizontal="center" vertical="center"/>
    </xf>
    <xf numFmtId="0" fontId="0" fillId="0" borderId="9" xfId="0" applyBorder="1" applyAlignment="1">
      <alignment horizontal="center" vertical="center"/>
    </xf>
    <xf numFmtId="181" fontId="24" fillId="0" borderId="0" xfId="0" applyNumberFormat="1" applyFont="1">
      <alignment vertical="center"/>
    </xf>
    <xf numFmtId="177" fontId="30" fillId="0" borderId="0" xfId="0" applyNumberFormat="1" applyFont="1" applyBorder="1" applyAlignment="1">
      <alignment horizontal="left" vertical="center"/>
    </xf>
    <xf numFmtId="0" fontId="31" fillId="0" borderId="10" xfId="0" applyFont="1" applyBorder="1" applyAlignment="1">
      <alignment horizontal="center" vertical="center" shrinkToFit="1"/>
    </xf>
    <xf numFmtId="0" fontId="0" fillId="0" borderId="19" xfId="0" applyBorder="1" applyAlignment="1">
      <alignment horizontal="center" vertical="center" shrinkToFit="1"/>
    </xf>
    <xf numFmtId="177" fontId="31" fillId="2" borderId="1" xfId="0" applyNumberFormat="1" applyFont="1" applyFill="1" applyBorder="1" applyAlignment="1">
      <alignment horizontal="center" vertical="center"/>
    </xf>
    <xf numFmtId="177" fontId="30" fillId="2" borderId="5" xfId="0" applyNumberFormat="1" applyFont="1" applyFill="1" applyBorder="1" applyAlignment="1">
      <alignment horizontal="center" vertical="center"/>
    </xf>
    <xf numFmtId="0" fontId="46" fillId="0" borderId="0" xfId="0" applyFont="1" applyBorder="1" applyAlignment="1">
      <alignment horizontal="center" vertical="center"/>
    </xf>
    <xf numFmtId="176" fontId="30" fillId="0" borderId="0" xfId="0" applyNumberFormat="1" applyFont="1" applyBorder="1" applyAlignment="1">
      <alignment horizontal="center" vertical="center"/>
    </xf>
    <xf numFmtId="177" fontId="30" fillId="0" borderId="0" xfId="0" applyNumberFormat="1" applyFont="1" applyBorder="1" applyAlignment="1">
      <alignment horizontal="center" vertical="center"/>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46" fillId="0" borderId="0" xfId="0" applyFont="1" applyBorder="1" applyAlignment="1">
      <alignment horizontal="center" wrapText="1"/>
    </xf>
    <xf numFmtId="0" fontId="26" fillId="0" borderId="0" xfId="0" applyFont="1" applyAlignment="1">
      <alignment horizontal="left" vertical="center" wrapText="1"/>
    </xf>
    <xf numFmtId="0" fontId="0" fillId="0" borderId="16" xfId="0" applyBorder="1" applyAlignment="1">
      <alignment horizontal="center" vertical="center" shrinkToFit="1"/>
    </xf>
    <xf numFmtId="0" fontId="0" fillId="0" borderId="21" xfId="0" applyBorder="1" applyAlignment="1">
      <alignment horizontal="center" vertical="center" shrinkToFit="1"/>
    </xf>
    <xf numFmtId="0" fontId="22" fillId="0" borderId="30" xfId="4" applyFont="1" applyBorder="1" applyAlignment="1">
      <alignment vertical="center"/>
    </xf>
    <xf numFmtId="0" fontId="0" fillId="0" borderId="0" xfId="0" applyBorder="1" applyAlignment="1">
      <alignment horizontal="center"/>
    </xf>
    <xf numFmtId="49" fontId="47" fillId="0" borderId="0" xfId="0" applyNumberFormat="1" applyFont="1">
      <alignment vertical="center"/>
    </xf>
    <xf numFmtId="0" fontId="37" fillId="0" borderId="0" xfId="0" applyFont="1" applyBorder="1" applyAlignment="1">
      <alignment vertical="center"/>
    </xf>
    <xf numFmtId="0" fontId="48" fillId="0" borderId="0" xfId="0" applyFont="1" applyBorder="1" applyAlignment="1">
      <alignment vertical="center"/>
    </xf>
    <xf numFmtId="0" fontId="13" fillId="0" borderId="0" xfId="0" applyFont="1" applyBorder="1" applyAlignment="1">
      <alignment vertical="center"/>
    </xf>
    <xf numFmtId="0" fontId="32" fillId="0" borderId="0" xfId="0" applyFont="1" applyBorder="1" applyAlignment="1">
      <alignment vertical="center"/>
    </xf>
    <xf numFmtId="0" fontId="32" fillId="0" borderId="0" xfId="0" applyFont="1" applyAlignment="1">
      <alignment vertical="center"/>
    </xf>
    <xf numFmtId="0" fontId="49" fillId="0" borderId="0" xfId="0" applyFont="1" applyBorder="1" applyAlignment="1">
      <alignment vertical="center"/>
    </xf>
    <xf numFmtId="0" fontId="49" fillId="0" borderId="0" xfId="0" applyFont="1" applyAlignment="1">
      <alignment vertical="center"/>
    </xf>
    <xf numFmtId="176" fontId="48" fillId="0" borderId="0" xfId="0" applyNumberFormat="1" applyFont="1" applyBorder="1" applyAlignment="1">
      <alignment vertical="center"/>
    </xf>
    <xf numFmtId="176" fontId="30" fillId="0" borderId="0" xfId="0" applyNumberFormat="1" applyFont="1" applyBorder="1" applyAlignment="1">
      <alignment vertical="center"/>
    </xf>
    <xf numFmtId="49" fontId="47" fillId="0" borderId="0" xfId="4" applyNumberFormat="1" applyFont="1" applyBorder="1" applyAlignment="1">
      <alignment vertical="center"/>
    </xf>
    <xf numFmtId="0" fontId="30" fillId="0" borderId="30" xfId="0" applyFont="1" applyBorder="1">
      <alignment vertical="center"/>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176" fontId="30" fillId="0" borderId="30" xfId="0" applyNumberFormat="1" applyFont="1" applyBorder="1">
      <alignment vertical="center"/>
    </xf>
    <xf numFmtId="0" fontId="39" fillId="0" borderId="30" xfId="4" applyFont="1" applyBorder="1" applyAlignment="1">
      <alignment vertical="top"/>
    </xf>
    <xf numFmtId="49" fontId="47" fillId="0" borderId="0" xfId="0" applyNumberFormat="1" applyFont="1" applyBorder="1" applyAlignment="1">
      <alignment horizontal="left" vertical="center"/>
    </xf>
    <xf numFmtId="0" fontId="0" fillId="2" borderId="46" xfId="0" applyFont="1" applyFill="1" applyBorder="1" applyAlignment="1">
      <alignment horizontal="left" vertical="center" wrapText="1"/>
    </xf>
    <xf numFmtId="49" fontId="47" fillId="0" borderId="0" xfId="0" applyNumberFormat="1" applyFont="1" applyAlignment="1">
      <alignment horizontal="left" vertical="center"/>
    </xf>
    <xf numFmtId="0" fontId="24" fillId="0" borderId="0" xfId="0" applyFont="1" applyBorder="1" applyAlignment="1">
      <alignment horizontal="center" vertical="center"/>
    </xf>
    <xf numFmtId="0" fontId="0" fillId="0" borderId="21" xfId="0" applyBorder="1" applyAlignment="1">
      <alignment horizontal="center" vertical="center"/>
    </xf>
    <xf numFmtId="0" fontId="27" fillId="0" borderId="0" xfId="0" applyFont="1" applyAlignment="1">
      <alignment horizontal="center" vertical="center" wrapText="1"/>
    </xf>
    <xf numFmtId="0" fontId="30" fillId="0" borderId="46" xfId="0" applyFont="1" applyBorder="1">
      <alignment vertical="center"/>
    </xf>
    <xf numFmtId="0" fontId="0" fillId="0" borderId="47" xfId="0" applyBorder="1" applyAlignment="1">
      <alignment vertical="center"/>
    </xf>
    <xf numFmtId="176" fontId="30" fillId="0" borderId="46" xfId="0" applyNumberFormat="1" applyFont="1" applyBorder="1">
      <alignment vertical="center"/>
    </xf>
    <xf numFmtId="0" fontId="39" fillId="0" borderId="46" xfId="4" applyFont="1" applyBorder="1" applyAlignment="1">
      <alignment vertical="top"/>
    </xf>
    <xf numFmtId="0" fontId="50" fillId="0" borderId="0" xfId="0" applyFont="1" applyBorder="1" applyAlignment="1">
      <alignment horizontal="left" vertical="center" wrapText="1"/>
    </xf>
    <xf numFmtId="0" fontId="27" fillId="0" borderId="0" xfId="0" applyFont="1" applyAlignment="1">
      <alignment horizontal="left" vertical="center" wrapText="1"/>
    </xf>
    <xf numFmtId="0" fontId="27" fillId="0" borderId="0" xfId="0" applyFont="1" applyBorder="1" applyAlignment="1">
      <alignment horizontal="left" vertical="center" wrapText="1"/>
    </xf>
    <xf numFmtId="0" fontId="50" fillId="0" borderId="0" xfId="0" applyFont="1" applyBorder="1" applyAlignment="1">
      <alignment horizontal="center" vertical="center" wrapText="1"/>
    </xf>
    <xf numFmtId="0" fontId="50" fillId="0" borderId="0" xfId="0" applyFont="1" applyAlignment="1">
      <alignment horizontal="center" vertical="center" wrapText="1"/>
    </xf>
    <xf numFmtId="0" fontId="30" fillId="0" borderId="0" xfId="0" applyFont="1" applyBorder="1">
      <alignment vertical="center"/>
    </xf>
    <xf numFmtId="0" fontId="44" fillId="0" borderId="0" xfId="0" applyFont="1" applyBorder="1" applyAlignment="1">
      <alignment vertical="center"/>
    </xf>
    <xf numFmtId="176" fontId="30" fillId="0" borderId="0" xfId="0" applyNumberFormat="1" applyFont="1" applyBorder="1">
      <alignment vertical="center"/>
    </xf>
    <xf numFmtId="0" fontId="24" fillId="0" borderId="0" xfId="0" applyFont="1" applyBorder="1" applyAlignment="1">
      <alignment horizontal="right"/>
    </xf>
    <xf numFmtId="0" fontId="51" fillId="0" borderId="0" xfId="0" applyFont="1" applyBorder="1" applyAlignment="1">
      <alignment horizontal="right"/>
    </xf>
    <xf numFmtId="0" fontId="39" fillId="0" borderId="0" xfId="4" applyFont="1" applyBorder="1" applyAlignment="1">
      <alignment vertical="top"/>
    </xf>
    <xf numFmtId="0" fontId="52" fillId="0" borderId="0" xfId="0" applyFont="1" applyBorder="1">
      <alignment vertical="center"/>
    </xf>
    <xf numFmtId="0" fontId="24" fillId="0" borderId="0" xfId="0" applyFont="1" applyBorder="1" applyAlignment="1">
      <alignment vertical="center"/>
    </xf>
    <xf numFmtId="0" fontId="24" fillId="0" borderId="0" xfId="0" applyFont="1" applyAlignment="1">
      <alignment vertical="center"/>
    </xf>
    <xf numFmtId="0" fontId="31" fillId="0" borderId="0" xfId="0" applyFont="1" applyAlignment="1">
      <alignment horizontal="left" vertical="center" wrapText="1"/>
    </xf>
    <xf numFmtId="0" fontId="46" fillId="0" borderId="0" xfId="0" applyFont="1">
      <alignment vertical="center"/>
    </xf>
    <xf numFmtId="0" fontId="31" fillId="0" borderId="0" xfId="0" applyFont="1" applyBorder="1" applyAlignment="1">
      <alignment vertical="center" wrapText="1"/>
    </xf>
    <xf numFmtId="0" fontId="15" fillId="0" borderId="0" xfId="0" applyFont="1" applyBorder="1" applyAlignment="1">
      <alignment vertical="center"/>
    </xf>
    <xf numFmtId="0" fontId="37" fillId="0" borderId="18" xfId="4" applyFont="1" applyBorder="1" applyAlignment="1">
      <alignment horizontal="center" vertical="center"/>
    </xf>
    <xf numFmtId="178" fontId="29" fillId="0" borderId="18" xfId="4" applyNumberFormat="1" applyFont="1" applyBorder="1" applyAlignment="1">
      <alignment vertical="center"/>
    </xf>
    <xf numFmtId="178" fontId="0" fillId="0" borderId="18" xfId="0" applyNumberFormat="1" applyFont="1" applyBorder="1" applyAlignment="1">
      <alignment vertical="center"/>
    </xf>
    <xf numFmtId="0" fontId="37" fillId="0" borderId="0" xfId="4" applyFont="1" applyBorder="1" applyAlignment="1">
      <alignment horizontal="center" vertical="center"/>
    </xf>
    <xf numFmtId="178" fontId="29" fillId="0" borderId="0" xfId="4" applyNumberFormat="1" applyFont="1" applyBorder="1" applyAlignment="1">
      <alignment vertical="center"/>
    </xf>
    <xf numFmtId="178" fontId="0" fillId="0" borderId="0" xfId="0" applyNumberFormat="1" applyFont="1" applyBorder="1" applyAlignment="1">
      <alignment vertical="center"/>
    </xf>
    <xf numFmtId="0" fontId="31" fillId="0" borderId="0" xfId="0" applyFont="1" applyBorder="1" applyAlignment="1">
      <alignment horizontal="right" wrapText="1"/>
    </xf>
    <xf numFmtId="0" fontId="31" fillId="0" borderId="0" xfId="0" applyFont="1" applyAlignment="1">
      <alignment horizontal="right" wrapText="1"/>
    </xf>
    <xf numFmtId="0" fontId="46" fillId="0" borderId="0" xfId="0" applyFont="1" applyBorder="1" applyAlignment="1">
      <alignment horizontal="right" wrapText="1"/>
    </xf>
    <xf numFmtId="0" fontId="46" fillId="0" borderId="0" xfId="0" applyFont="1" applyAlignment="1">
      <alignment horizontal="right" wrapText="1"/>
    </xf>
    <xf numFmtId="0" fontId="0" fillId="0" borderId="0" xfId="0" applyBorder="1" applyAlignment="1">
      <alignment horizontal="right" vertical="center" wrapText="1"/>
    </xf>
    <xf numFmtId="0" fontId="0" fillId="0" borderId="0" xfId="0" applyAlignment="1">
      <alignment horizontal="right" vertical="center" wrapText="1"/>
    </xf>
    <xf numFmtId="0" fontId="0" fillId="0" borderId="0" xfId="0" applyAlignment="1">
      <alignment horizontal="center"/>
    </xf>
    <xf numFmtId="0" fontId="26" fillId="0" borderId="0" xfId="0" applyFont="1" applyBorder="1" applyAlignment="1">
      <alignment horizontal="center" vertical="center" shrinkToFit="1"/>
    </xf>
    <xf numFmtId="0" fontId="7" fillId="0" borderId="0" xfId="0" applyFont="1" applyBorder="1" applyAlignment="1">
      <alignment horizontal="left" vertical="center" wrapText="1"/>
    </xf>
    <xf numFmtId="0" fontId="29" fillId="0" borderId="0" xfId="0" applyFont="1" applyBorder="1" applyAlignment="1">
      <alignment horizontal="left" vertical="center" wrapText="1"/>
    </xf>
    <xf numFmtId="0" fontId="44" fillId="0" borderId="0" xfId="0" applyFont="1" applyBorder="1" applyAlignment="1">
      <alignment horizontal="left" vertical="center"/>
    </xf>
    <xf numFmtId="0" fontId="46" fillId="0" borderId="0" xfId="0" applyFont="1" applyBorder="1" applyAlignment="1">
      <alignment horizontal="center" vertical="center" wrapText="1"/>
    </xf>
    <xf numFmtId="0" fontId="24" fillId="0" borderId="0" xfId="4" applyFont="1" applyBorder="1" applyAlignment="1">
      <alignment horizontal="center" vertical="center" wrapText="1"/>
    </xf>
    <xf numFmtId="0" fontId="24" fillId="0" borderId="0" xfId="4" applyFont="1" applyAlignment="1">
      <alignment horizontal="center" vertical="center" wrapText="1"/>
    </xf>
    <xf numFmtId="0" fontId="31" fillId="0" borderId="0" xfId="0" applyFont="1" applyBorder="1" applyAlignment="1">
      <alignment horizontal="center"/>
    </xf>
    <xf numFmtId="0" fontId="46" fillId="0" borderId="0" xfId="0" applyFont="1" applyAlignment="1">
      <alignment horizontal="center"/>
    </xf>
    <xf numFmtId="0" fontId="31" fillId="0" borderId="0" xfId="0" applyFont="1" applyAlignment="1">
      <alignment horizontal="center"/>
    </xf>
    <xf numFmtId="0" fontId="0" fillId="0" borderId="0" xfId="0" applyAlignment="1">
      <alignment horizontal="left" vertical="center"/>
    </xf>
    <xf numFmtId="0" fontId="31" fillId="0" borderId="0" xfId="0" applyFont="1" applyBorder="1" applyAlignment="1">
      <alignment horizontal="left" vertical="center" wrapText="1"/>
    </xf>
    <xf numFmtId="0" fontId="25" fillId="0" borderId="0" xfId="4" applyFont="1" applyBorder="1" applyAlignment="1">
      <alignment horizontal="center" vertical="center" wrapText="1"/>
    </xf>
    <xf numFmtId="0" fontId="25" fillId="0" borderId="0" xfId="4" applyFont="1" applyAlignment="1">
      <alignment horizontal="center" vertical="center" wrapText="1"/>
    </xf>
    <xf numFmtId="0" fontId="51" fillId="0" borderId="0" xfId="0" applyFont="1" applyBorder="1">
      <alignment vertical="center"/>
    </xf>
    <xf numFmtId="0" fontId="51" fillId="0" borderId="0" xfId="0" applyFont="1">
      <alignment vertical="center"/>
    </xf>
    <xf numFmtId="0" fontId="26" fillId="0" borderId="0" xfId="0" applyFont="1" applyBorder="1" applyAlignment="1">
      <alignment horizontal="center" vertical="center"/>
    </xf>
    <xf numFmtId="0" fontId="26" fillId="0" borderId="0" xfId="0" applyFont="1" applyBorder="1" applyAlignment="1">
      <alignment horizontal="right" vertical="center"/>
    </xf>
    <xf numFmtId="0" fontId="26" fillId="0" borderId="0" xfId="0" applyFont="1" applyAlignment="1">
      <alignment horizontal="right" vertical="center"/>
    </xf>
    <xf numFmtId="0" fontId="29" fillId="0" borderId="0" xfId="0" applyFont="1" applyAlignment="1">
      <alignment horizontal="left" vertical="center" wrapText="1"/>
    </xf>
    <xf numFmtId="0" fontId="25" fillId="0" borderId="48" xfId="0" applyFont="1" applyBorder="1">
      <alignment vertical="center"/>
    </xf>
    <xf numFmtId="0" fontId="15" fillId="0" borderId="49" xfId="0" applyFont="1" applyBorder="1" applyAlignment="1">
      <alignment horizontal="left" vertical="center"/>
    </xf>
    <xf numFmtId="0" fontId="26" fillId="0" borderId="0" xfId="0" applyFont="1" applyBorder="1">
      <alignment vertical="center"/>
    </xf>
    <xf numFmtId="0" fontId="26" fillId="0" borderId="0" xfId="0" applyFont="1" applyBorder="1" applyAlignment="1">
      <alignment horizontal="left" vertical="center" wrapText="1"/>
    </xf>
    <xf numFmtId="0" fontId="24" fillId="0" borderId="0" xfId="0" applyFont="1" applyBorder="1" applyAlignment="1">
      <alignment horizontal="left" vertical="center"/>
    </xf>
    <xf numFmtId="0" fontId="53" fillId="0" borderId="0" xfId="0" applyFont="1" applyBorder="1" applyAlignment="1">
      <alignment vertical="center" shrinkToFit="1"/>
    </xf>
    <xf numFmtId="0" fontId="24" fillId="0" borderId="0" xfId="0" applyFont="1" applyAlignment="1">
      <alignment horizontal="left" vertical="center"/>
    </xf>
    <xf numFmtId="0" fontId="54" fillId="0" borderId="0" xfId="0" applyFont="1" applyAlignment="1">
      <alignment horizontal="center" vertical="center"/>
    </xf>
    <xf numFmtId="0" fontId="17" fillId="0" borderId="0" xfId="0" applyFont="1" applyBorder="1" applyAlignment="1">
      <alignment horizontal="right" vertical="center" shrinkToFit="1"/>
    </xf>
    <xf numFmtId="0" fontId="0" fillId="0" borderId="1" xfId="0" applyBorder="1" applyAlignment="1">
      <alignment horizontal="center" vertical="center" textRotation="255"/>
    </xf>
    <xf numFmtId="0" fontId="0" fillId="4" borderId="1" xfId="0" applyFont="1" applyFill="1" applyBorder="1">
      <alignment vertical="center"/>
    </xf>
    <xf numFmtId="0" fontId="0" fillId="0" borderId="25" xfId="0" applyFont="1" applyBorder="1" applyAlignment="1">
      <alignment horizontal="left" vertical="center"/>
    </xf>
    <xf numFmtId="0" fontId="0" fillId="0" borderId="24" xfId="0" applyFont="1" applyBorder="1" applyAlignment="1">
      <alignment horizontal="left" vertical="center"/>
    </xf>
    <xf numFmtId="0" fontId="0" fillId="4" borderId="1" xfId="0" applyFont="1" applyFill="1" applyBorder="1" applyAlignment="1">
      <alignment horizontal="left" vertical="center"/>
    </xf>
    <xf numFmtId="0" fontId="0" fillId="0" borderId="1" xfId="0" applyBorder="1" applyAlignment="1">
      <alignment horizontal="left" vertical="center"/>
    </xf>
    <xf numFmtId="0" fontId="0" fillId="0" borderId="0" xfId="0" applyFont="1" applyBorder="1" applyAlignment="1">
      <alignment horizontal="right" vertical="center" shrinkToFit="1"/>
    </xf>
    <xf numFmtId="0" fontId="0" fillId="0" borderId="25" xfId="0" applyBorder="1">
      <alignment vertical="center"/>
    </xf>
    <xf numFmtId="0" fontId="0" fillId="0" borderId="23" xfId="0" applyBorder="1">
      <alignment vertical="center"/>
    </xf>
    <xf numFmtId="0" fontId="0" fillId="0" borderId="24" xfId="0" applyBorder="1">
      <alignment vertical="center"/>
    </xf>
    <xf numFmtId="0" fontId="0" fillId="0" borderId="1" xfId="0" applyBorder="1">
      <alignment vertical="center"/>
    </xf>
    <xf numFmtId="0" fontId="0" fillId="0" borderId="1" xfId="0" applyBorder="1" applyAlignment="1">
      <alignment horizontal="center" vertical="center" shrinkToFit="1"/>
    </xf>
    <xf numFmtId="3" fontId="0" fillId="2" borderId="25" xfId="0" applyNumberFormat="1" applyFont="1" applyFill="1" applyBorder="1">
      <alignment vertical="center"/>
    </xf>
    <xf numFmtId="3" fontId="0" fillId="2" borderId="23" xfId="0" applyNumberFormat="1" applyFont="1" applyFill="1" applyBorder="1">
      <alignment vertical="center"/>
    </xf>
    <xf numFmtId="3" fontId="0" fillId="2" borderId="24" xfId="0" applyNumberFormat="1" applyFont="1" applyFill="1" applyBorder="1">
      <alignment vertical="center"/>
    </xf>
    <xf numFmtId="3" fontId="0" fillId="4" borderId="1" xfId="0" applyNumberFormat="1" applyFont="1" applyFill="1" applyBorder="1">
      <alignment vertical="center"/>
    </xf>
    <xf numFmtId="3" fontId="0" fillId="2" borderId="1" xfId="0" applyNumberFormat="1" applyFont="1" applyFill="1" applyBorder="1">
      <alignment vertical="center"/>
    </xf>
    <xf numFmtId="3" fontId="0" fillId="2" borderId="25" xfId="0" applyNumberFormat="1" applyFont="1" applyFill="1" applyBorder="1" applyAlignment="1">
      <alignment vertical="center"/>
    </xf>
    <xf numFmtId="3" fontId="0" fillId="2" borderId="24" xfId="0" applyNumberFormat="1" applyFont="1" applyFill="1" applyBorder="1" applyAlignment="1">
      <alignment vertical="center"/>
    </xf>
    <xf numFmtId="3" fontId="0" fillId="4" borderId="1" xfId="0" applyNumberFormat="1" applyFont="1" applyFill="1" applyBorder="1" applyAlignment="1">
      <alignment vertical="center"/>
    </xf>
    <xf numFmtId="3" fontId="0" fillId="2" borderId="1" xfId="0" applyNumberFormat="1" applyFont="1" applyFill="1" applyBorder="1" applyAlignment="1">
      <alignment vertical="center"/>
    </xf>
    <xf numFmtId="10" fontId="0" fillId="4" borderId="1" xfId="0" applyNumberFormat="1" applyFont="1" applyFill="1" applyBorder="1" applyAlignment="1">
      <alignment horizontal="center" vertical="center" shrinkToFit="1"/>
    </xf>
    <xf numFmtId="0" fontId="40" fillId="0" borderId="0" xfId="0" applyNumberFormat="1" applyFont="1" applyBorder="1" applyAlignment="1">
      <alignment vertical="center"/>
    </xf>
    <xf numFmtId="0" fontId="0" fillId="0" borderId="0" xfId="0" applyFont="1" applyAlignment="1">
      <alignment horizontal="right"/>
    </xf>
    <xf numFmtId="0" fontId="0" fillId="0" borderId="0" xfId="0" applyAlignment="1">
      <alignment vertical="center" shrinkToFit="1"/>
    </xf>
  </cellXfs>
  <cellStyles count="5">
    <cellStyle name="ハイパーリンク" xfId="1"/>
    <cellStyle name="桁区切り 2" xfId="2"/>
    <cellStyle name="桁区切り_06_様式第2号①経営管理" xfId="3"/>
    <cellStyle name="標準" xfId="0" builtinId="0"/>
    <cellStyle name="標準 2" xfId="4"/>
  </cellStyles>
  <dxfs count="1">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339725</xdr:colOff>
      <xdr:row>29</xdr:row>
      <xdr:rowOff>29210</xdr:rowOff>
    </xdr:from>
    <xdr:to xmlns:xdr="http://schemas.openxmlformats.org/drawingml/2006/spreadsheetDrawing">
      <xdr:col>0</xdr:col>
      <xdr:colOff>386080</xdr:colOff>
      <xdr:row>30</xdr:row>
      <xdr:rowOff>1270</xdr:rowOff>
    </xdr:to>
    <xdr:sp macro="" textlink="">
      <xdr:nvSpPr>
        <xdr:cNvPr id="2" name="図形 1"/>
        <xdr:cNvSpPr/>
      </xdr:nvSpPr>
      <xdr:spPr>
        <a:xfrm>
          <a:off x="339725" y="5703570"/>
          <a:ext cx="46355" cy="7226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413385</xdr:colOff>
      <xdr:row>29</xdr:row>
      <xdr:rowOff>26670</xdr:rowOff>
    </xdr:from>
    <xdr:to xmlns:xdr="http://schemas.openxmlformats.org/drawingml/2006/spreadsheetDrawing">
      <xdr:col>8</xdr:col>
      <xdr:colOff>463550</xdr:colOff>
      <xdr:row>30</xdr:row>
      <xdr:rowOff>12700</xdr:rowOff>
    </xdr:to>
    <xdr:sp macro="" textlink="">
      <xdr:nvSpPr>
        <xdr:cNvPr id="3" name="図形 2"/>
        <xdr:cNvSpPr/>
      </xdr:nvSpPr>
      <xdr:spPr>
        <a:xfrm>
          <a:off x="5899785" y="5701030"/>
          <a:ext cx="50165" cy="736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339725</xdr:colOff>
      <xdr:row>34</xdr:row>
      <xdr:rowOff>25400</xdr:rowOff>
    </xdr:from>
    <xdr:to xmlns:xdr="http://schemas.openxmlformats.org/drawingml/2006/spreadsheetDrawing">
      <xdr:col>0</xdr:col>
      <xdr:colOff>386080</xdr:colOff>
      <xdr:row>35</xdr:row>
      <xdr:rowOff>1270</xdr:rowOff>
    </xdr:to>
    <xdr:sp macro="" textlink="">
      <xdr:nvSpPr>
        <xdr:cNvPr id="4" name="図形 3"/>
        <xdr:cNvSpPr/>
      </xdr:nvSpPr>
      <xdr:spPr>
        <a:xfrm>
          <a:off x="339725" y="7255510"/>
          <a:ext cx="46355" cy="12642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413385</xdr:colOff>
      <xdr:row>34</xdr:row>
      <xdr:rowOff>25400</xdr:rowOff>
    </xdr:from>
    <xdr:to xmlns:xdr="http://schemas.openxmlformats.org/drawingml/2006/spreadsheetDrawing">
      <xdr:col>8</xdr:col>
      <xdr:colOff>463550</xdr:colOff>
      <xdr:row>35</xdr:row>
      <xdr:rowOff>12700</xdr:rowOff>
    </xdr:to>
    <xdr:sp macro="" textlink="">
      <xdr:nvSpPr>
        <xdr:cNvPr id="5" name="図形 4"/>
        <xdr:cNvSpPr/>
      </xdr:nvSpPr>
      <xdr:spPr>
        <a:xfrm>
          <a:off x="5899785" y="7255510"/>
          <a:ext cx="50165" cy="12757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84455</xdr:colOff>
      <xdr:row>33</xdr:row>
      <xdr:rowOff>40640</xdr:rowOff>
    </xdr:from>
    <xdr:to xmlns:xdr="http://schemas.openxmlformats.org/drawingml/2006/spreadsheetDrawing">
      <xdr:col>0</xdr:col>
      <xdr:colOff>462280</xdr:colOff>
      <xdr:row>46</xdr:row>
      <xdr:rowOff>45720</xdr:rowOff>
    </xdr:to>
    <xdr:sp macro="" textlink="">
      <xdr:nvSpPr>
        <xdr:cNvPr id="2" name="右カーブ矢印 9"/>
        <xdr:cNvSpPr/>
      </xdr:nvSpPr>
      <xdr:spPr>
        <a:xfrm>
          <a:off x="84455" y="8324850"/>
          <a:ext cx="377825" cy="2919730"/>
        </a:xfrm>
        <a:prstGeom prst="curvedRightArrow">
          <a:avLst>
            <a:gd name="adj1" fmla="val 25000"/>
            <a:gd name="adj2" fmla="val 77139"/>
            <a:gd name="adj3" fmla="val 25000"/>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mlns:xdr="http://schemas.openxmlformats.org/drawingml/2006/spreadsheetDrawing">
      <xdr:col>3</xdr:col>
      <xdr:colOff>233680</xdr:colOff>
      <xdr:row>60</xdr:row>
      <xdr:rowOff>0</xdr:rowOff>
    </xdr:from>
    <xdr:to xmlns:xdr="http://schemas.openxmlformats.org/drawingml/2006/spreadsheetDrawing">
      <xdr:col>21</xdr:col>
      <xdr:colOff>243840</xdr:colOff>
      <xdr:row>60</xdr:row>
      <xdr:rowOff>3175</xdr:rowOff>
    </xdr:to>
    <xdr:sp macro="" textlink="">
      <xdr:nvSpPr>
        <xdr:cNvPr id="3" name="大かっこ 10"/>
        <xdr:cNvSpPr/>
      </xdr:nvSpPr>
      <xdr:spPr>
        <a:xfrm>
          <a:off x="1310005" y="14478000"/>
          <a:ext cx="5153660" cy="31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84455</xdr:colOff>
      <xdr:row>33</xdr:row>
      <xdr:rowOff>40640</xdr:rowOff>
    </xdr:from>
    <xdr:to xmlns:xdr="http://schemas.openxmlformats.org/drawingml/2006/spreadsheetDrawing">
      <xdr:col>0</xdr:col>
      <xdr:colOff>462280</xdr:colOff>
      <xdr:row>46</xdr:row>
      <xdr:rowOff>45720</xdr:rowOff>
    </xdr:to>
    <xdr:sp macro="" textlink="">
      <xdr:nvSpPr>
        <xdr:cNvPr id="4" name="右カーブ矢印 3"/>
        <xdr:cNvSpPr/>
      </xdr:nvSpPr>
      <xdr:spPr>
        <a:xfrm>
          <a:off x="84455" y="8324850"/>
          <a:ext cx="377825" cy="2919730"/>
        </a:xfrm>
        <a:prstGeom prst="curvedRightArrow">
          <a:avLst>
            <a:gd name="adj1" fmla="val 25000"/>
            <a:gd name="adj2" fmla="val 77139"/>
            <a:gd name="adj3" fmla="val 25000"/>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mlns:xdr="http://schemas.openxmlformats.org/drawingml/2006/spreadsheetDrawing">
      <xdr:col>3</xdr:col>
      <xdr:colOff>233680</xdr:colOff>
      <xdr:row>60</xdr:row>
      <xdr:rowOff>0</xdr:rowOff>
    </xdr:from>
    <xdr:to xmlns:xdr="http://schemas.openxmlformats.org/drawingml/2006/spreadsheetDrawing">
      <xdr:col>21</xdr:col>
      <xdr:colOff>243840</xdr:colOff>
      <xdr:row>60</xdr:row>
      <xdr:rowOff>3175</xdr:rowOff>
    </xdr:to>
    <xdr:sp macro="" textlink="">
      <xdr:nvSpPr>
        <xdr:cNvPr id="5" name="大かっこ 4"/>
        <xdr:cNvSpPr/>
      </xdr:nvSpPr>
      <xdr:spPr>
        <a:xfrm>
          <a:off x="1310005" y="14478000"/>
          <a:ext cx="5153660" cy="31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rinshin@pref.shizuoka.lg.jp" TargetMode="External" /><Relationship Id="rId2"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sheetPr>
  <dimension ref="A1:K31"/>
  <sheetViews>
    <sheetView tabSelected="1" view="pageBreakPreview" zoomScaleSheetLayoutView="100" workbookViewId="0">
      <selection activeCell="C5" sqref="C5:J5"/>
    </sheetView>
  </sheetViews>
  <sheetFormatPr defaultRowHeight="13.5"/>
  <cols>
    <col min="1" max="1" width="4" customWidth="1"/>
    <col min="2" max="2" width="16.75" customWidth="1"/>
    <col min="8" max="8" width="12" customWidth="1"/>
    <col min="9" max="9" width="9.25" style="1" customWidth="1"/>
    <col min="10" max="10" width="6.875" customWidth="1"/>
    <col min="11" max="11" width="1.25" customWidth="1"/>
  </cols>
  <sheetData>
    <row r="1" spans="1:11" ht="18" customHeight="1">
      <c r="A1" s="2" t="s">
        <v>292</v>
      </c>
      <c r="B1" s="2"/>
      <c r="C1" s="2"/>
      <c r="D1" s="2"/>
      <c r="E1" s="2"/>
      <c r="F1" s="2"/>
      <c r="G1" s="2"/>
      <c r="H1" s="2"/>
      <c r="I1" s="2"/>
      <c r="J1" s="2"/>
      <c r="K1" s="2"/>
    </row>
    <row r="2" spans="1:11" ht="26.25" customHeight="1">
      <c r="B2" s="18" t="s">
        <v>317</v>
      </c>
      <c r="C2" s="36"/>
      <c r="D2" s="44" t="s">
        <v>323</v>
      </c>
      <c r="E2" s="46"/>
      <c r="F2" s="46"/>
      <c r="G2" s="36"/>
      <c r="H2" s="49"/>
      <c r="I2" s="51"/>
      <c r="J2" s="49"/>
      <c r="K2" s="66"/>
    </row>
    <row r="3" spans="1:11" ht="9" customHeight="1"/>
    <row r="4" spans="1:11" ht="18" customHeight="1">
      <c r="A4" s="3" t="s">
        <v>268</v>
      </c>
      <c r="B4" s="19"/>
    </row>
    <row r="5" spans="1:11" ht="20.100000000000001" customHeight="1">
      <c r="A5" s="4" t="s">
        <v>237</v>
      </c>
      <c r="B5" s="4"/>
      <c r="C5" s="37"/>
      <c r="D5" s="37"/>
      <c r="E5" s="37"/>
      <c r="F5" s="37"/>
      <c r="G5" s="37"/>
      <c r="H5" s="37"/>
      <c r="I5" s="37"/>
      <c r="J5" s="37"/>
    </row>
    <row r="6" spans="1:11" ht="20.100000000000001" customHeight="1">
      <c r="A6" s="4" t="s">
        <v>166</v>
      </c>
      <c r="B6" s="4"/>
      <c r="C6" s="38" t="s">
        <v>240</v>
      </c>
      <c r="D6" s="45"/>
      <c r="E6" s="47"/>
      <c r="F6" s="48"/>
      <c r="G6" s="48"/>
      <c r="H6" s="48"/>
      <c r="I6" s="48"/>
      <c r="J6" s="58"/>
    </row>
    <row r="7" spans="1:11" ht="20.100000000000001" customHeight="1">
      <c r="A7" s="4" t="s">
        <v>216</v>
      </c>
      <c r="B7" s="20" t="s">
        <v>76</v>
      </c>
      <c r="C7" s="37"/>
      <c r="D7" s="37"/>
      <c r="E7" s="37"/>
      <c r="F7" s="37"/>
      <c r="G7" s="37"/>
      <c r="H7" s="37"/>
      <c r="I7" s="37"/>
      <c r="J7" s="37"/>
    </row>
    <row r="8" spans="1:11" ht="20.100000000000001" customHeight="1">
      <c r="A8" s="4" t="s">
        <v>235</v>
      </c>
      <c r="B8" s="21" t="s">
        <v>198</v>
      </c>
      <c r="C8" s="37"/>
      <c r="D8" s="37"/>
      <c r="E8" s="37"/>
      <c r="F8" s="37"/>
      <c r="G8" s="37"/>
      <c r="H8" s="37"/>
      <c r="I8" s="37"/>
      <c r="J8" s="37"/>
    </row>
    <row r="9" spans="1:11" ht="18" customHeight="1">
      <c r="A9" s="5" t="s">
        <v>300</v>
      </c>
    </row>
    <row r="10" spans="1:11" ht="17.45" customHeight="1">
      <c r="A10" s="5"/>
    </row>
    <row r="11" spans="1:11" ht="36.6" customHeight="1">
      <c r="A11" s="6" t="s">
        <v>312</v>
      </c>
      <c r="B11" s="22"/>
      <c r="C11" s="22"/>
      <c r="D11" s="22"/>
      <c r="E11" s="22"/>
      <c r="F11" s="22"/>
      <c r="G11" s="22"/>
      <c r="H11" s="22"/>
      <c r="I11" s="22"/>
      <c r="J11" s="22"/>
      <c r="K11" s="22"/>
    </row>
    <row r="12" spans="1:11" ht="22.5" customHeight="1">
      <c r="A12" s="7" t="s">
        <v>302</v>
      </c>
      <c r="B12" s="23"/>
      <c r="C12" s="23"/>
      <c r="D12" s="23"/>
      <c r="E12" s="23"/>
      <c r="F12" s="23"/>
      <c r="G12" s="23"/>
      <c r="H12" s="50"/>
      <c r="I12" s="52" t="s">
        <v>174</v>
      </c>
      <c r="J12" s="59" t="s">
        <v>326</v>
      </c>
    </row>
    <row r="13" spans="1:11" ht="47.25" customHeight="1">
      <c r="A13" s="8" t="s">
        <v>192</v>
      </c>
      <c r="B13" s="24" t="s">
        <v>286</v>
      </c>
      <c r="C13" s="24"/>
      <c r="D13" s="24"/>
      <c r="E13" s="24"/>
      <c r="F13" s="24"/>
      <c r="G13" s="24"/>
      <c r="H13" s="24"/>
      <c r="I13" s="53" t="s">
        <v>324</v>
      </c>
      <c r="J13" s="60" t="s">
        <v>156</v>
      </c>
    </row>
    <row r="14" spans="1:11" ht="20.100000000000001" customHeight="1">
      <c r="A14" s="9" t="s">
        <v>308</v>
      </c>
      <c r="B14" s="25" t="s">
        <v>132</v>
      </c>
      <c r="C14" s="39"/>
      <c r="D14" s="39"/>
      <c r="E14" s="39"/>
      <c r="F14" s="39"/>
      <c r="G14" s="39"/>
      <c r="H14" s="39"/>
      <c r="I14" s="39"/>
      <c r="J14" s="61"/>
    </row>
    <row r="15" spans="1:11" ht="20.100000000000001" customHeight="1">
      <c r="A15" s="10"/>
      <c r="B15" s="26" t="s">
        <v>104</v>
      </c>
      <c r="C15" s="40"/>
      <c r="D15" s="40"/>
      <c r="E15" s="40"/>
      <c r="F15" s="40"/>
      <c r="G15" s="40"/>
      <c r="H15" s="40"/>
      <c r="I15" s="54" t="s">
        <v>324</v>
      </c>
      <c r="J15" s="62" t="s">
        <v>156</v>
      </c>
    </row>
    <row r="16" spans="1:11" ht="20.100000000000001" customHeight="1">
      <c r="A16" s="11"/>
      <c r="B16" s="27" t="s">
        <v>318</v>
      </c>
      <c r="C16" s="27"/>
      <c r="D16" s="27"/>
      <c r="E16" s="27"/>
      <c r="F16" s="27"/>
      <c r="G16" s="27"/>
      <c r="H16" s="27"/>
      <c r="I16" s="55"/>
      <c r="J16" s="63" t="s">
        <v>156</v>
      </c>
    </row>
    <row r="17" spans="1:10" ht="35.1" customHeight="1">
      <c r="A17" s="8" t="s">
        <v>313</v>
      </c>
      <c r="B17" s="24" t="s">
        <v>38</v>
      </c>
      <c r="C17" s="24"/>
      <c r="D17" s="24"/>
      <c r="E17" s="24"/>
      <c r="F17" s="24"/>
      <c r="G17" s="24"/>
      <c r="H17" s="24"/>
      <c r="I17" s="53" t="s">
        <v>325</v>
      </c>
      <c r="J17" s="60" t="s">
        <v>156</v>
      </c>
    </row>
    <row r="18" spans="1:10" ht="20.100000000000001" customHeight="1">
      <c r="A18" s="12" t="s">
        <v>269</v>
      </c>
      <c r="B18" s="28" t="s">
        <v>211</v>
      </c>
      <c r="C18" s="41"/>
      <c r="D18" s="41"/>
      <c r="E18" s="41"/>
      <c r="F18" s="41"/>
      <c r="G18" s="41"/>
      <c r="H18" s="41"/>
      <c r="I18" s="41"/>
      <c r="J18" s="64"/>
    </row>
    <row r="19" spans="1:10" ht="57.6" customHeight="1">
      <c r="A19" s="13"/>
      <c r="B19" s="29" t="s">
        <v>319</v>
      </c>
      <c r="C19" s="42"/>
      <c r="D19" s="42"/>
      <c r="E19" s="42"/>
      <c r="F19" s="42"/>
      <c r="G19" s="42"/>
      <c r="H19" s="42"/>
      <c r="I19" s="56" t="s">
        <v>325</v>
      </c>
      <c r="J19" s="62" t="s">
        <v>156</v>
      </c>
    </row>
    <row r="20" spans="1:10" ht="56.45" customHeight="1">
      <c r="A20" s="14"/>
      <c r="B20" s="30" t="s">
        <v>320</v>
      </c>
      <c r="C20" s="43"/>
      <c r="D20" s="43"/>
      <c r="E20" s="43"/>
      <c r="F20" s="43"/>
      <c r="G20" s="43"/>
      <c r="H20" s="43"/>
      <c r="I20" s="57" t="s">
        <v>325</v>
      </c>
      <c r="J20" s="65" t="s">
        <v>156</v>
      </c>
    </row>
    <row r="21" spans="1:10" ht="51.95" customHeight="1">
      <c r="A21" s="8" t="s">
        <v>89</v>
      </c>
      <c r="B21" s="31" t="s">
        <v>75</v>
      </c>
      <c r="C21" s="24"/>
      <c r="D21" s="24"/>
      <c r="E21" s="24"/>
      <c r="F21" s="24"/>
      <c r="G21" s="24"/>
      <c r="H21" s="24"/>
      <c r="I21" s="53" t="s">
        <v>325</v>
      </c>
      <c r="J21" s="60" t="s">
        <v>156</v>
      </c>
    </row>
    <row r="22" spans="1:10" ht="47.1" customHeight="1">
      <c r="A22" s="8" t="s">
        <v>96</v>
      </c>
      <c r="B22" s="24" t="s">
        <v>321</v>
      </c>
      <c r="C22" s="24"/>
      <c r="D22" s="24"/>
      <c r="E22" s="24"/>
      <c r="F22" s="24"/>
      <c r="G22" s="24"/>
      <c r="H22" s="24"/>
      <c r="I22" s="53" t="s">
        <v>325</v>
      </c>
      <c r="J22" s="60" t="s">
        <v>156</v>
      </c>
    </row>
    <row r="23" spans="1:10" ht="105.95" customHeight="1">
      <c r="A23" s="8" t="s">
        <v>159</v>
      </c>
      <c r="B23" s="24" t="s">
        <v>62</v>
      </c>
      <c r="C23" s="24"/>
      <c r="D23" s="24"/>
      <c r="E23" s="24"/>
      <c r="F23" s="24"/>
      <c r="G23" s="24"/>
      <c r="H23" s="24"/>
      <c r="I23" s="53" t="s">
        <v>325</v>
      </c>
      <c r="J23" s="60" t="s">
        <v>156</v>
      </c>
    </row>
    <row r="24" spans="1:10" ht="20.45" customHeight="1">
      <c r="A24" s="15"/>
      <c r="B24" s="15"/>
      <c r="C24" s="15"/>
      <c r="D24" s="15"/>
      <c r="E24" s="15"/>
      <c r="F24" s="15"/>
      <c r="G24" s="15"/>
      <c r="H24" s="15"/>
      <c r="I24" s="15"/>
      <c r="J24" s="15"/>
    </row>
    <row r="25" spans="1:10" ht="22.5" customHeight="1">
      <c r="A25" s="16" t="s">
        <v>315</v>
      </c>
      <c r="B25" s="32"/>
      <c r="C25" s="32"/>
      <c r="D25" s="32"/>
      <c r="E25" s="32"/>
      <c r="F25" s="32"/>
      <c r="G25" s="32"/>
      <c r="H25" s="32"/>
      <c r="I25" s="52" t="s">
        <v>174</v>
      </c>
      <c r="J25" s="59" t="s">
        <v>326</v>
      </c>
    </row>
    <row r="26" spans="1:10" ht="35.1" customHeight="1">
      <c r="A26" s="8" t="s">
        <v>192</v>
      </c>
      <c r="B26" s="33" t="s">
        <v>322</v>
      </c>
      <c r="C26" s="24"/>
      <c r="D26" s="24"/>
      <c r="E26" s="24"/>
      <c r="F26" s="24"/>
      <c r="G26" s="24"/>
      <c r="H26" s="24"/>
      <c r="I26" s="53" t="s">
        <v>325</v>
      </c>
      <c r="J26" s="60" t="s">
        <v>156</v>
      </c>
    </row>
    <row r="27" spans="1:10" ht="35.1" customHeight="1">
      <c r="A27" s="8" t="s">
        <v>308</v>
      </c>
      <c r="B27" s="33" t="s">
        <v>205</v>
      </c>
      <c r="C27" s="24"/>
      <c r="D27" s="24"/>
      <c r="E27" s="24"/>
      <c r="F27" s="24"/>
      <c r="G27" s="24"/>
      <c r="H27" s="24"/>
      <c r="I27" s="53" t="s">
        <v>325</v>
      </c>
      <c r="J27" s="60" t="s">
        <v>156</v>
      </c>
    </row>
    <row r="28" spans="1:10" ht="35.1" customHeight="1">
      <c r="A28" s="8" t="s">
        <v>313</v>
      </c>
      <c r="B28" s="34" t="s">
        <v>316</v>
      </c>
      <c r="C28" s="24"/>
      <c r="D28" s="24"/>
      <c r="E28" s="24"/>
      <c r="F28" s="24"/>
      <c r="G28" s="24"/>
      <c r="H28" s="24"/>
      <c r="I28" s="53" t="s">
        <v>325</v>
      </c>
      <c r="J28" s="60" t="s">
        <v>156</v>
      </c>
    </row>
    <row r="29" spans="1:10" ht="35.1" customHeight="1">
      <c r="A29" s="8" t="s">
        <v>269</v>
      </c>
      <c r="B29" s="33" t="s">
        <v>5</v>
      </c>
      <c r="C29" s="24"/>
      <c r="D29" s="24"/>
      <c r="E29" s="24"/>
      <c r="F29" s="24"/>
      <c r="G29" s="24"/>
      <c r="H29" s="24"/>
      <c r="I29" s="53" t="s">
        <v>325</v>
      </c>
      <c r="J29" s="60" t="s">
        <v>156</v>
      </c>
    </row>
    <row r="30" spans="1:10" ht="50.1" customHeight="1">
      <c r="A30" s="8" t="s">
        <v>89</v>
      </c>
      <c r="B30" s="24" t="s">
        <v>294</v>
      </c>
      <c r="C30" s="24"/>
      <c r="D30" s="24"/>
      <c r="E30" s="24"/>
      <c r="F30" s="24"/>
      <c r="G30" s="24"/>
      <c r="H30" s="24"/>
      <c r="I30" s="53" t="s">
        <v>325</v>
      </c>
      <c r="J30" s="60" t="s">
        <v>156</v>
      </c>
    </row>
    <row r="31" spans="1:10" ht="8.1" customHeight="1">
      <c r="A31" s="17"/>
      <c r="B31" s="35"/>
      <c r="C31" s="22"/>
    </row>
  </sheetData>
  <mergeCells count="33">
    <mergeCell ref="A1:K1"/>
    <mergeCell ref="B2:C2"/>
    <mergeCell ref="D2:G2"/>
    <mergeCell ref="A5:B5"/>
    <mergeCell ref="C5:J5"/>
    <mergeCell ref="A6:B6"/>
    <mergeCell ref="C6:D6"/>
    <mergeCell ref="E6:J6"/>
    <mergeCell ref="C7:J7"/>
    <mergeCell ref="C8:J8"/>
    <mergeCell ref="A11:K11"/>
    <mergeCell ref="A12:H12"/>
    <mergeCell ref="B13:H13"/>
    <mergeCell ref="B14:J14"/>
    <mergeCell ref="B15:H15"/>
    <mergeCell ref="B16:H16"/>
    <mergeCell ref="B17:H17"/>
    <mergeCell ref="B18:J18"/>
    <mergeCell ref="B19:H19"/>
    <mergeCell ref="B20:H20"/>
    <mergeCell ref="B21:H21"/>
    <mergeCell ref="B22:H22"/>
    <mergeCell ref="B23:H23"/>
    <mergeCell ref="A24:J24"/>
    <mergeCell ref="A25:H25"/>
    <mergeCell ref="B26:H26"/>
    <mergeCell ref="B27:H27"/>
    <mergeCell ref="B28:H28"/>
    <mergeCell ref="B29:H29"/>
    <mergeCell ref="B30:H30"/>
    <mergeCell ref="A14:A16"/>
    <mergeCell ref="I15:I16"/>
    <mergeCell ref="A18:A20"/>
  </mergeCells>
  <phoneticPr fontId="4" type="Hiragana"/>
  <dataValidations count="1">
    <dataValidation type="list" allowBlank="1" showDropDown="0" showInputMessage="1" showErrorMessage="1" sqref="J26:J30 J15:J17 J13 J19:J23">
      <formula1>"○,　"</formula1>
    </dataValidation>
  </dataValidations>
  <hyperlinks>
    <hyperlink ref="D2" r:id="rId1"/>
  </hyperlinks>
  <pageMargins left="0.78740157480314943" right="0.39370078740157477" top="0.59055118110236215" bottom="0.59055118110236215" header="0.51181102362204722" footer="0.51181102362204722"/>
  <pageSetup paperSize="9" scale="96" fitToWidth="1" fitToHeight="1" orientation="portrait" usePrinterDefaults="1" r:id="rId2"/>
  <rowBreaks count="1" manualBreakCount="1">
    <brk id="2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A6A6"/>
  </sheetPr>
  <dimension ref="A1:H61"/>
  <sheetViews>
    <sheetView view="pageBreakPreview" zoomScale="115" zoomScaleNormal="115" zoomScaleSheetLayoutView="115" workbookViewId="0">
      <selection activeCell="A2" sqref="A2"/>
    </sheetView>
  </sheetViews>
  <sheetFormatPr defaultRowHeight="13.5"/>
  <cols>
    <col min="1" max="3" width="2.125" customWidth="1"/>
    <col min="4" max="4" width="2.875" customWidth="1"/>
    <col min="5" max="5" width="20.375" customWidth="1"/>
    <col min="6" max="6" width="102.375" style="67" bestFit="1" customWidth="1"/>
    <col min="7" max="7" width="4.125" customWidth="1"/>
    <col min="8" max="8" width="143.5" bestFit="1" customWidth="1"/>
  </cols>
  <sheetData>
    <row r="1" spans="1:8" ht="27" customHeight="1">
      <c r="A1" s="69" t="s">
        <v>285</v>
      </c>
      <c r="B1" s="69"/>
      <c r="C1" s="69"/>
      <c r="D1" s="69"/>
      <c r="E1" s="69"/>
      <c r="F1" s="69"/>
    </row>
    <row r="3" spans="1:8" s="68" customFormat="1" ht="17.25">
      <c r="A3" s="70" t="s">
        <v>259</v>
      </c>
      <c r="B3" s="77"/>
      <c r="C3" s="77"/>
      <c r="D3" s="77"/>
      <c r="E3" s="92"/>
      <c r="F3" s="94" t="s">
        <v>261</v>
      </c>
      <c r="H3" s="68" t="s">
        <v>310</v>
      </c>
    </row>
    <row r="4" spans="1:8" s="68" customFormat="1" ht="17.25">
      <c r="A4" s="71" t="s">
        <v>64</v>
      </c>
      <c r="B4" s="78"/>
      <c r="C4" s="78"/>
      <c r="D4" s="78"/>
      <c r="E4" s="78"/>
      <c r="F4" s="95"/>
    </row>
    <row r="5" spans="1:8" ht="27" customHeight="1">
      <c r="A5" s="72"/>
      <c r="B5" s="79"/>
      <c r="C5" s="46" t="s">
        <v>44</v>
      </c>
      <c r="D5" s="46"/>
      <c r="E5" s="36"/>
      <c r="F5" s="96" t="str">
        <f>IF(様式第１号!B30="","様式第１号の「経営管理実施権の設定を受けることを希望する区域」欄が未記入です。記入してください。","OK")</f>
        <v>様式第１号の「経営管理実施権の設定を受けることを希望する区域」欄が未記入です。記入してください。</v>
      </c>
      <c r="G5">
        <v>1</v>
      </c>
      <c r="H5" t="s">
        <v>303</v>
      </c>
    </row>
    <row r="6" spans="1:8" s="68" customFormat="1" ht="17.25">
      <c r="A6" s="71" t="s">
        <v>11</v>
      </c>
      <c r="B6" s="78"/>
      <c r="C6" s="78"/>
      <c r="D6" s="78"/>
      <c r="E6" s="78"/>
      <c r="F6" s="95"/>
    </row>
    <row r="7" spans="1:8" s="68" customFormat="1" ht="17.25">
      <c r="A7" s="71"/>
      <c r="B7" s="78" t="s">
        <v>262</v>
      </c>
      <c r="C7" s="78"/>
      <c r="D7" s="78"/>
      <c r="E7" s="78"/>
      <c r="F7" s="95"/>
    </row>
    <row r="8" spans="1:8">
      <c r="A8" s="73"/>
      <c r="B8" s="80"/>
      <c r="C8" s="83" t="s">
        <v>276</v>
      </c>
      <c r="D8" s="79"/>
      <c r="E8" s="93"/>
      <c r="F8" s="96" t="str">
        <f>IF('様式第２号 経営管理'!H7="","「商号又は名称」欄が未記入です。記入してください。","OK")</f>
        <v>「商号又は名称」欄が未記入です。記入してください。</v>
      </c>
      <c r="G8">
        <v>2</v>
      </c>
      <c r="H8" t="s">
        <v>251</v>
      </c>
    </row>
    <row r="9" spans="1:8">
      <c r="A9" s="74"/>
      <c r="B9" s="81"/>
      <c r="C9" s="84" t="s">
        <v>277</v>
      </c>
      <c r="E9" s="81"/>
      <c r="F9" s="97" t="str">
        <f>IF(AND('様式第２号 経営管理'!B18="　",'様式第２号 経営管理'!B20="　"),"「初回応募か否か」欄が未記入です。いずれかに○を入力してください。","OK")</f>
        <v>「初回応募か否か」欄が未記入です。いずれかに○を入力してください。</v>
      </c>
      <c r="G9">
        <v>3</v>
      </c>
      <c r="H9" t="s">
        <v>258</v>
      </c>
    </row>
    <row r="10" spans="1:8">
      <c r="A10" s="74"/>
      <c r="B10" s="81"/>
      <c r="C10" s="74"/>
      <c r="E10" s="81"/>
      <c r="F10" s="98" t="str">
        <f>IF(AND('様式第２号 経営管理'!B18="○",'様式第２号 経営管理'!B20="○"),"「初回応募か否か」欄に○が２つ入っています。○は１つのみ選択して入力してください。","OK")</f>
        <v>OK</v>
      </c>
      <c r="G10">
        <v>4</v>
      </c>
      <c r="H10" t="s">
        <v>334</v>
      </c>
    </row>
    <row r="11" spans="1:8">
      <c r="A11" s="75"/>
      <c r="B11" s="82"/>
      <c r="C11" s="75"/>
      <c r="D11" s="89"/>
      <c r="E11" s="82"/>
      <c r="F11" s="99" t="str">
        <f>IF(AND('様式第２号 経営管理'!B20="○",'様式第２号 経営管理'!U20=""),"前回申請年度を入力してください。","OK")</f>
        <v>OK</v>
      </c>
      <c r="G11">
        <v>5</v>
      </c>
      <c r="H11" t="s">
        <v>287</v>
      </c>
    </row>
    <row r="12" spans="1:8" s="68" customFormat="1" ht="17.25">
      <c r="A12" s="71"/>
      <c r="B12" s="78" t="s">
        <v>270</v>
      </c>
      <c r="C12" s="78"/>
      <c r="D12" s="78"/>
      <c r="E12" s="78"/>
      <c r="F12" s="95"/>
    </row>
    <row r="13" spans="1:8">
      <c r="A13" s="73"/>
      <c r="B13" s="80"/>
      <c r="C13" s="73" t="s">
        <v>250</v>
      </c>
      <c r="D13" s="90">
        <f>'様式第２号 経営管理'!E44</f>
        <v>0</v>
      </c>
      <c r="E13" s="80" t="s">
        <v>271</v>
      </c>
      <c r="F13" s="100" t="str">
        <f>IF(OR('様式第２号 経営管理'!E44=3,'様式第２号 経営管理'!E44=5),"OK","[　]年後の目標欄の括弧の中に３(年後)又は５(年後)を入力してください。")</f>
        <v>[　]年後の目標欄の括弧の中に３(年後)又は５(年後)を入力してください。</v>
      </c>
      <c r="G13">
        <v>6</v>
      </c>
      <c r="H13" t="s">
        <v>351</v>
      </c>
    </row>
    <row r="14" spans="1:8">
      <c r="A14" s="74"/>
      <c r="B14" s="81"/>
      <c r="C14" s="74"/>
      <c r="D14" s="91"/>
      <c r="E14" s="81"/>
      <c r="F14" s="98" t="str">
        <f>IF(AND('様式第２号 経営管理'!G35=0,'様式第２号 経営管理'!P35=0),"直近の実績のうち材積欄を入力してください。","OK")</f>
        <v>直近の実績のうち材積欄を入力してください。</v>
      </c>
      <c r="G14">
        <v>7</v>
      </c>
      <c r="H14" t="s">
        <v>288</v>
      </c>
    </row>
    <row r="15" spans="1:8">
      <c r="A15" s="74"/>
      <c r="B15" s="81"/>
      <c r="C15" s="74"/>
      <c r="D15" s="91"/>
      <c r="E15" s="81"/>
      <c r="F15" s="98" t="str">
        <f>IF(AND('様式第２号 経営管理'!J33=0,'様式第２号 経営管理'!S33=0),"直近の実績のうち生産性欄を入力してください。","OK")</f>
        <v>直近の実績のうち生産性欄を入力してください。</v>
      </c>
      <c r="G15">
        <v>8</v>
      </c>
      <c r="H15" t="s">
        <v>289</v>
      </c>
    </row>
    <row r="16" spans="1:8">
      <c r="A16" s="74"/>
      <c r="B16" s="81"/>
      <c r="C16" s="74"/>
      <c r="D16" s="91"/>
      <c r="E16" s="81"/>
      <c r="F16" s="98" t="str">
        <f>IF(AND('様式第２号 経営管理'!G50=0,'様式第２号 経営管理'!P50=0),"[３又は５]年後の目標の材積欄を入力してください。","OK")</f>
        <v>[３又は５]年後の目標の材積欄を入力してください。</v>
      </c>
      <c r="G16">
        <v>9</v>
      </c>
      <c r="H16" t="s">
        <v>290</v>
      </c>
    </row>
    <row r="17" spans="1:8">
      <c r="A17" s="74"/>
      <c r="B17" s="81"/>
      <c r="C17" s="74"/>
      <c r="D17" s="91"/>
      <c r="E17" s="81"/>
      <c r="F17" s="98" t="str">
        <f>IF(AND('様式第２号 経営管理'!J48=0,'様式第２号 経営管理'!S48=0),"[３又は５]年後の目標の生産性欄を入力してください。","OK")</f>
        <v>[３又は５]年後の目標の生産性欄を入力してください。</v>
      </c>
      <c r="G17">
        <v>10</v>
      </c>
      <c r="H17" t="s">
        <v>291</v>
      </c>
    </row>
    <row r="18" spans="1:8" ht="27" customHeight="1">
      <c r="A18" s="74"/>
      <c r="B18" s="81"/>
      <c r="C18" s="74"/>
      <c r="E18" s="81"/>
      <c r="F18" s="101" t="str">
        <f>IF('様式第２号 経営管理'!E44=3,IF(AND(SUM('様式第２号 経営管理'!G35,'様式第２号 経営管理'!P35)*1.1&gt;SUM('様式第２号 経営管理'!G50,'様式第２号 経営管理'!P50),SUM('様式第２号 経営管理'!J33,'様式第２号 経営管理'!S33)*1.1&gt;SUM('様式第２号 経営管理'!J48,'様式第２号 経営管理'!S48)),"目標を３年後に設定している場合は、生産量（主伐と間伐の材積の合計）、又は生産性（主伐と間伐の合計）が、３年後に1.1割以上増加するように目標設定してください。","OK"),"OK")</f>
        <v>OK</v>
      </c>
      <c r="G18">
        <v>11</v>
      </c>
      <c r="H18" t="s">
        <v>242</v>
      </c>
    </row>
    <row r="19" spans="1:8" ht="27" customHeight="1">
      <c r="A19" s="74"/>
      <c r="B19" s="81"/>
      <c r="C19" s="74"/>
      <c r="E19" s="81"/>
      <c r="F19" s="101" t="str">
        <f>IF('様式第２号 経営管理'!E44=5,IF(AND(SUM('様式第２号 経営管理'!G35,'様式第２号 経営管理'!P35)*1.2&gt;SUM('様式第２号 経営管理'!G50,'様式第２号 経営管理'!P50),SUM('様式第２号 経営管理'!J33,'様式第２号 経営管理'!S33)*1.2&gt;SUM('様式第２号 経営管理'!J48,'様式第２号 経営管理'!S48)),"目標を５年後に設定している場合は、生産量（主伐と間伐の材積の合計）、又は生産性（主伐と間伐の合計）が、５年後に1.2割以上増加するように目標設定してください。","OK"),"OK")</f>
        <v>OK</v>
      </c>
      <c r="G19">
        <v>12</v>
      </c>
      <c r="H19" t="s">
        <v>105</v>
      </c>
    </row>
    <row r="20" spans="1:8">
      <c r="A20" s="74"/>
      <c r="B20" s="81"/>
      <c r="C20" s="74"/>
      <c r="E20" s="81"/>
      <c r="F20" s="98" t="str">
        <f>IF(AND(SUM('様式第２号 経営管理'!G35,'様式第２号 経営管理'!P35)&gt;=5000,SUM('様式第２号 経営管理'!G50,'様式第２号 経営管理'!P50)&lt;SUM('様式第２号 経営管理'!G35,'様式第２号 経営管理'!P35)),"直近の実績が生産量5,000㎥／年以上の場合は、その実績以上の目標を設定してください。","OK")</f>
        <v>OK</v>
      </c>
      <c r="G20">
        <v>13</v>
      </c>
      <c r="H20" t="s">
        <v>256</v>
      </c>
    </row>
    <row r="21" spans="1:8">
      <c r="A21" s="74"/>
      <c r="B21" s="81"/>
      <c r="C21" s="74"/>
      <c r="E21" s="81"/>
      <c r="F21" s="98" t="str">
        <f>IF(AND('様式第２号 経営管理'!S33&gt;=5,'様式第２号 経営管理'!S48&lt;'様式第２号 経営管理'!S33),"直近の実績が生産性　間伐5㎥／人日以上の場合は、その実績以上の目標を設定してください。","OK")</f>
        <v>OK</v>
      </c>
      <c r="G21">
        <v>14</v>
      </c>
      <c r="H21" t="s">
        <v>110</v>
      </c>
    </row>
    <row r="22" spans="1:8">
      <c r="A22" s="75"/>
      <c r="B22" s="82"/>
      <c r="C22" s="75"/>
      <c r="D22" s="89"/>
      <c r="E22" s="82"/>
      <c r="F22" s="99" t="str">
        <f>IF(AND('様式第２号 経営管理'!J33&gt;=7,'様式第２号 経営管理'!J48&lt;'様式第２号 経営管理'!J33),"直近の実績が生産性　主伐7㎥／人日以上の場合は、その実績以上の目標を設定してください。","OK")</f>
        <v>OK</v>
      </c>
      <c r="G22">
        <v>15</v>
      </c>
      <c r="H22" t="s">
        <v>293</v>
      </c>
    </row>
    <row r="23" spans="1:8" s="68" customFormat="1" ht="17.25">
      <c r="A23" s="71"/>
      <c r="B23" s="78" t="s">
        <v>272</v>
      </c>
      <c r="C23" s="78"/>
      <c r="D23" s="78"/>
      <c r="E23" s="78"/>
      <c r="F23" s="95"/>
    </row>
    <row r="24" spans="1:8">
      <c r="A24" s="73"/>
      <c r="B24" s="80"/>
      <c r="C24" s="73"/>
      <c r="D24" s="76"/>
      <c r="E24" s="80"/>
      <c r="F24" s="100" t="str">
        <f>IF(AND('様式第２号 経営管理'!C60="",'様式第２号 経営管理'!C67=""),"(1)又は(2)のどちらか一方は入力してください。","OK")</f>
        <v>(1)又は(2)のどちらか一方は入力してください。</v>
      </c>
      <c r="G24">
        <v>16</v>
      </c>
      <c r="H24" t="s">
        <v>217</v>
      </c>
    </row>
    <row r="25" spans="1:8">
      <c r="A25" s="75"/>
      <c r="B25" s="82"/>
      <c r="C25" s="75"/>
      <c r="D25" s="89"/>
      <c r="E25" s="82"/>
      <c r="F25" s="99" t="str">
        <f>IF(AND('様式第２号 経営管理'!B18="　",OR('様式第２号 経営管理'!AJ60="○",'様式第２号 経営管理'!AJ67="○")),"初回応募ではないのに、「１年以内に確実に取り組む」欄に○が入力されてしまっています。","OK")</f>
        <v>OK</v>
      </c>
      <c r="G25">
        <v>17</v>
      </c>
      <c r="H25" t="s">
        <v>127</v>
      </c>
    </row>
    <row r="26" spans="1:8" s="68" customFormat="1" ht="17.25">
      <c r="A26" s="71"/>
      <c r="B26" s="78" t="s">
        <v>229</v>
      </c>
      <c r="C26" s="78"/>
      <c r="D26" s="78"/>
      <c r="E26" s="78"/>
      <c r="F26" s="95"/>
    </row>
    <row r="27" spans="1:8">
      <c r="A27" s="72"/>
      <c r="B27" s="79"/>
      <c r="C27" s="79"/>
      <c r="D27" s="79"/>
      <c r="E27" s="93"/>
      <c r="F27" s="96" t="str">
        <f>IF(AND('様式第２号 経営管理'!B18="　",'様式第２号 経営管理'!AJ76="○"),"初回応募ではないのに、「１年以内に確実に取り組む」欄に○が入力されてしまっています。","OK")</f>
        <v>OK</v>
      </c>
      <c r="G27">
        <v>18</v>
      </c>
      <c r="H27" t="s">
        <v>127</v>
      </c>
    </row>
    <row r="28" spans="1:8" s="68" customFormat="1" ht="17.25">
      <c r="A28" s="71"/>
      <c r="B28" s="78" t="s">
        <v>42</v>
      </c>
      <c r="C28" s="78"/>
      <c r="D28" s="78"/>
      <c r="E28" s="78"/>
      <c r="F28" s="95"/>
    </row>
    <row r="29" spans="1:8">
      <c r="A29" s="73"/>
      <c r="B29" s="80"/>
      <c r="C29" s="73"/>
      <c r="D29" s="76"/>
      <c r="E29" s="80"/>
      <c r="F29" s="100" t="str">
        <f>IF(OR('様式第２号 経営管理'!C86="",'様式第２号 経営管理'!C94=""),"(1)欄及び(2)欄の両方とも入力してください。","OK")</f>
        <v>(1)欄及び(2)欄の両方とも入力してください。</v>
      </c>
      <c r="G29">
        <v>19</v>
      </c>
      <c r="H29" t="s">
        <v>59</v>
      </c>
    </row>
    <row r="30" spans="1:8">
      <c r="A30" s="75"/>
      <c r="B30" s="82"/>
      <c r="C30" s="75"/>
      <c r="D30" s="89"/>
      <c r="E30" s="82"/>
      <c r="F30" s="99" t="str">
        <f>IF(AND('様式第２号 経営管理'!B18="　",OR('様式第２号 経営管理'!AJ86="○",'様式第２号 経営管理'!AJ94="○")),"初回応募ではないのに、「１年以内に確実に取り組む」欄に○が入力されてしまっています。","OK")</f>
        <v>OK</v>
      </c>
      <c r="G30">
        <v>20</v>
      </c>
      <c r="H30" t="s">
        <v>127</v>
      </c>
    </row>
    <row r="31" spans="1:8" s="68" customFormat="1" ht="17.25">
      <c r="A31" s="71"/>
      <c r="B31" s="78" t="s">
        <v>26</v>
      </c>
      <c r="C31" s="78"/>
      <c r="D31" s="78"/>
      <c r="E31" s="78"/>
      <c r="F31" s="95"/>
    </row>
    <row r="32" spans="1:8">
      <c r="A32" s="73"/>
      <c r="B32" s="80"/>
      <c r="C32" s="73"/>
      <c r="D32" s="76"/>
      <c r="E32" s="80"/>
      <c r="F32" s="100" t="str">
        <f>IF(AND('様式第２号 経営管理'!R100="○",'様式第２号 経営管理'!R102="○"),"(1)、(2)どちらも３年未満の場合は、作業の質や安全性等が確保されていることを証明する書類を添付してください。","OK")</f>
        <v>OK</v>
      </c>
      <c r="G32">
        <v>21</v>
      </c>
      <c r="H32" t="s">
        <v>295</v>
      </c>
    </row>
    <row r="33" spans="1:8">
      <c r="A33" s="74"/>
      <c r="B33" s="81"/>
      <c r="C33" s="74"/>
      <c r="E33" s="81"/>
      <c r="F33" s="98" t="str">
        <f>IF(AND('様式第２号 経営管理'!O100="○",'様式第２号 経営管理'!R100="○"),"(1)欄のどちらか一方にのみ○を入力してください。",IF(AND('様式第２号 経営管理'!O100="　",'様式第２号 経営管理'!R100="　"),"(1)欄のどちらか一方にのみ○を入力してください。","OK"))</f>
        <v>OK</v>
      </c>
      <c r="G33">
        <v>22</v>
      </c>
      <c r="H33" t="s">
        <v>297</v>
      </c>
    </row>
    <row r="34" spans="1:8">
      <c r="A34" s="75"/>
      <c r="B34" s="82"/>
      <c r="C34" s="75"/>
      <c r="D34" s="89"/>
      <c r="E34" s="82"/>
      <c r="F34" s="99" t="str">
        <f>IF(AND('様式第２号 経営管理'!O102="○",'様式第２号 経営管理'!R102="○"),"(2)欄のどちらか一方にのみ○を入力してください。",(IF(AND('様式第２号 経営管理'!O102="　",'様式第２号 経営管理'!R102="　"),"(2)欄のどちらか一方にのみ○を入力してください。","OK")))</f>
        <v>OK</v>
      </c>
      <c r="G34">
        <v>23</v>
      </c>
      <c r="H34" t="s">
        <v>36</v>
      </c>
    </row>
    <row r="35" spans="1:8" s="68" customFormat="1" ht="17.25">
      <c r="A35" s="71"/>
      <c r="B35" s="78" t="s">
        <v>273</v>
      </c>
      <c r="C35" s="78"/>
      <c r="D35" s="78"/>
      <c r="E35" s="78"/>
      <c r="F35" s="95"/>
    </row>
    <row r="36" spans="1:8">
      <c r="A36" s="73"/>
      <c r="B36" s="80"/>
      <c r="C36" s="73"/>
      <c r="D36" s="76"/>
      <c r="E36" s="80"/>
      <c r="F36" s="100" t="str">
        <f>IF(AND('様式第２号 経営管理'!C114="",'様式第２号 経営管理'!C121="",'様式第２号 経営管理'!C128=""),"(1)欄～(3)欄の少なくとも一つは入力してください。","OK")</f>
        <v>OK</v>
      </c>
      <c r="G36">
        <v>24</v>
      </c>
      <c r="H36" t="s">
        <v>298</v>
      </c>
    </row>
    <row r="37" spans="1:8">
      <c r="A37" s="74"/>
      <c r="B37" s="81"/>
      <c r="C37" s="74"/>
      <c r="E37" s="81"/>
      <c r="F37" s="102" t="str">
        <f>IF(AND('様式第２号 経営管理'!C114="規範等が遵守されていることをどのように確認しているか記入してください。",'様式第２号 経営管理'!C121="規範等が遵守されていることをどのように確認しているか記入してください。",'様式第２号 経営管理'!C128="規範等が遵守されていることをどのように確認しているか記入してください。"),"(1)欄～(3)欄の少なくとも一つは入力してください。","OK")</f>
        <v>(1)欄～(3)欄の少なくとも一つは入力してください。</v>
      </c>
      <c r="G37">
        <v>25</v>
      </c>
      <c r="H37" t="s">
        <v>298</v>
      </c>
    </row>
    <row r="38" spans="1:8">
      <c r="A38" s="75"/>
      <c r="B38" s="82"/>
      <c r="C38" s="75"/>
      <c r="D38" s="89"/>
      <c r="E38" s="82"/>
      <c r="F38" s="99" t="str">
        <f>IF(AND('様式第２号 経営管理'!B18="　",OR('様式第２号 経営管理'!AB112="○",'様式第２号 経営管理'!AB119="○",'様式第２号 経営管理'!AB126="○")),"初回応募ではないのに、「１年以内に確実に取り組む」欄に○が入力されてしまっています。","OK")</f>
        <v>OK</v>
      </c>
      <c r="G38">
        <v>26</v>
      </c>
      <c r="H38" t="s">
        <v>127</v>
      </c>
    </row>
    <row r="39" spans="1:8" s="68" customFormat="1" ht="17.25">
      <c r="A39" s="71"/>
      <c r="B39" s="78" t="s">
        <v>275</v>
      </c>
      <c r="C39" s="78"/>
      <c r="D39" s="78"/>
      <c r="E39" s="78"/>
      <c r="F39" s="95"/>
    </row>
    <row r="40" spans="1:8">
      <c r="A40" s="73"/>
      <c r="B40" s="80"/>
      <c r="C40" s="85" t="s">
        <v>99</v>
      </c>
      <c r="D40" s="76"/>
      <c r="E40" s="80"/>
      <c r="F40" s="100" t="str">
        <f>IF('様式第２号 経営管理'!C143="","(1)欄を入力してください。","OK")</f>
        <v>(1)欄を入力してください。</v>
      </c>
      <c r="G40">
        <v>27</v>
      </c>
      <c r="H40" t="s">
        <v>299</v>
      </c>
    </row>
    <row r="41" spans="1:8">
      <c r="A41" s="74"/>
      <c r="B41" s="81"/>
      <c r="C41" s="86"/>
      <c r="D41" s="89"/>
      <c r="E41" s="82"/>
      <c r="F41" s="99" t="str">
        <f>IF(AND('様式第２号 経営管理'!B18="　",'様式第２号 経営管理'!AJ143="○"),"初回応募ではないのに、「１年以内に確実に取り組む」欄に○が入力されてしまっています。","OK")</f>
        <v>OK</v>
      </c>
      <c r="G41">
        <v>28</v>
      </c>
      <c r="H41" t="s">
        <v>127</v>
      </c>
    </row>
    <row r="42" spans="1:8">
      <c r="A42" s="74"/>
      <c r="B42" s="81"/>
      <c r="C42" s="84" t="s">
        <v>278</v>
      </c>
      <c r="E42" s="81"/>
      <c r="F42" s="97" t="str">
        <f>IF('様式第２号 経営管理'!C151="","(2)欄を入力してください。","OK")</f>
        <v>(2)欄を入力してください。</v>
      </c>
      <c r="G42">
        <v>29</v>
      </c>
      <c r="H42" t="s">
        <v>301</v>
      </c>
    </row>
    <row r="43" spans="1:8">
      <c r="A43" s="74"/>
      <c r="B43" s="81"/>
      <c r="C43" s="86"/>
      <c r="D43" s="89"/>
      <c r="E43" s="82"/>
      <c r="F43" s="99" t="str">
        <f>IF(AND('様式第２号 経営管理'!B18="　",'様式第２号 経営管理'!AJ151="○"),"初回応募ではないのに、「１年以内に確実に取り組む」欄に○が入力されてしまっています。","OK")</f>
        <v>OK</v>
      </c>
      <c r="G43">
        <v>30</v>
      </c>
      <c r="H43" t="s">
        <v>127</v>
      </c>
    </row>
    <row r="44" spans="1:8">
      <c r="A44" s="74"/>
      <c r="B44" s="81"/>
      <c r="C44" s="84" t="s">
        <v>279</v>
      </c>
      <c r="E44" s="81"/>
      <c r="F44" s="97" t="str">
        <f>IF(AND('様式第２号 経営管理'!W156="　",'様式第２号 経営管理'!AA156="　"),"「提出日以前の2年間に、死傷災害（休業４日以上）を起こしている。」欄のいずれか一方のみに○を入力してください。","OK")</f>
        <v>「提出日以前の2年間に、死傷災害（休業４日以上）を起こしている。」欄のいずれか一方のみに○を入力してください。</v>
      </c>
      <c r="G44">
        <v>31</v>
      </c>
      <c r="H44" t="s">
        <v>304</v>
      </c>
    </row>
    <row r="45" spans="1:8">
      <c r="A45" s="74"/>
      <c r="B45" s="81"/>
      <c r="C45" s="84"/>
      <c r="E45" s="81"/>
      <c r="F45" s="103" t="str">
        <f>IF(AND('様式第２号 経営管理'!W156="○",'様式第２号 経営管理'!AA156="○"),"「提出日以前の2年間に、死傷災害（休業４日以上）を起こしている。」欄のいずれか一方のみに○を入力してください。","OK")</f>
        <v>OK</v>
      </c>
      <c r="G45">
        <v>32</v>
      </c>
      <c r="H45" t="s">
        <v>304</v>
      </c>
    </row>
    <row r="46" spans="1:8">
      <c r="A46" s="74"/>
      <c r="B46" s="81"/>
      <c r="C46" s="83" t="s">
        <v>347</v>
      </c>
      <c r="D46" s="79"/>
      <c r="E46" s="93"/>
      <c r="F46" s="96" t="str">
        <f>IF(AND('様式第２号 経営管理'!B18="　",'様式第２号 経営管理'!Y166="○"),"初回応募ではないのに、「１年以内に加入」欄に○が入力されてしまっています。","OK")</f>
        <v>OK</v>
      </c>
      <c r="G46">
        <v>33</v>
      </c>
      <c r="H46" t="s">
        <v>328</v>
      </c>
    </row>
    <row r="47" spans="1:8">
      <c r="A47" s="74"/>
      <c r="B47" s="81"/>
      <c r="C47" s="86" t="s">
        <v>346</v>
      </c>
      <c r="D47" s="89"/>
      <c r="E47" s="82"/>
      <c r="F47" s="104" t="str">
        <f>IF(AND('様式第２号 経営管理'!B18="　",OR('様式第２号 経営管理'!U172="○",'様式第２号 経営管理'!U174="○",'様式第２号 経営管理'!U176="○")),"初回応募ではないのに、「１年以内に加入」欄に○が入力されてしまっています。","OK")</f>
        <v>OK</v>
      </c>
      <c r="G47">
        <v>34</v>
      </c>
      <c r="H47" t="s">
        <v>328</v>
      </c>
    </row>
    <row r="48" spans="1:8">
      <c r="A48" s="74"/>
      <c r="B48" s="81"/>
      <c r="C48" s="86" t="s">
        <v>280</v>
      </c>
      <c r="D48" s="89"/>
      <c r="E48" s="82"/>
      <c r="F48" s="104" t="str">
        <f>IF(AND('様式第２号 経営管理'!B181="",'様式第２号 経営管理'!F181=""),"(5)雇用の状況欄のうち職員数に記入がありません。確認してください。","OK")</f>
        <v>(5)雇用の状況欄のうち職員数に記入がありません。確認してください。</v>
      </c>
      <c r="G48">
        <v>35</v>
      </c>
      <c r="H48" t="s">
        <v>305</v>
      </c>
    </row>
    <row r="49" spans="1:8">
      <c r="A49" s="74"/>
      <c r="B49" s="81"/>
      <c r="C49" s="87" t="s">
        <v>274</v>
      </c>
      <c r="E49" s="81"/>
      <c r="F49" s="97" t="str">
        <f>IF('様式第２号 経営管理'!Q191=0,"(6)欄に記入がありません。確認してください。","OK")</f>
        <v>(6)欄に記入がありません。確認してください。</v>
      </c>
      <c r="G49">
        <v>36</v>
      </c>
      <c r="H49" t="s">
        <v>167</v>
      </c>
    </row>
    <row r="50" spans="1:8">
      <c r="A50" s="74"/>
      <c r="C50" s="86"/>
      <c r="D50" s="89"/>
      <c r="E50" s="89"/>
      <c r="F50" s="99" t="str">
        <f>IF('様式第２号 経営管理'!C182='様式第２号 経営管理'!Q191,"OK","「(5)雇用の状況」欄の常用現場作業職員数と「(6)支払賃金の状況」欄の合計人数が一致していません。確認してください。")</f>
        <v>OK</v>
      </c>
      <c r="G50">
        <v>37</v>
      </c>
      <c r="H50" t="s">
        <v>220</v>
      </c>
    </row>
    <row r="51" spans="1:8" s="68" customFormat="1" ht="17.25">
      <c r="A51" s="71"/>
      <c r="B51" s="78" t="s">
        <v>281</v>
      </c>
      <c r="C51" s="78"/>
      <c r="D51" s="78"/>
      <c r="E51" s="78"/>
      <c r="F51" s="95"/>
    </row>
    <row r="52" spans="1:8">
      <c r="A52" s="73"/>
      <c r="B52" s="80"/>
      <c r="C52" s="73"/>
      <c r="D52" s="76"/>
      <c r="E52" s="80"/>
      <c r="F52" s="100" t="str">
        <f>IF(OR('様式第２号 経営管理'!AD198="○",'様式第２号 経営管理'!AD201="○",'様式第２号 経営管理'!AD204="○",'様式第２号 経営管理'!AD206="○",'様式第２号 経営管理'!AD208="○"),"(1)欄～(5)欄のうち少なくとも一つに、「該当する」に○が入力されてしまっています。確認してください。","OK")</f>
        <v>OK</v>
      </c>
      <c r="G52">
        <v>38</v>
      </c>
      <c r="H52" t="s">
        <v>306</v>
      </c>
    </row>
    <row r="53" spans="1:8">
      <c r="A53" s="74"/>
      <c r="B53" s="81"/>
      <c r="C53" s="74"/>
      <c r="E53" s="81"/>
      <c r="F53" s="103" t="str">
        <f>IF(OR('様式第２号 経営管理'!AG198="　",'様式第２号 経営管理'!AG201="　",'様式第２号 経営管理'!AG204="　",'様式第２号 経営管理'!AG206="　",'様式第２号 経営管理'!AG208="　"),"(1)欄～(5)欄のうち少なくとも一つに、「該当しない」に○が入力されていません。確認してください。","OK")</f>
        <v>OK</v>
      </c>
      <c r="G53">
        <v>39</v>
      </c>
      <c r="H53" t="s">
        <v>307</v>
      </c>
    </row>
    <row r="54" spans="1:8" s="68" customFormat="1" ht="17.25">
      <c r="A54" s="71"/>
      <c r="B54" s="78" t="s">
        <v>282</v>
      </c>
      <c r="C54" s="78"/>
      <c r="D54" s="78"/>
      <c r="E54" s="78"/>
      <c r="F54" s="95"/>
    </row>
    <row r="55" spans="1:8">
      <c r="A55" s="72"/>
      <c r="B55" s="79"/>
      <c r="C55" s="79"/>
      <c r="D55" s="79"/>
      <c r="E55" s="93"/>
      <c r="F55" s="96" t="str">
        <f>IF(AND('様式第２号 経営管理'!H217="",'様式第２号 経営管理'!H218="",'様式第２号 経営管理'!H219="",'様式第２号 経営管理'!H220="",'様式第２号 経営管理'!H221="",'様式第２号 経営管理'!H222=""),"氏名欄に記入がありません。","OK")</f>
        <v>氏名欄に記入がありません。</v>
      </c>
      <c r="G55">
        <v>40</v>
      </c>
      <c r="H55" t="s">
        <v>348</v>
      </c>
    </row>
    <row r="56" spans="1:8" s="68" customFormat="1" ht="17.25">
      <c r="A56" s="71"/>
      <c r="B56" s="78" t="s">
        <v>184</v>
      </c>
      <c r="C56" s="78"/>
      <c r="D56" s="78"/>
      <c r="E56" s="78"/>
      <c r="F56" s="95"/>
    </row>
    <row r="57" spans="1:8">
      <c r="A57" s="72"/>
      <c r="B57" s="79"/>
      <c r="C57" s="79"/>
      <c r="D57" s="79"/>
      <c r="E57" s="93"/>
      <c r="F57" s="96" t="str">
        <f>IF('様式第２号 経営管理'!B227="","「11　経営理念」欄を記入してください。","OK")</f>
        <v>「11　経営理念」欄を記入してください。</v>
      </c>
      <c r="G57">
        <v>41</v>
      </c>
      <c r="H57" t="s">
        <v>309</v>
      </c>
    </row>
    <row r="58" spans="1:8" s="68" customFormat="1" ht="17.25">
      <c r="A58" s="71" t="s">
        <v>125</v>
      </c>
      <c r="B58" s="78"/>
      <c r="C58" s="78"/>
      <c r="D58" s="78"/>
      <c r="E58" s="78"/>
      <c r="F58" s="95"/>
    </row>
    <row r="59" spans="1:8">
      <c r="A59" s="73"/>
      <c r="B59" s="80"/>
      <c r="C59" s="73"/>
      <c r="D59" s="76"/>
      <c r="E59" s="80"/>
      <c r="F59" s="100" t="str">
        <f>IF('様式第２号 経営管理'!H14="法人",IF(OR('様式第２号 経理状況'!E42&lt;0,AND('様式第２号 経理状況'!C43&lt;0,'様式第２号 経理状況'!D43&lt;0,'様式第２号 経理状況'!E43&lt;0)),"中小企業診断士又は公認会計士の経営診断書等を提出してください。","OK"),"OK")</f>
        <v>OK</v>
      </c>
      <c r="G59">
        <v>42</v>
      </c>
      <c r="H59" t="s">
        <v>106</v>
      </c>
    </row>
    <row r="60" spans="1:8">
      <c r="A60" s="74"/>
      <c r="B60" s="81"/>
      <c r="C60" s="74"/>
      <c r="E60" s="81"/>
      <c r="F60" s="103" t="str">
        <f>IF('様式第２号 経営管理'!H14="個人",IF('様式第２号 経理状況'!E8&lt;'様式第２号 経理状況'!E11,"中小企業診断士又は公認会計士の経営診断書等を提出してください。","OK"),"OK")</f>
        <v>OK</v>
      </c>
      <c r="G60">
        <v>43</v>
      </c>
      <c r="H60" t="s">
        <v>106</v>
      </c>
    </row>
    <row r="61" spans="1:8">
      <c r="A61" s="76"/>
      <c r="B61" s="76"/>
      <c r="C61" s="76"/>
      <c r="D61" s="76"/>
      <c r="E61" s="76"/>
      <c r="F61" s="105"/>
    </row>
  </sheetData>
  <mergeCells count="3">
    <mergeCell ref="A1:F1"/>
    <mergeCell ref="A3:E3"/>
    <mergeCell ref="C5:E5"/>
  </mergeCells>
  <phoneticPr fontId="18" type="Hiragana"/>
  <conditionalFormatting sqref="F5 F8:F11 F13:F22 F24:F25 F27 F29:F30 F32:F34 F36:F38 F40:F50 F52:F53 F55 F57 F59:F60">
    <cfRule type="cellIs" dxfId="0" priority="1" operator="notEqual">
      <formula>"OK"</formula>
    </cfRule>
  </conditionalFormatting>
  <pageMargins left="0.7" right="0.7" top="0.75" bottom="0.75" header="0.3" footer="0.3"/>
  <pageSetup paperSize="9" scale="67"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BE"/>
  </sheetPr>
  <dimension ref="A1:I58"/>
  <sheetViews>
    <sheetView view="pageBreakPreview" zoomScaleSheetLayoutView="100" workbookViewId="0">
      <selection activeCell="F13" sqref="F13:I14"/>
    </sheetView>
  </sheetViews>
  <sheetFormatPr defaultRowHeight="13.5"/>
  <cols>
    <col min="9" max="9" width="12.125" customWidth="1"/>
  </cols>
  <sheetData>
    <row r="1" spans="1:9" ht="14.25">
      <c r="A1" s="106" t="s">
        <v>15</v>
      </c>
      <c r="B1" s="106"/>
      <c r="C1" s="106"/>
      <c r="D1" s="106"/>
      <c r="E1" s="106"/>
      <c r="F1" s="106"/>
      <c r="G1" s="106"/>
      <c r="H1" s="106"/>
      <c r="I1" s="106"/>
    </row>
    <row r="2" spans="1:9" ht="14.25">
      <c r="A2" s="106"/>
      <c r="B2" s="106"/>
      <c r="C2" s="106"/>
      <c r="D2" s="106"/>
      <c r="E2" s="106"/>
      <c r="F2" s="106"/>
      <c r="G2" s="106"/>
      <c r="H2" s="106"/>
      <c r="I2" s="106"/>
    </row>
    <row r="3" spans="1:9" ht="14.25">
      <c r="A3" s="106"/>
      <c r="B3" s="106"/>
      <c r="C3" s="106"/>
      <c r="D3" s="106"/>
      <c r="E3" s="106"/>
      <c r="F3" s="106"/>
      <c r="G3" s="106"/>
      <c r="H3" s="106"/>
      <c r="I3" s="106"/>
    </row>
    <row r="4" spans="1:9" ht="17.45" customHeight="1">
      <c r="A4" s="107" t="s">
        <v>19</v>
      </c>
      <c r="B4" s="107"/>
      <c r="C4" s="107"/>
      <c r="D4" s="107"/>
      <c r="E4" s="107"/>
      <c r="F4" s="107"/>
      <c r="G4" s="107"/>
      <c r="H4" s="107"/>
      <c r="I4" s="107"/>
    </row>
    <row r="5" spans="1:9" ht="17.45" customHeight="1">
      <c r="A5" s="107" t="s">
        <v>22</v>
      </c>
      <c r="B5" s="107"/>
      <c r="C5" s="107"/>
      <c r="D5" s="107"/>
      <c r="E5" s="107"/>
      <c r="F5" s="107"/>
      <c r="G5" s="107"/>
      <c r="H5" s="107"/>
      <c r="I5" s="107"/>
    </row>
    <row r="6" spans="1:9" ht="14.25">
      <c r="A6" s="106"/>
      <c r="B6" s="106"/>
      <c r="C6" s="106"/>
      <c r="D6" s="106"/>
      <c r="E6" s="106"/>
      <c r="F6" s="106"/>
      <c r="G6" s="106"/>
      <c r="H6" s="106"/>
      <c r="I6" s="106"/>
    </row>
    <row r="7" spans="1:9" ht="14.25">
      <c r="A7" s="106"/>
      <c r="B7" s="106"/>
      <c r="C7" s="106"/>
      <c r="D7" s="106"/>
      <c r="E7" s="106"/>
      <c r="F7" s="106"/>
      <c r="G7" s="106"/>
      <c r="H7" s="106"/>
      <c r="I7" s="106"/>
    </row>
    <row r="8" spans="1:9" ht="17.45" customHeight="1">
      <c r="A8" s="106"/>
      <c r="B8" s="106"/>
      <c r="C8" s="106"/>
      <c r="D8" s="106"/>
      <c r="E8" s="106"/>
      <c r="F8" s="106"/>
      <c r="G8" s="119" t="s">
        <v>225</v>
      </c>
      <c r="H8" s="120"/>
      <c r="I8" s="120"/>
    </row>
    <row r="9" spans="1:9" ht="17.45" customHeight="1">
      <c r="A9" s="106"/>
      <c r="B9" s="106"/>
      <c r="C9" s="106"/>
      <c r="D9" s="106"/>
      <c r="E9" s="106"/>
      <c r="F9" s="106"/>
      <c r="G9" s="119" t="s">
        <v>113</v>
      </c>
      <c r="H9" s="120"/>
      <c r="I9" s="120"/>
    </row>
    <row r="10" spans="1:9" ht="14.25">
      <c r="A10" s="106" t="s">
        <v>156</v>
      </c>
      <c r="B10" s="106"/>
      <c r="C10" s="106"/>
      <c r="D10" s="106"/>
      <c r="E10" s="106"/>
      <c r="F10" s="106"/>
      <c r="G10" s="106"/>
      <c r="H10" s="106"/>
      <c r="I10" s="106"/>
    </row>
    <row r="11" spans="1:9" ht="17.45" customHeight="1">
      <c r="A11" s="106" t="s">
        <v>4</v>
      </c>
      <c r="B11" s="106"/>
      <c r="C11" s="106"/>
      <c r="D11" s="106"/>
      <c r="E11" s="106"/>
      <c r="F11" s="106"/>
      <c r="G11" s="106"/>
      <c r="H11" s="106"/>
      <c r="I11" s="106"/>
    </row>
    <row r="12" spans="1:9" ht="14.25">
      <c r="A12" s="106"/>
      <c r="B12" s="106"/>
      <c r="C12" s="106"/>
      <c r="D12" s="106"/>
      <c r="E12" s="106"/>
      <c r="F12" s="106"/>
      <c r="G12" s="106"/>
      <c r="H12" s="106"/>
      <c r="I12" s="106"/>
    </row>
    <row r="13" spans="1:9" ht="14.25" customHeight="1">
      <c r="A13" s="106"/>
      <c r="B13" s="106"/>
      <c r="C13" s="106"/>
      <c r="D13" s="113" t="s">
        <v>187</v>
      </c>
      <c r="E13" s="114"/>
      <c r="F13" s="115"/>
      <c r="G13" s="116"/>
      <c r="H13" s="116"/>
      <c r="I13" s="116"/>
    </row>
    <row r="14" spans="1:9" ht="14.1" customHeight="1">
      <c r="A14" s="106"/>
      <c r="B14" s="110"/>
      <c r="C14" s="110"/>
      <c r="D14" s="110"/>
      <c r="E14" s="110"/>
      <c r="F14" s="116"/>
      <c r="G14" s="116"/>
      <c r="H14" s="116"/>
      <c r="I14" s="116"/>
    </row>
    <row r="15" spans="1:9" ht="14.25" customHeight="1">
      <c r="A15" s="106" t="s">
        <v>226</v>
      </c>
      <c r="B15" s="106"/>
      <c r="C15" s="106"/>
      <c r="D15" s="113" t="s">
        <v>227</v>
      </c>
      <c r="E15" s="114"/>
      <c r="F15" s="117"/>
      <c r="G15" s="118"/>
      <c r="H15" s="118"/>
      <c r="I15" s="118"/>
    </row>
    <row r="16" spans="1:9" ht="14.25">
      <c r="A16" s="106"/>
      <c r="B16" s="110"/>
      <c r="C16" s="110"/>
      <c r="D16" s="110"/>
      <c r="E16" s="110"/>
      <c r="F16" s="118"/>
      <c r="G16" s="118"/>
      <c r="H16" s="118"/>
      <c r="I16" s="118"/>
    </row>
    <row r="17" spans="1:9" ht="14.25" customHeight="1">
      <c r="A17" s="106"/>
      <c r="B17" s="106"/>
      <c r="C17" s="106"/>
      <c r="D17" s="113" t="s">
        <v>228</v>
      </c>
      <c r="E17" s="114"/>
      <c r="F17" s="115"/>
      <c r="G17" s="116"/>
      <c r="H17" s="116"/>
      <c r="I17" s="116"/>
    </row>
    <row r="18" spans="1:9" ht="14.1" customHeight="1">
      <c r="A18" s="106"/>
      <c r="B18" s="106"/>
      <c r="C18" s="106"/>
      <c r="D18" s="106"/>
      <c r="E18" s="106"/>
      <c r="F18" s="116"/>
      <c r="G18" s="116"/>
      <c r="H18" s="116"/>
      <c r="I18" s="116"/>
    </row>
    <row r="19" spans="1:9" ht="14.25">
      <c r="A19" s="106"/>
      <c r="B19" s="110"/>
      <c r="C19" s="110"/>
      <c r="D19" s="110"/>
      <c r="E19" s="110"/>
      <c r="F19" s="110"/>
      <c r="G19" s="110"/>
      <c r="H19" s="110"/>
      <c r="I19" s="110"/>
    </row>
    <row r="20" spans="1:9" ht="14.25">
      <c r="A20" s="106"/>
      <c r="B20" s="106"/>
      <c r="C20" s="106"/>
      <c r="D20" s="106"/>
      <c r="E20" s="106"/>
      <c r="F20" s="106"/>
      <c r="G20" s="106"/>
      <c r="H20" s="106"/>
      <c r="I20" s="106"/>
    </row>
    <row r="21" spans="1:9" ht="17.45" customHeight="1">
      <c r="A21" s="106" t="s">
        <v>12</v>
      </c>
      <c r="B21" s="106"/>
      <c r="C21" s="106"/>
      <c r="D21" s="106"/>
      <c r="E21" s="106"/>
      <c r="F21" s="106"/>
      <c r="G21" s="106"/>
      <c r="H21" s="106"/>
      <c r="I21" s="106"/>
    </row>
    <row r="22" spans="1:9" ht="17.45" customHeight="1">
      <c r="A22" s="106" t="s">
        <v>24</v>
      </c>
      <c r="B22" s="106"/>
      <c r="C22" s="106"/>
      <c r="D22" s="106"/>
      <c r="E22" s="106"/>
      <c r="F22" s="106"/>
      <c r="G22" s="106"/>
      <c r="H22" s="106"/>
      <c r="I22" s="106"/>
    </row>
    <row r="23" spans="1:9" ht="17.45" customHeight="1">
      <c r="A23" s="106" t="s">
        <v>10</v>
      </c>
      <c r="B23" s="106"/>
      <c r="C23" s="106"/>
      <c r="D23" s="106"/>
      <c r="E23" s="106"/>
      <c r="F23" s="106"/>
      <c r="G23" s="106"/>
      <c r="H23" s="106"/>
      <c r="I23" s="106"/>
    </row>
    <row r="24" spans="1:9" ht="14.25">
      <c r="A24" s="106"/>
      <c r="B24" s="106"/>
      <c r="C24" s="106"/>
      <c r="D24" s="106"/>
      <c r="E24" s="106"/>
      <c r="F24" s="106"/>
      <c r="G24" s="106"/>
      <c r="H24" s="106"/>
      <c r="I24" s="106"/>
    </row>
    <row r="25" spans="1:9" ht="14.25">
      <c r="A25" s="106"/>
      <c r="B25" s="106"/>
      <c r="C25" s="106"/>
      <c r="D25" s="106"/>
      <c r="E25" s="106"/>
      <c r="F25" s="106"/>
      <c r="G25" s="106"/>
      <c r="H25" s="106"/>
      <c r="I25" s="106"/>
    </row>
    <row r="26" spans="1:9" ht="14.25">
      <c r="A26" s="107" t="s">
        <v>21</v>
      </c>
      <c r="B26" s="107"/>
      <c r="C26" s="107"/>
      <c r="D26" s="107"/>
      <c r="E26" s="107"/>
      <c r="F26" s="107"/>
      <c r="G26" s="107"/>
      <c r="H26" s="107"/>
      <c r="I26" s="107"/>
    </row>
    <row r="27" spans="1:9" ht="14.25">
      <c r="A27" s="106"/>
      <c r="B27" s="106"/>
      <c r="C27" s="106"/>
      <c r="D27" s="106"/>
      <c r="E27" s="106"/>
      <c r="F27" s="106"/>
      <c r="G27" s="106"/>
      <c r="H27" s="106"/>
      <c r="I27" s="106"/>
    </row>
    <row r="28" spans="1:9" ht="14.25">
      <c r="A28" s="106"/>
      <c r="B28" s="106"/>
      <c r="C28" s="106"/>
      <c r="D28" s="106"/>
      <c r="E28" s="106"/>
      <c r="F28" s="106"/>
      <c r="G28" s="106"/>
      <c r="H28" s="106"/>
      <c r="I28" s="106"/>
    </row>
    <row r="29" spans="1:9" ht="22.5" customHeight="1">
      <c r="A29" s="106" t="s">
        <v>86</v>
      </c>
      <c r="B29" s="106"/>
      <c r="C29" s="106"/>
      <c r="D29" s="106"/>
      <c r="E29" s="106"/>
      <c r="F29" s="106"/>
      <c r="G29" s="106"/>
      <c r="H29" s="106"/>
      <c r="I29" s="106"/>
    </row>
    <row r="30" spans="1:9" ht="59.1" customHeight="1">
      <c r="A30" s="108"/>
      <c r="B30" s="111"/>
      <c r="C30" s="112"/>
      <c r="D30" s="112"/>
      <c r="E30" s="112"/>
      <c r="F30" s="112"/>
      <c r="G30" s="112"/>
      <c r="H30" s="112"/>
      <c r="I30" s="108"/>
    </row>
    <row r="31" spans="1:9" ht="14.25">
      <c r="A31" s="106"/>
      <c r="B31" s="106"/>
      <c r="C31" s="106"/>
      <c r="D31" s="106"/>
      <c r="E31" s="106"/>
      <c r="F31" s="106"/>
      <c r="G31" s="106"/>
      <c r="H31" s="106"/>
      <c r="I31" s="106"/>
    </row>
    <row r="32" spans="1:9" ht="14.25">
      <c r="A32" s="106"/>
      <c r="B32" s="106"/>
      <c r="C32" s="106"/>
      <c r="D32" s="106"/>
      <c r="E32" s="106"/>
      <c r="F32" s="106"/>
      <c r="G32" s="106"/>
      <c r="H32" s="106"/>
      <c r="I32" s="106"/>
    </row>
    <row r="33" spans="1:9" ht="17.45" customHeight="1">
      <c r="A33" s="106" t="s">
        <v>29</v>
      </c>
      <c r="B33" s="106"/>
      <c r="C33" s="106"/>
      <c r="D33" s="106"/>
      <c r="E33" s="106"/>
      <c r="F33" s="106"/>
      <c r="G33" s="106"/>
      <c r="H33" s="106"/>
      <c r="I33" s="106"/>
    </row>
    <row r="34" spans="1:9" ht="17.45" customHeight="1">
      <c r="A34" s="109" t="s">
        <v>16</v>
      </c>
      <c r="B34" s="106"/>
      <c r="C34" s="106"/>
      <c r="D34" s="106"/>
      <c r="E34" s="106"/>
      <c r="F34" s="106"/>
      <c r="G34" s="106"/>
      <c r="H34" s="106"/>
      <c r="I34" s="106"/>
    </row>
    <row r="35" spans="1:9" ht="101.45" customHeight="1">
      <c r="A35" s="108" t="s">
        <v>0</v>
      </c>
      <c r="B35" s="111"/>
      <c r="C35" s="112"/>
      <c r="D35" s="112"/>
      <c r="E35" s="112"/>
      <c r="F35" s="112"/>
      <c r="G35" s="112"/>
      <c r="H35" s="112"/>
      <c r="I35" s="108"/>
    </row>
    <row r="36" spans="1:9" ht="14.25">
      <c r="A36" s="106"/>
      <c r="B36" s="106"/>
      <c r="C36" s="106"/>
      <c r="D36" s="106"/>
      <c r="E36" s="106"/>
      <c r="F36" s="106"/>
      <c r="G36" s="106"/>
      <c r="H36" s="106"/>
      <c r="I36" s="106"/>
    </row>
    <row r="37" spans="1:9" ht="14.25">
      <c r="A37" s="106"/>
      <c r="B37" s="106"/>
      <c r="C37" s="106"/>
      <c r="D37" s="106"/>
      <c r="E37" s="106"/>
      <c r="F37" s="106"/>
      <c r="G37" s="106"/>
      <c r="H37" s="106"/>
      <c r="I37" s="106"/>
    </row>
    <row r="38" spans="1:9" ht="17.45" customHeight="1">
      <c r="A38" s="106" t="s">
        <v>7</v>
      </c>
      <c r="B38" s="106"/>
      <c r="C38" s="106"/>
      <c r="D38" s="106"/>
      <c r="E38" s="106"/>
      <c r="F38" s="106"/>
      <c r="G38" s="106"/>
      <c r="H38" s="106"/>
      <c r="I38" s="106"/>
    </row>
    <row r="39" spans="1:9" ht="17.45" customHeight="1">
      <c r="A39" s="106" t="s">
        <v>18</v>
      </c>
      <c r="B39" s="106"/>
      <c r="C39" s="106"/>
      <c r="D39" s="106"/>
      <c r="E39" s="106"/>
      <c r="F39" s="106"/>
      <c r="G39" s="106"/>
      <c r="H39" s="106"/>
      <c r="I39" s="106"/>
    </row>
    <row r="40" spans="1:9" ht="14.25">
      <c r="A40" s="106"/>
      <c r="B40" s="106"/>
      <c r="C40" s="106"/>
      <c r="D40" s="106"/>
      <c r="E40" s="106"/>
      <c r="F40" s="106"/>
      <c r="G40" s="106"/>
      <c r="H40" s="106"/>
      <c r="I40" s="106"/>
    </row>
    <row r="41" spans="1:9" ht="14.25">
      <c r="A41" s="106"/>
      <c r="B41" s="106"/>
      <c r="C41" s="106"/>
      <c r="D41" s="106"/>
      <c r="E41" s="106"/>
      <c r="F41" s="106"/>
      <c r="G41" s="106"/>
      <c r="H41" s="106"/>
      <c r="I41" s="106"/>
    </row>
    <row r="42" spans="1:9" ht="14.25">
      <c r="A42" s="106"/>
      <c r="B42" s="106"/>
      <c r="C42" s="106"/>
      <c r="D42" s="106"/>
      <c r="E42" s="106"/>
      <c r="F42" s="106"/>
      <c r="G42" s="106"/>
      <c r="H42" s="106"/>
      <c r="I42" s="106"/>
    </row>
    <row r="43" spans="1:9" ht="14.25">
      <c r="A43" s="106"/>
      <c r="B43" s="106"/>
      <c r="C43" s="106"/>
      <c r="D43" s="106"/>
      <c r="E43" s="106"/>
      <c r="F43" s="106"/>
      <c r="G43" s="106"/>
      <c r="H43" s="106"/>
      <c r="I43" s="106"/>
    </row>
    <row r="44" spans="1:9" ht="14.25">
      <c r="A44" s="106"/>
      <c r="B44" s="106"/>
      <c r="C44" s="106"/>
      <c r="D44" s="106"/>
      <c r="E44" s="106"/>
      <c r="F44" s="106"/>
      <c r="G44" s="106"/>
      <c r="H44" s="106"/>
      <c r="I44" s="106"/>
    </row>
    <row r="45" spans="1:9" ht="14.25">
      <c r="A45" s="106"/>
      <c r="B45" s="106"/>
      <c r="C45" s="106"/>
      <c r="D45" s="106"/>
      <c r="E45" s="106"/>
      <c r="F45" s="106"/>
      <c r="G45" s="106"/>
      <c r="H45" s="106"/>
      <c r="I45" s="106"/>
    </row>
    <row r="46" spans="1:9" ht="14.25">
      <c r="A46" s="106"/>
      <c r="B46" s="106"/>
      <c r="C46" s="106"/>
      <c r="D46" s="106"/>
      <c r="E46" s="106"/>
      <c r="F46" s="106"/>
      <c r="G46" s="106"/>
      <c r="H46" s="106"/>
      <c r="I46" s="106"/>
    </row>
    <row r="47" spans="1:9" ht="14.25">
      <c r="A47" s="106"/>
      <c r="B47" s="106"/>
      <c r="C47" s="106"/>
      <c r="D47" s="106"/>
      <c r="E47" s="106"/>
      <c r="F47" s="106"/>
      <c r="G47" s="106"/>
      <c r="H47" s="106"/>
      <c r="I47" s="106"/>
    </row>
    <row r="48" spans="1:9" ht="14.25">
      <c r="A48" s="106"/>
      <c r="B48" s="106"/>
      <c r="C48" s="106"/>
      <c r="D48" s="106"/>
      <c r="E48" s="106"/>
      <c r="F48" s="106"/>
      <c r="G48" s="106"/>
      <c r="H48" s="106"/>
      <c r="I48" s="106"/>
    </row>
    <row r="49" spans="1:9" ht="14.25">
      <c r="A49" s="106"/>
      <c r="B49" s="106"/>
      <c r="C49" s="106"/>
      <c r="D49" s="106"/>
      <c r="E49" s="106"/>
      <c r="F49" s="106"/>
      <c r="G49" s="106"/>
      <c r="H49" s="106"/>
      <c r="I49" s="106"/>
    </row>
    <row r="50" spans="1:9" ht="14.25">
      <c r="A50" s="106"/>
      <c r="B50" s="106"/>
      <c r="C50" s="106"/>
      <c r="D50" s="106"/>
      <c r="E50" s="106"/>
      <c r="F50" s="106"/>
      <c r="G50" s="106"/>
      <c r="H50" s="106"/>
      <c r="I50" s="106"/>
    </row>
    <row r="51" spans="1:9" ht="14.25">
      <c r="A51" s="106"/>
      <c r="B51" s="106"/>
      <c r="C51" s="106"/>
      <c r="D51" s="106"/>
      <c r="E51" s="106"/>
      <c r="F51" s="106"/>
      <c r="G51" s="106"/>
      <c r="H51" s="106"/>
      <c r="I51" s="106"/>
    </row>
    <row r="52" spans="1:9" ht="14.25">
      <c r="A52" s="106"/>
      <c r="B52" s="106"/>
      <c r="C52" s="106"/>
      <c r="D52" s="106"/>
      <c r="E52" s="106"/>
      <c r="F52" s="106"/>
      <c r="G52" s="106"/>
      <c r="H52" s="106"/>
      <c r="I52" s="106"/>
    </row>
    <row r="53" spans="1:9" ht="14.25">
      <c r="A53" s="106"/>
      <c r="B53" s="106"/>
      <c r="C53" s="106"/>
      <c r="D53" s="106"/>
      <c r="E53" s="106"/>
      <c r="F53" s="106"/>
      <c r="G53" s="106"/>
      <c r="H53" s="106"/>
      <c r="I53" s="106"/>
    </row>
    <row r="54" spans="1:9" ht="14.25">
      <c r="A54" s="106"/>
      <c r="B54" s="106"/>
      <c r="C54" s="106"/>
      <c r="D54" s="106"/>
      <c r="E54" s="106"/>
      <c r="F54" s="106"/>
      <c r="G54" s="106"/>
      <c r="H54" s="106"/>
      <c r="I54" s="106"/>
    </row>
    <row r="55" spans="1:9" ht="14.25">
      <c r="A55" s="106"/>
      <c r="B55" s="106"/>
      <c r="C55" s="106"/>
      <c r="D55" s="106"/>
      <c r="E55" s="106"/>
      <c r="F55" s="106"/>
      <c r="G55" s="106"/>
      <c r="H55" s="106"/>
      <c r="I55" s="106"/>
    </row>
    <row r="56" spans="1:9" ht="14.25">
      <c r="A56" s="106"/>
      <c r="B56" s="106"/>
      <c r="C56" s="106"/>
      <c r="D56" s="106"/>
      <c r="E56" s="106"/>
      <c r="F56" s="106"/>
      <c r="G56" s="106"/>
      <c r="H56" s="106"/>
      <c r="I56" s="106"/>
    </row>
    <row r="57" spans="1:9" ht="14.25">
      <c r="A57" s="106"/>
      <c r="B57" s="106"/>
      <c r="C57" s="106"/>
      <c r="D57" s="106"/>
      <c r="E57" s="106"/>
      <c r="F57" s="106"/>
      <c r="G57" s="106"/>
      <c r="H57" s="106"/>
      <c r="I57" s="106"/>
    </row>
    <row r="58" spans="1:9" ht="14.25">
      <c r="A58" s="106"/>
      <c r="B58" s="106"/>
      <c r="C58" s="106"/>
      <c r="D58" s="106"/>
      <c r="E58" s="106"/>
      <c r="F58" s="106"/>
      <c r="G58" s="106"/>
      <c r="H58" s="106"/>
      <c r="I58" s="106"/>
    </row>
  </sheetData>
  <mergeCells count="58">
    <mergeCell ref="A1:I1"/>
    <mergeCell ref="A2:I2"/>
    <mergeCell ref="A3:I3"/>
    <mergeCell ref="A4:I4"/>
    <mergeCell ref="A5:I5"/>
    <mergeCell ref="A6:I6"/>
    <mergeCell ref="A7:I7"/>
    <mergeCell ref="G8:I8"/>
    <mergeCell ref="G9:I9"/>
    <mergeCell ref="A10:I10"/>
    <mergeCell ref="A11:I11"/>
    <mergeCell ref="A12:I12"/>
    <mergeCell ref="D13:E13"/>
    <mergeCell ref="D15:E15"/>
    <mergeCell ref="D17:E17"/>
    <mergeCell ref="A19:I19"/>
    <mergeCell ref="A20:I20"/>
    <mergeCell ref="A21:I21"/>
    <mergeCell ref="A22:I22"/>
    <mergeCell ref="A23:I23"/>
    <mergeCell ref="A24:I24"/>
    <mergeCell ref="A25:I25"/>
    <mergeCell ref="A26:I26"/>
    <mergeCell ref="A27:I27"/>
    <mergeCell ref="A28:I28"/>
    <mergeCell ref="A29:I29"/>
    <mergeCell ref="B30:H30"/>
    <mergeCell ref="A31:I31"/>
    <mergeCell ref="A32:I32"/>
    <mergeCell ref="A33:I33"/>
    <mergeCell ref="A34:I34"/>
    <mergeCell ref="B35:H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52:I52"/>
    <mergeCell ref="A53:I53"/>
    <mergeCell ref="A54:I54"/>
    <mergeCell ref="A55:I55"/>
    <mergeCell ref="A56:I56"/>
    <mergeCell ref="A57:I57"/>
    <mergeCell ref="A58:I58"/>
    <mergeCell ref="F13:I14"/>
    <mergeCell ref="F15:I16"/>
    <mergeCell ref="F17:I18"/>
  </mergeCells>
  <phoneticPr fontId="18" type="Hiragana"/>
  <pageMargins left="1.0937007874015747" right="0.7" top="0.94685039370078727" bottom="0.94685039370078727" header="0.3" footer="0.3"/>
  <pageSetup paperSize="9" fitToWidth="1" fitToHeight="1" orientation="portrait" usePrinterDefaults="1"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BE"/>
  </sheetPr>
  <dimension ref="A1:XET239"/>
  <sheetViews>
    <sheetView showZeros="0" view="pageBreakPreview" zoomScaleSheetLayoutView="100" workbookViewId="0">
      <selection activeCell="H7" sqref="H7:AD7"/>
    </sheetView>
  </sheetViews>
  <sheetFormatPr defaultColWidth="9" defaultRowHeight="16.5" customHeight="1"/>
  <cols>
    <col min="1" max="1" width="6.625" style="121" customWidth="1"/>
    <col min="2" max="167" width="3.75" style="121" customWidth="1"/>
    <col min="168" max="16384" width="9" style="121"/>
  </cols>
  <sheetData>
    <row r="1" spans="1:168" ht="16.5" customHeight="1">
      <c r="A1" s="126" t="s">
        <v>14</v>
      </c>
      <c r="AB1" s="436"/>
      <c r="AE1" s="453">
        <f>H7</f>
        <v>0</v>
      </c>
      <c r="FL1" s="537" t="s">
        <v>183</v>
      </c>
    </row>
    <row r="2" spans="1:168" ht="20.25" customHeight="1">
      <c r="A2" s="127" t="s">
        <v>284</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490"/>
      <c r="AJ2" s="490"/>
      <c r="AK2" s="490"/>
      <c r="AL2" s="490"/>
      <c r="AM2" s="490"/>
      <c r="AN2" s="490"/>
      <c r="AO2" s="490"/>
      <c r="AP2" s="490"/>
    </row>
    <row r="3" spans="1:168" ht="22.5" customHeight="1">
      <c r="A3" s="128" t="s">
        <v>311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486"/>
      <c r="AL3" s="486"/>
      <c r="AM3" s="137"/>
      <c r="AN3" s="486"/>
      <c r="AO3" s="164"/>
      <c r="AP3" s="486"/>
      <c r="AQ3" s="392"/>
      <c r="AR3" s="392"/>
      <c r="AS3" s="392"/>
      <c r="AT3" s="392"/>
      <c r="AU3" s="392"/>
      <c r="AV3" s="392"/>
      <c r="AW3" s="392"/>
      <c r="AX3" s="392"/>
      <c r="AY3" s="392"/>
      <c r="AZ3" s="392"/>
      <c r="BA3" s="392"/>
      <c r="BB3" s="392"/>
      <c r="BC3" s="524"/>
      <c r="BD3" s="524"/>
      <c r="BE3" s="524"/>
      <c r="BF3" s="524"/>
      <c r="BG3" s="524"/>
      <c r="BH3" s="524"/>
      <c r="BI3" s="524"/>
      <c r="BJ3" s="524"/>
      <c r="BK3" s="524"/>
      <c r="BL3" s="524"/>
      <c r="BM3" s="524"/>
      <c r="BN3" s="524"/>
      <c r="BO3" s="524"/>
      <c r="BP3" s="524"/>
      <c r="BQ3" s="524"/>
      <c r="BR3" s="524"/>
      <c r="BS3" s="524"/>
      <c r="BT3" s="524"/>
      <c r="BU3" s="524"/>
      <c r="BV3" s="524"/>
      <c r="BW3" s="524"/>
      <c r="BX3" s="534"/>
    </row>
    <row r="4" spans="1:168" ht="10.5" customHeight="1"/>
    <row r="5" spans="1:168" ht="18" customHeight="1">
      <c r="A5" s="129" t="s">
        <v>230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38"/>
      <c r="AF5" s="138"/>
      <c r="AG5" s="138"/>
      <c r="AH5" s="138"/>
      <c r="AI5" s="136"/>
      <c r="AJ5" s="136"/>
      <c r="AK5" s="137"/>
      <c r="AL5" s="137"/>
      <c r="AM5" s="137"/>
      <c r="AN5" s="137"/>
      <c r="AO5" s="137"/>
      <c r="AP5" s="137"/>
    </row>
    <row r="6" spans="1:168" s="122" customFormat="1" ht="18" customHeight="1">
      <c r="A6" s="130" t="s">
        <v>231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454"/>
      <c r="AF6" s="454"/>
      <c r="AG6" s="454"/>
      <c r="AH6" s="454"/>
      <c r="AI6" s="136"/>
      <c r="AJ6" s="136"/>
      <c r="AK6" s="224"/>
      <c r="AL6" s="224"/>
      <c r="AM6" s="517"/>
      <c r="AN6" s="517"/>
      <c r="AO6" s="517"/>
      <c r="AP6" s="517"/>
      <c r="AQ6" s="520"/>
      <c r="AR6" s="520"/>
      <c r="AS6" s="520"/>
      <c r="AT6" s="520"/>
      <c r="AU6" s="520"/>
      <c r="AV6" s="520"/>
      <c r="AW6" s="520"/>
      <c r="AX6" s="520"/>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FL6" s="122"/>
    </row>
    <row r="7" spans="1:168" s="122" customFormat="1" ht="27.95" customHeight="1">
      <c r="A7" s="131"/>
      <c r="B7" s="153" t="s">
        <v>82</v>
      </c>
      <c r="C7" s="213"/>
      <c r="D7" s="213"/>
      <c r="E7" s="213"/>
      <c r="F7" s="213"/>
      <c r="G7" s="213"/>
      <c r="H7" s="318"/>
      <c r="I7" s="331"/>
      <c r="J7" s="331"/>
      <c r="K7" s="331"/>
      <c r="L7" s="331"/>
      <c r="M7" s="331"/>
      <c r="N7" s="331"/>
      <c r="O7" s="331"/>
      <c r="P7" s="331"/>
      <c r="Q7" s="331"/>
      <c r="R7" s="331"/>
      <c r="S7" s="331"/>
      <c r="T7" s="331"/>
      <c r="U7" s="331"/>
      <c r="V7" s="331"/>
      <c r="W7" s="331"/>
      <c r="X7" s="331"/>
      <c r="Y7" s="331"/>
      <c r="Z7" s="331"/>
      <c r="AA7" s="331"/>
      <c r="AB7" s="331"/>
      <c r="AC7" s="331"/>
      <c r="AD7" s="331"/>
      <c r="AE7" s="454"/>
      <c r="AF7" s="454"/>
      <c r="AG7" s="454"/>
      <c r="AH7" s="454"/>
      <c r="AI7" s="110"/>
      <c r="AJ7" s="110"/>
      <c r="AK7" s="22"/>
      <c r="AL7" s="22"/>
      <c r="AM7" s="22"/>
      <c r="AN7" s="22"/>
      <c r="AO7" s="22"/>
      <c r="AP7" s="22"/>
      <c r="AQ7" s="520"/>
      <c r="AR7" s="520"/>
      <c r="AS7" s="520"/>
      <c r="AT7" s="520"/>
      <c r="AU7" s="520"/>
      <c r="AV7" s="520"/>
      <c r="AW7" s="520"/>
      <c r="AX7" s="520"/>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FL7" s="122"/>
    </row>
    <row r="8" spans="1:168" s="122" customFormat="1" ht="27.95" customHeight="1">
      <c r="A8" s="131"/>
      <c r="B8" s="153" t="s">
        <v>232</v>
      </c>
      <c r="C8" s="213"/>
      <c r="D8" s="213"/>
      <c r="E8" s="213"/>
      <c r="F8" s="213"/>
      <c r="G8" s="213"/>
      <c r="H8" s="319"/>
      <c r="I8" s="332"/>
      <c r="J8" s="332"/>
      <c r="K8" s="332"/>
      <c r="L8" s="332"/>
      <c r="M8" s="332"/>
      <c r="N8" s="332"/>
      <c r="O8" s="332"/>
      <c r="P8" s="332"/>
      <c r="Q8" s="332"/>
      <c r="R8" s="332"/>
      <c r="S8" s="332"/>
      <c r="T8" s="332"/>
      <c r="U8" s="332"/>
      <c r="V8" s="332"/>
      <c r="W8" s="332"/>
      <c r="X8" s="332"/>
      <c r="Y8" s="332"/>
      <c r="Z8" s="332"/>
      <c r="AA8" s="332"/>
      <c r="AB8" s="332"/>
      <c r="AC8" s="332"/>
      <c r="AD8" s="332"/>
      <c r="AE8" s="454"/>
      <c r="AF8" s="454"/>
      <c r="AG8" s="454"/>
      <c r="AH8" s="454"/>
      <c r="AI8" s="135"/>
      <c r="AJ8" s="135"/>
      <c r="AK8" s="493"/>
      <c r="AL8" s="493"/>
      <c r="AM8" s="493"/>
      <c r="AN8" s="493"/>
      <c r="AO8" s="493"/>
      <c r="AP8" s="493"/>
      <c r="AQ8" s="520"/>
      <c r="AR8" s="520"/>
      <c r="AS8" s="520"/>
      <c r="AT8" s="520"/>
      <c r="AU8" s="520"/>
      <c r="AV8" s="520"/>
      <c r="AW8" s="520"/>
      <c r="AX8" s="520"/>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FL8" s="122"/>
    </row>
    <row r="9" spans="1:168" ht="27.95" customHeight="1">
      <c r="A9" s="132"/>
      <c r="B9" s="154" t="s">
        <v>143</v>
      </c>
      <c r="C9" s="157" t="s">
        <v>233</v>
      </c>
      <c r="D9" s="213"/>
      <c r="E9" s="213"/>
      <c r="F9" s="213"/>
      <c r="G9" s="213"/>
      <c r="H9" s="320"/>
      <c r="I9" s="332"/>
      <c r="J9" s="332"/>
      <c r="K9" s="332"/>
      <c r="L9" s="332"/>
      <c r="M9" s="332"/>
      <c r="N9" s="332"/>
      <c r="O9" s="380" t="s">
        <v>330</v>
      </c>
      <c r="P9" s="159"/>
      <c r="Q9" s="159"/>
      <c r="R9" s="159"/>
      <c r="S9" s="393"/>
      <c r="T9" s="159"/>
      <c r="U9" s="159"/>
      <c r="V9" s="159"/>
      <c r="W9" s="159"/>
      <c r="X9" s="159"/>
      <c r="Y9" s="159"/>
      <c r="Z9" s="159"/>
      <c r="AA9" s="159"/>
      <c r="AB9" s="159"/>
      <c r="AC9" s="159"/>
      <c r="AD9" s="159"/>
      <c r="AE9" s="455"/>
      <c r="AF9" s="455"/>
      <c r="AG9" s="455"/>
      <c r="AH9" s="455"/>
      <c r="AI9" s="132"/>
      <c r="AJ9" s="132"/>
      <c r="AK9" s="484"/>
      <c r="AL9" s="484"/>
      <c r="AM9" s="484"/>
      <c r="AN9" s="484"/>
      <c r="AO9" s="484"/>
      <c r="AP9" s="484"/>
      <c r="AQ9" s="392"/>
      <c r="AR9" s="392"/>
      <c r="AS9" s="392"/>
      <c r="AT9" s="392"/>
      <c r="AU9" s="392"/>
      <c r="AV9" s="392"/>
      <c r="AW9" s="392"/>
      <c r="AX9" s="392"/>
      <c r="AY9" s="392"/>
      <c r="AZ9" s="392"/>
      <c r="BA9" s="392"/>
      <c r="BB9" s="392"/>
      <c r="BC9" s="392"/>
      <c r="BD9" s="392"/>
      <c r="BE9" s="392"/>
      <c r="BF9" s="392"/>
      <c r="BG9" s="392"/>
      <c r="BH9" s="392"/>
      <c r="BI9" s="392"/>
      <c r="BJ9" s="392"/>
      <c r="BK9" s="392"/>
    </row>
    <row r="10" spans="1:168" ht="55.9" customHeight="1">
      <c r="A10" s="132"/>
      <c r="B10" s="155"/>
      <c r="C10" s="157" t="s">
        <v>234</v>
      </c>
      <c r="D10" s="213"/>
      <c r="E10" s="213"/>
      <c r="F10" s="213"/>
      <c r="G10" s="213"/>
      <c r="H10" s="321"/>
      <c r="I10" s="333"/>
      <c r="J10" s="333"/>
      <c r="K10" s="333"/>
      <c r="L10" s="333"/>
      <c r="M10" s="333"/>
      <c r="N10" s="333"/>
      <c r="O10" s="333"/>
      <c r="P10" s="333"/>
      <c r="Q10" s="333"/>
      <c r="R10" s="333"/>
      <c r="S10" s="333"/>
      <c r="T10" s="333"/>
      <c r="U10" s="333"/>
      <c r="V10" s="333"/>
      <c r="W10" s="333"/>
      <c r="X10" s="333"/>
      <c r="Y10" s="333"/>
      <c r="Z10" s="333"/>
      <c r="AA10" s="333"/>
      <c r="AB10" s="333"/>
      <c r="AC10" s="333"/>
      <c r="AD10" s="333"/>
      <c r="AE10" s="402" t="s">
        <v>243</v>
      </c>
      <c r="AF10" s="456"/>
      <c r="AG10" s="456"/>
      <c r="AH10" s="456"/>
      <c r="AI10" s="456"/>
      <c r="AJ10" s="456"/>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row>
    <row r="11" spans="1:168" ht="27.95" customHeight="1">
      <c r="A11" s="132"/>
      <c r="B11" s="155"/>
      <c r="C11" s="214" t="s">
        <v>236</v>
      </c>
      <c r="D11" s="250"/>
      <c r="E11" s="250"/>
      <c r="F11" s="250"/>
      <c r="G11" s="309"/>
      <c r="H11" s="322"/>
      <c r="I11" s="334"/>
      <c r="J11" s="334"/>
      <c r="K11" s="334"/>
      <c r="L11" s="334"/>
      <c r="M11" s="334"/>
      <c r="N11" s="334"/>
      <c r="O11" s="334"/>
      <c r="P11" s="334"/>
      <c r="Q11" s="334"/>
      <c r="R11" s="388"/>
      <c r="S11" s="394"/>
      <c r="T11" s="399"/>
      <c r="U11" s="408"/>
      <c r="V11" s="408"/>
      <c r="W11" s="408"/>
      <c r="X11" s="408"/>
      <c r="Y11" s="408"/>
      <c r="Z11" s="408"/>
      <c r="AA11" s="408"/>
      <c r="AB11" s="408"/>
      <c r="AC11" s="408"/>
      <c r="AD11" s="159"/>
      <c r="AE11" s="456"/>
      <c r="AF11" s="456"/>
      <c r="AG11" s="456"/>
      <c r="AH11" s="456"/>
      <c r="AI11" s="456"/>
      <c r="AJ11" s="456"/>
      <c r="AK11" s="392"/>
      <c r="AL11" s="392"/>
      <c r="AM11" s="392"/>
      <c r="AN11" s="392"/>
      <c r="AO11" s="392"/>
      <c r="AP11" s="392"/>
      <c r="AQ11" s="524"/>
      <c r="AR11" s="524"/>
      <c r="AS11" s="524"/>
      <c r="AT11" s="524"/>
      <c r="AU11" s="524"/>
      <c r="AV11" s="524"/>
      <c r="AW11" s="524"/>
      <c r="AX11" s="524"/>
      <c r="AY11" s="524"/>
      <c r="AZ11" s="524"/>
      <c r="BA11" s="524"/>
      <c r="BB11" s="524"/>
      <c r="BC11" s="535"/>
      <c r="BD11" s="535"/>
      <c r="BE11" s="535"/>
      <c r="BF11" s="535"/>
      <c r="BG11" s="524"/>
      <c r="BH11" s="524"/>
      <c r="BI11" s="524"/>
      <c r="BJ11" s="524"/>
      <c r="BK11" s="534"/>
    </row>
    <row r="12" spans="1:168" ht="27.95" customHeight="1">
      <c r="A12" s="132"/>
      <c r="B12" s="155"/>
      <c r="C12" s="157" t="s">
        <v>46</v>
      </c>
      <c r="D12" s="213"/>
      <c r="E12" s="213"/>
      <c r="F12" s="213"/>
      <c r="G12" s="213"/>
      <c r="H12" s="322"/>
      <c r="I12" s="334"/>
      <c r="J12" s="334"/>
      <c r="K12" s="334"/>
      <c r="L12" s="334"/>
      <c r="M12" s="334"/>
      <c r="N12" s="334"/>
      <c r="O12" s="334"/>
      <c r="P12" s="334"/>
      <c r="Q12" s="334"/>
      <c r="R12" s="159"/>
      <c r="S12" s="159"/>
      <c r="T12" s="159"/>
      <c r="U12" s="159"/>
      <c r="V12" s="159"/>
      <c r="W12" s="159"/>
      <c r="X12" s="159"/>
      <c r="Y12" s="159"/>
      <c r="Z12" s="159"/>
      <c r="AA12" s="159"/>
      <c r="AB12" s="159"/>
      <c r="AC12" s="159"/>
      <c r="AD12" s="159"/>
      <c r="AE12" s="457"/>
      <c r="AF12" s="457"/>
      <c r="AG12" s="457"/>
      <c r="AH12" s="457"/>
      <c r="AI12" s="457"/>
      <c r="AJ12" s="457"/>
      <c r="AK12" s="428"/>
      <c r="AL12" s="428"/>
      <c r="AM12" s="447"/>
      <c r="AN12" s="452"/>
      <c r="AO12" s="452"/>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row>
    <row r="13" spans="1:168" ht="27.95" customHeight="1">
      <c r="A13" s="132"/>
      <c r="B13" s="156"/>
      <c r="C13" s="157" t="s">
        <v>238</v>
      </c>
      <c r="D13" s="213"/>
      <c r="E13" s="213"/>
      <c r="F13" s="213"/>
      <c r="G13" s="213"/>
      <c r="H13" s="323"/>
      <c r="I13" s="334"/>
      <c r="J13" s="334"/>
      <c r="K13" s="334"/>
      <c r="L13" s="334"/>
      <c r="M13" s="334"/>
      <c r="N13" s="334"/>
      <c r="O13" s="334"/>
      <c r="P13" s="334"/>
      <c r="Q13" s="334"/>
      <c r="R13" s="334"/>
      <c r="S13" s="334"/>
      <c r="T13" s="334"/>
      <c r="U13" s="334"/>
      <c r="V13" s="334"/>
      <c r="W13" s="334"/>
      <c r="X13" s="334"/>
      <c r="Y13" s="334"/>
      <c r="Z13" s="334"/>
      <c r="AA13" s="334"/>
      <c r="AB13" s="334"/>
      <c r="AC13" s="334"/>
      <c r="AD13" s="334"/>
      <c r="AE13" s="457"/>
      <c r="AF13" s="457"/>
      <c r="AG13" s="457"/>
      <c r="AH13" s="457"/>
      <c r="AI13" s="457"/>
      <c r="AJ13" s="457"/>
      <c r="AK13" s="392"/>
      <c r="AL13" s="392"/>
      <c r="AM13" s="452"/>
      <c r="AN13" s="452"/>
      <c r="AO13" s="452"/>
      <c r="AP13" s="392"/>
      <c r="AQ13" s="524"/>
      <c r="AR13" s="524"/>
      <c r="AS13" s="524"/>
      <c r="AT13" s="524"/>
      <c r="AU13" s="524"/>
      <c r="AV13" s="524"/>
      <c r="AW13" s="524"/>
      <c r="AX13" s="524"/>
      <c r="AY13" s="524"/>
      <c r="AZ13" s="524"/>
      <c r="BA13" s="524"/>
      <c r="BB13" s="524"/>
      <c r="BC13" s="524"/>
      <c r="BD13" s="524"/>
      <c r="BE13" s="524"/>
      <c r="BF13" s="524"/>
      <c r="BG13" s="524"/>
      <c r="BH13" s="524"/>
      <c r="BI13" s="524"/>
      <c r="BJ13" s="524"/>
      <c r="BK13" s="534"/>
    </row>
    <row r="14" spans="1:168" ht="27.95" customHeight="1">
      <c r="A14" s="132"/>
      <c r="B14" s="157" t="s">
        <v>239</v>
      </c>
      <c r="C14" s="213"/>
      <c r="D14" s="213"/>
      <c r="E14" s="213"/>
      <c r="F14" s="213"/>
      <c r="G14" s="213"/>
      <c r="H14" s="324"/>
      <c r="I14" s="335"/>
      <c r="J14" s="342"/>
      <c r="K14" s="342"/>
      <c r="L14" s="342"/>
      <c r="M14" s="251"/>
      <c r="N14" s="251"/>
      <c r="O14" s="251"/>
      <c r="P14" s="251"/>
      <c r="Q14" s="251"/>
      <c r="R14" s="251"/>
      <c r="S14" s="342"/>
      <c r="T14" s="342"/>
      <c r="U14" s="342"/>
      <c r="V14" s="251"/>
      <c r="W14" s="251"/>
      <c r="X14" s="251"/>
      <c r="Y14" s="251"/>
      <c r="Z14" s="251"/>
      <c r="AA14" s="251"/>
      <c r="AB14" s="251"/>
      <c r="AC14" s="251"/>
      <c r="AD14" s="251"/>
      <c r="AE14" s="457"/>
      <c r="AF14" s="457"/>
      <c r="AG14" s="457"/>
      <c r="AH14" s="457"/>
      <c r="AI14" s="457"/>
      <c r="AJ14" s="457"/>
      <c r="AK14" s="392"/>
      <c r="AL14" s="392"/>
      <c r="AM14" s="509"/>
      <c r="AN14" s="509"/>
      <c r="AO14" s="509"/>
      <c r="AP14" s="392"/>
      <c r="AQ14" s="524"/>
      <c r="AR14" s="524"/>
      <c r="AS14" s="524"/>
      <c r="AT14" s="524"/>
      <c r="AU14" s="524"/>
      <c r="AV14" s="524"/>
      <c r="AW14" s="524"/>
      <c r="AX14" s="524"/>
      <c r="AY14" s="524"/>
      <c r="AZ14" s="524"/>
      <c r="BA14" s="524"/>
      <c r="BB14" s="524"/>
      <c r="BC14" s="524"/>
      <c r="BD14" s="524"/>
      <c r="BE14" s="524"/>
      <c r="BF14" s="524"/>
      <c r="BG14" s="524"/>
      <c r="BH14" s="524"/>
      <c r="BI14" s="524"/>
      <c r="BJ14" s="524"/>
      <c r="BK14" s="534"/>
    </row>
    <row r="15" spans="1:168" ht="15" customHeight="1">
      <c r="A15" s="133"/>
      <c r="B15" s="158"/>
      <c r="C15" s="67"/>
      <c r="D15" s="67"/>
      <c r="E15" s="67"/>
      <c r="F15" s="67"/>
      <c r="G15" s="67"/>
      <c r="H15" s="325"/>
      <c r="I15" s="336"/>
      <c r="J15" s="343"/>
      <c r="K15" s="343"/>
      <c r="L15" s="343"/>
      <c r="M15" s="252"/>
      <c r="N15" s="252"/>
      <c r="O15" s="252"/>
      <c r="P15" s="252"/>
      <c r="Q15" s="252"/>
      <c r="R15" s="252"/>
      <c r="S15" s="343"/>
      <c r="T15" s="343"/>
      <c r="U15" s="343"/>
      <c r="V15" s="252"/>
      <c r="W15" s="252"/>
      <c r="X15" s="252"/>
      <c r="Y15" s="252"/>
      <c r="Z15" s="252"/>
      <c r="AA15" s="252"/>
      <c r="AB15" s="252"/>
      <c r="AC15" s="252"/>
      <c r="AD15" s="252"/>
      <c r="AE15" s="458"/>
      <c r="AF15" s="458"/>
      <c r="AG15" s="458"/>
      <c r="AH15" s="458"/>
      <c r="AI15" s="458"/>
      <c r="AJ15" s="458"/>
      <c r="AM15" s="509"/>
      <c r="AN15" s="509"/>
      <c r="AO15" s="509"/>
      <c r="AQ15" s="525"/>
      <c r="AR15" s="525"/>
      <c r="AS15" s="525"/>
      <c r="AT15" s="525"/>
      <c r="AU15" s="525"/>
      <c r="AV15" s="525"/>
      <c r="AW15" s="525"/>
      <c r="AX15" s="525"/>
      <c r="AY15" s="525"/>
      <c r="AZ15" s="525"/>
      <c r="BA15" s="525"/>
      <c r="BB15" s="525"/>
      <c r="BC15" s="525"/>
      <c r="BD15" s="525"/>
      <c r="BE15" s="525"/>
      <c r="BF15" s="525"/>
      <c r="BG15" s="525"/>
      <c r="BH15" s="525"/>
      <c r="BI15" s="525"/>
      <c r="BJ15" s="525"/>
      <c r="BK15" s="536"/>
    </row>
    <row r="16" spans="1:168" ht="18" customHeight="1">
      <c r="A16" s="132" t="s">
        <v>206</v>
      </c>
      <c r="B16" s="159"/>
      <c r="C16" s="159"/>
      <c r="D16" s="251"/>
      <c r="E16" s="251"/>
      <c r="F16" s="251"/>
      <c r="G16" s="251"/>
      <c r="H16" s="251"/>
      <c r="I16" s="251"/>
      <c r="J16" s="344"/>
      <c r="K16" s="344"/>
      <c r="L16" s="344"/>
      <c r="M16" s="251"/>
      <c r="N16" s="251"/>
      <c r="O16" s="251"/>
      <c r="P16" s="251"/>
      <c r="Q16" s="251"/>
      <c r="R16" s="251"/>
      <c r="S16" s="344"/>
      <c r="T16" s="344"/>
      <c r="U16" s="344"/>
      <c r="V16" s="251"/>
      <c r="W16" s="251"/>
      <c r="X16" s="251"/>
      <c r="Y16" s="251"/>
      <c r="Z16" s="251"/>
      <c r="AA16" s="251"/>
      <c r="AB16" s="251"/>
      <c r="AC16" s="251"/>
      <c r="AD16" s="251"/>
      <c r="AE16" s="459"/>
      <c r="AF16" s="459"/>
      <c r="AG16" s="459"/>
      <c r="AH16" s="459"/>
      <c r="AI16" s="491"/>
      <c r="AJ16" s="491"/>
      <c r="AK16" s="392"/>
      <c r="AL16" s="392"/>
      <c r="AM16" s="137"/>
      <c r="AN16" s="392"/>
      <c r="AO16" s="164"/>
      <c r="AP16" s="392"/>
      <c r="AQ16" s="524"/>
      <c r="AR16" s="524"/>
      <c r="AS16" s="524"/>
      <c r="AT16" s="524"/>
      <c r="AU16" s="524"/>
      <c r="AV16" s="524"/>
      <c r="AW16" s="524"/>
      <c r="AX16" s="524"/>
      <c r="AY16" s="524"/>
      <c r="AZ16" s="524"/>
      <c r="BA16" s="524"/>
      <c r="BB16" s="524"/>
      <c r="BC16" s="524"/>
      <c r="BD16" s="524"/>
      <c r="BE16" s="524"/>
      <c r="BF16" s="524"/>
      <c r="BG16" s="524"/>
      <c r="BH16" s="524"/>
      <c r="BI16" s="524"/>
      <c r="BJ16" s="524"/>
      <c r="BK16" s="534"/>
    </row>
    <row r="17" spans="1:16374" ht="4.5" customHeight="1">
      <c r="A17" s="133"/>
      <c r="B17" s="160"/>
      <c r="C17" s="160"/>
      <c r="D17" s="252"/>
      <c r="E17" s="252"/>
      <c r="F17" s="252"/>
      <c r="G17" s="252"/>
      <c r="H17" s="252"/>
      <c r="I17" s="252"/>
      <c r="J17" s="345"/>
      <c r="K17" s="345"/>
      <c r="L17" s="345"/>
      <c r="M17" s="252"/>
      <c r="N17" s="252"/>
      <c r="O17" s="252"/>
      <c r="P17" s="252"/>
      <c r="Q17" s="252"/>
      <c r="R17" s="252"/>
      <c r="S17" s="345"/>
      <c r="T17" s="345"/>
      <c r="U17" s="345"/>
      <c r="V17" s="252"/>
      <c r="W17" s="252"/>
      <c r="X17" s="252"/>
      <c r="Y17" s="252"/>
      <c r="Z17" s="252"/>
      <c r="AA17" s="252"/>
      <c r="AB17" s="252"/>
      <c r="AC17" s="252"/>
      <c r="AD17" s="252"/>
      <c r="AE17" s="460"/>
      <c r="AF17" s="460"/>
      <c r="AG17" s="460"/>
      <c r="AH17" s="460"/>
      <c r="AI17" s="492"/>
      <c r="AJ17" s="492"/>
      <c r="AM17" s="137"/>
      <c r="AO17" s="164"/>
      <c r="AQ17" s="525"/>
      <c r="AR17" s="525"/>
      <c r="AS17" s="525"/>
      <c r="AT17" s="525"/>
      <c r="AU17" s="525"/>
      <c r="AV17" s="525"/>
      <c r="AW17" s="525"/>
      <c r="AX17" s="525"/>
      <c r="AY17" s="525"/>
      <c r="AZ17" s="525"/>
      <c r="BA17" s="525"/>
      <c r="BB17" s="525"/>
      <c r="BC17" s="525"/>
      <c r="BD17" s="525"/>
      <c r="BE17" s="525"/>
      <c r="BF17" s="525"/>
      <c r="BG17" s="525"/>
      <c r="BH17" s="525"/>
      <c r="BI17" s="525"/>
      <c r="BJ17" s="525"/>
      <c r="BK17" s="536"/>
    </row>
    <row r="18" spans="1:16374" ht="18.95" customHeight="1">
      <c r="A18" s="134"/>
      <c r="B18" s="161" t="s">
        <v>156</v>
      </c>
      <c r="C18" s="162" t="s">
        <v>314</v>
      </c>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443"/>
      <c r="AD18" s="443"/>
      <c r="AE18" s="461"/>
      <c r="AF18" s="461"/>
      <c r="AG18" s="461"/>
      <c r="AH18" s="461"/>
      <c r="AI18" s="462"/>
      <c r="AJ18" s="462"/>
      <c r="AK18" s="486"/>
      <c r="AL18" s="486"/>
      <c r="AM18" s="137"/>
      <c r="AN18" s="486"/>
      <c r="AO18" s="164"/>
      <c r="AP18" s="486"/>
      <c r="BC18" s="524"/>
      <c r="BD18" s="524"/>
      <c r="BE18" s="524"/>
      <c r="BF18" s="524"/>
      <c r="BG18" s="524"/>
      <c r="BH18" s="524"/>
      <c r="BI18" s="524"/>
      <c r="BJ18" s="524"/>
      <c r="BK18" s="524"/>
      <c r="BL18" s="524"/>
      <c r="BM18" s="524"/>
      <c r="BN18" s="524"/>
      <c r="BO18" s="524"/>
      <c r="BP18" s="524"/>
      <c r="BQ18" s="524"/>
      <c r="BR18" s="524"/>
      <c r="BS18" s="524"/>
      <c r="BT18" s="524"/>
      <c r="BU18" s="524"/>
      <c r="BV18" s="524"/>
      <c r="BW18" s="524"/>
      <c r="BX18" s="534"/>
    </row>
    <row r="19" spans="1:16374" ht="4.5" customHeight="1">
      <c r="A19" s="134"/>
      <c r="B19" s="134"/>
      <c r="C19" s="134"/>
      <c r="D19" s="253"/>
      <c r="E19" s="253"/>
      <c r="F19" s="253"/>
      <c r="G19" s="253"/>
      <c r="H19" s="253"/>
      <c r="I19" s="253"/>
      <c r="J19" s="346"/>
      <c r="K19" s="346"/>
      <c r="L19" s="346"/>
      <c r="M19" s="253"/>
      <c r="N19" s="253"/>
      <c r="O19" s="253"/>
      <c r="P19" s="253"/>
      <c r="Q19" s="253"/>
      <c r="R19" s="253"/>
      <c r="S19" s="346"/>
      <c r="T19" s="346"/>
      <c r="U19" s="346"/>
      <c r="V19" s="253"/>
      <c r="W19" s="253"/>
      <c r="X19" s="253"/>
      <c r="Y19" s="253"/>
      <c r="Z19" s="253"/>
      <c r="AA19" s="253"/>
      <c r="AB19" s="437"/>
      <c r="AC19" s="444"/>
      <c r="AD19" s="444"/>
      <c r="AE19" s="459"/>
      <c r="AF19" s="459"/>
      <c r="AG19" s="459"/>
      <c r="AH19" s="459"/>
      <c r="AI19" s="491"/>
      <c r="AJ19" s="491"/>
      <c r="AM19" s="137"/>
      <c r="AO19" s="164"/>
      <c r="AQ19" s="524"/>
      <c r="AR19" s="524"/>
      <c r="AS19" s="524"/>
      <c r="AT19" s="524"/>
      <c r="AU19" s="524"/>
      <c r="AV19" s="524"/>
      <c r="AW19" s="524"/>
      <c r="AX19" s="524"/>
      <c r="AY19" s="524"/>
      <c r="AZ19" s="524"/>
      <c r="BA19" s="524"/>
      <c r="BB19" s="524"/>
      <c r="BC19" s="524"/>
      <c r="BD19" s="524"/>
      <c r="BE19" s="524"/>
      <c r="BF19" s="524"/>
      <c r="BG19" s="524"/>
      <c r="BH19" s="524"/>
      <c r="BI19" s="524"/>
      <c r="BJ19" s="524"/>
      <c r="BK19" s="534"/>
    </row>
    <row r="20" spans="1:16374" ht="18.95" customHeight="1">
      <c r="A20" s="134"/>
      <c r="B20" s="161" t="s">
        <v>156</v>
      </c>
      <c r="C20" s="162" t="s">
        <v>296</v>
      </c>
      <c r="D20" s="253"/>
      <c r="E20" s="253"/>
      <c r="F20" s="253"/>
      <c r="G20" s="253"/>
      <c r="H20" s="253"/>
      <c r="I20" s="253"/>
      <c r="J20" s="347"/>
      <c r="K20" s="347"/>
      <c r="L20" s="347"/>
      <c r="M20" s="253"/>
      <c r="N20" s="253"/>
      <c r="O20" s="253" t="s">
        <v>341</v>
      </c>
      <c r="P20" s="253"/>
      <c r="Q20" s="253"/>
      <c r="R20" s="253"/>
      <c r="S20" s="395" t="s">
        <v>116</v>
      </c>
      <c r="T20" s="400"/>
      <c r="U20" s="409"/>
      <c r="V20" s="414"/>
      <c r="W20" s="253" t="s">
        <v>241</v>
      </c>
      <c r="X20" s="253"/>
      <c r="Y20" s="253"/>
      <c r="Z20" s="253"/>
      <c r="AA20" s="253"/>
      <c r="AB20" s="253"/>
      <c r="AC20" s="251"/>
      <c r="AD20" s="251"/>
      <c r="AE20" s="459"/>
      <c r="AF20" s="459"/>
      <c r="AG20" s="459"/>
      <c r="AH20" s="459"/>
      <c r="AI20" s="491"/>
      <c r="AJ20" s="491"/>
      <c r="AM20" s="137"/>
      <c r="AO20" s="164"/>
      <c r="AQ20" s="524"/>
      <c r="AR20" s="524"/>
      <c r="AS20" s="524"/>
      <c r="AT20" s="524"/>
      <c r="AU20" s="524"/>
      <c r="AV20" s="524"/>
      <c r="AW20" s="524"/>
      <c r="AX20" s="524"/>
      <c r="AY20" s="524"/>
      <c r="AZ20" s="524"/>
      <c r="BA20" s="524"/>
      <c r="BB20" s="524"/>
      <c r="BC20" s="524"/>
      <c r="BD20" s="524"/>
      <c r="BE20" s="524"/>
      <c r="BF20" s="524"/>
      <c r="BG20" s="524"/>
      <c r="BH20" s="524"/>
      <c r="BI20" s="524"/>
      <c r="BJ20" s="524"/>
      <c r="BK20" s="534"/>
    </row>
    <row r="21" spans="1:16374" ht="4.5" customHeight="1">
      <c r="A21" s="134"/>
      <c r="B21" s="134"/>
      <c r="C21" s="134"/>
      <c r="D21" s="253"/>
      <c r="E21" s="253"/>
      <c r="F21" s="253"/>
      <c r="G21" s="253"/>
      <c r="H21" s="253"/>
      <c r="I21" s="253"/>
      <c r="J21" s="348"/>
      <c r="K21" s="348"/>
      <c r="L21" s="348"/>
      <c r="M21" s="253"/>
      <c r="N21" s="253"/>
      <c r="O21" s="253"/>
      <c r="P21" s="253"/>
      <c r="Q21" s="253"/>
      <c r="R21" s="253"/>
      <c r="S21" s="348"/>
      <c r="T21" s="348"/>
      <c r="U21" s="348"/>
      <c r="V21" s="253"/>
      <c r="W21" s="253"/>
      <c r="X21" s="253"/>
      <c r="Y21" s="253"/>
      <c r="Z21" s="253"/>
      <c r="AA21" s="253"/>
      <c r="AB21" s="253"/>
      <c r="AC21" s="251"/>
      <c r="AD21" s="251"/>
      <c r="AE21" s="459"/>
      <c r="AF21" s="459"/>
      <c r="AG21" s="459"/>
      <c r="AH21" s="459"/>
      <c r="AI21" s="491"/>
      <c r="AJ21" s="491"/>
      <c r="AM21" s="137"/>
      <c r="AO21" s="164"/>
      <c r="AQ21" s="524"/>
      <c r="AR21" s="524"/>
      <c r="AS21" s="524"/>
      <c r="AT21" s="524"/>
      <c r="AU21" s="524"/>
      <c r="AV21" s="524"/>
      <c r="AW21" s="524"/>
      <c r="AX21" s="524"/>
      <c r="AY21" s="524"/>
      <c r="AZ21" s="524"/>
      <c r="BA21" s="524"/>
      <c r="BB21" s="524"/>
      <c r="BC21" s="524"/>
      <c r="BD21" s="524"/>
      <c r="BE21" s="524"/>
      <c r="BF21" s="524"/>
      <c r="BG21" s="524"/>
      <c r="BH21" s="524"/>
      <c r="BI21" s="524"/>
      <c r="BJ21" s="524"/>
      <c r="BK21" s="534"/>
    </row>
    <row r="22" spans="1:16374" ht="22.5" customHeight="1">
      <c r="A22" s="135"/>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443"/>
      <c r="AD22" s="443"/>
      <c r="AE22" s="462"/>
      <c r="AF22" s="462"/>
      <c r="AG22" s="462"/>
      <c r="AH22" s="462"/>
      <c r="AI22" s="462"/>
      <c r="AJ22" s="462"/>
      <c r="AK22" s="486"/>
      <c r="AL22" s="486"/>
      <c r="AM22" s="137"/>
      <c r="AN22" s="486"/>
      <c r="AO22" s="164"/>
      <c r="AP22" s="486"/>
      <c r="AQ22" s="392"/>
      <c r="AR22" s="392"/>
      <c r="AS22" s="392"/>
      <c r="AT22" s="392"/>
      <c r="AU22" s="392"/>
      <c r="AV22" s="392"/>
      <c r="AW22" s="392"/>
      <c r="AX22" s="392"/>
      <c r="AY22" s="392"/>
      <c r="AZ22" s="392"/>
      <c r="BA22" s="392"/>
      <c r="BB22" s="392"/>
      <c r="BC22" s="524"/>
      <c r="BD22" s="524"/>
      <c r="BE22" s="524"/>
      <c r="BF22" s="524"/>
      <c r="BG22" s="524"/>
      <c r="BH22" s="524"/>
      <c r="BI22" s="524"/>
      <c r="BJ22" s="524"/>
      <c r="BK22" s="524"/>
      <c r="BL22" s="524"/>
      <c r="BM22" s="524"/>
      <c r="BN22" s="524"/>
      <c r="BO22" s="524"/>
      <c r="BP22" s="524"/>
      <c r="BQ22" s="524"/>
      <c r="BR22" s="524"/>
      <c r="BS22" s="524"/>
      <c r="BT22" s="524"/>
      <c r="BU22" s="524"/>
      <c r="BV22" s="524"/>
      <c r="BW22" s="524"/>
      <c r="BX22" s="534"/>
    </row>
    <row r="23" spans="1:16374" s="122" customFormat="1" ht="15" customHeight="1">
      <c r="A23" s="136"/>
      <c r="B23" s="163"/>
      <c r="C23" s="163"/>
      <c r="D23" s="254"/>
      <c r="E23" s="254"/>
      <c r="F23" s="254"/>
      <c r="G23" s="254"/>
      <c r="H23" s="254"/>
      <c r="I23" s="254"/>
      <c r="J23" s="226"/>
      <c r="K23" s="226"/>
      <c r="L23" s="226"/>
      <c r="M23" s="254"/>
      <c r="N23" s="254"/>
      <c r="O23" s="254"/>
      <c r="P23" s="254"/>
      <c r="Q23" s="254"/>
      <c r="R23" s="254"/>
      <c r="S23" s="226"/>
      <c r="T23" s="226"/>
      <c r="U23" s="226"/>
      <c r="V23" s="91"/>
      <c r="W23" s="91"/>
      <c r="X23" s="110"/>
      <c r="Y23" s="110"/>
      <c r="Z23" s="110"/>
      <c r="AA23" s="110"/>
      <c r="AB23" s="110"/>
      <c r="AC23" s="110"/>
      <c r="AD23" s="110"/>
      <c r="AE23" s="110"/>
      <c r="AF23" s="110"/>
      <c r="AG23" s="110"/>
      <c r="AH23" s="110"/>
      <c r="AI23" s="110"/>
      <c r="AJ23" s="110"/>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FL23" s="122"/>
      <c r="XDQ23" s="121"/>
      <c r="XDR23" s="121"/>
      <c r="XDS23" s="121"/>
      <c r="XDT23" s="121"/>
      <c r="XDU23" s="121"/>
      <c r="XDV23" s="121"/>
      <c r="XDW23" s="121"/>
      <c r="XDX23" s="121"/>
      <c r="XDY23" s="121"/>
      <c r="XDZ23" s="121"/>
      <c r="XEA23" s="121"/>
      <c r="XEB23" s="121"/>
      <c r="XEC23" s="121"/>
      <c r="XED23" s="121"/>
      <c r="XEE23" s="121"/>
      <c r="XEF23" s="121"/>
      <c r="XEG23" s="121"/>
      <c r="XEH23" s="121"/>
      <c r="XEI23" s="121"/>
      <c r="XEJ23" s="121"/>
      <c r="XEK23" s="121"/>
      <c r="XEL23" s="121"/>
      <c r="XEM23" s="121"/>
      <c r="XEN23" s="121"/>
      <c r="XEO23" s="121"/>
      <c r="XEP23" s="121"/>
      <c r="XEQ23" s="121"/>
      <c r="XER23" s="121"/>
      <c r="XES23" s="121"/>
      <c r="XET23" s="121"/>
    </row>
    <row r="24" spans="1:16374" s="122" customFormat="1" ht="8.25" customHeight="1">
      <c r="A24" s="137"/>
      <c r="B24" s="164"/>
      <c r="C24" s="164"/>
      <c r="D24" s="255"/>
      <c r="E24" s="255"/>
      <c r="F24" s="255"/>
      <c r="G24" s="255"/>
      <c r="H24" s="255"/>
      <c r="I24" s="255"/>
      <c r="J24" s="274"/>
      <c r="K24" s="274"/>
      <c r="L24" s="274"/>
      <c r="M24" s="255"/>
      <c r="N24" s="255"/>
      <c r="O24" s="255"/>
      <c r="P24" s="255"/>
      <c r="Q24" s="255"/>
      <c r="R24" s="255"/>
      <c r="S24" s="274"/>
      <c r="T24" s="274"/>
      <c r="U24" s="274"/>
      <c r="V24" s="1"/>
      <c r="W24" s="1"/>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FL24" s="122"/>
      <c r="XDQ24" s="121"/>
      <c r="XDR24" s="121"/>
      <c r="XDS24" s="121"/>
      <c r="XDT24" s="121"/>
      <c r="XDU24" s="121"/>
      <c r="XDV24" s="121"/>
      <c r="XDW24" s="121"/>
      <c r="XDX24" s="121"/>
      <c r="XDY24" s="121"/>
      <c r="XDZ24" s="121"/>
      <c r="XEA24" s="121"/>
      <c r="XEB24" s="121"/>
      <c r="XEC24" s="121"/>
      <c r="XED24" s="121"/>
      <c r="XEE24" s="121"/>
      <c r="XEF24" s="121"/>
      <c r="XEG24" s="121"/>
      <c r="XEH24" s="121"/>
      <c r="XEI24" s="121"/>
      <c r="XEJ24" s="121"/>
      <c r="XEK24" s="121"/>
      <c r="XEL24" s="121"/>
      <c r="XEM24" s="121"/>
      <c r="XEN24" s="121"/>
      <c r="XEO24" s="121"/>
      <c r="XEP24" s="121"/>
      <c r="XEQ24" s="121"/>
      <c r="XER24" s="121"/>
      <c r="XES24" s="121"/>
      <c r="XET24" s="121"/>
    </row>
    <row r="25" spans="1:16374" ht="18" customHeight="1">
      <c r="A25" s="138" t="s">
        <v>263</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463">
        <f>H7</f>
        <v>0</v>
      </c>
      <c r="AF25" s="165"/>
      <c r="AG25" s="165"/>
      <c r="AH25" s="165"/>
      <c r="AI25" s="137"/>
      <c r="AJ25" s="137"/>
      <c r="AK25" s="137"/>
      <c r="AL25" s="137"/>
      <c r="AM25" s="137"/>
      <c r="AN25" s="137"/>
      <c r="AO25" s="137"/>
      <c r="AP25" s="137"/>
    </row>
    <row r="26" spans="1:16374" s="122" customFormat="1" ht="15" customHeight="1">
      <c r="A26" s="139" t="s">
        <v>31</v>
      </c>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224"/>
      <c r="AJ26" s="224"/>
      <c r="AK26" s="224"/>
      <c r="AL26" s="224"/>
      <c r="AM26" s="517"/>
      <c r="AN26" s="517"/>
      <c r="AO26" s="517"/>
      <c r="AP26" s="517"/>
      <c r="AQ26" s="520"/>
      <c r="AR26" s="520"/>
      <c r="AS26" s="520"/>
      <c r="AT26" s="520"/>
      <c r="AU26" s="520"/>
      <c r="AV26" s="520"/>
      <c r="AW26" s="520"/>
      <c r="AX26" s="520"/>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FL26" s="122"/>
      <c r="XDQ26" s="122"/>
      <c r="XDR26" s="122"/>
      <c r="XDS26" s="122"/>
      <c r="XDT26" s="122"/>
      <c r="XDU26" s="122"/>
      <c r="XDV26" s="122"/>
      <c r="XDW26" s="122"/>
      <c r="XDX26" s="122"/>
      <c r="XDY26" s="122"/>
      <c r="XDZ26" s="122"/>
      <c r="XEA26" s="122"/>
      <c r="XEB26" s="122"/>
      <c r="XEC26" s="122"/>
      <c r="XED26" s="122"/>
      <c r="XEE26" s="122"/>
      <c r="XEF26" s="122"/>
      <c r="XEG26" s="122"/>
      <c r="XEH26" s="122"/>
      <c r="XEI26" s="122"/>
      <c r="XEJ26" s="122"/>
      <c r="XEK26" s="122"/>
      <c r="XEL26" s="122"/>
      <c r="XEM26" s="122"/>
      <c r="XEN26" s="122"/>
      <c r="XEO26" s="122"/>
      <c r="XEP26" s="122"/>
      <c r="XEQ26" s="122"/>
      <c r="XER26" s="122"/>
      <c r="XES26" s="122"/>
      <c r="XET26" s="122"/>
    </row>
    <row r="27" spans="1:16374" s="122" customFormat="1" ht="15" customHeight="1">
      <c r="A27" s="140" t="s">
        <v>20</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22"/>
      <c r="AJ27" s="22"/>
      <c r="AK27" s="22"/>
      <c r="AL27" s="22"/>
      <c r="AM27" s="22"/>
      <c r="AN27" s="22"/>
      <c r="AO27" s="22"/>
      <c r="AP27" s="22"/>
      <c r="AQ27" s="520"/>
      <c r="AR27" s="520"/>
      <c r="AS27" s="520"/>
      <c r="AT27" s="520"/>
      <c r="AU27" s="520"/>
      <c r="AV27" s="520"/>
      <c r="AW27" s="520"/>
      <c r="AX27" s="520"/>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FL27" s="122"/>
      <c r="XDQ27" s="122"/>
      <c r="XDR27" s="122"/>
      <c r="XDS27" s="122"/>
      <c r="XDT27" s="122"/>
      <c r="XDU27" s="122"/>
      <c r="XDV27" s="122"/>
      <c r="XDW27" s="122"/>
      <c r="XDX27" s="122"/>
      <c r="XDY27" s="122"/>
      <c r="XDZ27" s="122"/>
      <c r="XEA27" s="122"/>
      <c r="XEB27" s="122"/>
      <c r="XEC27" s="122"/>
      <c r="XED27" s="122"/>
      <c r="XEE27" s="122"/>
      <c r="XEF27" s="122"/>
      <c r="XEG27" s="122"/>
      <c r="XEH27" s="122"/>
      <c r="XEI27" s="122"/>
      <c r="XEJ27" s="122"/>
      <c r="XEK27" s="122"/>
      <c r="XEL27" s="122"/>
      <c r="XEM27" s="122"/>
      <c r="XEN27" s="122"/>
      <c r="XEO27" s="122"/>
      <c r="XEP27" s="122"/>
      <c r="XEQ27" s="122"/>
      <c r="XER27" s="122"/>
      <c r="XES27" s="122"/>
      <c r="XET27" s="122"/>
    </row>
    <row r="28" spans="1:16374" s="122" customFormat="1" ht="15" customHeight="1">
      <c r="A28" s="140" t="s">
        <v>32</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493"/>
      <c r="AJ28" s="493"/>
      <c r="AK28" s="493"/>
      <c r="AL28" s="493"/>
      <c r="AM28" s="493"/>
      <c r="AN28" s="493"/>
      <c r="AO28" s="493"/>
      <c r="AP28" s="493"/>
      <c r="AQ28" s="520"/>
      <c r="AR28" s="520"/>
      <c r="AS28" s="520"/>
      <c r="AT28" s="520"/>
      <c r="AU28" s="520"/>
      <c r="AV28" s="520"/>
      <c r="AW28" s="520"/>
      <c r="AX28" s="520"/>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FL28" s="122"/>
      <c r="XDQ28" s="122"/>
      <c r="XDR28" s="122"/>
      <c r="XDS28" s="122"/>
      <c r="XDT28" s="122"/>
      <c r="XDU28" s="122"/>
      <c r="XDV28" s="122"/>
      <c r="XDW28" s="122"/>
      <c r="XDX28" s="122"/>
      <c r="XDY28" s="122"/>
      <c r="XDZ28" s="122"/>
      <c r="XEA28" s="122"/>
      <c r="XEB28" s="122"/>
      <c r="XEC28" s="122"/>
      <c r="XED28" s="122"/>
      <c r="XEE28" s="122"/>
      <c r="XEF28" s="122"/>
      <c r="XEG28" s="122"/>
      <c r="XEH28" s="122"/>
      <c r="XEI28" s="122"/>
      <c r="XEJ28" s="122"/>
      <c r="XEK28" s="122"/>
      <c r="XEL28" s="122"/>
      <c r="XEM28" s="122"/>
      <c r="XEN28" s="122"/>
      <c r="XEO28" s="122"/>
      <c r="XEP28" s="122"/>
      <c r="XEQ28" s="122"/>
      <c r="XER28" s="122"/>
      <c r="XES28" s="122"/>
      <c r="XET28" s="122"/>
    </row>
    <row r="29" spans="1:16374" ht="21" customHeight="1">
      <c r="A29" s="137"/>
      <c r="B29" s="166"/>
      <c r="C29" s="215"/>
      <c r="D29" s="215" t="s">
        <v>182</v>
      </c>
      <c r="E29" s="215"/>
      <c r="F29" s="215"/>
      <c r="G29" s="215"/>
      <c r="H29" s="215"/>
      <c r="I29" s="337"/>
      <c r="J29" s="349" t="s">
        <v>116</v>
      </c>
      <c r="K29" s="359"/>
      <c r="L29" s="365"/>
      <c r="M29" s="215" t="s">
        <v>120</v>
      </c>
      <c r="N29" s="365"/>
      <c r="O29" s="215" t="s">
        <v>245</v>
      </c>
      <c r="P29" s="365"/>
      <c r="Q29" s="215" t="s">
        <v>93</v>
      </c>
      <c r="R29" s="215" t="s">
        <v>246</v>
      </c>
      <c r="S29" s="396"/>
      <c r="T29" s="401"/>
      <c r="U29" s="365"/>
      <c r="V29" s="215" t="s">
        <v>120</v>
      </c>
      <c r="W29" s="365"/>
      <c r="X29" s="215" t="s">
        <v>245</v>
      </c>
      <c r="Y29" s="365"/>
      <c r="Z29" s="215" t="s">
        <v>93</v>
      </c>
      <c r="AA29" s="215" t="s">
        <v>172</v>
      </c>
      <c r="AB29" s="215"/>
      <c r="AC29" s="215"/>
      <c r="AD29" s="215"/>
      <c r="AE29" s="464"/>
      <c r="AF29" s="464"/>
      <c r="AG29" s="475"/>
      <c r="AH29" s="484"/>
      <c r="AI29" s="484"/>
      <c r="AJ29" s="484"/>
      <c r="AK29" s="484"/>
      <c r="AL29" s="484"/>
      <c r="AM29" s="484"/>
      <c r="AN29" s="484"/>
      <c r="AO29" s="484"/>
      <c r="AP29" s="484"/>
      <c r="AQ29" s="392"/>
      <c r="AR29" s="392"/>
      <c r="AS29" s="392"/>
      <c r="AT29" s="392"/>
      <c r="AU29" s="392"/>
      <c r="AV29" s="392"/>
      <c r="AW29" s="392"/>
      <c r="AX29" s="392"/>
      <c r="AY29" s="392"/>
      <c r="AZ29" s="392"/>
      <c r="BA29" s="392"/>
      <c r="BB29" s="392"/>
      <c r="BC29" s="392"/>
      <c r="BD29" s="392"/>
      <c r="BE29" s="392"/>
      <c r="BF29" s="392"/>
      <c r="BG29" s="392"/>
      <c r="BH29" s="392"/>
      <c r="BI29" s="392"/>
      <c r="BJ29" s="392"/>
      <c r="BK29" s="392"/>
    </row>
    <row r="30" spans="1:16374" ht="18.95" customHeight="1">
      <c r="A30" s="137"/>
      <c r="B30" s="167"/>
      <c r="C30" s="216"/>
      <c r="D30" s="256" t="s">
        <v>135</v>
      </c>
      <c r="E30" s="256"/>
      <c r="F30" s="256"/>
      <c r="G30" s="256"/>
      <c r="H30" s="256"/>
      <c r="I30" s="256"/>
      <c r="J30" s="256"/>
      <c r="K30" s="256"/>
      <c r="L30" s="256"/>
      <c r="M30" s="256"/>
      <c r="N30" s="256"/>
      <c r="O30" s="256"/>
      <c r="P30" s="256"/>
      <c r="Q30" s="256"/>
      <c r="R30" s="256"/>
      <c r="S30" s="256"/>
      <c r="T30" s="256"/>
      <c r="U30" s="177"/>
      <c r="V30" s="415" t="s">
        <v>165</v>
      </c>
      <c r="W30" s="423"/>
      <c r="X30" s="423"/>
      <c r="Y30" s="423"/>
      <c r="Z30" s="423"/>
      <c r="AA30" s="423"/>
      <c r="AB30" s="423"/>
      <c r="AC30" s="423"/>
      <c r="AD30" s="423"/>
      <c r="AE30" s="423"/>
      <c r="AF30" s="423"/>
      <c r="AG30" s="476"/>
      <c r="AH30" s="485"/>
      <c r="AI30" s="485"/>
      <c r="AJ30" s="485"/>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2"/>
      <c r="BH30" s="392"/>
      <c r="BI30" s="392"/>
      <c r="BJ30" s="392"/>
      <c r="BK30" s="392"/>
    </row>
    <row r="31" spans="1:16374" ht="18.95" customHeight="1">
      <c r="A31" s="137"/>
      <c r="B31" s="167"/>
      <c r="C31" s="216"/>
      <c r="D31" s="169" t="s">
        <v>13</v>
      </c>
      <c r="E31" s="169"/>
      <c r="F31" s="169"/>
      <c r="G31" s="169"/>
      <c r="H31" s="169"/>
      <c r="I31" s="169"/>
      <c r="J31" s="169"/>
      <c r="K31" s="169"/>
      <c r="L31" s="169"/>
      <c r="M31" s="169" t="s">
        <v>150</v>
      </c>
      <c r="N31" s="169"/>
      <c r="O31" s="169"/>
      <c r="P31" s="169"/>
      <c r="Q31" s="169"/>
      <c r="R31" s="169"/>
      <c r="S31" s="169"/>
      <c r="T31" s="169"/>
      <c r="U31" s="169"/>
      <c r="V31" s="169" t="s">
        <v>168</v>
      </c>
      <c r="W31" s="169"/>
      <c r="X31" s="169"/>
      <c r="Y31" s="169" t="s">
        <v>171</v>
      </c>
      <c r="Z31" s="169"/>
      <c r="AA31" s="169"/>
      <c r="AB31" s="438" t="s">
        <v>343</v>
      </c>
      <c r="AC31" s="445"/>
      <c r="AD31" s="449"/>
      <c r="AE31" s="465" t="s">
        <v>179</v>
      </c>
      <c r="AF31" s="465"/>
      <c r="AG31" s="465"/>
      <c r="AH31" s="485"/>
      <c r="AI31" s="485"/>
      <c r="AJ31" s="485"/>
      <c r="AK31" s="392"/>
      <c r="AL31" s="392"/>
      <c r="AM31" s="392"/>
      <c r="AN31" s="392"/>
      <c r="AO31" s="392"/>
      <c r="AP31" s="392"/>
      <c r="AQ31" s="524"/>
      <c r="AR31" s="524"/>
      <c r="AS31" s="524"/>
      <c r="AT31" s="524"/>
      <c r="AU31" s="524"/>
      <c r="AV31" s="524"/>
      <c r="AW31" s="524"/>
      <c r="AX31" s="524"/>
      <c r="AY31" s="524"/>
      <c r="AZ31" s="524"/>
      <c r="BA31" s="524"/>
      <c r="BB31" s="524"/>
      <c r="BC31" s="535"/>
      <c r="BD31" s="535"/>
      <c r="BE31" s="535"/>
      <c r="BF31" s="535"/>
      <c r="BG31" s="524"/>
      <c r="BH31" s="524"/>
      <c r="BI31" s="524"/>
      <c r="BJ31" s="524"/>
      <c r="BK31" s="534"/>
    </row>
    <row r="32" spans="1:16374" ht="27.95" customHeight="1">
      <c r="A32" s="137"/>
      <c r="B32" s="168"/>
      <c r="C32" s="217"/>
      <c r="D32" s="169" t="s">
        <v>136</v>
      </c>
      <c r="E32" s="169"/>
      <c r="F32" s="169"/>
      <c r="G32" s="169" t="s">
        <v>141</v>
      </c>
      <c r="H32" s="169"/>
      <c r="I32" s="169"/>
      <c r="J32" s="350" t="s">
        <v>145</v>
      </c>
      <c r="K32" s="169"/>
      <c r="L32" s="169"/>
      <c r="M32" s="169" t="s">
        <v>136</v>
      </c>
      <c r="N32" s="169"/>
      <c r="O32" s="169"/>
      <c r="P32" s="169" t="s">
        <v>141</v>
      </c>
      <c r="Q32" s="169"/>
      <c r="R32" s="169"/>
      <c r="S32" s="350" t="s">
        <v>145</v>
      </c>
      <c r="T32" s="169"/>
      <c r="U32" s="169"/>
      <c r="V32" s="169"/>
      <c r="W32" s="169"/>
      <c r="X32" s="169"/>
      <c r="Y32" s="169"/>
      <c r="Z32" s="169"/>
      <c r="AA32" s="169"/>
      <c r="AB32" s="439"/>
      <c r="AC32" s="446"/>
      <c r="AD32" s="450"/>
      <c r="AE32" s="466" t="s">
        <v>180</v>
      </c>
      <c r="AF32" s="466"/>
      <c r="AG32" s="466"/>
      <c r="AH32" s="485"/>
      <c r="AI32" s="485"/>
      <c r="AJ32" s="485"/>
      <c r="AK32" s="428"/>
      <c r="AL32" s="428"/>
      <c r="AM32" s="447"/>
      <c r="AN32" s="452"/>
      <c r="AO32" s="452"/>
      <c r="AP32" s="428"/>
      <c r="AQ32" s="428"/>
      <c r="AR32" s="428"/>
      <c r="AS32" s="428"/>
      <c r="AT32" s="428"/>
      <c r="AU32" s="428"/>
      <c r="AV32" s="428"/>
      <c r="AW32" s="428"/>
      <c r="AX32" s="428"/>
      <c r="AY32" s="428"/>
      <c r="AZ32" s="428"/>
      <c r="BA32" s="428"/>
      <c r="BB32" s="428"/>
      <c r="BC32" s="428"/>
      <c r="BD32" s="428"/>
      <c r="BE32" s="428"/>
      <c r="BF32" s="428"/>
      <c r="BG32" s="428"/>
      <c r="BH32" s="428"/>
      <c r="BI32" s="428"/>
      <c r="BJ32" s="428"/>
      <c r="BK32" s="428"/>
    </row>
    <row r="33" spans="1:16374" ht="15" customHeight="1">
      <c r="A33" s="137"/>
      <c r="B33" s="169" t="s">
        <v>49</v>
      </c>
      <c r="C33" s="169"/>
      <c r="D33" s="257"/>
      <c r="E33" s="257"/>
      <c r="F33" s="257"/>
      <c r="G33" s="257"/>
      <c r="H33" s="257"/>
      <c r="I33" s="257"/>
      <c r="J33" s="351"/>
      <c r="K33" s="351"/>
      <c r="L33" s="351"/>
      <c r="M33" s="257"/>
      <c r="N33" s="257"/>
      <c r="O33" s="257"/>
      <c r="P33" s="257"/>
      <c r="Q33" s="257"/>
      <c r="R33" s="257"/>
      <c r="S33" s="351"/>
      <c r="T33" s="351"/>
      <c r="U33" s="351"/>
      <c r="V33" s="257"/>
      <c r="W33" s="257"/>
      <c r="X33" s="257"/>
      <c r="Y33" s="257"/>
      <c r="Z33" s="257"/>
      <c r="AA33" s="257"/>
      <c r="AB33" s="440"/>
      <c r="AC33" s="440"/>
      <c r="AD33" s="440"/>
      <c r="AE33" s="440"/>
      <c r="AF33" s="440"/>
      <c r="AG33" s="440"/>
      <c r="AH33" s="485"/>
      <c r="AI33" s="485"/>
      <c r="AJ33" s="485"/>
      <c r="AK33" s="392"/>
      <c r="AL33" s="392"/>
      <c r="AM33" s="452"/>
      <c r="AN33" s="452"/>
      <c r="AO33" s="452"/>
      <c r="AP33" s="392"/>
      <c r="AQ33" s="524"/>
      <c r="AR33" s="524"/>
      <c r="AS33" s="524"/>
      <c r="AT33" s="524"/>
      <c r="AU33" s="524"/>
      <c r="AV33" s="524"/>
      <c r="AW33" s="524"/>
      <c r="AX33" s="524"/>
      <c r="AY33" s="524"/>
      <c r="AZ33" s="524"/>
      <c r="BA33" s="524"/>
      <c r="BB33" s="524"/>
      <c r="BC33" s="524"/>
      <c r="BD33" s="524"/>
      <c r="BE33" s="524"/>
      <c r="BF33" s="524"/>
      <c r="BG33" s="524"/>
      <c r="BH33" s="524"/>
      <c r="BI33" s="524"/>
      <c r="BJ33" s="524"/>
      <c r="BK33" s="534"/>
    </row>
    <row r="34" spans="1:16374" ht="15" customHeight="1">
      <c r="A34" s="137"/>
      <c r="B34" s="169" t="s">
        <v>23</v>
      </c>
      <c r="C34" s="169"/>
      <c r="D34" s="257"/>
      <c r="E34" s="257"/>
      <c r="F34" s="257"/>
      <c r="G34" s="257"/>
      <c r="H34" s="257"/>
      <c r="I34" s="257"/>
      <c r="J34" s="352"/>
      <c r="K34" s="360"/>
      <c r="L34" s="366"/>
      <c r="M34" s="257"/>
      <c r="N34" s="257"/>
      <c r="O34" s="257"/>
      <c r="P34" s="257"/>
      <c r="Q34" s="257"/>
      <c r="R34" s="257"/>
      <c r="S34" s="352"/>
      <c r="T34" s="360"/>
      <c r="U34" s="366"/>
      <c r="V34" s="257"/>
      <c r="W34" s="257"/>
      <c r="X34" s="257"/>
      <c r="Y34" s="257"/>
      <c r="Z34" s="257"/>
      <c r="AA34" s="257"/>
      <c r="AB34" s="257"/>
      <c r="AC34" s="257"/>
      <c r="AD34" s="257"/>
      <c r="AE34" s="257"/>
      <c r="AF34" s="257"/>
      <c r="AG34" s="257"/>
      <c r="AH34" s="485"/>
      <c r="AI34" s="485"/>
      <c r="AJ34" s="485"/>
      <c r="AK34" s="392"/>
      <c r="AL34" s="392"/>
      <c r="AM34" s="509"/>
      <c r="AN34" s="509"/>
      <c r="AO34" s="509"/>
      <c r="AP34" s="392"/>
      <c r="AQ34" s="524"/>
      <c r="AR34" s="524"/>
      <c r="AS34" s="524"/>
      <c r="AT34" s="524"/>
      <c r="AU34" s="524"/>
      <c r="AV34" s="524"/>
      <c r="AW34" s="524"/>
      <c r="AX34" s="524"/>
      <c r="AY34" s="524"/>
      <c r="AZ34" s="524"/>
      <c r="BA34" s="524"/>
      <c r="BB34" s="524"/>
      <c r="BC34" s="524"/>
      <c r="BD34" s="524"/>
      <c r="BE34" s="524"/>
      <c r="BF34" s="524"/>
      <c r="BG34" s="524"/>
      <c r="BH34" s="524"/>
      <c r="BI34" s="524"/>
      <c r="BJ34" s="524"/>
      <c r="BK34" s="534"/>
    </row>
    <row r="35" spans="1:16374" ht="15" customHeight="1">
      <c r="A35" s="137"/>
      <c r="B35" s="170" t="s">
        <v>51</v>
      </c>
      <c r="C35" s="170"/>
      <c r="D35" s="258">
        <f>D33+D34</f>
        <v>0</v>
      </c>
      <c r="E35" s="258"/>
      <c r="F35" s="258"/>
      <c r="G35" s="258">
        <f>G33+G34</f>
        <v>0</v>
      </c>
      <c r="H35" s="258"/>
      <c r="I35" s="258"/>
      <c r="J35" s="353"/>
      <c r="K35" s="361"/>
      <c r="L35" s="367"/>
      <c r="M35" s="258">
        <f>M33+M34</f>
        <v>0</v>
      </c>
      <c r="N35" s="258"/>
      <c r="O35" s="258"/>
      <c r="P35" s="258">
        <f>P33+P34</f>
        <v>0</v>
      </c>
      <c r="Q35" s="258"/>
      <c r="R35" s="258"/>
      <c r="S35" s="353"/>
      <c r="T35" s="361"/>
      <c r="U35" s="367"/>
      <c r="V35" s="258">
        <f>V33+V34</f>
        <v>0</v>
      </c>
      <c r="W35" s="258"/>
      <c r="X35" s="258"/>
      <c r="Y35" s="258">
        <f>Y33+Y34</f>
        <v>0</v>
      </c>
      <c r="Z35" s="258"/>
      <c r="AA35" s="258"/>
      <c r="AB35" s="258">
        <f>AB33+AB34</f>
        <v>0</v>
      </c>
      <c r="AC35" s="258"/>
      <c r="AD35" s="258"/>
      <c r="AE35" s="258">
        <f>AE33+AE34</f>
        <v>0</v>
      </c>
      <c r="AF35" s="258"/>
      <c r="AG35" s="258"/>
      <c r="AH35" s="392"/>
      <c r="AI35" s="392"/>
      <c r="AJ35" s="392"/>
      <c r="AK35" s="392"/>
      <c r="AL35" s="392"/>
      <c r="AM35" s="137"/>
      <c r="AN35" s="392"/>
      <c r="AO35" s="164"/>
      <c r="AP35" s="392"/>
      <c r="AQ35" s="524"/>
      <c r="AR35" s="524"/>
      <c r="AS35" s="524"/>
      <c r="AT35" s="524"/>
      <c r="AU35" s="524"/>
      <c r="AV35" s="524"/>
      <c r="AW35" s="524"/>
      <c r="AX35" s="524"/>
      <c r="AY35" s="524"/>
      <c r="AZ35" s="524"/>
      <c r="BA35" s="524"/>
      <c r="BB35" s="524"/>
      <c r="BC35" s="524"/>
      <c r="BD35" s="524"/>
      <c r="BE35" s="524"/>
      <c r="BF35" s="524"/>
      <c r="BG35" s="524"/>
      <c r="BH35" s="524"/>
      <c r="BI35" s="524"/>
      <c r="BJ35" s="524"/>
      <c r="BK35" s="534"/>
    </row>
    <row r="36" spans="1:16374" ht="22.5" customHeight="1">
      <c r="A36" s="137"/>
      <c r="B36" s="171"/>
      <c r="C36" s="218"/>
      <c r="D36" s="215" t="s">
        <v>247</v>
      </c>
      <c r="E36" s="218"/>
      <c r="F36" s="218"/>
      <c r="G36" s="218"/>
      <c r="H36" s="218"/>
      <c r="I36" s="218"/>
      <c r="J36" s="218"/>
      <c r="K36" s="218"/>
      <c r="L36" s="349" t="s">
        <v>116</v>
      </c>
      <c r="M36" s="359"/>
      <c r="N36" s="365"/>
      <c r="O36" s="215" t="s">
        <v>120</v>
      </c>
      <c r="P36" s="365"/>
      <c r="Q36" s="215" t="s">
        <v>245</v>
      </c>
      <c r="R36" s="365"/>
      <c r="S36" s="215" t="s">
        <v>93</v>
      </c>
      <c r="T36" s="215" t="s">
        <v>246</v>
      </c>
      <c r="U36" s="396"/>
      <c r="V36" s="401"/>
      <c r="W36" s="365"/>
      <c r="X36" s="215" t="s">
        <v>120</v>
      </c>
      <c r="Y36" s="365"/>
      <c r="Z36" s="215" t="s">
        <v>245</v>
      </c>
      <c r="AA36" s="365"/>
      <c r="AB36" s="215" t="s">
        <v>93</v>
      </c>
      <c r="AC36" s="215" t="s">
        <v>172</v>
      </c>
      <c r="AD36" s="218"/>
      <c r="AE36" s="467"/>
      <c r="AF36" s="467"/>
      <c r="AG36" s="477"/>
      <c r="AH36" s="486"/>
      <c r="AI36" s="486"/>
      <c r="AJ36" s="486"/>
      <c r="AK36" s="486"/>
      <c r="AL36" s="486"/>
      <c r="AM36" s="137"/>
      <c r="AN36" s="486"/>
      <c r="AO36" s="164"/>
      <c r="AP36" s="486"/>
      <c r="BC36" s="524"/>
      <c r="BD36" s="524"/>
      <c r="BE36" s="524"/>
      <c r="BF36" s="524"/>
      <c r="BG36" s="524"/>
      <c r="BH36" s="524"/>
      <c r="BI36" s="524"/>
      <c r="BJ36" s="524"/>
      <c r="BK36" s="524"/>
      <c r="BL36" s="524"/>
      <c r="BM36" s="524"/>
      <c r="BN36" s="524"/>
      <c r="BO36" s="524"/>
      <c r="BP36" s="524"/>
      <c r="BQ36" s="524"/>
      <c r="BR36" s="524"/>
      <c r="BS36" s="524"/>
      <c r="BT36" s="524"/>
      <c r="BU36" s="524"/>
      <c r="BV36" s="524"/>
      <c r="BW36" s="524"/>
      <c r="BX36" s="534"/>
    </row>
    <row r="37" spans="1:16374" ht="15" customHeight="1">
      <c r="A37" s="137"/>
      <c r="B37" s="172" t="s">
        <v>49</v>
      </c>
      <c r="C37" s="172"/>
      <c r="D37" s="259"/>
      <c r="E37" s="259"/>
      <c r="F37" s="259"/>
      <c r="G37" s="259"/>
      <c r="H37" s="259"/>
      <c r="I37" s="259"/>
      <c r="J37" s="354"/>
      <c r="K37" s="354"/>
      <c r="L37" s="354"/>
      <c r="M37" s="259"/>
      <c r="N37" s="259"/>
      <c r="O37" s="259"/>
      <c r="P37" s="259"/>
      <c r="Q37" s="259"/>
      <c r="R37" s="259"/>
      <c r="S37" s="354"/>
      <c r="T37" s="354"/>
      <c r="U37" s="354"/>
      <c r="V37" s="259"/>
      <c r="W37" s="259"/>
      <c r="X37" s="259"/>
      <c r="Y37" s="259"/>
      <c r="Z37" s="259"/>
      <c r="AA37" s="259"/>
      <c r="AB37" s="441"/>
      <c r="AC37" s="441"/>
      <c r="AD37" s="441"/>
      <c r="AE37" s="441"/>
      <c r="AF37" s="441"/>
      <c r="AG37" s="441"/>
      <c r="AM37" s="137"/>
      <c r="AO37" s="164"/>
      <c r="AQ37" s="524"/>
      <c r="AR37" s="524"/>
      <c r="AS37" s="524"/>
      <c r="AT37" s="524"/>
      <c r="AU37" s="524"/>
      <c r="AV37" s="524"/>
      <c r="AW37" s="524"/>
      <c r="AX37" s="524"/>
      <c r="AY37" s="524"/>
      <c r="AZ37" s="524"/>
      <c r="BA37" s="524"/>
      <c r="BB37" s="524"/>
      <c r="BC37" s="524"/>
      <c r="BD37" s="524"/>
      <c r="BE37" s="524"/>
      <c r="BF37" s="524"/>
      <c r="BG37" s="524"/>
      <c r="BH37" s="524"/>
      <c r="BI37" s="524"/>
      <c r="BJ37" s="524"/>
      <c r="BK37" s="534"/>
    </row>
    <row r="38" spans="1:16374" ht="15" customHeight="1">
      <c r="A38" s="137"/>
      <c r="B38" s="157" t="s">
        <v>23</v>
      </c>
      <c r="C38" s="157"/>
      <c r="D38" s="260"/>
      <c r="E38" s="260"/>
      <c r="F38" s="260"/>
      <c r="G38" s="260"/>
      <c r="H38" s="260"/>
      <c r="I38" s="260"/>
      <c r="J38" s="352"/>
      <c r="K38" s="360"/>
      <c r="L38" s="366"/>
      <c r="M38" s="260"/>
      <c r="N38" s="260"/>
      <c r="O38" s="260"/>
      <c r="P38" s="260"/>
      <c r="Q38" s="260"/>
      <c r="R38" s="260"/>
      <c r="S38" s="352"/>
      <c r="T38" s="360"/>
      <c r="U38" s="366"/>
      <c r="V38" s="260"/>
      <c r="W38" s="260"/>
      <c r="X38" s="260"/>
      <c r="Y38" s="260"/>
      <c r="Z38" s="260"/>
      <c r="AA38" s="260"/>
      <c r="AB38" s="260"/>
      <c r="AC38" s="260"/>
      <c r="AD38" s="260"/>
      <c r="AE38" s="260"/>
      <c r="AF38" s="260"/>
      <c r="AG38" s="260"/>
      <c r="AM38" s="137"/>
      <c r="AO38" s="164"/>
      <c r="AQ38" s="524"/>
      <c r="AR38" s="524"/>
      <c r="AS38" s="524"/>
      <c r="AT38" s="524"/>
      <c r="AU38" s="524"/>
      <c r="AV38" s="524"/>
      <c r="AW38" s="524"/>
      <c r="AX38" s="524"/>
      <c r="AY38" s="524"/>
      <c r="AZ38" s="524"/>
      <c r="BA38" s="524"/>
      <c r="BB38" s="524"/>
      <c r="BC38" s="524"/>
      <c r="BD38" s="524"/>
      <c r="BE38" s="524"/>
      <c r="BF38" s="524"/>
      <c r="BG38" s="524"/>
      <c r="BH38" s="524"/>
      <c r="BI38" s="524"/>
      <c r="BJ38" s="524"/>
      <c r="BK38" s="534"/>
    </row>
    <row r="39" spans="1:16374" ht="15" customHeight="1">
      <c r="A39" s="137"/>
      <c r="B39" s="173" t="s">
        <v>51</v>
      </c>
      <c r="C39" s="173"/>
      <c r="D39" s="261">
        <f>D37+D38</f>
        <v>0</v>
      </c>
      <c r="E39" s="261"/>
      <c r="F39" s="261"/>
      <c r="G39" s="261">
        <f>G37+G38</f>
        <v>0</v>
      </c>
      <c r="H39" s="261"/>
      <c r="I39" s="261"/>
      <c r="J39" s="353"/>
      <c r="K39" s="361"/>
      <c r="L39" s="367"/>
      <c r="M39" s="261">
        <f>M37+M38</f>
        <v>0</v>
      </c>
      <c r="N39" s="261"/>
      <c r="O39" s="261"/>
      <c r="P39" s="261">
        <f>P37+P38</f>
        <v>0</v>
      </c>
      <c r="Q39" s="261"/>
      <c r="R39" s="261"/>
      <c r="S39" s="353"/>
      <c r="T39" s="361"/>
      <c r="U39" s="367"/>
      <c r="V39" s="261">
        <f>V37+V38</f>
        <v>0</v>
      </c>
      <c r="W39" s="261"/>
      <c r="X39" s="261"/>
      <c r="Y39" s="261">
        <f>Y37+Y38</f>
        <v>0</v>
      </c>
      <c r="Z39" s="261"/>
      <c r="AA39" s="261"/>
      <c r="AB39" s="261">
        <f>AB37+AB38</f>
        <v>0</v>
      </c>
      <c r="AC39" s="261"/>
      <c r="AD39" s="261"/>
      <c r="AE39" s="261">
        <f>AE37+AE38</f>
        <v>0</v>
      </c>
      <c r="AF39" s="261"/>
      <c r="AG39" s="261"/>
      <c r="AM39" s="137"/>
      <c r="AO39" s="164"/>
      <c r="AQ39" s="524"/>
      <c r="AR39" s="524"/>
      <c r="AS39" s="524"/>
      <c r="AT39" s="524"/>
      <c r="AU39" s="524"/>
      <c r="AV39" s="524"/>
      <c r="AW39" s="524"/>
      <c r="AX39" s="524"/>
      <c r="AY39" s="524"/>
      <c r="AZ39" s="524"/>
      <c r="BA39" s="524"/>
      <c r="BB39" s="524"/>
      <c r="BC39" s="524"/>
      <c r="BD39" s="524"/>
      <c r="BE39" s="524"/>
      <c r="BF39" s="524"/>
      <c r="BG39" s="524"/>
      <c r="BH39" s="524"/>
      <c r="BI39" s="524"/>
      <c r="BJ39" s="524"/>
      <c r="BK39" s="534"/>
    </row>
    <row r="40" spans="1:16374" ht="22.5" customHeight="1">
      <c r="A40" s="137"/>
      <c r="B40" s="171"/>
      <c r="C40" s="218"/>
      <c r="D40" s="215" t="s">
        <v>249</v>
      </c>
      <c r="E40" s="218"/>
      <c r="F40" s="218"/>
      <c r="G40" s="218"/>
      <c r="H40" s="218"/>
      <c r="I40" s="218"/>
      <c r="J40" s="218"/>
      <c r="K40" s="218"/>
      <c r="L40" s="349" t="s">
        <v>116</v>
      </c>
      <c r="M40" s="359"/>
      <c r="N40" s="365"/>
      <c r="O40" s="215" t="s">
        <v>120</v>
      </c>
      <c r="P40" s="365"/>
      <c r="Q40" s="215" t="s">
        <v>245</v>
      </c>
      <c r="R40" s="365"/>
      <c r="S40" s="215" t="s">
        <v>93</v>
      </c>
      <c r="T40" s="215" t="s">
        <v>246</v>
      </c>
      <c r="U40" s="396"/>
      <c r="V40" s="401"/>
      <c r="W40" s="365"/>
      <c r="X40" s="215" t="s">
        <v>120</v>
      </c>
      <c r="Y40" s="365"/>
      <c r="Z40" s="215" t="s">
        <v>245</v>
      </c>
      <c r="AA40" s="365"/>
      <c r="AB40" s="215" t="s">
        <v>93</v>
      </c>
      <c r="AC40" s="215" t="s">
        <v>172</v>
      </c>
      <c r="AD40" s="218"/>
      <c r="AE40" s="467"/>
      <c r="AF40" s="467"/>
      <c r="AG40" s="477"/>
      <c r="AH40" s="486"/>
      <c r="AI40" s="486"/>
      <c r="AJ40" s="486"/>
      <c r="AK40" s="486"/>
      <c r="AL40" s="486"/>
      <c r="AM40" s="137"/>
      <c r="AN40" s="486"/>
      <c r="AO40" s="164"/>
      <c r="AP40" s="486"/>
      <c r="AQ40" s="392"/>
      <c r="AR40" s="392"/>
      <c r="AS40" s="392"/>
      <c r="AT40" s="392"/>
      <c r="AU40" s="392"/>
      <c r="AV40" s="392"/>
      <c r="AW40" s="392"/>
      <c r="AX40" s="392"/>
      <c r="AY40" s="392"/>
      <c r="AZ40" s="392"/>
      <c r="BA40" s="392"/>
      <c r="BB40" s="392"/>
      <c r="BC40" s="524"/>
      <c r="BD40" s="524"/>
      <c r="BE40" s="524"/>
      <c r="BF40" s="524"/>
      <c r="BG40" s="524"/>
      <c r="BH40" s="524"/>
      <c r="BI40" s="524"/>
      <c r="BJ40" s="524"/>
      <c r="BK40" s="524"/>
      <c r="BL40" s="524"/>
      <c r="BM40" s="524"/>
      <c r="BN40" s="524"/>
      <c r="BO40" s="524"/>
      <c r="BP40" s="524"/>
      <c r="BQ40" s="524"/>
      <c r="BR40" s="524"/>
      <c r="BS40" s="524"/>
      <c r="BT40" s="524"/>
      <c r="BU40" s="524"/>
      <c r="BV40" s="524"/>
      <c r="BW40" s="524"/>
      <c r="BX40" s="534"/>
    </row>
    <row r="41" spans="1:16374" ht="15" customHeight="1">
      <c r="A41" s="137"/>
      <c r="B41" s="172" t="s">
        <v>49</v>
      </c>
      <c r="C41" s="172"/>
      <c r="D41" s="259"/>
      <c r="E41" s="259"/>
      <c r="F41" s="259"/>
      <c r="G41" s="259"/>
      <c r="H41" s="259"/>
      <c r="I41" s="259"/>
      <c r="J41" s="354"/>
      <c r="K41" s="354"/>
      <c r="L41" s="354"/>
      <c r="M41" s="259"/>
      <c r="N41" s="259"/>
      <c r="O41" s="259"/>
      <c r="P41" s="259"/>
      <c r="Q41" s="259"/>
      <c r="R41" s="259"/>
      <c r="S41" s="354"/>
      <c r="T41" s="354"/>
      <c r="U41" s="354"/>
      <c r="V41" s="259"/>
      <c r="W41" s="259"/>
      <c r="X41" s="259"/>
      <c r="Y41" s="259"/>
      <c r="Z41" s="259"/>
      <c r="AA41" s="259"/>
      <c r="AB41" s="441"/>
      <c r="AC41" s="441"/>
      <c r="AD41" s="441"/>
      <c r="AE41" s="441"/>
      <c r="AF41" s="441"/>
      <c r="AG41" s="441"/>
      <c r="AH41" s="392"/>
      <c r="AI41" s="392"/>
      <c r="AJ41" s="392"/>
      <c r="AK41" s="392"/>
      <c r="AL41" s="392"/>
      <c r="AM41" s="137"/>
      <c r="AN41" s="392"/>
      <c r="AO41" s="164"/>
      <c r="AP41" s="392"/>
      <c r="AQ41" s="524"/>
      <c r="AR41" s="524"/>
      <c r="AS41" s="524"/>
      <c r="AT41" s="524"/>
      <c r="AU41" s="524"/>
      <c r="AV41" s="524"/>
      <c r="AW41" s="524"/>
      <c r="AX41" s="524"/>
      <c r="AY41" s="524"/>
      <c r="AZ41" s="524"/>
      <c r="BA41" s="524"/>
      <c r="BB41" s="534"/>
      <c r="BC41" s="534"/>
      <c r="BD41" s="534"/>
      <c r="BE41" s="534"/>
      <c r="BF41" s="534"/>
      <c r="BG41" s="534"/>
      <c r="BH41" s="534"/>
      <c r="BI41" s="534"/>
      <c r="BJ41" s="534"/>
      <c r="BK41" s="392"/>
    </row>
    <row r="42" spans="1:16374" ht="15" customHeight="1">
      <c r="A42" s="137"/>
      <c r="B42" s="157" t="s">
        <v>23</v>
      </c>
      <c r="C42" s="157"/>
      <c r="D42" s="260"/>
      <c r="E42" s="260"/>
      <c r="F42" s="260"/>
      <c r="G42" s="260"/>
      <c r="H42" s="260"/>
      <c r="I42" s="260"/>
      <c r="J42" s="352"/>
      <c r="K42" s="360"/>
      <c r="L42" s="366"/>
      <c r="M42" s="260"/>
      <c r="N42" s="260"/>
      <c r="O42" s="260"/>
      <c r="P42" s="260"/>
      <c r="Q42" s="260"/>
      <c r="R42" s="260"/>
      <c r="S42" s="352"/>
      <c r="T42" s="360"/>
      <c r="U42" s="366"/>
      <c r="V42" s="260"/>
      <c r="W42" s="260"/>
      <c r="X42" s="260"/>
      <c r="Y42" s="260"/>
      <c r="Z42" s="260"/>
      <c r="AA42" s="260"/>
      <c r="AB42" s="260"/>
      <c r="AC42" s="260"/>
      <c r="AD42" s="260"/>
      <c r="AE42" s="260"/>
      <c r="AF42" s="260"/>
      <c r="AG42" s="260"/>
      <c r="AH42" s="487"/>
      <c r="AI42" s="487"/>
      <c r="AJ42" s="487"/>
      <c r="AK42" s="487"/>
      <c r="AL42" s="487"/>
      <c r="AM42" s="137"/>
      <c r="AN42" s="392"/>
      <c r="AO42" s="135"/>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row>
    <row r="43" spans="1:16374" ht="15" customHeight="1">
      <c r="A43" s="137"/>
      <c r="B43" s="173" t="s">
        <v>51</v>
      </c>
      <c r="C43" s="173"/>
      <c r="D43" s="261">
        <f>D41+D42</f>
        <v>0</v>
      </c>
      <c r="E43" s="261"/>
      <c r="F43" s="261"/>
      <c r="G43" s="261">
        <f>G41+G42</f>
        <v>0</v>
      </c>
      <c r="H43" s="261"/>
      <c r="I43" s="261"/>
      <c r="J43" s="353"/>
      <c r="K43" s="361"/>
      <c r="L43" s="367"/>
      <c r="M43" s="261">
        <f>M41+M42</f>
        <v>0</v>
      </c>
      <c r="N43" s="261"/>
      <c r="O43" s="261"/>
      <c r="P43" s="261">
        <f>P41+P42</f>
        <v>0</v>
      </c>
      <c r="Q43" s="261"/>
      <c r="R43" s="261"/>
      <c r="S43" s="353"/>
      <c r="T43" s="361"/>
      <c r="U43" s="367"/>
      <c r="V43" s="261">
        <f>V41+V42</f>
        <v>0</v>
      </c>
      <c r="W43" s="261"/>
      <c r="X43" s="261"/>
      <c r="Y43" s="261">
        <f>Y41+Y42</f>
        <v>0</v>
      </c>
      <c r="Z43" s="261"/>
      <c r="AA43" s="261"/>
      <c r="AB43" s="261">
        <f>AB41+AB42</f>
        <v>0</v>
      </c>
      <c r="AC43" s="261"/>
      <c r="AD43" s="261"/>
      <c r="AE43" s="261">
        <f>AE41+AE42</f>
        <v>0</v>
      </c>
      <c r="AF43" s="261"/>
      <c r="AG43" s="261"/>
      <c r="AH43" s="488"/>
      <c r="AI43" s="488"/>
      <c r="AJ43" s="488"/>
      <c r="AK43" s="487"/>
      <c r="AL43" s="487"/>
      <c r="AM43" s="137"/>
      <c r="AN43" s="392"/>
      <c r="AO43" s="135"/>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row>
    <row r="44" spans="1:16374" s="122" customFormat="1" ht="22.5" customHeight="1">
      <c r="A44" s="137"/>
      <c r="B44" s="174"/>
      <c r="C44" s="215"/>
      <c r="D44" s="262" t="s">
        <v>250</v>
      </c>
      <c r="E44" s="278"/>
      <c r="F44" s="296" t="s">
        <v>248</v>
      </c>
      <c r="G44" s="296"/>
      <c r="H44" s="296"/>
      <c r="I44" s="296"/>
      <c r="J44" s="296"/>
      <c r="K44" s="296"/>
      <c r="L44" s="368" t="s">
        <v>116</v>
      </c>
      <c r="M44" s="371"/>
      <c r="N44" s="376"/>
      <c r="O44" s="296" t="s">
        <v>120</v>
      </c>
      <c r="P44" s="376"/>
      <c r="Q44" s="296" t="s">
        <v>245</v>
      </c>
      <c r="R44" s="376"/>
      <c r="S44" s="296" t="s">
        <v>93</v>
      </c>
      <c r="T44" s="296" t="s">
        <v>246</v>
      </c>
      <c r="U44" s="410"/>
      <c r="V44" s="416"/>
      <c r="W44" s="376"/>
      <c r="X44" s="296" t="s">
        <v>120</v>
      </c>
      <c r="Y44" s="376"/>
      <c r="Z44" s="296" t="s">
        <v>245</v>
      </c>
      <c r="AA44" s="376"/>
      <c r="AB44" s="296" t="s">
        <v>93</v>
      </c>
      <c r="AC44" s="296" t="s">
        <v>172</v>
      </c>
      <c r="AD44" s="451"/>
      <c r="AE44" s="468"/>
      <c r="AF44" s="468"/>
      <c r="AG44" s="478"/>
      <c r="AH44" s="489"/>
      <c r="AI44" s="489"/>
      <c r="AJ44" s="489"/>
      <c r="AK44" s="224"/>
      <c r="AL44" s="224"/>
      <c r="AM44" s="224"/>
      <c r="AN44" s="163"/>
      <c r="AO44" s="163"/>
      <c r="AP44" s="163"/>
      <c r="AQ44" s="91"/>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FL44" s="122"/>
      <c r="XDQ44" s="122"/>
      <c r="XDR44" s="122"/>
      <c r="XDS44" s="122"/>
      <c r="XDT44" s="122"/>
      <c r="XDU44" s="122"/>
      <c r="XDV44" s="122"/>
      <c r="XDW44" s="122"/>
      <c r="XDX44" s="122"/>
      <c r="XDY44" s="122"/>
      <c r="XDZ44" s="122"/>
      <c r="XEA44" s="122"/>
      <c r="XEB44" s="122"/>
      <c r="XEC44" s="122"/>
      <c r="XED44" s="122"/>
      <c r="XEE44" s="122"/>
      <c r="XEF44" s="122"/>
      <c r="XEG44" s="122"/>
      <c r="XEH44" s="122"/>
      <c r="XEI44" s="122"/>
      <c r="XEJ44" s="122"/>
      <c r="XEK44" s="122"/>
      <c r="XEL44" s="122"/>
      <c r="XEM44" s="122"/>
      <c r="XEN44" s="122"/>
      <c r="XEO44" s="122"/>
      <c r="XEP44" s="122"/>
      <c r="XEQ44" s="122"/>
      <c r="XER44" s="122"/>
      <c r="XES44" s="122"/>
      <c r="XET44" s="122"/>
    </row>
    <row r="45" spans="1:16374" s="122" customFormat="1" ht="21" customHeight="1">
      <c r="A45" s="137"/>
      <c r="B45" s="167"/>
      <c r="C45" s="216"/>
      <c r="D45" s="177" t="s">
        <v>135</v>
      </c>
      <c r="E45" s="279"/>
      <c r="F45" s="279"/>
      <c r="G45" s="279"/>
      <c r="H45" s="279"/>
      <c r="I45" s="279"/>
      <c r="J45" s="279"/>
      <c r="K45" s="279"/>
      <c r="L45" s="279"/>
      <c r="M45" s="279"/>
      <c r="N45" s="279"/>
      <c r="O45" s="279"/>
      <c r="P45" s="279"/>
      <c r="Q45" s="279"/>
      <c r="R45" s="279"/>
      <c r="S45" s="279"/>
      <c r="T45" s="279"/>
      <c r="U45" s="221"/>
      <c r="V45" s="417"/>
      <c r="W45" s="424" t="s">
        <v>283</v>
      </c>
      <c r="X45" s="425"/>
      <c r="Y45" s="425"/>
      <c r="Z45" s="425"/>
      <c r="AA45" s="425"/>
      <c r="AB45" s="425"/>
      <c r="AC45" s="425"/>
      <c r="AD45" s="425"/>
      <c r="AE45" s="425"/>
      <c r="AF45" s="425"/>
      <c r="AG45" s="425"/>
      <c r="AH45" s="425"/>
      <c r="AI45" s="425"/>
      <c r="AJ45" s="489"/>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FL45" s="122"/>
      <c r="XDQ45" s="121"/>
      <c r="XDR45" s="121"/>
      <c r="XDS45" s="121"/>
      <c r="XDT45" s="121"/>
      <c r="XDU45" s="121"/>
      <c r="XDV45" s="121"/>
      <c r="XDW45" s="121"/>
      <c r="XDX45" s="121"/>
      <c r="XDY45" s="121"/>
      <c r="XDZ45" s="121"/>
      <c r="XEA45" s="121"/>
      <c r="XEB45" s="121"/>
      <c r="XEC45" s="121"/>
      <c r="XED45" s="121"/>
      <c r="XEE45" s="121"/>
      <c r="XEF45" s="121"/>
      <c r="XEG45" s="121"/>
      <c r="XEH45" s="121"/>
      <c r="XEI45" s="121"/>
      <c r="XEJ45" s="121"/>
      <c r="XEK45" s="121"/>
      <c r="XEL45" s="121"/>
      <c r="XEM45" s="121"/>
      <c r="XEN45" s="121"/>
      <c r="XEO45" s="121"/>
      <c r="XEP45" s="121"/>
      <c r="XEQ45" s="121"/>
      <c r="XER45" s="121"/>
      <c r="XES45" s="121"/>
      <c r="XET45" s="121"/>
    </row>
    <row r="46" spans="1:16374" s="122" customFormat="1" ht="21" customHeight="1">
      <c r="A46" s="137"/>
      <c r="B46" s="167"/>
      <c r="C46" s="216"/>
      <c r="D46" s="263" t="s">
        <v>13</v>
      </c>
      <c r="E46" s="280"/>
      <c r="F46" s="280"/>
      <c r="G46" s="280"/>
      <c r="H46" s="280"/>
      <c r="I46" s="280"/>
      <c r="J46" s="280"/>
      <c r="K46" s="280"/>
      <c r="L46" s="297"/>
      <c r="M46" s="263" t="s">
        <v>150</v>
      </c>
      <c r="N46" s="280"/>
      <c r="O46" s="280"/>
      <c r="P46" s="280"/>
      <c r="Q46" s="280"/>
      <c r="R46" s="280"/>
      <c r="S46" s="280"/>
      <c r="T46" s="280"/>
      <c r="U46" s="297"/>
      <c r="V46" s="418"/>
      <c r="W46" s="425"/>
      <c r="X46" s="425"/>
      <c r="Y46" s="425"/>
      <c r="Z46" s="425"/>
      <c r="AA46" s="425"/>
      <c r="AB46" s="425"/>
      <c r="AC46" s="425"/>
      <c r="AD46" s="425"/>
      <c r="AE46" s="425"/>
      <c r="AF46" s="425"/>
      <c r="AG46" s="425"/>
      <c r="AH46" s="425"/>
      <c r="AI46" s="425"/>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FL46" s="122"/>
      <c r="XDQ46" s="121"/>
      <c r="XDR46" s="121"/>
      <c r="XDS46" s="121"/>
      <c r="XDT46" s="121"/>
      <c r="XDU46" s="121"/>
      <c r="XDV46" s="121"/>
      <c r="XDW46" s="121"/>
      <c r="XDX46" s="121"/>
      <c r="XDY46" s="121"/>
      <c r="XDZ46" s="121"/>
      <c r="XEA46" s="121"/>
      <c r="XEB46" s="121"/>
      <c r="XEC46" s="121"/>
      <c r="XED46" s="121"/>
      <c r="XEE46" s="121"/>
      <c r="XEF46" s="121"/>
      <c r="XEG46" s="121"/>
      <c r="XEH46" s="121"/>
      <c r="XEI46" s="121"/>
      <c r="XEJ46" s="121"/>
      <c r="XEK46" s="121"/>
      <c r="XEL46" s="121"/>
      <c r="XEM46" s="121"/>
      <c r="XEN46" s="121"/>
      <c r="XEO46" s="121"/>
      <c r="XEP46" s="121"/>
      <c r="XEQ46" s="121"/>
      <c r="XER46" s="121"/>
      <c r="XES46" s="121"/>
      <c r="XET46" s="121"/>
    </row>
    <row r="47" spans="1:16374" s="122" customFormat="1" ht="27.75" customHeight="1">
      <c r="A47" s="137"/>
      <c r="B47" s="168"/>
      <c r="C47" s="217"/>
      <c r="D47" s="263" t="s">
        <v>136</v>
      </c>
      <c r="E47" s="280"/>
      <c r="F47" s="297"/>
      <c r="G47" s="263" t="s">
        <v>141</v>
      </c>
      <c r="H47" s="280"/>
      <c r="I47" s="297"/>
      <c r="J47" s="355" t="s">
        <v>145</v>
      </c>
      <c r="K47" s="280"/>
      <c r="L47" s="297"/>
      <c r="M47" s="263" t="s">
        <v>136</v>
      </c>
      <c r="N47" s="280"/>
      <c r="O47" s="297"/>
      <c r="P47" s="263" t="s">
        <v>141</v>
      </c>
      <c r="Q47" s="280"/>
      <c r="R47" s="297"/>
      <c r="S47" s="355" t="s">
        <v>145</v>
      </c>
      <c r="T47" s="280"/>
      <c r="U47" s="297"/>
      <c r="V47" s="419"/>
      <c r="W47" s="425"/>
      <c r="X47" s="425"/>
      <c r="Y47" s="425"/>
      <c r="Z47" s="425"/>
      <c r="AA47" s="425"/>
      <c r="AB47" s="425"/>
      <c r="AC47" s="425"/>
      <c r="AD47" s="425"/>
      <c r="AE47" s="425"/>
      <c r="AF47" s="425"/>
      <c r="AG47" s="425"/>
      <c r="AH47" s="425"/>
      <c r="AI47" s="425"/>
      <c r="AJ47" s="122"/>
      <c r="AK47" s="122"/>
      <c r="AL47" s="513"/>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FL47" s="122"/>
      <c r="XDQ47" s="121"/>
      <c r="XDR47" s="121"/>
      <c r="XDS47" s="121"/>
      <c r="XDT47" s="121"/>
      <c r="XDU47" s="121"/>
      <c r="XDV47" s="121"/>
      <c r="XDW47" s="121"/>
      <c r="XDX47" s="121"/>
      <c r="XDY47" s="121"/>
      <c r="XDZ47" s="121"/>
      <c r="XEA47" s="121"/>
      <c r="XEB47" s="121"/>
      <c r="XEC47" s="121"/>
      <c r="XED47" s="121"/>
      <c r="XEE47" s="121"/>
      <c r="XEF47" s="121"/>
      <c r="XEG47" s="121"/>
      <c r="XEH47" s="121"/>
      <c r="XEI47" s="121"/>
      <c r="XEJ47" s="121"/>
      <c r="XEK47" s="121"/>
      <c r="XEL47" s="121"/>
      <c r="XEM47" s="121"/>
      <c r="XEN47" s="121"/>
      <c r="XEO47" s="121"/>
      <c r="XEP47" s="121"/>
      <c r="XEQ47" s="121"/>
      <c r="XER47" s="121"/>
      <c r="XES47" s="121"/>
      <c r="XET47" s="121"/>
    </row>
    <row r="48" spans="1:16374" s="122" customFormat="1" ht="15" customHeight="1">
      <c r="A48" s="137"/>
      <c r="B48" s="175" t="s">
        <v>49</v>
      </c>
      <c r="C48" s="219"/>
      <c r="D48" s="264"/>
      <c r="E48" s="281"/>
      <c r="F48" s="298"/>
      <c r="G48" s="264"/>
      <c r="H48" s="281"/>
      <c r="I48" s="298"/>
      <c r="J48" s="356"/>
      <c r="K48" s="362"/>
      <c r="L48" s="369"/>
      <c r="M48" s="264"/>
      <c r="N48" s="281"/>
      <c r="O48" s="298"/>
      <c r="P48" s="264"/>
      <c r="Q48" s="281"/>
      <c r="R48" s="298"/>
      <c r="S48" s="356"/>
      <c r="T48" s="362"/>
      <c r="U48" s="369"/>
      <c r="V48" s="419"/>
      <c r="W48" s="425"/>
      <c r="X48" s="425"/>
      <c r="Y48" s="425"/>
      <c r="Z48" s="425"/>
      <c r="AA48" s="425"/>
      <c r="AB48" s="425"/>
      <c r="AC48" s="425"/>
      <c r="AD48" s="425"/>
      <c r="AE48" s="425"/>
      <c r="AF48" s="425"/>
      <c r="AG48" s="425"/>
      <c r="AH48" s="425"/>
      <c r="AI48" s="425"/>
      <c r="AJ48" s="122"/>
      <c r="AK48" s="122"/>
      <c r="AL48" s="513"/>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FL48" s="122"/>
      <c r="XDQ48" s="121"/>
      <c r="XDR48" s="121"/>
      <c r="XDS48" s="121"/>
      <c r="XDT48" s="121"/>
      <c r="XDU48" s="121"/>
      <c r="XDV48" s="121"/>
      <c r="XDW48" s="121"/>
      <c r="XDX48" s="121"/>
      <c r="XDY48" s="121"/>
      <c r="XDZ48" s="121"/>
      <c r="XEA48" s="121"/>
      <c r="XEB48" s="121"/>
      <c r="XEC48" s="121"/>
      <c r="XED48" s="121"/>
      <c r="XEE48" s="121"/>
      <c r="XEF48" s="121"/>
      <c r="XEG48" s="121"/>
      <c r="XEH48" s="121"/>
      <c r="XEI48" s="121"/>
      <c r="XEJ48" s="121"/>
      <c r="XEK48" s="121"/>
      <c r="XEL48" s="121"/>
      <c r="XEM48" s="121"/>
      <c r="XEN48" s="121"/>
      <c r="XEO48" s="121"/>
      <c r="XEP48" s="121"/>
      <c r="XEQ48" s="121"/>
      <c r="XER48" s="121"/>
      <c r="XES48" s="121"/>
      <c r="XET48" s="121"/>
    </row>
    <row r="49" spans="1:16374" s="122" customFormat="1" ht="15" customHeight="1">
      <c r="A49" s="137"/>
      <c r="B49" s="176" t="s">
        <v>23</v>
      </c>
      <c r="C49" s="220"/>
      <c r="D49" s="265"/>
      <c r="E49" s="282"/>
      <c r="F49" s="299"/>
      <c r="G49" s="265"/>
      <c r="H49" s="282"/>
      <c r="I49" s="299"/>
      <c r="J49" s="352"/>
      <c r="K49" s="360"/>
      <c r="L49" s="366"/>
      <c r="M49" s="265"/>
      <c r="N49" s="282"/>
      <c r="O49" s="299"/>
      <c r="P49" s="265"/>
      <c r="Q49" s="282"/>
      <c r="R49" s="299"/>
      <c r="S49" s="352"/>
      <c r="T49" s="360"/>
      <c r="U49" s="366"/>
      <c r="V49" s="91"/>
      <c r="W49" s="425"/>
      <c r="X49" s="425"/>
      <c r="Y49" s="425"/>
      <c r="Z49" s="425"/>
      <c r="AA49" s="425"/>
      <c r="AB49" s="425"/>
      <c r="AC49" s="425"/>
      <c r="AD49" s="425"/>
      <c r="AE49" s="425"/>
      <c r="AF49" s="425"/>
      <c r="AG49" s="425"/>
      <c r="AH49" s="425"/>
      <c r="AI49" s="425"/>
      <c r="AJ49" s="122"/>
      <c r="AK49" s="122"/>
      <c r="AL49" s="122"/>
      <c r="AM49" s="518"/>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FL49" s="122"/>
      <c r="XDQ49" s="121"/>
      <c r="XDR49" s="121"/>
      <c r="XDS49" s="121"/>
      <c r="XDT49" s="121"/>
      <c r="XDU49" s="121"/>
      <c r="XDV49" s="121"/>
      <c r="XDW49" s="121"/>
      <c r="XDX49" s="121"/>
      <c r="XDY49" s="121"/>
      <c r="XDZ49" s="121"/>
      <c r="XEA49" s="121"/>
      <c r="XEB49" s="121"/>
      <c r="XEC49" s="121"/>
      <c r="XED49" s="121"/>
      <c r="XEE49" s="121"/>
      <c r="XEF49" s="121"/>
      <c r="XEG49" s="121"/>
      <c r="XEH49" s="121"/>
      <c r="XEI49" s="121"/>
      <c r="XEJ49" s="121"/>
      <c r="XEK49" s="121"/>
      <c r="XEL49" s="121"/>
      <c r="XEM49" s="121"/>
      <c r="XEN49" s="121"/>
      <c r="XEO49" s="121"/>
      <c r="XEP49" s="121"/>
      <c r="XEQ49" s="121"/>
      <c r="XER49" s="121"/>
      <c r="XES49" s="121"/>
      <c r="XET49" s="121"/>
    </row>
    <row r="50" spans="1:16374" s="122" customFormat="1" ht="15" customHeight="1">
      <c r="A50" s="137"/>
      <c r="B50" s="177" t="s">
        <v>51</v>
      </c>
      <c r="C50" s="221"/>
      <c r="D50" s="266">
        <f>D48+D49</f>
        <v>0</v>
      </c>
      <c r="E50" s="283"/>
      <c r="F50" s="300"/>
      <c r="G50" s="266">
        <f>G48+G49</f>
        <v>0</v>
      </c>
      <c r="H50" s="283"/>
      <c r="I50" s="300"/>
      <c r="J50" s="357"/>
      <c r="K50" s="363"/>
      <c r="L50" s="370"/>
      <c r="M50" s="266">
        <f>M48+M49</f>
        <v>0</v>
      </c>
      <c r="N50" s="283"/>
      <c r="O50" s="300"/>
      <c r="P50" s="266">
        <f>P48+P49</f>
        <v>0</v>
      </c>
      <c r="Q50" s="283"/>
      <c r="R50" s="300"/>
      <c r="S50" s="357"/>
      <c r="T50" s="363"/>
      <c r="U50" s="370"/>
      <c r="V50" s="91"/>
      <c r="W50" s="425"/>
      <c r="X50" s="425"/>
      <c r="Y50" s="425"/>
      <c r="Z50" s="425"/>
      <c r="AA50" s="425"/>
      <c r="AB50" s="425"/>
      <c r="AC50" s="425"/>
      <c r="AD50" s="425"/>
      <c r="AE50" s="425"/>
      <c r="AF50" s="425"/>
      <c r="AG50" s="425"/>
      <c r="AH50" s="425"/>
      <c r="AI50" s="425"/>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FL50" s="122"/>
      <c r="XDQ50" s="121"/>
      <c r="XDR50" s="121"/>
      <c r="XDS50" s="121"/>
      <c r="XDT50" s="121"/>
      <c r="XDU50" s="121"/>
      <c r="XDV50" s="121"/>
      <c r="XDW50" s="121"/>
      <c r="XDX50" s="121"/>
      <c r="XDY50" s="121"/>
      <c r="XDZ50" s="121"/>
      <c r="XEA50" s="121"/>
      <c r="XEB50" s="121"/>
      <c r="XEC50" s="121"/>
      <c r="XED50" s="121"/>
      <c r="XEE50" s="121"/>
      <c r="XEF50" s="121"/>
      <c r="XEG50" s="121"/>
      <c r="XEH50" s="121"/>
      <c r="XEI50" s="121"/>
      <c r="XEJ50" s="121"/>
      <c r="XEK50" s="121"/>
      <c r="XEL50" s="121"/>
      <c r="XEM50" s="121"/>
      <c r="XEN50" s="121"/>
      <c r="XEO50" s="121"/>
      <c r="XEP50" s="121"/>
      <c r="XEQ50" s="121"/>
      <c r="XER50" s="121"/>
      <c r="XES50" s="121"/>
      <c r="XET50" s="121"/>
    </row>
    <row r="51" spans="1:16374" s="122" customFormat="1" ht="8.25" customHeight="1">
      <c r="A51" s="137"/>
      <c r="B51" s="164"/>
      <c r="C51" s="164"/>
      <c r="D51" s="255"/>
      <c r="E51" s="255"/>
      <c r="F51" s="255"/>
      <c r="G51" s="255"/>
      <c r="H51" s="255"/>
      <c r="I51" s="255"/>
      <c r="J51" s="274"/>
      <c r="K51" s="274"/>
      <c r="L51" s="274"/>
      <c r="M51" s="255"/>
      <c r="N51" s="255"/>
      <c r="O51" s="255"/>
      <c r="P51" s="255"/>
      <c r="Q51" s="255"/>
      <c r="R51" s="255"/>
      <c r="S51" s="274"/>
      <c r="T51" s="274"/>
      <c r="U51" s="274"/>
      <c r="V51" s="1"/>
      <c r="W51" s="1"/>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FL51" s="122"/>
      <c r="XDQ51" s="121"/>
      <c r="XDR51" s="121"/>
      <c r="XDS51" s="121"/>
      <c r="XDT51" s="121"/>
      <c r="XDU51" s="121"/>
      <c r="XDV51" s="121"/>
      <c r="XDW51" s="121"/>
      <c r="XDX51" s="121"/>
      <c r="XDY51" s="121"/>
      <c r="XDZ51" s="121"/>
      <c r="XEA51" s="121"/>
      <c r="XEB51" s="121"/>
      <c r="XEC51" s="121"/>
      <c r="XED51" s="121"/>
      <c r="XEE51" s="121"/>
      <c r="XEF51" s="121"/>
      <c r="XEG51" s="121"/>
      <c r="XEH51" s="121"/>
      <c r="XEI51" s="121"/>
      <c r="XEJ51" s="121"/>
      <c r="XEK51" s="121"/>
      <c r="XEL51" s="121"/>
      <c r="XEM51" s="121"/>
      <c r="XEN51" s="121"/>
      <c r="XEO51" s="121"/>
      <c r="XEP51" s="121"/>
      <c r="XEQ51" s="121"/>
      <c r="XER51" s="121"/>
      <c r="XES51" s="121"/>
      <c r="XET51" s="121"/>
    </row>
    <row r="52" spans="1:16374" s="122" customFormat="1" ht="22.5" customHeight="1">
      <c r="A52" s="141" t="s">
        <v>264</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469">
        <f>H7</f>
        <v>0</v>
      </c>
      <c r="AF52" s="178"/>
      <c r="AG52" s="178"/>
      <c r="AH52" s="178"/>
      <c r="AI52" s="494"/>
      <c r="AJ52" s="494"/>
      <c r="AK52" s="494"/>
      <c r="AL52" s="494"/>
      <c r="AM52" s="518"/>
      <c r="AN52" s="518"/>
      <c r="AO52" s="518"/>
      <c r="AP52" s="518"/>
      <c r="AQ52" s="520"/>
      <c r="AR52" s="520"/>
      <c r="AS52" s="520"/>
      <c r="AT52" s="520"/>
      <c r="AU52" s="520"/>
      <c r="AV52" s="520"/>
      <c r="AW52" s="520"/>
      <c r="AX52" s="520"/>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FL52" s="122"/>
      <c r="XDQ52" s="122"/>
      <c r="XDR52" s="122"/>
      <c r="XDS52" s="122"/>
      <c r="XDT52" s="122"/>
      <c r="XDU52" s="122"/>
      <c r="XDV52" s="122"/>
      <c r="XDW52" s="122"/>
      <c r="XDX52" s="122"/>
      <c r="XDY52" s="122"/>
      <c r="XDZ52" s="122"/>
      <c r="XEA52" s="122"/>
      <c r="XEB52" s="122"/>
      <c r="XEC52" s="122"/>
      <c r="XED52" s="122"/>
      <c r="XEE52" s="122"/>
      <c r="XEF52" s="122"/>
      <c r="XEG52" s="122"/>
      <c r="XEH52" s="122"/>
      <c r="XEI52" s="122"/>
      <c r="XEJ52" s="122"/>
      <c r="XEK52" s="122"/>
      <c r="XEL52" s="122"/>
      <c r="XEM52" s="122"/>
      <c r="XEN52" s="122"/>
      <c r="XEO52" s="122"/>
      <c r="XEP52" s="122"/>
      <c r="XEQ52" s="122"/>
      <c r="XER52" s="122"/>
      <c r="XES52" s="122"/>
      <c r="XET52" s="122"/>
    </row>
    <row r="53" spans="1:16374" s="122" customFormat="1" ht="18" customHeight="1">
      <c r="A53" s="142" t="s">
        <v>34</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494"/>
      <c r="AL53" s="494"/>
      <c r="AM53" s="518"/>
      <c r="AN53" s="518"/>
      <c r="AO53" s="518"/>
      <c r="AP53" s="518"/>
      <c r="AQ53" s="520"/>
      <c r="AR53" s="520"/>
      <c r="AS53" s="520"/>
      <c r="AT53" s="520"/>
      <c r="AU53" s="520"/>
      <c r="AV53" s="520"/>
      <c r="AW53" s="520"/>
      <c r="AX53" s="520"/>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FL53" s="122"/>
      <c r="XDQ53" s="122"/>
      <c r="XDR53" s="122"/>
      <c r="XDS53" s="122"/>
      <c r="XDT53" s="122"/>
      <c r="XDU53" s="122"/>
      <c r="XDV53" s="122"/>
      <c r="XDW53" s="122"/>
      <c r="XDX53" s="122"/>
      <c r="XDY53" s="122"/>
      <c r="XDZ53" s="122"/>
      <c r="XEA53" s="122"/>
      <c r="XEB53" s="122"/>
      <c r="XEC53" s="122"/>
      <c r="XED53" s="122"/>
      <c r="XEE53" s="122"/>
      <c r="XEF53" s="122"/>
      <c r="XEG53" s="122"/>
      <c r="XEH53" s="122"/>
      <c r="XEI53" s="122"/>
      <c r="XEJ53" s="122"/>
      <c r="XEK53" s="122"/>
      <c r="XEL53" s="122"/>
      <c r="XEM53" s="122"/>
      <c r="XEN53" s="122"/>
      <c r="XEO53" s="122"/>
      <c r="XEP53" s="122"/>
      <c r="XEQ53" s="122"/>
      <c r="XER53" s="122"/>
      <c r="XES53" s="122"/>
      <c r="XET53" s="122"/>
    </row>
    <row r="54" spans="1:16374" s="122" customFormat="1" ht="17.25" customHeight="1">
      <c r="A54" s="143" t="s">
        <v>344</v>
      </c>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35"/>
      <c r="AL54" s="135"/>
      <c r="AM54" s="135"/>
      <c r="AN54" s="135"/>
      <c r="AO54" s="135"/>
      <c r="AP54" s="135"/>
      <c r="AQ54" s="520"/>
      <c r="AR54" s="520"/>
      <c r="AS54" s="520"/>
      <c r="AT54" s="520"/>
      <c r="AU54" s="520"/>
      <c r="AV54" s="520"/>
      <c r="AW54" s="520"/>
      <c r="AX54" s="520"/>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FL54" s="122"/>
      <c r="XDQ54" s="122"/>
      <c r="XDR54" s="122"/>
      <c r="XDS54" s="122"/>
      <c r="XDT54" s="122"/>
      <c r="XDU54" s="122"/>
      <c r="XDV54" s="122"/>
      <c r="XDW54" s="122"/>
      <c r="XDX54" s="122"/>
      <c r="XDY54" s="122"/>
      <c r="XDZ54" s="122"/>
      <c r="XEA54" s="122"/>
      <c r="XEB54" s="122"/>
      <c r="XEC54" s="122"/>
      <c r="XED54" s="122"/>
      <c r="XEE54" s="122"/>
      <c r="XEF54" s="122"/>
      <c r="XEG54" s="122"/>
      <c r="XEH54" s="122"/>
      <c r="XEI54" s="122"/>
      <c r="XEJ54" s="122"/>
      <c r="XEK54" s="122"/>
      <c r="XEL54" s="122"/>
      <c r="XEM54" s="122"/>
      <c r="XEN54" s="122"/>
      <c r="XEO54" s="122"/>
      <c r="XEP54" s="122"/>
      <c r="XEQ54" s="122"/>
      <c r="XER54" s="122"/>
      <c r="XES54" s="122"/>
      <c r="XET54" s="122"/>
    </row>
    <row r="55" spans="1:16374" s="122" customFormat="1" ht="15" customHeight="1">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7"/>
      <c r="AL55" s="147"/>
      <c r="AM55" s="147"/>
      <c r="AN55" s="147"/>
      <c r="AO55" s="147"/>
      <c r="AP55" s="147"/>
      <c r="AQ55" s="520"/>
      <c r="AR55" s="520"/>
      <c r="AS55" s="520"/>
      <c r="AT55" s="520"/>
      <c r="AU55" s="520"/>
      <c r="AV55" s="520"/>
      <c r="AW55" s="520"/>
      <c r="AX55" s="520"/>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FL55" s="122"/>
      <c r="XDQ55" s="122"/>
      <c r="XDR55" s="122"/>
      <c r="XDS55" s="122"/>
      <c r="XDT55" s="122"/>
      <c r="XDU55" s="122"/>
      <c r="XDV55" s="122"/>
      <c r="XDW55" s="122"/>
      <c r="XDX55" s="122"/>
      <c r="XDY55" s="122"/>
      <c r="XDZ55" s="122"/>
      <c r="XEA55" s="122"/>
      <c r="XEB55" s="122"/>
      <c r="XEC55" s="122"/>
      <c r="XED55" s="122"/>
      <c r="XEE55" s="122"/>
      <c r="XEF55" s="122"/>
      <c r="XEG55" s="122"/>
      <c r="XEH55" s="122"/>
      <c r="XEI55" s="122"/>
      <c r="XEJ55" s="122"/>
      <c r="XEK55" s="122"/>
      <c r="XEL55" s="122"/>
      <c r="XEM55" s="122"/>
      <c r="XEN55" s="122"/>
      <c r="XEO55" s="122"/>
      <c r="XEP55" s="122"/>
      <c r="XEQ55" s="122"/>
      <c r="XER55" s="122"/>
      <c r="XES55" s="122"/>
      <c r="XET55" s="122"/>
    </row>
    <row r="56" spans="1:16374" s="122" customFormat="1" ht="18" customHeight="1">
      <c r="A56" s="137"/>
      <c r="B56" s="179" t="s">
        <v>345</v>
      </c>
      <c r="C56" s="179"/>
      <c r="D56" s="179"/>
      <c r="E56" s="179"/>
      <c r="F56" s="179"/>
      <c r="G56" s="179"/>
      <c r="H56" s="179"/>
      <c r="I56" s="179"/>
      <c r="J56" s="179"/>
      <c r="K56" s="179"/>
      <c r="L56" s="179"/>
      <c r="M56" s="179"/>
      <c r="N56" s="179"/>
      <c r="O56" s="179"/>
      <c r="P56" s="19"/>
      <c r="Q56" s="19"/>
      <c r="R56" s="19"/>
      <c r="S56" s="19"/>
      <c r="T56" s="19"/>
      <c r="U56" s="19"/>
      <c r="V56" s="179"/>
      <c r="W56" s="122"/>
      <c r="X56" s="122"/>
      <c r="Y56" s="122"/>
      <c r="Z56" s="122"/>
      <c r="AA56" s="122"/>
      <c r="AB56" s="122"/>
      <c r="AC56" s="122"/>
      <c r="AD56" s="122"/>
      <c r="AE56" s="122"/>
      <c r="AF56" s="122"/>
      <c r="AG56" s="122"/>
      <c r="AH56" s="122"/>
      <c r="AI56" s="147"/>
      <c r="AJ56" s="147"/>
      <c r="AK56" s="505"/>
      <c r="AL56" s="122"/>
      <c r="AM56" s="122"/>
      <c r="AN56" s="520"/>
      <c r="AO56" s="122"/>
      <c r="AP56" s="122"/>
      <c r="AQ56" s="520"/>
      <c r="AR56" s="520"/>
      <c r="AS56" s="520"/>
      <c r="AT56" s="520"/>
      <c r="AU56" s="520"/>
      <c r="AV56" s="520"/>
      <c r="AW56" s="520"/>
      <c r="AX56" s="520"/>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FL56" s="122"/>
      <c r="XDQ56" s="122"/>
      <c r="XDR56" s="122"/>
      <c r="XDS56" s="122"/>
      <c r="XDT56" s="122"/>
      <c r="XDU56" s="122"/>
      <c r="XDV56" s="122"/>
      <c r="XDW56" s="122"/>
      <c r="XDX56" s="122"/>
      <c r="XDY56" s="122"/>
      <c r="XDZ56" s="122"/>
      <c r="XEA56" s="122"/>
      <c r="XEB56" s="122"/>
      <c r="XEC56" s="122"/>
      <c r="XED56" s="122"/>
      <c r="XEE56" s="122"/>
      <c r="XEF56" s="122"/>
      <c r="XEG56" s="122"/>
      <c r="XEH56" s="122"/>
      <c r="XEI56" s="122"/>
      <c r="XEJ56" s="122"/>
      <c r="XEK56" s="122"/>
      <c r="XEL56" s="122"/>
      <c r="XEM56" s="122"/>
      <c r="XEN56" s="122"/>
      <c r="XEO56" s="122"/>
      <c r="XEP56" s="122"/>
      <c r="XEQ56" s="122"/>
      <c r="XER56" s="122"/>
      <c r="XES56" s="122"/>
      <c r="XET56" s="122"/>
    </row>
    <row r="57" spans="1:16374" s="122" customFormat="1" ht="4.5" customHeight="1">
      <c r="A57" s="137"/>
      <c r="B57" s="179"/>
      <c r="C57" s="179"/>
      <c r="D57" s="179"/>
      <c r="E57" s="179"/>
      <c r="F57" s="179"/>
      <c r="G57" s="179"/>
      <c r="H57" s="326"/>
      <c r="I57" s="179"/>
      <c r="J57" s="179"/>
      <c r="K57" s="179"/>
      <c r="L57" s="179"/>
      <c r="M57" s="179"/>
      <c r="N57" s="179"/>
      <c r="O57" s="179"/>
      <c r="P57" s="19"/>
      <c r="Q57" s="19"/>
      <c r="R57" s="19"/>
      <c r="S57" s="19"/>
      <c r="T57" s="19"/>
      <c r="U57" s="19"/>
      <c r="V57" s="179"/>
      <c r="W57" s="147"/>
      <c r="X57" s="122"/>
      <c r="Y57" s="122"/>
      <c r="Z57" s="122"/>
      <c r="AA57" s="122"/>
      <c r="AB57" s="122"/>
      <c r="AC57" s="122"/>
      <c r="AD57" s="122"/>
      <c r="AE57" s="122"/>
      <c r="AF57" s="431"/>
      <c r="AG57" s="147"/>
      <c r="AH57" s="122"/>
      <c r="AI57" s="147"/>
      <c r="AJ57" s="147"/>
      <c r="AK57" s="506"/>
      <c r="AL57" s="122"/>
      <c r="AM57" s="122"/>
      <c r="AN57" s="520"/>
      <c r="AO57" s="122"/>
      <c r="AP57" s="122"/>
      <c r="AQ57" s="520"/>
      <c r="AR57" s="520"/>
      <c r="AS57" s="520"/>
      <c r="AT57" s="520"/>
      <c r="AU57" s="520"/>
      <c r="AV57" s="520"/>
      <c r="AW57" s="520"/>
      <c r="AX57" s="520"/>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FL57" s="122"/>
      <c r="XDQ57" s="122"/>
      <c r="XDR57" s="122"/>
      <c r="XDS57" s="122"/>
      <c r="XDT57" s="122"/>
      <c r="XDU57" s="122"/>
      <c r="XDV57" s="122"/>
      <c r="XDW57" s="122"/>
      <c r="XDX57" s="122"/>
      <c r="XDY57" s="122"/>
      <c r="XDZ57" s="122"/>
      <c r="XEA57" s="122"/>
      <c r="XEB57" s="122"/>
      <c r="XEC57" s="122"/>
      <c r="XED57" s="122"/>
      <c r="XEE57" s="122"/>
      <c r="XEF57" s="122"/>
      <c r="XEG57" s="122"/>
      <c r="XEH57" s="122"/>
      <c r="XEI57" s="122"/>
      <c r="XEJ57" s="122"/>
      <c r="XEK57" s="122"/>
      <c r="XEL57" s="122"/>
      <c r="XEM57" s="122"/>
      <c r="XEN57" s="122"/>
      <c r="XEO57" s="122"/>
      <c r="XEP57" s="122"/>
      <c r="XEQ57" s="122"/>
      <c r="XER57" s="122"/>
      <c r="XES57" s="122"/>
      <c r="XET57" s="122"/>
    </row>
    <row r="58" spans="1:16374" s="122" customFormat="1" ht="18" customHeight="1">
      <c r="A58" s="137"/>
      <c r="B58" s="180"/>
      <c r="C58" s="140" t="s">
        <v>95</v>
      </c>
      <c r="D58" s="19"/>
      <c r="E58" s="19"/>
      <c r="F58" s="19"/>
      <c r="G58" s="19"/>
      <c r="H58" s="19"/>
      <c r="I58" s="19"/>
      <c r="J58" s="19"/>
      <c r="K58" s="19"/>
      <c r="L58" s="19"/>
      <c r="M58" s="19"/>
      <c r="N58" s="19"/>
      <c r="O58" s="19"/>
      <c r="P58" s="19"/>
      <c r="Q58" s="19"/>
      <c r="R58" s="19"/>
      <c r="S58" s="19"/>
      <c r="T58" s="19"/>
      <c r="U58" s="19"/>
      <c r="V58" s="181"/>
      <c r="W58" s="122"/>
      <c r="X58" s="122"/>
      <c r="Y58" s="122"/>
      <c r="Z58" s="122"/>
      <c r="AA58" s="224"/>
      <c r="AB58" s="122"/>
      <c r="AC58" s="122"/>
      <c r="AD58" s="122"/>
      <c r="AE58" s="224"/>
      <c r="AF58" s="1"/>
      <c r="AG58" s="224"/>
      <c r="AH58" s="224"/>
      <c r="AI58" s="224"/>
      <c r="AJ58" s="224"/>
      <c r="AK58" s="447"/>
      <c r="AL58" s="122"/>
      <c r="AM58" s="122"/>
      <c r="AN58" s="520"/>
      <c r="AO58" s="122"/>
      <c r="AP58" s="122"/>
      <c r="AQ58" s="520"/>
      <c r="AR58" s="520"/>
      <c r="AS58" s="520"/>
      <c r="AT58" s="520"/>
      <c r="AU58" s="520"/>
      <c r="AV58" s="520"/>
      <c r="AW58" s="520"/>
      <c r="AX58" s="520"/>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FL58" s="122"/>
      <c r="XDQ58" s="122"/>
      <c r="XDR58" s="122"/>
      <c r="XDS58" s="122"/>
      <c r="XDT58" s="122"/>
      <c r="XDU58" s="122"/>
      <c r="XDV58" s="122"/>
      <c r="XDW58" s="122"/>
      <c r="XDX58" s="122"/>
      <c r="XDY58" s="122"/>
      <c r="XDZ58" s="122"/>
      <c r="XEA58" s="122"/>
      <c r="XEB58" s="122"/>
      <c r="XEC58" s="122"/>
      <c r="XED58" s="122"/>
      <c r="XEE58" s="122"/>
      <c r="XEF58" s="122"/>
      <c r="XEG58" s="122"/>
      <c r="XEH58" s="122"/>
      <c r="XEI58" s="122"/>
      <c r="XEJ58" s="122"/>
      <c r="XEK58" s="122"/>
      <c r="XEL58" s="122"/>
      <c r="XEM58" s="122"/>
      <c r="XEN58" s="122"/>
      <c r="XEO58" s="122"/>
      <c r="XEP58" s="122"/>
      <c r="XEQ58" s="122"/>
      <c r="XER58" s="122"/>
      <c r="XES58" s="122"/>
      <c r="XET58" s="122"/>
    </row>
    <row r="59" spans="1:16374" s="122" customFormat="1" ht="4.5" customHeight="1">
      <c r="A59" s="137"/>
      <c r="B59" s="180"/>
      <c r="C59" s="19"/>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37"/>
      <c r="AI59" s="137"/>
      <c r="AJ59" s="137"/>
      <c r="AK59" s="137"/>
      <c r="AL59" s="514"/>
      <c r="AM59" s="515"/>
      <c r="AN59" s="515"/>
      <c r="AO59" s="122"/>
      <c r="AP59" s="122"/>
      <c r="AQ59" s="520"/>
      <c r="AR59" s="520"/>
      <c r="AS59" s="520"/>
      <c r="AT59" s="520"/>
      <c r="AU59" s="520"/>
      <c r="AV59" s="520"/>
      <c r="AW59" s="520"/>
      <c r="AX59" s="520"/>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FL59" s="122"/>
      <c r="XDQ59" s="122"/>
      <c r="XDR59" s="122"/>
      <c r="XDS59" s="122"/>
      <c r="XDT59" s="122"/>
      <c r="XDU59" s="122"/>
      <c r="XDV59" s="122"/>
      <c r="XDW59" s="122"/>
      <c r="XDX59" s="122"/>
      <c r="XDY59" s="122"/>
      <c r="XDZ59" s="122"/>
      <c r="XEA59" s="122"/>
      <c r="XEB59" s="122"/>
      <c r="XEC59" s="122"/>
      <c r="XED59" s="122"/>
      <c r="XEE59" s="122"/>
      <c r="XEF59" s="122"/>
      <c r="XEG59" s="122"/>
      <c r="XEH59" s="122"/>
      <c r="XEI59" s="122"/>
      <c r="XEJ59" s="122"/>
      <c r="XEK59" s="122"/>
      <c r="XEL59" s="122"/>
      <c r="XEM59" s="122"/>
      <c r="XEN59" s="122"/>
      <c r="XEO59" s="122"/>
      <c r="XEP59" s="122"/>
      <c r="XEQ59" s="122"/>
      <c r="XER59" s="122"/>
      <c r="XES59" s="122"/>
      <c r="XET59" s="122"/>
    </row>
    <row r="60" spans="1:16374" s="122" customFormat="1" ht="59.45" customHeight="1">
      <c r="A60" s="137"/>
      <c r="B60" s="180"/>
      <c r="C60" s="222"/>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470"/>
      <c r="AF60" s="122"/>
      <c r="AG60" s="479" t="s">
        <v>83</v>
      </c>
      <c r="AH60" s="479"/>
      <c r="AI60" s="479"/>
      <c r="AJ60" s="381" t="s">
        <v>156</v>
      </c>
      <c r="AK60" s="137"/>
      <c r="AL60" s="515"/>
      <c r="AM60" s="515"/>
      <c r="AN60" s="515"/>
      <c r="AO60" s="122"/>
      <c r="AP60" s="122"/>
      <c r="AQ60" s="520"/>
      <c r="AR60" s="520"/>
      <c r="AS60" s="520"/>
      <c r="AT60" s="520"/>
      <c r="AU60" s="520"/>
      <c r="AV60" s="520"/>
      <c r="AW60" s="520"/>
      <c r="AX60" s="520"/>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FL60" s="122"/>
      <c r="XDQ60" s="122"/>
      <c r="XDR60" s="122"/>
      <c r="XDS60" s="122"/>
      <c r="XDT60" s="122"/>
      <c r="XDU60" s="122"/>
      <c r="XDV60" s="122"/>
      <c r="XDW60" s="122"/>
      <c r="XDX60" s="122"/>
      <c r="XDY60" s="122"/>
      <c r="XDZ60" s="122"/>
      <c r="XEA60" s="122"/>
      <c r="XEB60" s="122"/>
      <c r="XEC60" s="122"/>
      <c r="XED60" s="122"/>
      <c r="XEE60" s="122"/>
      <c r="XEF60" s="122"/>
      <c r="XEG60" s="122"/>
      <c r="XEH60" s="122"/>
      <c r="XEI60" s="122"/>
      <c r="XEJ60" s="122"/>
      <c r="XEK60" s="122"/>
      <c r="XEL60" s="122"/>
      <c r="XEM60" s="122"/>
      <c r="XEN60" s="122"/>
      <c r="XEO60" s="122"/>
      <c r="XEP60" s="122"/>
      <c r="XEQ60" s="122"/>
      <c r="XER60" s="122"/>
      <c r="XES60" s="122"/>
      <c r="XET60" s="122"/>
    </row>
    <row r="61" spans="1:16374" s="122" customFormat="1" ht="12" customHeight="1">
      <c r="A61" s="137"/>
      <c r="B61" s="180"/>
      <c r="C61" s="19"/>
      <c r="D61" s="179"/>
      <c r="E61" s="179"/>
      <c r="F61" s="179"/>
      <c r="G61" s="179"/>
      <c r="H61" s="179"/>
      <c r="I61" s="179"/>
      <c r="J61" s="179"/>
      <c r="K61" s="179"/>
      <c r="L61" s="179"/>
      <c r="M61" s="179"/>
      <c r="N61" s="179"/>
      <c r="O61" s="179"/>
      <c r="P61" s="19"/>
      <c r="Q61" s="19"/>
      <c r="R61" s="19"/>
      <c r="S61" s="19"/>
      <c r="T61" s="19"/>
      <c r="U61" s="19"/>
      <c r="V61" s="179"/>
      <c r="W61" s="122"/>
      <c r="X61" s="122"/>
      <c r="Y61" s="137"/>
      <c r="Z61" s="431"/>
      <c r="AA61" s="122"/>
      <c r="AB61" s="137"/>
      <c r="AC61" s="431"/>
      <c r="AD61" s="164"/>
      <c r="AE61" s="122"/>
      <c r="AF61" s="122"/>
      <c r="AG61" s="122"/>
      <c r="AH61" s="122"/>
      <c r="AI61" s="122"/>
      <c r="AJ61" s="122"/>
      <c r="AK61" s="122"/>
      <c r="AL61" s="122"/>
      <c r="AM61" s="122"/>
      <c r="AN61" s="122"/>
      <c r="AO61" s="122"/>
      <c r="AP61" s="122"/>
      <c r="AQ61" s="520"/>
      <c r="AR61" s="520"/>
      <c r="AS61" s="520"/>
      <c r="AT61" s="520"/>
      <c r="AU61" s="520"/>
      <c r="AV61" s="520"/>
      <c r="AW61" s="520"/>
      <c r="AX61" s="520"/>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FL61" s="122"/>
      <c r="XDQ61" s="122"/>
      <c r="XDR61" s="122"/>
      <c r="XDS61" s="122"/>
      <c r="XDT61" s="122"/>
      <c r="XDU61" s="122"/>
      <c r="XDV61" s="122"/>
      <c r="XDW61" s="122"/>
      <c r="XDX61" s="122"/>
      <c r="XDY61" s="122"/>
      <c r="XDZ61" s="122"/>
      <c r="XEA61" s="122"/>
      <c r="XEB61" s="122"/>
      <c r="XEC61" s="122"/>
      <c r="XED61" s="122"/>
      <c r="XEE61" s="122"/>
      <c r="XEF61" s="122"/>
      <c r="XEG61" s="122"/>
      <c r="XEH61" s="122"/>
      <c r="XEI61" s="122"/>
      <c r="XEJ61" s="122"/>
      <c r="XEK61" s="122"/>
      <c r="XEL61" s="122"/>
      <c r="XEM61" s="122"/>
      <c r="XEN61" s="122"/>
      <c r="XEO61" s="122"/>
      <c r="XEP61" s="122"/>
      <c r="XEQ61" s="122"/>
      <c r="XER61" s="122"/>
      <c r="XES61" s="122"/>
      <c r="XET61" s="122"/>
    </row>
    <row r="62" spans="1:16374" s="122" customFormat="1" ht="18" customHeight="1">
      <c r="A62" s="137"/>
      <c r="B62" s="179" t="s">
        <v>53</v>
      </c>
      <c r="C62" s="19"/>
      <c r="D62" s="179"/>
      <c r="E62" s="225"/>
      <c r="F62" s="225"/>
      <c r="G62" s="225"/>
      <c r="H62" s="225"/>
      <c r="I62" s="225"/>
      <c r="J62" s="225"/>
      <c r="K62" s="225"/>
      <c r="L62" s="225"/>
      <c r="M62" s="225"/>
      <c r="N62" s="225"/>
      <c r="O62" s="225"/>
      <c r="P62" s="225"/>
      <c r="Q62" s="225"/>
      <c r="R62" s="225"/>
      <c r="S62" s="225"/>
      <c r="T62" s="225"/>
      <c r="U62" s="179"/>
      <c r="V62" s="179"/>
      <c r="W62" s="122"/>
      <c r="X62" s="122"/>
      <c r="Y62" s="135"/>
      <c r="Z62" s="135"/>
      <c r="AA62" s="135"/>
      <c r="AB62" s="135"/>
      <c r="AC62" s="135"/>
      <c r="AD62" s="135"/>
      <c r="AE62" s="135"/>
      <c r="AF62" s="135"/>
      <c r="AG62" s="135"/>
      <c r="AH62" s="135"/>
      <c r="AI62" s="135"/>
      <c r="AJ62" s="135"/>
      <c r="AK62" s="135"/>
      <c r="AL62" s="122"/>
      <c r="AM62" s="122"/>
      <c r="AN62" s="122"/>
      <c r="AO62" s="122"/>
      <c r="AP62" s="122"/>
      <c r="AQ62" s="520"/>
      <c r="AR62" s="520"/>
      <c r="AS62" s="520"/>
      <c r="AT62" s="520"/>
      <c r="AU62" s="520"/>
      <c r="AV62" s="520"/>
      <c r="AW62" s="520"/>
      <c r="AX62" s="520"/>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FL62" s="122"/>
      <c r="XDQ62" s="122"/>
      <c r="XDR62" s="122"/>
      <c r="XDS62" s="122"/>
      <c r="XDT62" s="122"/>
      <c r="XDU62" s="122"/>
      <c r="XDV62" s="122"/>
      <c r="XDW62" s="122"/>
      <c r="XDX62" s="122"/>
      <c r="XDY62" s="122"/>
      <c r="XDZ62" s="122"/>
      <c r="XEA62" s="122"/>
      <c r="XEB62" s="122"/>
      <c r="XEC62" s="122"/>
      <c r="XED62" s="122"/>
      <c r="XEE62" s="122"/>
      <c r="XEF62" s="122"/>
      <c r="XEG62" s="122"/>
      <c r="XEH62" s="122"/>
      <c r="XEI62" s="122"/>
      <c r="XEJ62" s="122"/>
      <c r="XEK62" s="122"/>
      <c r="XEL62" s="122"/>
      <c r="XEM62" s="122"/>
      <c r="XEN62" s="122"/>
      <c r="XEO62" s="122"/>
      <c r="XEP62" s="122"/>
      <c r="XEQ62" s="122"/>
      <c r="XER62" s="122"/>
      <c r="XES62" s="122"/>
      <c r="XET62" s="122"/>
    </row>
    <row r="63" spans="1:16374" s="122" customFormat="1" ht="4.5" customHeight="1">
      <c r="A63" s="137"/>
      <c r="B63" s="19"/>
      <c r="C63" s="179"/>
      <c r="D63" s="179"/>
      <c r="E63" s="225"/>
      <c r="F63" s="225"/>
      <c r="G63" s="225"/>
      <c r="H63" s="225"/>
      <c r="I63" s="225"/>
      <c r="J63" s="225"/>
      <c r="K63" s="225"/>
      <c r="L63" s="225"/>
      <c r="M63" s="225"/>
      <c r="N63" s="225"/>
      <c r="O63" s="225"/>
      <c r="P63" s="225"/>
      <c r="Q63" s="225"/>
      <c r="R63" s="225"/>
      <c r="S63" s="225"/>
      <c r="T63" s="225"/>
      <c r="U63" s="179"/>
      <c r="V63" s="179"/>
      <c r="W63" s="122"/>
      <c r="X63" s="122"/>
      <c r="Y63" s="122"/>
      <c r="Z63" s="122"/>
      <c r="AA63" s="122"/>
      <c r="AB63" s="122"/>
      <c r="AC63" s="122"/>
      <c r="AD63" s="122"/>
      <c r="AE63" s="122"/>
      <c r="AF63" s="122"/>
      <c r="AG63" s="122"/>
      <c r="AH63" s="122"/>
      <c r="AI63" s="122"/>
      <c r="AJ63" s="122"/>
      <c r="AK63" s="122"/>
      <c r="AL63" s="122"/>
      <c r="AM63" s="147"/>
      <c r="AN63" s="147"/>
      <c r="AO63" s="164"/>
      <c r="AP63" s="147"/>
      <c r="AQ63" s="520"/>
      <c r="AR63" s="520"/>
      <c r="AS63" s="520"/>
      <c r="AT63" s="520"/>
      <c r="AU63" s="520"/>
      <c r="AV63" s="520"/>
      <c r="AW63" s="520"/>
      <c r="AX63" s="520"/>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FL63" s="122"/>
      <c r="XDQ63" s="122"/>
      <c r="XDR63" s="122"/>
      <c r="XDS63" s="122"/>
      <c r="XDT63" s="122"/>
      <c r="XDU63" s="122"/>
      <c r="XDV63" s="122"/>
      <c r="XDW63" s="122"/>
      <c r="XDX63" s="122"/>
      <c r="XDY63" s="122"/>
      <c r="XDZ63" s="122"/>
      <c r="XEA63" s="122"/>
      <c r="XEB63" s="122"/>
      <c r="XEC63" s="122"/>
      <c r="XED63" s="122"/>
      <c r="XEE63" s="122"/>
      <c r="XEF63" s="122"/>
      <c r="XEG63" s="122"/>
      <c r="XEH63" s="122"/>
      <c r="XEI63" s="122"/>
      <c r="XEJ63" s="122"/>
      <c r="XEK63" s="122"/>
      <c r="XEL63" s="122"/>
      <c r="XEM63" s="122"/>
      <c r="XEN63" s="122"/>
      <c r="XEO63" s="122"/>
      <c r="XEP63" s="122"/>
      <c r="XEQ63" s="122"/>
      <c r="XER63" s="122"/>
      <c r="XES63" s="122"/>
      <c r="XET63" s="122"/>
    </row>
    <row r="64" spans="1:16374" s="122" customFormat="1" ht="18" customHeight="1">
      <c r="A64" s="137"/>
      <c r="B64" s="181"/>
      <c r="C64" s="140" t="s">
        <v>97</v>
      </c>
      <c r="D64" s="179"/>
      <c r="E64" s="225"/>
      <c r="F64" s="225"/>
      <c r="G64" s="225"/>
      <c r="H64" s="225"/>
      <c r="I64" s="225"/>
      <c r="J64" s="225"/>
      <c r="K64" s="225"/>
      <c r="L64" s="225"/>
      <c r="M64" s="225"/>
      <c r="N64" s="225"/>
      <c r="O64" s="225"/>
      <c r="P64" s="225"/>
      <c r="Q64" s="225"/>
      <c r="R64" s="225"/>
      <c r="S64" s="225"/>
      <c r="T64" s="225"/>
      <c r="U64" s="179"/>
      <c r="V64" s="179"/>
      <c r="W64" s="122"/>
      <c r="X64" s="122"/>
      <c r="Y64" s="122"/>
      <c r="Z64" s="122"/>
      <c r="AA64" s="122"/>
      <c r="AB64" s="122"/>
      <c r="AC64" s="122"/>
      <c r="AD64" s="122"/>
      <c r="AE64" s="122"/>
      <c r="AF64" s="122"/>
      <c r="AG64" s="122"/>
      <c r="AH64" s="122"/>
      <c r="AI64" s="122"/>
      <c r="AJ64" s="122"/>
      <c r="AK64" s="122"/>
      <c r="AL64" s="122"/>
      <c r="AM64" s="147"/>
      <c r="AN64" s="147"/>
      <c r="AO64" s="164"/>
      <c r="AP64" s="147"/>
      <c r="AQ64" s="520"/>
      <c r="AR64" s="520"/>
      <c r="AS64" s="520"/>
      <c r="AT64" s="520"/>
      <c r="AU64" s="520"/>
      <c r="AV64" s="520"/>
      <c r="AW64" s="520"/>
      <c r="AX64" s="520"/>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FL64" s="122"/>
      <c r="XDQ64" s="122"/>
      <c r="XDR64" s="122"/>
      <c r="XDS64" s="122"/>
      <c r="XDT64" s="122"/>
      <c r="XDU64" s="122"/>
      <c r="XDV64" s="122"/>
      <c r="XDW64" s="122"/>
      <c r="XDX64" s="122"/>
      <c r="XDY64" s="122"/>
      <c r="XDZ64" s="122"/>
      <c r="XEA64" s="122"/>
      <c r="XEB64" s="122"/>
      <c r="XEC64" s="122"/>
      <c r="XED64" s="122"/>
      <c r="XEE64" s="122"/>
      <c r="XEF64" s="122"/>
      <c r="XEG64" s="122"/>
      <c r="XEH64" s="122"/>
      <c r="XEI64" s="122"/>
      <c r="XEJ64" s="122"/>
      <c r="XEK64" s="122"/>
      <c r="XEL64" s="122"/>
      <c r="XEM64" s="122"/>
      <c r="XEN64" s="122"/>
      <c r="XEO64" s="122"/>
      <c r="XEP64" s="122"/>
      <c r="XEQ64" s="122"/>
      <c r="XER64" s="122"/>
      <c r="XES64" s="122"/>
      <c r="XET64" s="122"/>
    </row>
    <row r="65" spans="1:50" s="122" customFormat="1" ht="18" customHeight="1">
      <c r="A65" s="137"/>
      <c r="B65" s="181"/>
      <c r="C65" s="140" t="s">
        <v>100</v>
      </c>
      <c r="D65" s="179"/>
      <c r="E65" s="225"/>
      <c r="F65" s="225"/>
      <c r="G65" s="225"/>
      <c r="H65" s="225"/>
      <c r="I65" s="225"/>
      <c r="J65" s="225"/>
      <c r="K65" s="225"/>
      <c r="L65" s="225"/>
      <c r="M65" s="225"/>
      <c r="N65" s="225"/>
      <c r="O65" s="225"/>
      <c r="P65" s="225"/>
      <c r="Q65" s="225"/>
      <c r="R65" s="225"/>
      <c r="S65" s="225"/>
      <c r="T65" s="225"/>
      <c r="U65" s="179"/>
      <c r="V65" s="179"/>
      <c r="W65" s="122"/>
      <c r="X65" s="122"/>
      <c r="Y65" s="122"/>
      <c r="Z65" s="122"/>
      <c r="AA65" s="122"/>
      <c r="AB65" s="122"/>
      <c r="AC65" s="122"/>
      <c r="AD65" s="122"/>
      <c r="AE65" s="122"/>
      <c r="AF65" s="122"/>
      <c r="AG65" s="122"/>
      <c r="AH65" s="122"/>
      <c r="AI65" s="122"/>
      <c r="AJ65" s="122"/>
      <c r="AK65" s="122"/>
      <c r="AL65" s="122"/>
      <c r="AM65" s="147"/>
      <c r="AN65" s="147"/>
      <c r="AO65" s="164"/>
      <c r="AP65" s="147"/>
      <c r="AQ65" s="520"/>
      <c r="AR65" s="520"/>
      <c r="AS65" s="520"/>
      <c r="AT65" s="520"/>
      <c r="AU65" s="520"/>
      <c r="AV65" s="520"/>
      <c r="AW65" s="520"/>
      <c r="AX65" s="520"/>
    </row>
    <row r="66" spans="1:50" s="122" customFormat="1" ht="4.5" customHeight="1">
      <c r="A66" s="137"/>
      <c r="B66" s="181"/>
      <c r="C66" s="19"/>
      <c r="D66" s="179"/>
      <c r="E66" s="225"/>
      <c r="F66" s="225"/>
      <c r="G66" s="225"/>
      <c r="H66" s="225"/>
      <c r="I66" s="225"/>
      <c r="J66" s="225"/>
      <c r="K66" s="225"/>
      <c r="L66" s="225"/>
      <c r="M66" s="225"/>
      <c r="N66" s="225"/>
      <c r="O66" s="225"/>
      <c r="P66" s="225"/>
      <c r="Q66" s="225"/>
      <c r="R66" s="225"/>
      <c r="S66" s="225"/>
      <c r="T66" s="225"/>
      <c r="U66" s="179"/>
      <c r="V66" s="179"/>
      <c r="W66" s="122"/>
      <c r="X66" s="122"/>
      <c r="Y66" s="122"/>
      <c r="Z66" s="122"/>
      <c r="AA66" s="122"/>
      <c r="AB66" s="122"/>
      <c r="AC66" s="122"/>
      <c r="AD66" s="122"/>
      <c r="AE66" s="122"/>
      <c r="AF66" s="122"/>
      <c r="AG66" s="122"/>
      <c r="AH66" s="122"/>
      <c r="AI66" s="122"/>
      <c r="AJ66" s="122"/>
      <c r="AK66" s="122"/>
      <c r="AL66" s="122"/>
      <c r="AM66" s="147"/>
      <c r="AN66" s="147"/>
      <c r="AO66" s="164"/>
      <c r="AP66" s="147"/>
      <c r="AQ66" s="520"/>
      <c r="AR66" s="520"/>
      <c r="AS66" s="520"/>
      <c r="AT66" s="520"/>
      <c r="AU66" s="520"/>
      <c r="AV66" s="520"/>
      <c r="AW66" s="520"/>
      <c r="AX66" s="520"/>
    </row>
    <row r="67" spans="1:50" s="122" customFormat="1" ht="59.45" customHeight="1">
      <c r="A67" s="137"/>
      <c r="B67" s="180"/>
      <c r="C67" s="222"/>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470"/>
      <c r="AF67" s="122"/>
      <c r="AG67" s="479" t="s">
        <v>83</v>
      </c>
      <c r="AH67" s="479"/>
      <c r="AI67" s="479"/>
      <c r="AJ67" s="381"/>
      <c r="AK67" s="137"/>
      <c r="AL67" s="515"/>
      <c r="AM67" s="515"/>
      <c r="AN67" s="515"/>
      <c r="AO67" s="122"/>
      <c r="AP67" s="122"/>
      <c r="AQ67" s="520"/>
      <c r="AR67" s="520"/>
      <c r="AS67" s="520"/>
      <c r="AT67" s="520"/>
      <c r="AU67" s="520"/>
      <c r="AV67" s="520"/>
      <c r="AW67" s="520"/>
      <c r="AX67" s="520"/>
    </row>
    <row r="68" spans="1:50" s="122" customFormat="1" ht="18" customHeight="1">
      <c r="A68" s="137"/>
      <c r="B68" s="180"/>
      <c r="C68" s="223" t="s">
        <v>101</v>
      </c>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122"/>
      <c r="AE68" s="122"/>
      <c r="AF68" s="122"/>
      <c r="AG68" s="122"/>
      <c r="AH68" s="122"/>
      <c r="AI68" s="122"/>
      <c r="AJ68" s="122"/>
      <c r="AK68" s="122"/>
      <c r="AL68" s="122"/>
      <c r="AM68" s="147"/>
      <c r="AN68" s="147"/>
      <c r="AO68" s="164"/>
      <c r="AP68" s="147"/>
      <c r="AQ68" s="520"/>
      <c r="AR68" s="520"/>
      <c r="AS68" s="520"/>
      <c r="AT68" s="520"/>
      <c r="AU68" s="520"/>
      <c r="AV68" s="520"/>
      <c r="AW68" s="520"/>
      <c r="AX68" s="520"/>
    </row>
    <row r="69" spans="1:50" s="122" customFormat="1" ht="12" customHeight="1">
      <c r="A69" s="137"/>
      <c r="B69" s="180"/>
      <c r="C69" s="140"/>
      <c r="D69" s="139"/>
      <c r="E69" s="284"/>
      <c r="F69" s="284"/>
      <c r="G69" s="284"/>
      <c r="H69" s="284"/>
      <c r="I69" s="284"/>
      <c r="J69" s="284"/>
      <c r="K69" s="284"/>
      <c r="L69" s="284"/>
      <c r="M69" s="284"/>
      <c r="N69" s="284"/>
      <c r="O69" s="284"/>
      <c r="P69" s="284"/>
      <c r="Q69" s="225"/>
      <c r="R69" s="225"/>
      <c r="S69" s="225"/>
      <c r="T69" s="225"/>
      <c r="U69" s="179"/>
      <c r="V69" s="179"/>
      <c r="W69" s="122"/>
      <c r="X69" s="122"/>
      <c r="Y69" s="122"/>
      <c r="Z69" s="122"/>
      <c r="AA69" s="122"/>
      <c r="AB69" s="122"/>
      <c r="AC69" s="122"/>
      <c r="AD69" s="122"/>
      <c r="AE69" s="122"/>
      <c r="AF69" s="122"/>
      <c r="AG69" s="122"/>
      <c r="AH69" s="122"/>
      <c r="AI69" s="122"/>
      <c r="AJ69" s="122"/>
      <c r="AK69" s="122"/>
      <c r="AL69" s="122"/>
      <c r="AM69" s="147"/>
      <c r="AN69" s="147"/>
      <c r="AO69" s="164"/>
      <c r="AP69" s="147"/>
      <c r="AQ69" s="520"/>
      <c r="AR69" s="520"/>
      <c r="AS69" s="520"/>
      <c r="AT69" s="520"/>
      <c r="AU69" s="520"/>
      <c r="AV69" s="520"/>
      <c r="AW69" s="520"/>
      <c r="AX69" s="520"/>
    </row>
    <row r="70" spans="1:50" s="122" customFormat="1" ht="22.5" customHeight="1">
      <c r="A70" s="141" t="s">
        <v>265</v>
      </c>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35"/>
      <c r="AJ70" s="503"/>
      <c r="AK70" s="507"/>
      <c r="AL70" s="507"/>
      <c r="AM70" s="231"/>
      <c r="AN70" s="91"/>
      <c r="AO70" s="91"/>
      <c r="AP70" s="137"/>
      <c r="AQ70" s="520"/>
      <c r="AR70" s="520"/>
      <c r="AS70" s="520"/>
      <c r="AT70" s="520"/>
      <c r="AU70" s="520"/>
      <c r="AV70" s="520"/>
      <c r="AW70" s="520"/>
      <c r="AX70" s="520"/>
    </row>
    <row r="71" spans="1:50" s="122" customFormat="1" ht="18" customHeight="1">
      <c r="A71" s="142" t="s">
        <v>37</v>
      </c>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47"/>
      <c r="AJ71" s="504"/>
      <c r="AK71" s="508"/>
      <c r="AL71" s="508"/>
      <c r="AM71" s="271"/>
      <c r="AN71" s="1"/>
      <c r="AO71" s="1"/>
      <c r="AP71" s="137"/>
      <c r="AQ71" s="520"/>
      <c r="AR71" s="520"/>
      <c r="AS71" s="520"/>
      <c r="AT71" s="520"/>
      <c r="AU71" s="520"/>
      <c r="AV71" s="520"/>
      <c r="AW71" s="520"/>
      <c r="AX71" s="520"/>
    </row>
    <row r="72" spans="1:50" s="122" customFormat="1" ht="17.25" customHeight="1">
      <c r="A72" s="143" t="s">
        <v>344</v>
      </c>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35"/>
      <c r="AL72" s="135"/>
      <c r="AM72" s="135"/>
      <c r="AN72" s="135"/>
      <c r="AO72" s="135"/>
      <c r="AP72" s="135"/>
      <c r="AQ72" s="520"/>
      <c r="AR72" s="520"/>
      <c r="AS72" s="520"/>
      <c r="AT72" s="520"/>
      <c r="AU72" s="520"/>
      <c r="AV72" s="520"/>
      <c r="AW72" s="520"/>
      <c r="AX72" s="520"/>
    </row>
    <row r="73" spans="1:50" s="122" customFormat="1" ht="15" customHeight="1">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508"/>
      <c r="AL73" s="508"/>
      <c r="AM73" s="271"/>
      <c r="AN73" s="1"/>
      <c r="AO73" s="1"/>
      <c r="AP73" s="137"/>
      <c r="AQ73" s="520"/>
      <c r="AR73" s="520"/>
      <c r="AS73" s="520"/>
      <c r="AT73" s="520"/>
      <c r="AU73" s="520"/>
      <c r="AV73" s="520"/>
      <c r="AW73" s="520"/>
      <c r="AX73" s="520"/>
    </row>
    <row r="74" spans="1:50" s="122" customFormat="1" ht="18" customHeight="1">
      <c r="A74" s="137"/>
      <c r="B74" s="184"/>
      <c r="C74" s="139" t="s">
        <v>102</v>
      </c>
      <c r="D74" s="231"/>
      <c r="E74" s="231"/>
      <c r="F74" s="163"/>
      <c r="G74" s="163"/>
      <c r="H74" s="163"/>
      <c r="I74" s="163"/>
      <c r="J74" s="135"/>
      <c r="K74" s="135"/>
      <c r="L74" s="135"/>
      <c r="M74" s="135"/>
      <c r="N74" s="135"/>
      <c r="O74" s="135"/>
      <c r="P74" s="122"/>
      <c r="Q74" s="122"/>
      <c r="R74" s="122"/>
      <c r="S74" s="122"/>
      <c r="T74" s="122"/>
      <c r="U74" s="122"/>
      <c r="V74" s="137"/>
      <c r="W74" s="137"/>
      <c r="X74" s="224"/>
      <c r="Y74" s="135"/>
      <c r="Z74" s="135"/>
      <c r="AA74" s="135"/>
      <c r="AB74" s="135"/>
      <c r="AC74" s="135"/>
      <c r="AD74" s="135"/>
      <c r="AE74" s="135"/>
      <c r="AF74" s="135"/>
      <c r="AG74" s="135"/>
      <c r="AH74" s="135"/>
      <c r="AI74" s="135"/>
      <c r="AJ74" s="135"/>
      <c r="AK74" s="137"/>
      <c r="AL74" s="389"/>
      <c r="AM74" s="135"/>
      <c r="AN74" s="389"/>
      <c r="AO74" s="164"/>
      <c r="AP74" s="137"/>
      <c r="AQ74" s="520"/>
      <c r="AR74" s="520"/>
      <c r="AS74" s="520"/>
      <c r="AT74" s="520"/>
      <c r="AU74" s="520"/>
      <c r="AV74" s="520"/>
      <c r="AW74" s="520"/>
      <c r="AX74" s="520"/>
    </row>
    <row r="75" spans="1:50" s="122" customFormat="1" ht="4.5" customHeight="1">
      <c r="A75" s="137"/>
      <c r="B75" s="137"/>
      <c r="C75" s="224"/>
      <c r="D75" s="231"/>
      <c r="E75" s="231"/>
      <c r="F75" s="163"/>
      <c r="G75" s="163"/>
      <c r="H75" s="163"/>
      <c r="I75" s="163"/>
      <c r="J75" s="135"/>
      <c r="K75" s="135"/>
      <c r="L75" s="135"/>
      <c r="M75" s="135"/>
      <c r="N75" s="135"/>
      <c r="O75" s="135"/>
      <c r="P75" s="122"/>
      <c r="Q75" s="122"/>
      <c r="R75" s="122"/>
      <c r="S75" s="122"/>
      <c r="T75" s="122"/>
      <c r="U75" s="122"/>
      <c r="V75" s="137"/>
      <c r="W75" s="137"/>
      <c r="X75" s="231"/>
      <c r="Y75" s="135"/>
      <c r="Z75" s="135"/>
      <c r="AA75" s="135"/>
      <c r="AB75" s="135"/>
      <c r="AC75" s="135"/>
      <c r="AD75" s="135"/>
      <c r="AE75" s="135"/>
      <c r="AF75" s="135"/>
      <c r="AG75" s="135"/>
      <c r="AH75" s="135"/>
      <c r="AI75" s="135"/>
      <c r="AJ75" s="135"/>
      <c r="AK75" s="137"/>
      <c r="AL75" s="224"/>
      <c r="AM75" s="224"/>
      <c r="AN75" s="224"/>
      <c r="AO75" s="164"/>
      <c r="AP75" s="137"/>
      <c r="AQ75" s="520"/>
      <c r="AR75" s="520"/>
      <c r="AS75" s="520"/>
      <c r="AT75" s="520"/>
      <c r="AU75" s="520"/>
      <c r="AV75" s="520"/>
      <c r="AW75" s="520"/>
      <c r="AX75" s="520"/>
    </row>
    <row r="76" spans="1:50" s="122" customFormat="1" ht="59.45" customHeight="1">
      <c r="A76" s="137"/>
      <c r="B76" s="180"/>
      <c r="C76" s="222"/>
      <c r="D76" s="267"/>
      <c r="E76" s="267"/>
      <c r="F76" s="267"/>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470"/>
      <c r="AF76" s="122"/>
      <c r="AG76" s="479" t="s">
        <v>83</v>
      </c>
      <c r="AH76" s="479"/>
      <c r="AI76" s="479"/>
      <c r="AJ76" s="381"/>
      <c r="AK76" s="137"/>
      <c r="AL76" s="515"/>
      <c r="AM76" s="515"/>
      <c r="AN76" s="515"/>
      <c r="AO76" s="122"/>
      <c r="AP76" s="122"/>
      <c r="AQ76" s="520"/>
      <c r="AR76" s="520"/>
      <c r="AS76" s="520"/>
      <c r="AT76" s="520"/>
      <c r="AU76" s="520"/>
      <c r="AV76" s="520"/>
      <c r="AW76" s="520"/>
      <c r="AX76" s="520"/>
    </row>
    <row r="77" spans="1:50" s="122" customFormat="1" ht="21.6" customHeight="1">
      <c r="A77" s="137"/>
      <c r="B77" s="180"/>
      <c r="C77" s="225"/>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122"/>
      <c r="AG77" s="480"/>
      <c r="AH77" s="480"/>
      <c r="AI77" s="480"/>
      <c r="AJ77" s="1"/>
      <c r="AK77" s="137"/>
      <c r="AL77" s="516"/>
      <c r="AM77" s="516"/>
      <c r="AN77" s="516"/>
      <c r="AO77" s="122"/>
      <c r="AP77" s="122"/>
      <c r="AQ77" s="520"/>
      <c r="AR77" s="520"/>
      <c r="AS77" s="520"/>
      <c r="AT77" s="520"/>
      <c r="AU77" s="520"/>
      <c r="AV77" s="520"/>
      <c r="AW77" s="520"/>
      <c r="AX77" s="520"/>
    </row>
    <row r="78" spans="1:50" s="122" customFormat="1" ht="22.5" customHeight="1">
      <c r="A78" s="145" t="s">
        <v>87</v>
      </c>
      <c r="B78" s="122"/>
      <c r="C78" s="226"/>
      <c r="D78" s="226"/>
      <c r="E78" s="226"/>
      <c r="F78" s="226"/>
      <c r="G78" s="226"/>
      <c r="H78" s="226"/>
      <c r="I78" s="226"/>
      <c r="J78" s="226"/>
      <c r="K78" s="226"/>
      <c r="L78" s="226"/>
      <c r="M78" s="226"/>
      <c r="N78" s="226"/>
      <c r="O78" s="226"/>
      <c r="P78" s="226"/>
      <c r="Q78" s="226"/>
      <c r="R78" s="226"/>
      <c r="S78" s="226"/>
      <c r="T78" s="226"/>
      <c r="U78" s="411"/>
      <c r="V78" s="411"/>
      <c r="W78" s="411"/>
      <c r="X78" s="411"/>
      <c r="Y78" s="411"/>
      <c r="Z78" s="411"/>
      <c r="AA78" s="411"/>
      <c r="AB78" s="411"/>
      <c r="AC78" s="411"/>
      <c r="AD78" s="411"/>
      <c r="AE78" s="471">
        <f>H7</f>
        <v>0</v>
      </c>
      <c r="AF78" s="411"/>
      <c r="AG78" s="411"/>
      <c r="AH78" s="411"/>
      <c r="AI78" s="411"/>
      <c r="AJ78" s="411"/>
      <c r="AK78" s="411"/>
      <c r="AL78" s="411"/>
      <c r="AM78" s="411"/>
      <c r="AN78" s="137"/>
      <c r="AO78" s="389"/>
      <c r="AP78" s="137"/>
      <c r="AQ78" s="91"/>
      <c r="AR78" s="122"/>
      <c r="AS78" s="122"/>
      <c r="AT78" s="122"/>
      <c r="AU78" s="122"/>
      <c r="AV78" s="122"/>
      <c r="AW78" s="122"/>
      <c r="AX78" s="122"/>
    </row>
    <row r="79" spans="1:50" s="122" customFormat="1" ht="18" customHeight="1">
      <c r="A79" s="142" t="s">
        <v>40</v>
      </c>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494"/>
      <c r="AL79" s="494"/>
      <c r="AM79" s="518"/>
      <c r="AN79" s="518"/>
      <c r="AO79" s="518"/>
      <c r="AP79" s="518"/>
      <c r="AQ79" s="520"/>
      <c r="AR79" s="520"/>
      <c r="AS79" s="520"/>
      <c r="AT79" s="520"/>
      <c r="AU79" s="520"/>
      <c r="AV79" s="520"/>
      <c r="AW79" s="520"/>
      <c r="AX79" s="520"/>
    </row>
    <row r="80" spans="1:50" s="122" customFormat="1" ht="17.25" customHeight="1">
      <c r="A80" s="143" t="s">
        <v>344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35"/>
      <c r="AL80" s="135"/>
      <c r="AM80" s="135"/>
      <c r="AN80" s="135"/>
      <c r="AO80" s="135"/>
      <c r="AP80" s="135"/>
      <c r="AQ80" s="520"/>
      <c r="AR80" s="520"/>
      <c r="AS80" s="520"/>
      <c r="AT80" s="520"/>
      <c r="AU80" s="520"/>
      <c r="AV80" s="520"/>
      <c r="AW80" s="520"/>
      <c r="AX80" s="520"/>
    </row>
    <row r="81" spans="1:50" s="122" customFormat="1" ht="20.100000000000001" customHeight="1">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7"/>
      <c r="AL81" s="147"/>
      <c r="AM81" s="147"/>
      <c r="AN81" s="147"/>
      <c r="AO81" s="147"/>
      <c r="AP81" s="147"/>
      <c r="AQ81" s="520"/>
      <c r="AR81" s="520"/>
      <c r="AS81" s="520"/>
      <c r="AT81" s="520"/>
      <c r="AU81" s="520"/>
      <c r="AV81" s="520"/>
      <c r="AW81" s="520"/>
      <c r="AX81" s="520"/>
    </row>
    <row r="82" spans="1:50" s="122" customFormat="1" ht="18" customHeight="1">
      <c r="A82" s="146"/>
      <c r="B82" s="185" t="s">
        <v>56</v>
      </c>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47"/>
      <c r="AL82" s="147"/>
      <c r="AM82" s="147"/>
      <c r="AN82" s="147"/>
      <c r="AO82" s="147"/>
      <c r="AP82" s="147"/>
      <c r="AQ82" s="520"/>
      <c r="AR82" s="520"/>
      <c r="AS82" s="520"/>
      <c r="AT82" s="520"/>
      <c r="AU82" s="520"/>
      <c r="AV82" s="520"/>
      <c r="AW82" s="520"/>
      <c r="AX82" s="520"/>
    </row>
    <row r="83" spans="1:50" s="122" customFormat="1" ht="4.5" customHeight="1">
      <c r="A83" s="146"/>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47"/>
      <c r="AJ83" s="147"/>
      <c r="AK83" s="147"/>
      <c r="AL83" s="147"/>
      <c r="AM83" s="147"/>
      <c r="AN83" s="147"/>
      <c r="AO83" s="147"/>
      <c r="AP83" s="147"/>
      <c r="AQ83" s="520"/>
      <c r="AR83" s="520"/>
      <c r="AS83" s="520"/>
      <c r="AT83" s="520"/>
      <c r="AU83" s="520"/>
      <c r="AV83" s="520"/>
      <c r="AW83" s="520"/>
      <c r="AX83" s="520"/>
    </row>
    <row r="84" spans="1:50" s="122" customFormat="1" ht="18" customHeight="1">
      <c r="A84" s="146"/>
      <c r="B84" s="186"/>
      <c r="C84" s="227" t="s">
        <v>103</v>
      </c>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147"/>
      <c r="AJ84" s="147"/>
      <c r="AK84" s="147"/>
      <c r="AL84" s="147"/>
      <c r="AM84" s="147"/>
      <c r="AN84" s="147"/>
      <c r="AO84" s="147"/>
      <c r="AP84" s="147"/>
      <c r="AQ84" s="520"/>
      <c r="AR84" s="520"/>
      <c r="AS84" s="520"/>
      <c r="AT84" s="520"/>
      <c r="AU84" s="520"/>
      <c r="AV84" s="520"/>
      <c r="AW84" s="520"/>
      <c r="AX84" s="520"/>
    </row>
    <row r="85" spans="1:50" s="122" customFormat="1" ht="4.5" customHeight="1">
      <c r="A85" s="146"/>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47"/>
      <c r="AJ85" s="147"/>
      <c r="AK85" s="147"/>
      <c r="AL85" s="147"/>
      <c r="AM85" s="147"/>
      <c r="AN85" s="147"/>
      <c r="AO85" s="147"/>
      <c r="AP85" s="147"/>
      <c r="AQ85" s="520"/>
      <c r="AR85" s="520"/>
      <c r="AS85" s="520"/>
      <c r="AT85" s="520"/>
      <c r="AU85" s="520"/>
      <c r="AV85" s="520"/>
      <c r="AW85" s="520"/>
      <c r="AX85" s="520"/>
    </row>
    <row r="86" spans="1:50" s="122" customFormat="1" ht="59.45" customHeight="1">
      <c r="A86" s="137"/>
      <c r="B86" s="180"/>
      <c r="C86" s="222"/>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470"/>
      <c r="AF86" s="122"/>
      <c r="AG86" s="481" t="s">
        <v>181</v>
      </c>
      <c r="AH86" s="481"/>
      <c r="AI86" s="481"/>
      <c r="AJ86" s="381"/>
      <c r="AK86" s="137"/>
      <c r="AL86" s="515"/>
      <c r="AM86" s="515"/>
      <c r="AN86" s="515"/>
      <c r="AO86" s="122"/>
      <c r="AP86" s="122"/>
      <c r="AQ86" s="520"/>
      <c r="AR86" s="520"/>
      <c r="AS86" s="520"/>
      <c r="AT86" s="520"/>
      <c r="AU86" s="520"/>
      <c r="AV86" s="520"/>
      <c r="AW86" s="520"/>
      <c r="AX86" s="520"/>
    </row>
    <row r="87" spans="1:50" s="122" customFormat="1" ht="18" customHeight="1">
      <c r="A87" s="146"/>
      <c r="B87" s="186"/>
      <c r="C87" s="223" t="s">
        <v>107</v>
      </c>
      <c r="D87" s="268"/>
      <c r="E87" s="268"/>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186"/>
      <c r="AE87" s="186"/>
      <c r="AF87" s="186"/>
      <c r="AG87" s="186"/>
      <c r="AH87" s="186"/>
      <c r="AI87" s="147"/>
      <c r="AJ87" s="147"/>
      <c r="AK87" s="147"/>
      <c r="AL87" s="147"/>
      <c r="AM87" s="147"/>
      <c r="AN87" s="147"/>
      <c r="AO87" s="147"/>
      <c r="AP87" s="147"/>
      <c r="AQ87" s="520"/>
      <c r="AR87" s="520"/>
      <c r="AS87" s="520"/>
      <c r="AT87" s="520"/>
      <c r="AU87" s="520"/>
      <c r="AV87" s="520"/>
      <c r="AW87" s="520"/>
      <c r="AX87" s="520"/>
    </row>
    <row r="88" spans="1:50" s="122" customFormat="1" ht="20.100000000000001" customHeight="1">
      <c r="A88" s="146"/>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47"/>
      <c r="AJ88" s="147"/>
      <c r="AK88" s="147"/>
      <c r="AL88" s="147"/>
      <c r="AM88" s="147"/>
      <c r="AN88" s="147"/>
      <c r="AO88" s="147"/>
      <c r="AP88" s="147"/>
      <c r="AQ88" s="520"/>
      <c r="AR88" s="520"/>
      <c r="AS88" s="520"/>
      <c r="AT88" s="520"/>
      <c r="AU88" s="520"/>
      <c r="AV88" s="520"/>
      <c r="AW88" s="520"/>
      <c r="AX88" s="520"/>
    </row>
    <row r="89" spans="1:50" s="122" customFormat="1" ht="18" customHeight="1">
      <c r="A89" s="146"/>
      <c r="B89" s="187" t="s">
        <v>8</v>
      </c>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47"/>
      <c r="AJ89" s="147"/>
      <c r="AK89" s="147"/>
      <c r="AL89" s="147"/>
      <c r="AM89" s="147"/>
      <c r="AN89" s="147"/>
      <c r="AO89" s="147"/>
      <c r="AP89" s="147"/>
      <c r="AQ89" s="520"/>
      <c r="AR89" s="520"/>
      <c r="AS89" s="520"/>
      <c r="AT89" s="520"/>
      <c r="AU89" s="520"/>
      <c r="AV89" s="520"/>
      <c r="AW89" s="520"/>
      <c r="AX89" s="520"/>
    </row>
    <row r="90" spans="1:50" s="122" customFormat="1" ht="4.5" customHeight="1">
      <c r="A90" s="137"/>
      <c r="B90" s="137"/>
      <c r="C90" s="137"/>
      <c r="D90" s="137"/>
      <c r="E90" s="137"/>
      <c r="F90" s="137"/>
      <c r="G90" s="137"/>
      <c r="H90" s="137"/>
      <c r="I90" s="137"/>
      <c r="J90" s="137"/>
      <c r="K90" s="137"/>
      <c r="L90" s="137"/>
      <c r="M90" s="137"/>
      <c r="N90" s="137"/>
      <c r="O90" s="137"/>
      <c r="P90" s="122"/>
      <c r="Q90" s="122"/>
      <c r="R90" s="122"/>
      <c r="S90" s="122"/>
      <c r="T90" s="122"/>
      <c r="U90" s="122"/>
      <c r="V90" s="137"/>
      <c r="W90" s="226"/>
      <c r="X90" s="226"/>
      <c r="Y90" s="226"/>
      <c r="Z90" s="226"/>
      <c r="AA90" s="226"/>
      <c r="AB90" s="224"/>
      <c r="AC90" s="447"/>
      <c r="AD90" s="452"/>
      <c r="AE90" s="224"/>
      <c r="AF90" s="447"/>
      <c r="AG90" s="452"/>
      <c r="AH90" s="224"/>
      <c r="AI90" s="224"/>
      <c r="AJ90" s="224"/>
      <c r="AK90" s="447"/>
      <c r="AL90" s="452"/>
      <c r="AM90" s="452"/>
      <c r="AN90" s="447"/>
      <c r="AO90" s="452"/>
      <c r="AP90" s="452"/>
      <c r="AQ90" s="91"/>
      <c r="AR90" s="122"/>
      <c r="AS90" s="122"/>
      <c r="AT90" s="122"/>
      <c r="AU90" s="122"/>
      <c r="AV90" s="122"/>
      <c r="AW90" s="122"/>
      <c r="AX90" s="122"/>
    </row>
    <row r="91" spans="1:50" s="122" customFormat="1" ht="18" customHeight="1">
      <c r="A91" s="137"/>
      <c r="B91" s="122"/>
      <c r="C91" s="228" t="s">
        <v>108</v>
      </c>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224"/>
      <c r="AJ91" s="224"/>
      <c r="AK91" s="452"/>
      <c r="AL91" s="452"/>
      <c r="AM91" s="452"/>
      <c r="AN91" s="452"/>
      <c r="AO91" s="452"/>
      <c r="AP91" s="452"/>
      <c r="AQ91" s="91"/>
      <c r="AR91" s="122"/>
      <c r="AS91" s="122"/>
      <c r="AT91" s="122"/>
      <c r="AU91" s="122"/>
      <c r="AV91" s="122"/>
      <c r="AW91" s="122"/>
      <c r="AX91" s="122"/>
    </row>
    <row r="92" spans="1:50" s="122" customFormat="1" ht="18" customHeight="1">
      <c r="A92" s="137"/>
      <c r="B92" s="188"/>
      <c r="C92" s="228" t="s">
        <v>109</v>
      </c>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37"/>
      <c r="AJ92" s="137"/>
      <c r="AK92" s="509"/>
      <c r="AL92" s="509"/>
      <c r="AM92" s="509"/>
      <c r="AN92" s="509"/>
      <c r="AO92" s="509"/>
      <c r="AP92" s="509"/>
      <c r="AQ92" s="1"/>
      <c r="AR92" s="122"/>
      <c r="AS92" s="122"/>
      <c r="AT92" s="122"/>
      <c r="AU92" s="122"/>
      <c r="AV92" s="122"/>
      <c r="AW92" s="122"/>
      <c r="AX92" s="122"/>
    </row>
    <row r="93" spans="1:50" s="122" customFormat="1" ht="4.5" customHeight="1">
      <c r="A93" s="137"/>
      <c r="B93" s="114"/>
      <c r="C93" s="229"/>
      <c r="D93" s="229"/>
      <c r="E93" s="229"/>
      <c r="F93" s="229"/>
      <c r="G93" s="229"/>
      <c r="H93" s="229"/>
      <c r="I93" s="229"/>
      <c r="J93" s="229"/>
      <c r="K93" s="229"/>
      <c r="L93" s="229"/>
      <c r="M93" s="229"/>
      <c r="N93" s="229"/>
      <c r="O93" s="229"/>
      <c r="P93" s="382"/>
      <c r="Q93" s="224"/>
      <c r="R93" s="389"/>
      <c r="S93" s="122"/>
      <c r="T93" s="224"/>
      <c r="U93" s="224"/>
      <c r="V93" s="420"/>
      <c r="W93" s="122"/>
      <c r="X93" s="122"/>
      <c r="Y93" s="122"/>
      <c r="Z93" s="122"/>
      <c r="AA93" s="122"/>
      <c r="AB93" s="122"/>
      <c r="AC93" s="137"/>
      <c r="AD93" s="122"/>
      <c r="AE93" s="122"/>
      <c r="AF93" s="137"/>
      <c r="AG93" s="122"/>
      <c r="AH93" s="122"/>
      <c r="AI93" s="122"/>
      <c r="AJ93" s="122"/>
      <c r="AK93" s="137"/>
      <c r="AL93" s="122"/>
      <c r="AM93" s="122"/>
      <c r="AN93" s="122"/>
      <c r="AO93" s="122"/>
      <c r="AP93" s="224"/>
      <c r="AQ93" s="1"/>
      <c r="AR93" s="122"/>
      <c r="AS93" s="122"/>
      <c r="AT93" s="122"/>
      <c r="AU93" s="122"/>
      <c r="AV93" s="122"/>
      <c r="AW93" s="122"/>
      <c r="AX93" s="122"/>
    </row>
    <row r="94" spans="1:50" s="122" customFormat="1" ht="59.45" customHeight="1">
      <c r="A94" s="137"/>
      <c r="B94" s="180"/>
      <c r="C94" s="222"/>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470"/>
      <c r="AF94" s="122"/>
      <c r="AG94" s="481" t="s">
        <v>181</v>
      </c>
      <c r="AH94" s="481"/>
      <c r="AI94" s="481"/>
      <c r="AJ94" s="381"/>
      <c r="AK94" s="137"/>
      <c r="AL94" s="515"/>
      <c r="AM94" s="515"/>
      <c r="AN94" s="515"/>
      <c r="AO94" s="122"/>
      <c r="AP94" s="137"/>
      <c r="AQ94" s="520"/>
      <c r="AR94" s="520"/>
      <c r="AS94" s="520"/>
      <c r="AT94" s="520"/>
      <c r="AU94" s="520"/>
      <c r="AV94" s="520"/>
      <c r="AW94" s="520"/>
      <c r="AX94" s="520"/>
    </row>
    <row r="95" spans="1:50" s="122" customFormat="1" ht="31.5" customHeight="1">
      <c r="A95" s="137"/>
      <c r="B95" s="184"/>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122"/>
      <c r="AC95" s="122"/>
      <c r="AD95" s="122"/>
      <c r="AE95" s="122"/>
      <c r="AF95" s="122"/>
      <c r="AG95" s="122"/>
      <c r="AH95" s="122"/>
      <c r="AI95" s="122"/>
      <c r="AJ95" s="122"/>
      <c r="AK95" s="137"/>
      <c r="AL95" s="122"/>
      <c r="AM95" s="122"/>
      <c r="AN95" s="122"/>
      <c r="AO95" s="122"/>
      <c r="AP95" s="122"/>
      <c r="AQ95" s="91"/>
      <c r="AR95" s="122"/>
      <c r="AS95" s="122"/>
      <c r="AT95" s="122"/>
      <c r="AU95" s="122"/>
      <c r="AV95" s="122"/>
      <c r="AW95" s="122"/>
      <c r="AX95" s="122"/>
    </row>
    <row r="96" spans="1:50" s="122" customFormat="1" ht="22.5" customHeight="1">
      <c r="A96" s="141" t="s">
        <v>33</v>
      </c>
      <c r="B96" s="122"/>
      <c r="C96" s="231"/>
      <c r="D96" s="231"/>
      <c r="E96" s="231"/>
      <c r="F96" s="163"/>
      <c r="G96" s="163"/>
      <c r="H96" s="163"/>
      <c r="I96" s="163"/>
      <c r="J96" s="135"/>
      <c r="K96" s="135"/>
      <c r="L96" s="135"/>
      <c r="M96" s="135"/>
      <c r="N96" s="135"/>
      <c r="O96" s="122"/>
      <c r="P96" s="383"/>
      <c r="Q96" s="122"/>
      <c r="R96" s="122"/>
      <c r="S96" s="122"/>
      <c r="T96" s="122"/>
      <c r="U96" s="122"/>
      <c r="V96" s="122"/>
      <c r="W96" s="426"/>
      <c r="X96" s="122"/>
      <c r="Y96" s="122"/>
      <c r="Z96" s="122"/>
      <c r="AA96" s="137"/>
      <c r="AB96" s="137"/>
      <c r="AC96" s="135"/>
      <c r="AD96" s="135"/>
      <c r="AE96" s="135"/>
      <c r="AF96" s="135"/>
      <c r="AG96" s="135"/>
      <c r="AH96" s="135"/>
      <c r="AI96" s="135"/>
      <c r="AJ96" s="122"/>
      <c r="AK96" s="122"/>
      <c r="AL96" s="122"/>
      <c r="AM96" s="122"/>
      <c r="AN96" s="122"/>
      <c r="AO96" s="122"/>
      <c r="AP96" s="137"/>
      <c r="AQ96" s="520"/>
      <c r="AR96" s="520"/>
      <c r="AS96" s="520"/>
      <c r="AT96" s="520"/>
      <c r="AU96" s="520"/>
      <c r="AV96" s="520"/>
      <c r="AW96" s="520"/>
      <c r="AX96" s="520"/>
    </row>
    <row r="97" spans="1:50" s="122" customFormat="1" ht="10.5" customHeight="1">
      <c r="A97" s="122"/>
      <c r="B97" s="122"/>
      <c r="C97" s="122"/>
      <c r="D97" s="122"/>
      <c r="E97" s="122"/>
      <c r="F97" s="122"/>
      <c r="G97" s="122"/>
      <c r="H97" s="122"/>
      <c r="I97" s="122"/>
      <c r="J97" s="122"/>
      <c r="K97" s="122"/>
      <c r="L97" s="122"/>
      <c r="M97" s="122"/>
      <c r="N97" s="231" t="s">
        <v>152</v>
      </c>
      <c r="O97" s="91"/>
      <c r="P97" s="91"/>
      <c r="Q97" s="231" t="s">
        <v>157</v>
      </c>
      <c r="R97" s="91"/>
      <c r="S97" s="91"/>
      <c r="T97" s="122"/>
      <c r="U97" s="122"/>
      <c r="V97" s="122"/>
      <c r="W97" s="122"/>
      <c r="X97" s="122"/>
      <c r="Y97" s="122"/>
      <c r="Z97" s="122"/>
      <c r="AA97" s="122"/>
      <c r="AB97" s="442"/>
      <c r="AC97" s="91"/>
      <c r="AD97" s="91"/>
      <c r="AE97" s="442"/>
      <c r="AF97" s="472"/>
      <c r="AG97" s="472"/>
      <c r="AH97" s="122"/>
      <c r="AI97" s="122"/>
      <c r="AJ97" s="122"/>
      <c r="AK97" s="122"/>
      <c r="AL97" s="122"/>
      <c r="AM97" s="122"/>
      <c r="AN97" s="122"/>
      <c r="AO97" s="122"/>
      <c r="AP97" s="122"/>
      <c r="AQ97" s="122"/>
      <c r="AR97" s="122"/>
      <c r="AS97" s="122"/>
      <c r="AT97" s="122"/>
      <c r="AU97" s="122"/>
      <c r="AV97" s="122"/>
      <c r="AW97" s="122"/>
      <c r="AX97" s="122"/>
    </row>
    <row r="98" spans="1:50" s="122" customFormat="1" ht="10.5" customHeight="1">
      <c r="A98" s="122"/>
      <c r="B98" s="122"/>
      <c r="C98" s="122"/>
      <c r="D98" s="122"/>
      <c r="E98" s="122"/>
      <c r="F98" s="122"/>
      <c r="G98" s="122"/>
      <c r="H98" s="122"/>
      <c r="I98" s="122"/>
      <c r="J98" s="122"/>
      <c r="K98" s="122"/>
      <c r="L98" s="122"/>
      <c r="M98" s="122"/>
      <c r="N98" s="91"/>
      <c r="O98" s="91"/>
      <c r="P98" s="91"/>
      <c r="Q98" s="91"/>
      <c r="R98" s="91"/>
      <c r="S98" s="91"/>
      <c r="T98" s="122"/>
      <c r="U98" s="122"/>
      <c r="V98" s="122"/>
      <c r="W98" s="122"/>
      <c r="X98" s="122"/>
      <c r="Y98" s="122"/>
      <c r="Z98" s="122"/>
      <c r="AA98" s="122"/>
      <c r="AB98" s="91"/>
      <c r="AC98" s="91"/>
      <c r="AD98" s="91"/>
      <c r="AE98" s="472"/>
      <c r="AF98" s="472"/>
      <c r="AG98" s="472"/>
      <c r="AH98" s="122"/>
      <c r="AI98" s="122"/>
      <c r="AJ98" s="122"/>
      <c r="AK98" s="122"/>
      <c r="AL98" s="122"/>
      <c r="AM98" s="122"/>
      <c r="AN98" s="122"/>
      <c r="AO98" s="122"/>
      <c r="AP98" s="122"/>
      <c r="AQ98" s="122"/>
      <c r="AR98" s="122"/>
      <c r="AS98" s="122"/>
      <c r="AT98" s="122"/>
      <c r="AU98" s="122"/>
      <c r="AV98" s="122"/>
      <c r="AW98" s="122"/>
      <c r="AX98" s="122"/>
    </row>
    <row r="99" spans="1:50" s="122" customFormat="1" ht="4.5" customHeight="1">
      <c r="A99" s="122"/>
      <c r="B99" s="122"/>
      <c r="C99" s="122"/>
      <c r="D99" s="122"/>
      <c r="E99" s="122"/>
      <c r="F99" s="122"/>
      <c r="G99" s="122"/>
      <c r="H99" s="122"/>
      <c r="I99" s="122"/>
      <c r="J99" s="122"/>
      <c r="K99" s="122"/>
      <c r="L99" s="122"/>
      <c r="M99" s="122"/>
      <c r="N99" s="1"/>
      <c r="O99" s="1"/>
      <c r="P99" s="1"/>
      <c r="Q99" s="384"/>
      <c r="R99" s="384"/>
      <c r="S99" s="384"/>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row>
    <row r="100" spans="1:50" s="122" customFormat="1" ht="18" customHeight="1">
      <c r="A100" s="147"/>
      <c r="B100" s="189" t="s">
        <v>45</v>
      </c>
      <c r="C100" s="122"/>
      <c r="D100" s="122"/>
      <c r="E100" s="122"/>
      <c r="F100" s="122"/>
      <c r="G100" s="122"/>
      <c r="H100" s="122"/>
      <c r="I100" s="122"/>
      <c r="J100" s="122"/>
      <c r="K100" s="122"/>
      <c r="L100" s="135"/>
      <c r="M100" s="135"/>
      <c r="N100" s="122"/>
      <c r="O100" s="381"/>
      <c r="P100" s="122"/>
      <c r="Q100" s="122"/>
      <c r="R100" s="381"/>
      <c r="S100" s="164"/>
      <c r="T100" s="402" t="s">
        <v>161</v>
      </c>
      <c r="U100" s="402"/>
      <c r="V100" s="402"/>
      <c r="W100" s="402"/>
      <c r="X100" s="402"/>
      <c r="Y100" s="402"/>
      <c r="Z100" s="402"/>
      <c r="AA100" s="402"/>
      <c r="AB100" s="402"/>
      <c r="AC100" s="402"/>
      <c r="AD100" s="402"/>
      <c r="AE100" s="402"/>
      <c r="AF100" s="402"/>
      <c r="AG100" s="402"/>
      <c r="AH100" s="402"/>
      <c r="AI100" s="402"/>
      <c r="AJ100" s="135"/>
      <c r="AK100" s="137"/>
      <c r="AL100" s="389"/>
      <c r="AM100" s="135"/>
      <c r="AN100" s="521"/>
      <c r="AO100" s="164"/>
      <c r="AP100" s="137"/>
      <c r="AQ100" s="520"/>
      <c r="AR100" s="520"/>
      <c r="AS100" s="520"/>
      <c r="AT100" s="520"/>
      <c r="AU100" s="520"/>
      <c r="AV100" s="520"/>
      <c r="AW100" s="520"/>
      <c r="AX100" s="520"/>
    </row>
    <row r="101" spans="1:50" s="122" customFormat="1" ht="5.45" customHeight="1">
      <c r="A101" s="137"/>
      <c r="B101" s="190"/>
      <c r="C101" s="224"/>
      <c r="D101" s="231"/>
      <c r="E101" s="231"/>
      <c r="F101" s="163"/>
      <c r="G101" s="163"/>
      <c r="H101" s="163"/>
      <c r="I101" s="163"/>
      <c r="J101" s="135"/>
      <c r="K101" s="135"/>
      <c r="L101" s="135"/>
      <c r="M101" s="135"/>
      <c r="N101" s="122"/>
      <c r="O101" s="135"/>
      <c r="P101" s="122"/>
      <c r="Q101" s="122"/>
      <c r="R101" s="135"/>
      <c r="S101" s="164"/>
      <c r="T101" s="402"/>
      <c r="U101" s="402"/>
      <c r="V101" s="402"/>
      <c r="W101" s="402"/>
      <c r="X101" s="402"/>
      <c r="Y101" s="402"/>
      <c r="Z101" s="402"/>
      <c r="AA101" s="402"/>
      <c r="AB101" s="402"/>
      <c r="AC101" s="402"/>
      <c r="AD101" s="402"/>
      <c r="AE101" s="402"/>
      <c r="AF101" s="402"/>
      <c r="AG101" s="402"/>
      <c r="AH101" s="402"/>
      <c r="AI101" s="402"/>
      <c r="AJ101" s="135"/>
      <c r="AK101" s="137"/>
      <c r="AL101" s="137"/>
      <c r="AM101" s="137"/>
      <c r="AN101" s="137"/>
      <c r="AO101" s="164"/>
      <c r="AP101" s="137"/>
      <c r="AQ101" s="520"/>
      <c r="AR101" s="520"/>
      <c r="AS101" s="520"/>
      <c r="AT101" s="520"/>
      <c r="AU101" s="520"/>
      <c r="AV101" s="520"/>
      <c r="AW101" s="520"/>
      <c r="AX101" s="520"/>
    </row>
    <row r="102" spans="1:50" s="122" customFormat="1" ht="18" customHeight="1">
      <c r="A102" s="137"/>
      <c r="B102" s="189" t="s">
        <v>57</v>
      </c>
      <c r="C102" s="224"/>
      <c r="D102" s="231"/>
      <c r="E102" s="231"/>
      <c r="F102" s="163"/>
      <c r="G102" s="163"/>
      <c r="H102" s="163"/>
      <c r="I102" s="163"/>
      <c r="J102" s="135"/>
      <c r="K102" s="135"/>
      <c r="L102" s="135"/>
      <c r="M102" s="135"/>
      <c r="N102" s="122"/>
      <c r="O102" s="381"/>
      <c r="P102" s="122"/>
      <c r="Q102" s="122"/>
      <c r="R102" s="381"/>
      <c r="S102" s="164"/>
      <c r="T102" s="402"/>
      <c r="U102" s="402"/>
      <c r="V102" s="402"/>
      <c r="W102" s="402"/>
      <c r="X102" s="402"/>
      <c r="Y102" s="402"/>
      <c r="Z102" s="402"/>
      <c r="AA102" s="402"/>
      <c r="AB102" s="402"/>
      <c r="AC102" s="402"/>
      <c r="AD102" s="402"/>
      <c r="AE102" s="402"/>
      <c r="AF102" s="402"/>
      <c r="AG102" s="402"/>
      <c r="AH102" s="402"/>
      <c r="AI102" s="402"/>
      <c r="AJ102" s="135"/>
      <c r="AK102" s="137"/>
      <c r="AL102" s="389"/>
      <c r="AM102" s="135"/>
      <c r="AN102" s="389"/>
      <c r="AO102" s="164"/>
      <c r="AP102" s="137"/>
      <c r="AQ102" s="520"/>
      <c r="AR102" s="520"/>
      <c r="AS102" s="520"/>
      <c r="AT102" s="520"/>
      <c r="AU102" s="520"/>
      <c r="AV102" s="520"/>
      <c r="AW102" s="520"/>
      <c r="AX102" s="520"/>
    </row>
    <row r="103" spans="1:50" s="122" customFormat="1" ht="18" customHeight="1">
      <c r="A103" s="137"/>
      <c r="B103" s="191"/>
      <c r="C103" s="137"/>
      <c r="D103" s="271"/>
      <c r="E103" s="271"/>
      <c r="F103" s="164"/>
      <c r="G103" s="164"/>
      <c r="H103" s="164"/>
      <c r="I103" s="164"/>
      <c r="J103" s="147"/>
      <c r="K103" s="147"/>
      <c r="L103" s="147"/>
      <c r="M103" s="147"/>
      <c r="N103" s="122"/>
      <c r="O103" s="1"/>
      <c r="P103" s="122"/>
      <c r="Q103" s="122"/>
      <c r="R103" s="1"/>
      <c r="S103" s="164"/>
      <c r="T103" s="269"/>
      <c r="U103" s="269"/>
      <c r="V103" s="269"/>
      <c r="W103" s="269"/>
      <c r="X103" s="269"/>
      <c r="Y103" s="269"/>
      <c r="Z103" s="269"/>
      <c r="AA103" s="269"/>
      <c r="AB103" s="269"/>
      <c r="AC103" s="269"/>
      <c r="AD103" s="269"/>
      <c r="AE103" s="269"/>
      <c r="AF103" s="269"/>
      <c r="AG103" s="269"/>
      <c r="AH103" s="269"/>
      <c r="AI103" s="147"/>
      <c r="AJ103" s="147"/>
      <c r="AK103" s="137"/>
      <c r="AL103" s="382"/>
      <c r="AM103" s="147"/>
      <c r="AN103" s="382"/>
      <c r="AO103" s="164"/>
      <c r="AP103" s="137"/>
      <c r="AQ103" s="520"/>
      <c r="AR103" s="520"/>
      <c r="AS103" s="520"/>
      <c r="AT103" s="520"/>
      <c r="AU103" s="520"/>
      <c r="AV103" s="520"/>
      <c r="AW103" s="520"/>
      <c r="AX103" s="520"/>
    </row>
    <row r="104" spans="1:50" s="122" customFormat="1" ht="22.5" customHeight="1">
      <c r="A104" s="141" t="s">
        <v>98</v>
      </c>
      <c r="B104" s="122"/>
      <c r="C104" s="231"/>
      <c r="D104" s="231"/>
      <c r="E104" s="231"/>
      <c r="F104" s="163"/>
      <c r="G104" s="163"/>
      <c r="H104" s="163"/>
      <c r="I104" s="163"/>
      <c r="J104" s="135"/>
      <c r="K104" s="135"/>
      <c r="L104" s="135"/>
      <c r="M104" s="135"/>
      <c r="N104" s="135"/>
      <c r="O104" s="122"/>
      <c r="P104" s="383"/>
      <c r="Q104" s="122"/>
      <c r="R104" s="122"/>
      <c r="S104" s="122"/>
      <c r="T104" s="122"/>
      <c r="U104" s="122"/>
      <c r="V104" s="122"/>
      <c r="W104" s="426"/>
      <c r="X104" s="122"/>
      <c r="Y104" s="122"/>
      <c r="Z104" s="122"/>
      <c r="AA104" s="137"/>
      <c r="AB104" s="137"/>
      <c r="AC104" s="135"/>
      <c r="AD104" s="135"/>
      <c r="AE104" s="469">
        <f>H7</f>
        <v>0</v>
      </c>
      <c r="AF104" s="135"/>
      <c r="AG104" s="135"/>
      <c r="AH104" s="135"/>
      <c r="AI104" s="135"/>
      <c r="AJ104" s="122"/>
      <c r="AK104" s="122"/>
      <c r="AL104" s="122"/>
      <c r="AM104" s="122"/>
      <c r="AN104" s="122"/>
      <c r="AO104" s="122"/>
      <c r="AP104" s="137"/>
      <c r="AQ104" s="520"/>
      <c r="AR104" s="520"/>
      <c r="AS104" s="520"/>
      <c r="AT104" s="520"/>
      <c r="AU104" s="520"/>
      <c r="AV104" s="520"/>
      <c r="AW104" s="520"/>
      <c r="AX104" s="520"/>
    </row>
    <row r="105" spans="1:50" s="122" customFormat="1" ht="18" customHeight="1">
      <c r="A105" s="142" t="s">
        <v>43</v>
      </c>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494"/>
      <c r="AL105" s="494"/>
      <c r="AM105" s="518"/>
      <c r="AN105" s="518"/>
      <c r="AO105" s="518"/>
      <c r="AP105" s="518"/>
      <c r="AQ105" s="520"/>
      <c r="AR105" s="520"/>
      <c r="AS105" s="520"/>
      <c r="AT105" s="520"/>
      <c r="AU105" s="520"/>
      <c r="AV105" s="520"/>
      <c r="AW105" s="520"/>
      <c r="AX105" s="520"/>
    </row>
    <row r="106" spans="1:50" s="122" customFormat="1" ht="18" customHeight="1">
      <c r="A106" s="142" t="s">
        <v>35</v>
      </c>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494"/>
      <c r="AL106" s="494"/>
      <c r="AM106" s="518"/>
      <c r="AN106" s="518"/>
      <c r="AO106" s="518"/>
      <c r="AP106" s="518"/>
      <c r="AQ106" s="520"/>
      <c r="AR106" s="520"/>
      <c r="AS106" s="520"/>
      <c r="AT106" s="520"/>
      <c r="AU106" s="520"/>
      <c r="AV106" s="520"/>
      <c r="AW106" s="520"/>
      <c r="AX106" s="520"/>
    </row>
    <row r="107" spans="1:50" s="122" customFormat="1" ht="17.25" customHeight="1">
      <c r="A107" s="143" t="s">
        <v>344</v>
      </c>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35"/>
      <c r="AL107" s="135"/>
      <c r="AM107" s="135"/>
      <c r="AN107" s="135"/>
      <c r="AO107" s="135"/>
      <c r="AP107" s="135"/>
      <c r="AQ107" s="520"/>
      <c r="AR107" s="520"/>
      <c r="AS107" s="520"/>
      <c r="AT107" s="520"/>
      <c r="AU107" s="520"/>
      <c r="AV107" s="520"/>
      <c r="AW107" s="520"/>
      <c r="AX107" s="520"/>
    </row>
    <row r="108" spans="1:50" s="122" customFormat="1" ht="17.25" customHeight="1">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22"/>
      <c r="AL108" s="122"/>
      <c r="AM108" s="122"/>
      <c r="AN108" s="122"/>
      <c r="AO108" s="122"/>
      <c r="AP108" s="137"/>
      <c r="AQ108" s="520"/>
      <c r="AR108" s="520"/>
      <c r="AS108" s="520"/>
      <c r="AT108" s="520"/>
      <c r="AU108" s="520"/>
      <c r="AV108" s="520"/>
      <c r="AW108" s="520"/>
      <c r="AX108" s="520"/>
    </row>
    <row r="109" spans="1:50" s="122" customFormat="1" ht="20.25" customHeight="1">
      <c r="A109" s="122"/>
      <c r="B109" s="122"/>
      <c r="C109" s="122"/>
      <c r="D109" s="122"/>
      <c r="E109" s="122"/>
      <c r="F109" s="122"/>
      <c r="G109" s="122"/>
      <c r="H109" s="122"/>
      <c r="I109" s="122"/>
      <c r="J109" s="122"/>
      <c r="K109" s="122"/>
      <c r="L109" s="122"/>
      <c r="M109" s="122"/>
      <c r="N109" s="122"/>
      <c r="O109" s="122"/>
      <c r="P109" s="122"/>
      <c r="Q109" s="122"/>
      <c r="R109" s="122"/>
      <c r="S109" s="122"/>
      <c r="T109" s="122"/>
      <c r="U109" s="231" t="s">
        <v>164</v>
      </c>
      <c r="V109" s="91"/>
      <c r="W109" s="91"/>
      <c r="X109" s="122"/>
      <c r="Y109" s="122"/>
      <c r="Z109" s="398" t="s">
        <v>173</v>
      </c>
      <c r="AA109" s="122"/>
      <c r="AB109" s="122"/>
      <c r="AC109" s="122"/>
      <c r="AD109" s="122"/>
      <c r="AE109" s="442"/>
      <c r="AF109" s="472"/>
      <c r="AG109" s="472"/>
      <c r="AH109" s="122"/>
      <c r="AI109" s="122"/>
      <c r="AJ109" s="122"/>
      <c r="AK109" s="122"/>
      <c r="AL109" s="122"/>
      <c r="AM109" s="122"/>
      <c r="AN109" s="122"/>
      <c r="AO109" s="122"/>
      <c r="AP109" s="122"/>
      <c r="AQ109" s="122"/>
      <c r="AR109" s="122"/>
      <c r="AS109" s="122"/>
      <c r="AT109" s="122"/>
      <c r="AU109" s="122"/>
      <c r="AV109" s="122"/>
      <c r="AW109" s="122"/>
      <c r="AX109" s="122"/>
    </row>
    <row r="110" spans="1:50" s="122" customFormat="1" ht="20.25" customHeight="1">
      <c r="A110" s="122"/>
      <c r="B110" s="122"/>
      <c r="C110" s="122"/>
      <c r="D110" s="122"/>
      <c r="E110" s="122"/>
      <c r="F110" s="122"/>
      <c r="G110" s="122"/>
      <c r="H110" s="122"/>
      <c r="I110" s="122"/>
      <c r="J110" s="122"/>
      <c r="K110" s="122"/>
      <c r="L110" s="122"/>
      <c r="M110" s="122"/>
      <c r="N110" s="122"/>
      <c r="O110" s="122"/>
      <c r="P110" s="122"/>
      <c r="Q110" s="122"/>
      <c r="R110" s="122"/>
      <c r="S110" s="122"/>
      <c r="T110" s="122"/>
      <c r="U110" s="91"/>
      <c r="V110" s="91"/>
      <c r="W110" s="91"/>
      <c r="X110" s="122"/>
      <c r="Y110" s="122"/>
      <c r="Z110" s="122"/>
      <c r="AA110" s="122"/>
      <c r="AB110" s="122"/>
      <c r="AC110" s="122"/>
      <c r="AD110" s="122"/>
      <c r="AE110" s="472"/>
      <c r="AF110" s="472"/>
      <c r="AG110" s="472"/>
      <c r="AH110" s="122"/>
      <c r="AI110" s="122"/>
      <c r="AJ110" s="122"/>
      <c r="AK110" s="122"/>
      <c r="AL110" s="122"/>
      <c r="AM110" s="122"/>
      <c r="AN110" s="122"/>
      <c r="AO110" s="122"/>
      <c r="AP110" s="122"/>
      <c r="AQ110" s="122"/>
      <c r="AR110" s="122"/>
      <c r="AS110" s="122"/>
      <c r="AT110" s="122"/>
      <c r="AU110" s="122"/>
      <c r="AV110" s="122"/>
      <c r="AW110" s="122"/>
      <c r="AX110" s="122"/>
    </row>
    <row r="111" spans="1:50" s="122" customFormat="1" ht="4.5" customHeight="1">
      <c r="A111" s="122"/>
      <c r="B111" s="122"/>
      <c r="C111" s="122"/>
      <c r="D111" s="122"/>
      <c r="E111" s="122"/>
      <c r="F111" s="122"/>
      <c r="G111" s="122"/>
      <c r="H111" s="122"/>
      <c r="I111" s="122"/>
      <c r="J111" s="122"/>
      <c r="K111" s="122"/>
      <c r="L111" s="122"/>
      <c r="M111" s="122"/>
      <c r="N111" s="122"/>
      <c r="O111" s="122"/>
      <c r="P111" s="122"/>
      <c r="Q111" s="122"/>
      <c r="R111" s="122"/>
      <c r="S111" s="122"/>
      <c r="T111" s="122"/>
      <c r="U111" s="1"/>
      <c r="V111" s="1"/>
      <c r="W111" s="1"/>
      <c r="X111" s="384"/>
      <c r="Y111" s="384"/>
      <c r="Z111" s="384"/>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row>
    <row r="112" spans="1:50" s="122" customFormat="1" ht="18" customHeight="1">
      <c r="A112" s="137"/>
      <c r="B112" s="139" t="s">
        <v>9</v>
      </c>
      <c r="C112" s="122"/>
      <c r="D112" s="122"/>
      <c r="E112" s="122"/>
      <c r="F112" s="122"/>
      <c r="G112" s="122"/>
      <c r="H112" s="122"/>
      <c r="I112" s="122"/>
      <c r="J112" s="122"/>
      <c r="K112" s="122"/>
      <c r="L112" s="122"/>
      <c r="M112" s="122"/>
      <c r="N112" s="122"/>
      <c r="O112" s="122"/>
      <c r="P112" s="122"/>
      <c r="Q112" s="122"/>
      <c r="R112" s="122"/>
      <c r="S112" s="122"/>
      <c r="T112" s="122"/>
      <c r="U112" s="122"/>
      <c r="V112" s="381" t="s">
        <v>156</v>
      </c>
      <c r="W112" s="122"/>
      <c r="X112" s="122"/>
      <c r="Y112" s="122"/>
      <c r="Z112" s="164"/>
      <c r="AA112" s="137"/>
      <c r="AB112" s="381"/>
      <c r="AC112" s="122"/>
      <c r="AD112" s="122"/>
      <c r="AE112" s="135"/>
      <c r="AF112" s="135"/>
      <c r="AG112" s="135"/>
      <c r="AH112" s="135"/>
      <c r="AI112" s="135"/>
      <c r="AJ112" s="135"/>
      <c r="AK112" s="122"/>
      <c r="AL112" s="122"/>
      <c r="AM112" s="122"/>
      <c r="AN112" s="122"/>
      <c r="AO112" s="122"/>
      <c r="AP112" s="122"/>
      <c r="AQ112" s="122"/>
      <c r="AR112" s="122"/>
      <c r="AS112" s="122"/>
      <c r="AT112" s="122"/>
      <c r="AU112" s="520"/>
      <c r="AV112" s="520"/>
      <c r="AW112" s="520"/>
      <c r="AX112" s="520"/>
    </row>
    <row r="113" spans="1:50" s="122" customFormat="1" ht="4.5" customHeight="1">
      <c r="A113" s="137"/>
      <c r="B113" s="179"/>
      <c r="C113" s="122"/>
      <c r="D113" s="122"/>
      <c r="E113" s="122"/>
      <c r="F113" s="122"/>
      <c r="G113" s="122"/>
      <c r="H113" s="122"/>
      <c r="I113" s="122"/>
      <c r="J113" s="122"/>
      <c r="K113" s="122"/>
      <c r="L113" s="122"/>
      <c r="M113" s="122"/>
      <c r="N113" s="122"/>
      <c r="O113" s="122"/>
      <c r="P113" s="122"/>
      <c r="Q113" s="122"/>
      <c r="R113" s="122"/>
      <c r="S113" s="122"/>
      <c r="T113" s="122"/>
      <c r="U113" s="122"/>
      <c r="V113" s="1"/>
      <c r="W113" s="122"/>
      <c r="X113" s="122"/>
      <c r="Y113" s="122"/>
      <c r="Z113" s="164"/>
      <c r="AA113" s="137"/>
      <c r="AB113" s="1"/>
      <c r="AC113" s="122"/>
      <c r="AD113" s="122"/>
      <c r="AE113" s="147"/>
      <c r="AF113" s="147"/>
      <c r="AG113" s="147"/>
      <c r="AH113" s="147"/>
      <c r="AI113" s="147"/>
      <c r="AJ113" s="147"/>
      <c r="AK113" s="122"/>
      <c r="AL113" s="122"/>
      <c r="AM113" s="122"/>
      <c r="AN113" s="122"/>
      <c r="AO113" s="122"/>
      <c r="AP113" s="122"/>
      <c r="AQ113" s="122"/>
      <c r="AR113" s="122"/>
      <c r="AS113" s="122"/>
      <c r="AT113" s="122"/>
      <c r="AU113" s="520"/>
      <c r="AV113" s="520"/>
      <c r="AW113" s="520"/>
      <c r="AX113" s="520"/>
    </row>
    <row r="114" spans="1:50" s="122" customFormat="1" ht="48.6" customHeight="1">
      <c r="A114" s="137"/>
      <c r="B114" s="19"/>
      <c r="C114" s="232" t="s">
        <v>111</v>
      </c>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135"/>
      <c r="AK114" s="137"/>
      <c r="AL114" s="137"/>
      <c r="AM114" s="137"/>
      <c r="AN114" s="137"/>
      <c r="AO114" s="164"/>
      <c r="AP114" s="137"/>
      <c r="AQ114" s="520"/>
      <c r="AR114" s="520"/>
      <c r="AS114" s="520"/>
      <c r="AT114" s="520"/>
      <c r="AU114" s="520"/>
      <c r="AV114" s="520"/>
      <c r="AW114" s="520"/>
      <c r="AX114" s="520"/>
    </row>
    <row r="115" spans="1:50" s="122" customFormat="1" ht="18" customHeight="1">
      <c r="A115" s="137"/>
      <c r="B115" s="179"/>
      <c r="C115" s="233" t="s">
        <v>112</v>
      </c>
      <c r="D115" s="179"/>
      <c r="E115" s="179"/>
      <c r="F115" s="179"/>
      <c r="G115" s="179"/>
      <c r="H115" s="179"/>
      <c r="I115" s="179"/>
      <c r="J115" s="179"/>
      <c r="K115" s="179"/>
      <c r="L115" s="179"/>
      <c r="M115" s="179"/>
      <c r="N115" s="179"/>
      <c r="O115" s="179"/>
      <c r="P115" s="179"/>
      <c r="Q115" s="122"/>
      <c r="R115" s="1"/>
      <c r="S115" s="122"/>
      <c r="T115" s="122"/>
      <c r="U115" s="1"/>
      <c r="V115" s="164"/>
      <c r="W115" s="137"/>
      <c r="X115" s="147"/>
      <c r="Y115" s="122"/>
      <c r="Z115" s="122"/>
      <c r="AA115" s="122"/>
      <c r="AB115" s="122"/>
      <c r="AC115" s="147"/>
      <c r="AD115" s="147"/>
      <c r="AE115" s="147"/>
      <c r="AF115" s="147"/>
      <c r="AG115" s="147"/>
      <c r="AH115" s="147"/>
      <c r="AI115" s="147"/>
      <c r="AJ115" s="147"/>
      <c r="AK115" s="137"/>
      <c r="AL115" s="382"/>
      <c r="AM115" s="147"/>
      <c r="AN115" s="382"/>
      <c r="AO115" s="164"/>
      <c r="AP115" s="137"/>
      <c r="AQ115" s="520"/>
      <c r="AR115" s="520"/>
      <c r="AS115" s="520"/>
      <c r="AT115" s="520"/>
      <c r="AU115" s="520"/>
      <c r="AV115" s="520"/>
      <c r="AW115" s="520"/>
      <c r="AX115" s="520"/>
    </row>
    <row r="116" spans="1:50" s="122" customFormat="1" ht="8.1" customHeight="1">
      <c r="A116" s="137"/>
      <c r="B116" s="19"/>
      <c r="C116" s="234"/>
      <c r="D116" s="272"/>
      <c r="E116" s="272"/>
      <c r="F116" s="272"/>
      <c r="G116" s="272"/>
      <c r="H116" s="272"/>
      <c r="I116" s="272"/>
      <c r="J116" s="272"/>
      <c r="K116" s="272"/>
      <c r="L116" s="272"/>
      <c r="M116" s="272"/>
      <c r="N116" s="272"/>
      <c r="O116" s="272"/>
      <c r="P116" s="272"/>
      <c r="Q116" s="122"/>
      <c r="R116" s="147"/>
      <c r="S116" s="122"/>
      <c r="T116" s="122"/>
      <c r="U116" s="122"/>
      <c r="V116" s="122"/>
      <c r="W116" s="122"/>
      <c r="X116" s="122"/>
      <c r="Y116" s="122"/>
      <c r="Z116" s="122"/>
      <c r="AA116" s="122"/>
      <c r="AB116" s="122"/>
      <c r="AC116" s="122"/>
      <c r="AD116" s="122"/>
      <c r="AE116" s="147"/>
      <c r="AF116" s="147"/>
      <c r="AG116" s="147"/>
      <c r="AH116" s="147"/>
      <c r="AI116" s="147"/>
      <c r="AJ116" s="147"/>
      <c r="AK116" s="137"/>
      <c r="AL116" s="137"/>
      <c r="AM116" s="137"/>
      <c r="AN116" s="137"/>
      <c r="AO116" s="164"/>
      <c r="AP116" s="137"/>
      <c r="AQ116" s="520"/>
      <c r="AR116" s="520"/>
      <c r="AS116" s="520"/>
      <c r="AT116" s="520"/>
      <c r="AU116" s="520"/>
      <c r="AV116" s="520"/>
      <c r="AW116" s="520"/>
      <c r="AX116" s="520"/>
    </row>
    <row r="117" spans="1:50" s="122" customFormat="1" ht="18" customHeight="1">
      <c r="A117" s="137"/>
      <c r="B117" s="19"/>
      <c r="C117" s="234"/>
      <c r="D117" s="272"/>
      <c r="E117" s="272"/>
      <c r="F117" s="272"/>
      <c r="G117" s="272"/>
      <c r="H117" s="272"/>
      <c r="I117" s="272"/>
      <c r="J117" s="272"/>
      <c r="K117" s="272"/>
      <c r="L117" s="272"/>
      <c r="M117" s="272"/>
      <c r="N117" s="272"/>
      <c r="O117" s="272"/>
      <c r="P117" s="272"/>
      <c r="Q117" s="122"/>
      <c r="R117" s="147"/>
      <c r="S117" s="122"/>
      <c r="T117" s="122"/>
      <c r="U117" s="231" t="s">
        <v>164</v>
      </c>
      <c r="V117" s="91"/>
      <c r="W117" s="91"/>
      <c r="X117" s="137"/>
      <c r="Y117" s="122"/>
      <c r="Z117" s="398" t="s">
        <v>173</v>
      </c>
      <c r="AA117" s="122"/>
      <c r="AB117" s="122"/>
      <c r="AC117" s="122"/>
      <c r="AD117" s="122"/>
      <c r="AE117" s="147"/>
      <c r="AF117" s="147"/>
      <c r="AG117" s="147"/>
      <c r="AH117" s="147"/>
      <c r="AI117" s="147"/>
      <c r="AJ117" s="147"/>
      <c r="AK117" s="137"/>
      <c r="AL117" s="137"/>
      <c r="AM117" s="137"/>
      <c r="AN117" s="137"/>
      <c r="AO117" s="164"/>
      <c r="AP117" s="137"/>
      <c r="AQ117" s="520"/>
      <c r="AR117" s="520"/>
      <c r="AS117" s="520"/>
      <c r="AT117" s="520"/>
      <c r="AU117" s="520"/>
      <c r="AV117" s="520"/>
      <c r="AW117" s="520"/>
      <c r="AX117" s="520"/>
    </row>
    <row r="118" spans="1:50" s="122" customFormat="1" ht="18" customHeight="1">
      <c r="A118" s="137"/>
      <c r="B118" s="140" t="s">
        <v>60</v>
      </c>
      <c r="C118" s="122"/>
      <c r="D118" s="122"/>
      <c r="E118" s="122"/>
      <c r="F118" s="122"/>
      <c r="G118" s="122"/>
      <c r="H118" s="122"/>
      <c r="I118" s="122"/>
      <c r="J118" s="122"/>
      <c r="K118" s="122"/>
      <c r="L118" s="122"/>
      <c r="M118" s="122"/>
      <c r="N118" s="122"/>
      <c r="O118" s="122"/>
      <c r="P118" s="122"/>
      <c r="Q118" s="122"/>
      <c r="R118" s="122"/>
      <c r="S118" s="122"/>
      <c r="T118" s="122"/>
      <c r="U118" s="91"/>
      <c r="V118" s="91"/>
      <c r="W118" s="91"/>
      <c r="X118" s="137"/>
      <c r="Y118" s="122"/>
      <c r="Z118" s="122"/>
      <c r="AA118" s="122"/>
      <c r="AB118" s="122"/>
      <c r="AC118" s="122"/>
      <c r="AD118" s="122"/>
      <c r="AE118" s="147"/>
      <c r="AF118" s="147"/>
      <c r="AG118" s="147"/>
      <c r="AH118" s="147"/>
      <c r="AI118" s="135"/>
      <c r="AJ118" s="135"/>
      <c r="AK118" s="137"/>
      <c r="AL118" s="389"/>
      <c r="AM118" s="135"/>
      <c r="AN118" s="122"/>
      <c r="AO118" s="164"/>
      <c r="AP118" s="137"/>
      <c r="AQ118" s="520"/>
      <c r="AR118" s="520"/>
      <c r="AS118" s="520"/>
      <c r="AT118" s="520"/>
      <c r="AU118" s="520"/>
      <c r="AV118" s="520"/>
      <c r="AW118" s="520"/>
      <c r="AX118" s="520"/>
    </row>
    <row r="119" spans="1:50" s="122" customFormat="1" ht="18" customHeight="1">
      <c r="A119" s="137"/>
      <c r="B119" s="19"/>
      <c r="C119" s="139" t="s">
        <v>115</v>
      </c>
      <c r="D119" s="139"/>
      <c r="E119" s="139"/>
      <c r="F119" s="139"/>
      <c r="G119" s="139"/>
      <c r="H119" s="139"/>
      <c r="I119" s="139"/>
      <c r="J119" s="139"/>
      <c r="K119" s="139"/>
      <c r="L119" s="139"/>
      <c r="M119" s="139"/>
      <c r="N119" s="139"/>
      <c r="O119" s="139"/>
      <c r="P119" s="139"/>
      <c r="Q119" s="122"/>
      <c r="R119" s="122"/>
      <c r="S119" s="122"/>
      <c r="T119" s="122"/>
      <c r="U119" s="122"/>
      <c r="V119" s="381" t="s">
        <v>156</v>
      </c>
      <c r="W119" s="137"/>
      <c r="X119" s="122"/>
      <c r="Y119" s="122"/>
      <c r="Z119" s="122"/>
      <c r="AA119" s="122"/>
      <c r="AB119" s="381"/>
      <c r="AC119" s="122"/>
      <c r="AD119" s="122"/>
      <c r="AE119" s="122"/>
      <c r="AF119" s="122"/>
      <c r="AG119" s="122"/>
      <c r="AH119" s="122"/>
      <c r="AI119" s="147"/>
      <c r="AJ119" s="147"/>
      <c r="AK119" s="122"/>
      <c r="AL119" s="382"/>
      <c r="AM119" s="147"/>
      <c r="AN119" s="382"/>
      <c r="AO119" s="164"/>
      <c r="AP119" s="137"/>
      <c r="AQ119" s="520"/>
      <c r="AR119" s="520"/>
      <c r="AS119" s="520"/>
      <c r="AT119" s="520"/>
      <c r="AU119" s="520"/>
      <c r="AV119" s="520"/>
      <c r="AW119" s="520"/>
      <c r="AX119" s="520"/>
    </row>
    <row r="120" spans="1:50" s="122" customFormat="1" ht="4.5" customHeight="1">
      <c r="A120" s="137"/>
      <c r="B120" s="19"/>
      <c r="C120" s="179"/>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47"/>
      <c r="AJ120" s="147"/>
      <c r="AK120" s="122"/>
      <c r="AL120" s="382"/>
      <c r="AM120" s="147"/>
      <c r="AN120" s="382"/>
      <c r="AO120" s="164"/>
      <c r="AP120" s="137"/>
      <c r="AQ120" s="520"/>
      <c r="AR120" s="520"/>
      <c r="AS120" s="520"/>
      <c r="AT120" s="520"/>
      <c r="AU120" s="520"/>
      <c r="AV120" s="520"/>
      <c r="AW120" s="520"/>
      <c r="AX120" s="520"/>
    </row>
    <row r="121" spans="1:50" s="122" customFormat="1" ht="48.95" customHeight="1">
      <c r="A121" s="137"/>
      <c r="B121" s="19"/>
      <c r="C121" s="232" t="s">
        <v>200</v>
      </c>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135"/>
      <c r="AK121" s="137"/>
      <c r="AL121" s="137"/>
      <c r="AM121" s="137"/>
      <c r="AN121" s="137"/>
      <c r="AO121" s="164"/>
      <c r="AP121" s="137"/>
      <c r="AQ121" s="520"/>
      <c r="AR121" s="520"/>
      <c r="AS121" s="520"/>
      <c r="AT121" s="520"/>
      <c r="AU121" s="520"/>
      <c r="AV121" s="520"/>
      <c r="AW121" s="520"/>
      <c r="AX121" s="520"/>
    </row>
    <row r="122" spans="1:50" s="122" customFormat="1" ht="18" customHeight="1">
      <c r="A122" s="137"/>
      <c r="B122" s="19"/>
      <c r="C122" s="235" t="s">
        <v>119</v>
      </c>
      <c r="D122" s="22"/>
      <c r="E122" s="22"/>
      <c r="F122" s="22"/>
      <c r="G122" s="22"/>
      <c r="H122" s="22"/>
      <c r="I122" s="22"/>
      <c r="J122" s="22"/>
      <c r="K122" s="22"/>
      <c r="L122" s="22"/>
      <c r="M122" s="22"/>
      <c r="N122" s="22"/>
      <c r="O122" s="22"/>
      <c r="P122" s="22"/>
      <c r="Q122" s="22"/>
      <c r="R122" s="22"/>
      <c r="S122" s="22"/>
      <c r="T122" s="22"/>
      <c r="U122" s="22"/>
      <c r="V122" s="225"/>
      <c r="W122" s="225"/>
      <c r="X122" s="225"/>
      <c r="Y122" s="225"/>
      <c r="Z122" s="225"/>
      <c r="AA122" s="225"/>
      <c r="AB122" s="225"/>
      <c r="AC122" s="225"/>
      <c r="AD122" s="225"/>
      <c r="AE122" s="147"/>
      <c r="AF122" s="147"/>
      <c r="AG122" s="147"/>
      <c r="AH122" s="147"/>
      <c r="AI122" s="147"/>
      <c r="AJ122" s="147"/>
      <c r="AK122" s="137"/>
      <c r="AL122" s="382"/>
      <c r="AM122" s="147"/>
      <c r="AN122" s="382"/>
      <c r="AO122" s="164"/>
      <c r="AP122" s="137"/>
      <c r="AQ122" s="520"/>
      <c r="AR122" s="520"/>
      <c r="AS122" s="520"/>
      <c r="AT122" s="520"/>
      <c r="AU122" s="520"/>
      <c r="AV122" s="520"/>
      <c r="AW122" s="520"/>
      <c r="AX122" s="520"/>
    </row>
    <row r="123" spans="1:50" s="122" customFormat="1" ht="8.1" customHeight="1">
      <c r="A123" s="137"/>
      <c r="B123" s="19"/>
      <c r="C123" s="140"/>
      <c r="D123" s="273"/>
      <c r="E123" s="273"/>
      <c r="F123" s="301"/>
      <c r="G123" s="301"/>
      <c r="H123" s="301"/>
      <c r="I123" s="301"/>
      <c r="J123" s="139"/>
      <c r="K123" s="139"/>
      <c r="L123" s="139"/>
      <c r="M123" s="139"/>
      <c r="N123" s="139"/>
      <c r="O123" s="139"/>
      <c r="P123" s="139"/>
      <c r="Q123" s="122"/>
      <c r="R123" s="135"/>
      <c r="S123" s="122"/>
      <c r="T123" s="122"/>
      <c r="U123" s="137"/>
      <c r="V123" s="164"/>
      <c r="W123" s="137"/>
      <c r="X123" s="137"/>
      <c r="Y123" s="122"/>
      <c r="Z123" s="122"/>
      <c r="AA123" s="122"/>
      <c r="AB123" s="122"/>
      <c r="AC123" s="135"/>
      <c r="AD123" s="135"/>
      <c r="AE123" s="135"/>
      <c r="AF123" s="135"/>
      <c r="AG123" s="135"/>
      <c r="AH123" s="135"/>
      <c r="AI123" s="135"/>
      <c r="AJ123" s="135"/>
      <c r="AK123" s="137"/>
      <c r="AL123" s="135"/>
      <c r="AM123" s="135"/>
      <c r="AN123" s="135"/>
      <c r="AO123" s="164"/>
      <c r="AP123" s="137"/>
      <c r="AQ123" s="520"/>
      <c r="AR123" s="520"/>
      <c r="AS123" s="520"/>
      <c r="AT123" s="520"/>
      <c r="AU123" s="520"/>
      <c r="AV123" s="520"/>
      <c r="AW123" s="520"/>
      <c r="AX123" s="520"/>
    </row>
    <row r="124" spans="1:50" s="122" customFormat="1" ht="20.25" customHeight="1">
      <c r="A124" s="137"/>
      <c r="B124" s="19"/>
      <c r="C124" s="234"/>
      <c r="D124" s="272"/>
      <c r="E124" s="272"/>
      <c r="F124" s="272"/>
      <c r="G124" s="272"/>
      <c r="H124" s="272"/>
      <c r="I124" s="272"/>
      <c r="J124" s="272"/>
      <c r="K124" s="272"/>
      <c r="L124" s="272"/>
      <c r="M124" s="272"/>
      <c r="N124" s="272"/>
      <c r="O124" s="272"/>
      <c r="P124" s="272"/>
      <c r="Q124" s="122"/>
      <c r="R124" s="147"/>
      <c r="S124" s="122"/>
      <c r="T124" s="122"/>
      <c r="U124" s="231" t="s">
        <v>164</v>
      </c>
      <c r="V124" s="91"/>
      <c r="W124" s="91"/>
      <c r="X124" s="137"/>
      <c r="Y124" s="122"/>
      <c r="Z124" s="398" t="s">
        <v>173</v>
      </c>
      <c r="AA124" s="122"/>
      <c r="AB124" s="122"/>
      <c r="AC124" s="122"/>
      <c r="AD124" s="122"/>
      <c r="AE124" s="147"/>
      <c r="AF124" s="147"/>
      <c r="AG124" s="147"/>
      <c r="AH124" s="147"/>
      <c r="AI124" s="147"/>
      <c r="AJ124" s="147"/>
      <c r="AK124" s="137"/>
      <c r="AL124" s="137"/>
      <c r="AM124" s="137"/>
      <c r="AN124" s="137"/>
      <c r="AO124" s="164"/>
      <c r="AP124" s="137"/>
      <c r="AQ124" s="520"/>
      <c r="AR124" s="520"/>
      <c r="AS124" s="520"/>
      <c r="AT124" s="520"/>
      <c r="AU124" s="520"/>
      <c r="AV124" s="520"/>
      <c r="AW124" s="520"/>
      <c r="AX124" s="520"/>
    </row>
    <row r="125" spans="1:50" s="122" customFormat="1" ht="18" customHeight="1">
      <c r="A125" s="137"/>
      <c r="B125" s="139" t="s">
        <v>61</v>
      </c>
      <c r="C125" s="122"/>
      <c r="D125" s="122"/>
      <c r="E125" s="122"/>
      <c r="F125" s="122"/>
      <c r="G125" s="122"/>
      <c r="H125" s="122"/>
      <c r="I125" s="122"/>
      <c r="J125" s="122"/>
      <c r="K125" s="122"/>
      <c r="L125" s="122"/>
      <c r="M125" s="122"/>
      <c r="N125" s="122"/>
      <c r="O125" s="122"/>
      <c r="P125" s="122"/>
      <c r="Q125" s="122"/>
      <c r="R125" s="122"/>
      <c r="S125" s="122"/>
      <c r="T125" s="122"/>
      <c r="U125" s="91"/>
      <c r="V125" s="91"/>
      <c r="W125" s="91"/>
      <c r="X125" s="137"/>
      <c r="Y125" s="122"/>
      <c r="Z125" s="122"/>
      <c r="AA125" s="122"/>
      <c r="AB125" s="122"/>
      <c r="AC125" s="122"/>
      <c r="AD125" s="122"/>
      <c r="AE125" s="122"/>
      <c r="AF125" s="122"/>
      <c r="AG125" s="122"/>
      <c r="AH125" s="122"/>
      <c r="AI125" s="122"/>
      <c r="AJ125" s="122"/>
      <c r="AK125" s="137"/>
      <c r="AL125" s="389"/>
      <c r="AM125" s="135"/>
      <c r="AN125" s="389"/>
      <c r="AO125" s="164"/>
      <c r="AP125" s="137"/>
      <c r="AQ125" s="520"/>
      <c r="AR125" s="520"/>
      <c r="AS125" s="520"/>
      <c r="AT125" s="520"/>
      <c r="AU125" s="520"/>
      <c r="AV125" s="520"/>
      <c r="AW125" s="520"/>
      <c r="AX125" s="520"/>
    </row>
    <row r="126" spans="1:50" s="122" customFormat="1" ht="18" customHeight="1">
      <c r="A126" s="137"/>
      <c r="B126" s="19"/>
      <c r="C126" s="139" t="s">
        <v>121</v>
      </c>
      <c r="D126" s="139"/>
      <c r="E126" s="139"/>
      <c r="F126" s="139"/>
      <c r="G126" s="139"/>
      <c r="H126" s="139"/>
      <c r="I126" s="139"/>
      <c r="J126" s="139"/>
      <c r="K126" s="139"/>
      <c r="L126" s="139"/>
      <c r="M126" s="139"/>
      <c r="N126" s="139"/>
      <c r="O126" s="139"/>
      <c r="P126" s="139"/>
      <c r="Q126" s="139"/>
      <c r="R126" s="139"/>
      <c r="S126" s="139"/>
      <c r="T126" s="122"/>
      <c r="U126" s="122"/>
      <c r="V126" s="381" t="s">
        <v>156</v>
      </c>
      <c r="W126" s="137"/>
      <c r="X126" s="122"/>
      <c r="Y126" s="122"/>
      <c r="Z126" s="122"/>
      <c r="AA126" s="122"/>
      <c r="AB126" s="381"/>
      <c r="AC126" s="122"/>
      <c r="AD126" s="122"/>
      <c r="AE126" s="122"/>
      <c r="AF126" s="122"/>
      <c r="AG126" s="122"/>
      <c r="AH126" s="122"/>
      <c r="AI126" s="147"/>
      <c r="AJ126" s="147"/>
      <c r="AK126" s="122"/>
      <c r="AL126" s="382"/>
      <c r="AM126" s="147"/>
      <c r="AN126" s="382"/>
      <c r="AO126" s="164"/>
      <c r="AP126" s="137"/>
      <c r="AQ126" s="520"/>
      <c r="AR126" s="520"/>
      <c r="AS126" s="520"/>
      <c r="AT126" s="520"/>
      <c r="AU126" s="520"/>
      <c r="AV126" s="520"/>
      <c r="AW126" s="520"/>
      <c r="AX126" s="520"/>
    </row>
    <row r="127" spans="1:50" s="122" customFormat="1" ht="4.5" customHeight="1">
      <c r="A127" s="137"/>
      <c r="B127" s="19"/>
      <c r="C127" s="179"/>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47"/>
      <c r="AJ127" s="147"/>
      <c r="AK127" s="122"/>
      <c r="AL127" s="382"/>
      <c r="AM127" s="147"/>
      <c r="AN127" s="382"/>
      <c r="AO127" s="164"/>
      <c r="AP127" s="137"/>
      <c r="AQ127" s="520"/>
      <c r="AR127" s="520"/>
      <c r="AS127" s="520"/>
      <c r="AT127" s="520"/>
      <c r="AU127" s="520"/>
      <c r="AV127" s="520"/>
      <c r="AW127" s="520"/>
      <c r="AX127" s="520"/>
    </row>
    <row r="128" spans="1:50" s="122" customFormat="1" ht="49.5" customHeight="1">
      <c r="A128" s="137"/>
      <c r="B128" s="19"/>
      <c r="C128" s="232" t="s">
        <v>111</v>
      </c>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135"/>
      <c r="AK128" s="137"/>
      <c r="AL128" s="137"/>
      <c r="AM128" s="137"/>
      <c r="AN128" s="137"/>
      <c r="AO128" s="164"/>
      <c r="AP128" s="137"/>
      <c r="AQ128" s="520"/>
      <c r="AR128" s="520"/>
      <c r="AS128" s="520"/>
      <c r="AT128" s="520"/>
      <c r="AU128" s="520"/>
      <c r="AV128" s="520"/>
      <c r="AW128" s="520"/>
      <c r="AX128" s="520"/>
    </row>
    <row r="129" spans="1:50" s="122" customFormat="1" ht="15" customHeight="1">
      <c r="A129" s="137"/>
      <c r="B129" s="19"/>
      <c r="C129" s="235" t="s">
        <v>119</v>
      </c>
      <c r="D129" s="22"/>
      <c r="E129" s="22"/>
      <c r="F129" s="22"/>
      <c r="G129" s="22"/>
      <c r="H129" s="22"/>
      <c r="I129" s="22"/>
      <c r="J129" s="22"/>
      <c r="K129" s="22"/>
      <c r="L129" s="22"/>
      <c r="M129" s="22"/>
      <c r="N129" s="22"/>
      <c r="O129" s="22"/>
      <c r="P129" s="22"/>
      <c r="Q129" s="22"/>
      <c r="R129" s="22"/>
      <c r="S129" s="22"/>
      <c r="T129" s="22"/>
      <c r="U129" s="22"/>
      <c r="V129" s="225"/>
      <c r="W129" s="225"/>
      <c r="X129" s="225"/>
      <c r="Y129" s="225"/>
      <c r="Z129" s="225"/>
      <c r="AA129" s="225"/>
      <c r="AB129" s="225"/>
      <c r="AC129" s="225"/>
      <c r="AD129" s="225"/>
      <c r="AE129" s="147"/>
      <c r="AF129" s="147"/>
      <c r="AG129" s="147"/>
      <c r="AH129" s="147"/>
      <c r="AI129" s="147"/>
      <c r="AJ129" s="147"/>
      <c r="AK129" s="137"/>
      <c r="AL129" s="382"/>
      <c r="AM129" s="122"/>
      <c r="AN129" s="122"/>
      <c r="AO129" s="122"/>
      <c r="AP129" s="122"/>
      <c r="AQ129" s="122"/>
      <c r="AR129" s="122"/>
      <c r="AS129" s="122"/>
      <c r="AT129" s="122"/>
      <c r="AU129" s="122"/>
      <c r="AV129" s="122"/>
      <c r="AW129" s="520"/>
      <c r="AX129" s="520"/>
    </row>
    <row r="130" spans="1:50" s="122" customFormat="1" ht="18" customHeight="1">
      <c r="A130" s="137"/>
      <c r="B130" s="19"/>
      <c r="C130" s="233" t="s">
        <v>123</v>
      </c>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47"/>
      <c r="AJ130" s="147"/>
      <c r="AK130" s="122"/>
      <c r="AL130" s="382"/>
      <c r="AM130" s="147"/>
      <c r="AN130" s="382"/>
      <c r="AO130" s="164"/>
      <c r="AP130" s="137"/>
      <c r="AQ130" s="520"/>
      <c r="AR130" s="520"/>
      <c r="AS130" s="520"/>
      <c r="AT130" s="520"/>
      <c r="AU130" s="520"/>
      <c r="AV130" s="520"/>
      <c r="AW130" s="520"/>
      <c r="AX130" s="520"/>
    </row>
    <row r="131" spans="1:50" s="122" customFormat="1" ht="18" customHeight="1">
      <c r="A131" s="137"/>
      <c r="B131" s="19"/>
      <c r="C131" s="233"/>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47"/>
      <c r="AJ131" s="147"/>
      <c r="AK131" s="122"/>
      <c r="AL131" s="382"/>
      <c r="AM131" s="147"/>
      <c r="AN131" s="382"/>
      <c r="AO131" s="164"/>
      <c r="AP131" s="137"/>
      <c r="AQ131" s="520"/>
      <c r="AR131" s="520"/>
      <c r="AS131" s="520"/>
      <c r="AT131" s="520"/>
      <c r="AU131" s="520"/>
      <c r="AV131" s="520"/>
      <c r="AW131" s="520"/>
      <c r="AX131" s="520"/>
    </row>
    <row r="132" spans="1:50" s="122" customFormat="1" ht="19.5" customHeight="1">
      <c r="A132" s="148" t="s">
        <v>266</v>
      </c>
      <c r="B132" s="122"/>
      <c r="C132" s="188"/>
      <c r="D132" s="274"/>
      <c r="E132" s="274"/>
      <c r="F132" s="274"/>
      <c r="G132" s="274"/>
      <c r="H132" s="274"/>
      <c r="I132" s="274"/>
      <c r="J132" s="274"/>
      <c r="K132" s="274"/>
      <c r="L132" s="274"/>
      <c r="M132" s="274"/>
      <c r="N132" s="274"/>
      <c r="O132" s="274"/>
      <c r="P132" s="274"/>
      <c r="Q132" s="274"/>
      <c r="R132" s="274"/>
      <c r="S132" s="274"/>
      <c r="T132" s="274"/>
      <c r="U132" s="137"/>
      <c r="V132" s="274"/>
      <c r="W132" s="137"/>
      <c r="X132" s="274"/>
      <c r="Y132" s="274"/>
      <c r="Z132" s="274"/>
      <c r="AA132" s="274"/>
      <c r="AB132" s="274"/>
      <c r="AC132" s="137"/>
      <c r="AD132" s="137"/>
      <c r="AE132" s="453">
        <f>H7</f>
        <v>0</v>
      </c>
      <c r="AF132" s="137"/>
      <c r="AG132" s="137"/>
      <c r="AH132" s="137"/>
      <c r="AI132" s="137"/>
      <c r="AJ132" s="137"/>
      <c r="AK132" s="137"/>
      <c r="AL132" s="137"/>
      <c r="AM132" s="519"/>
      <c r="AN132" s="137"/>
      <c r="AO132" s="147"/>
      <c r="AP132" s="147"/>
      <c r="AQ132" s="1"/>
      <c r="AR132" s="122"/>
      <c r="AS132" s="122"/>
      <c r="AT132" s="122"/>
      <c r="AU132" s="122"/>
      <c r="AV132" s="122"/>
      <c r="AW132" s="122"/>
      <c r="AX132" s="122"/>
    </row>
    <row r="133" spans="1:50" s="122" customFormat="1" ht="18" customHeight="1">
      <c r="A133" s="142" t="s">
        <v>47</v>
      </c>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494"/>
      <c r="AL133" s="494"/>
      <c r="AM133" s="518"/>
      <c r="AN133" s="518"/>
      <c r="AO133" s="518"/>
      <c r="AP133" s="518"/>
      <c r="AQ133" s="520"/>
      <c r="AR133" s="520"/>
      <c r="AS133" s="520"/>
      <c r="AT133" s="520"/>
      <c r="AU133" s="520"/>
      <c r="AV133" s="520"/>
      <c r="AW133" s="520"/>
      <c r="AX133" s="520"/>
    </row>
    <row r="134" spans="1:50" s="122" customFormat="1" ht="18" customHeight="1">
      <c r="A134" s="142" t="s">
        <v>41</v>
      </c>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494"/>
      <c r="AL134" s="494"/>
      <c r="AM134" s="518"/>
      <c r="AN134" s="518"/>
      <c r="AO134" s="518"/>
      <c r="AP134" s="518"/>
      <c r="AQ134" s="520"/>
      <c r="AR134" s="520"/>
      <c r="AS134" s="520"/>
      <c r="AT134" s="520"/>
      <c r="AU134" s="520"/>
      <c r="AV134" s="520"/>
      <c r="AW134" s="520"/>
      <c r="AX134" s="520"/>
    </row>
    <row r="135" spans="1:50" s="122" customFormat="1" ht="17.25" customHeight="1">
      <c r="A135" s="143" t="s">
        <v>344</v>
      </c>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35"/>
      <c r="AL135" s="135"/>
      <c r="AM135" s="135"/>
      <c r="AN135" s="135"/>
      <c r="AO135" s="135"/>
      <c r="AP135" s="135"/>
      <c r="AQ135" s="520"/>
      <c r="AR135" s="520"/>
      <c r="AS135" s="520"/>
      <c r="AT135" s="520"/>
      <c r="AU135" s="520"/>
      <c r="AV135" s="520"/>
      <c r="AW135" s="520"/>
      <c r="AX135" s="520"/>
    </row>
    <row r="136" spans="1:50" s="122" customFormat="1" ht="20.100000000000001" customHeight="1">
      <c r="A136" s="149" t="s">
        <v>48</v>
      </c>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37"/>
      <c r="AL136" s="137"/>
      <c r="AM136" s="519"/>
      <c r="AN136" s="137"/>
      <c r="AO136" s="147"/>
      <c r="AP136" s="147"/>
      <c r="AQ136" s="1"/>
      <c r="AR136" s="122"/>
      <c r="AS136" s="122"/>
      <c r="AT136" s="122"/>
      <c r="AU136" s="122"/>
      <c r="AV136" s="122"/>
      <c r="AW136" s="122"/>
      <c r="AX136" s="122"/>
    </row>
    <row r="137" spans="1:50" s="122" customFormat="1" ht="20.100000000000001" customHeight="1">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37"/>
      <c r="AL137" s="137"/>
      <c r="AM137" s="519"/>
      <c r="AN137" s="137"/>
      <c r="AO137" s="147"/>
      <c r="AP137" s="147"/>
      <c r="AQ137" s="1"/>
      <c r="AR137" s="122"/>
      <c r="AS137" s="122"/>
      <c r="AT137" s="122"/>
      <c r="AU137" s="122"/>
      <c r="AV137" s="122"/>
      <c r="AW137" s="122"/>
      <c r="AX137" s="122"/>
    </row>
    <row r="138" spans="1:50" s="122" customFormat="1" ht="18" customHeight="1">
      <c r="A138" s="137"/>
      <c r="B138" s="139" t="s">
        <v>63</v>
      </c>
      <c r="C138" s="139"/>
      <c r="D138" s="139"/>
      <c r="E138" s="139"/>
      <c r="F138" s="139"/>
      <c r="G138" s="139"/>
      <c r="H138" s="139"/>
      <c r="I138" s="139"/>
      <c r="J138" s="139"/>
      <c r="K138" s="139"/>
      <c r="L138" s="139"/>
      <c r="M138" s="139"/>
      <c r="N138" s="139"/>
      <c r="O138" s="139"/>
      <c r="P138" s="19"/>
      <c r="Q138" s="19"/>
      <c r="R138" s="19"/>
      <c r="S138" s="19"/>
      <c r="T138" s="19"/>
      <c r="U138" s="19"/>
      <c r="V138" s="19"/>
      <c r="W138" s="139"/>
      <c r="X138" s="231"/>
      <c r="Y138" s="163"/>
      <c r="Z138" s="163"/>
      <c r="AA138" s="163"/>
      <c r="AB138" s="163"/>
      <c r="AC138" s="163"/>
      <c r="AD138" s="163"/>
      <c r="AE138" s="163"/>
      <c r="AF138" s="163"/>
      <c r="AG138" s="163"/>
      <c r="AH138" s="163"/>
      <c r="AI138" s="495"/>
      <c r="AJ138" s="122"/>
      <c r="AK138" s="122"/>
      <c r="AL138" s="447"/>
      <c r="AM138" s="452"/>
      <c r="AN138" s="452"/>
      <c r="AO138" s="447"/>
      <c r="AP138" s="452"/>
      <c r="AQ138" s="520"/>
      <c r="AR138" s="520"/>
      <c r="AS138" s="520"/>
      <c r="AT138" s="520"/>
      <c r="AU138" s="520"/>
      <c r="AV138" s="520"/>
      <c r="AW138" s="520"/>
      <c r="AX138" s="520"/>
    </row>
    <row r="139" spans="1:50" s="122" customFormat="1" ht="4.5" customHeight="1">
      <c r="A139" s="137"/>
      <c r="B139" s="139"/>
      <c r="C139" s="139"/>
      <c r="D139" s="139"/>
      <c r="E139" s="139"/>
      <c r="F139" s="139"/>
      <c r="G139" s="139"/>
      <c r="H139" s="139"/>
      <c r="I139" s="139"/>
      <c r="J139" s="139"/>
      <c r="K139" s="139"/>
      <c r="L139" s="139"/>
      <c r="M139" s="139"/>
      <c r="N139" s="139"/>
      <c r="O139" s="139"/>
      <c r="P139" s="19"/>
      <c r="Q139" s="19"/>
      <c r="R139" s="19"/>
      <c r="S139" s="19"/>
      <c r="T139" s="19"/>
      <c r="U139" s="19"/>
      <c r="V139" s="19"/>
      <c r="W139" s="139"/>
      <c r="X139" s="231"/>
      <c r="Y139" s="163"/>
      <c r="Z139" s="163"/>
      <c r="AA139" s="163"/>
      <c r="AB139" s="163"/>
      <c r="AC139" s="163"/>
      <c r="AD139" s="163"/>
      <c r="AE139" s="163"/>
      <c r="AF139" s="163"/>
      <c r="AG139" s="163"/>
      <c r="AH139" s="163"/>
      <c r="AI139" s="495"/>
      <c r="AJ139" s="122"/>
      <c r="AK139" s="122"/>
      <c r="AL139" s="452"/>
      <c r="AM139" s="452"/>
      <c r="AN139" s="452"/>
      <c r="AO139" s="452"/>
      <c r="AP139" s="452"/>
      <c r="AQ139" s="520"/>
      <c r="AR139" s="520"/>
      <c r="AS139" s="520"/>
      <c r="AT139" s="520"/>
      <c r="AU139" s="520"/>
      <c r="AV139" s="520"/>
      <c r="AW139" s="520"/>
      <c r="AX139" s="520"/>
    </row>
    <row r="140" spans="1:50" s="122" customFormat="1" ht="18" customHeight="1">
      <c r="A140" s="137"/>
      <c r="B140" s="192"/>
      <c r="C140" s="140" t="s">
        <v>124</v>
      </c>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495"/>
      <c r="AJ140" s="122"/>
      <c r="AK140" s="122"/>
      <c r="AL140" s="495"/>
      <c r="AM140" s="122"/>
      <c r="AN140" s="122"/>
      <c r="AO140" s="135"/>
      <c r="AP140" s="122"/>
      <c r="AQ140" s="520"/>
      <c r="AR140" s="520"/>
      <c r="AS140" s="520"/>
      <c r="AT140" s="520"/>
      <c r="AU140" s="520"/>
      <c r="AV140" s="520"/>
      <c r="AW140" s="520"/>
      <c r="AX140" s="520"/>
    </row>
    <row r="141" spans="1:50" s="122" customFormat="1" ht="19.5" customHeight="1">
      <c r="A141" s="137"/>
      <c r="B141" s="192"/>
      <c r="C141" s="140" t="s">
        <v>114</v>
      </c>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495"/>
      <c r="AJ141" s="122"/>
      <c r="AK141" s="122"/>
      <c r="AL141" s="495"/>
      <c r="AM141" s="122"/>
      <c r="AN141" s="122"/>
      <c r="AO141" s="135"/>
      <c r="AP141" s="122"/>
      <c r="AQ141" s="520"/>
      <c r="AR141" s="520"/>
      <c r="AS141" s="520"/>
      <c r="AT141" s="520"/>
      <c r="AU141" s="520"/>
      <c r="AV141" s="520"/>
      <c r="AW141" s="520"/>
      <c r="AX141" s="520"/>
    </row>
    <row r="142" spans="1:50" s="122" customFormat="1" ht="4.5" customHeight="1">
      <c r="A142" s="137"/>
      <c r="B142" s="192"/>
      <c r="C142" s="140"/>
      <c r="D142" s="139"/>
      <c r="E142" s="139"/>
      <c r="F142" s="139"/>
      <c r="G142" s="139"/>
      <c r="H142" s="139"/>
      <c r="I142" s="139"/>
      <c r="J142" s="139"/>
      <c r="K142" s="139"/>
      <c r="L142" s="139"/>
      <c r="M142" s="139"/>
      <c r="N142" s="139"/>
      <c r="O142" s="139"/>
      <c r="P142" s="139"/>
      <c r="Q142" s="19"/>
      <c r="R142" s="19"/>
      <c r="S142" s="19"/>
      <c r="T142" s="19"/>
      <c r="U142" s="19"/>
      <c r="V142" s="19"/>
      <c r="W142" s="192"/>
      <c r="X142" s="137"/>
      <c r="Y142" s="163"/>
      <c r="Z142" s="163"/>
      <c r="AA142" s="163"/>
      <c r="AB142" s="163"/>
      <c r="AC142" s="163"/>
      <c r="AD142" s="163"/>
      <c r="AE142" s="163"/>
      <c r="AF142" s="163"/>
      <c r="AG142" s="163"/>
      <c r="AH142" s="163"/>
      <c r="AI142" s="495"/>
      <c r="AJ142" s="122"/>
      <c r="AK142" s="122"/>
      <c r="AL142" s="495"/>
      <c r="AM142" s="122"/>
      <c r="AN142" s="122"/>
      <c r="AO142" s="135"/>
      <c r="AP142" s="122"/>
      <c r="AQ142" s="520"/>
      <c r="AR142" s="520"/>
      <c r="AS142" s="520"/>
      <c r="AT142" s="520"/>
      <c r="AU142" s="520"/>
      <c r="AV142" s="520"/>
      <c r="AW142" s="520"/>
      <c r="AX142" s="520"/>
    </row>
    <row r="143" spans="1:50" s="122" customFormat="1" ht="59.45" customHeight="1">
      <c r="A143" s="137"/>
      <c r="B143" s="180"/>
      <c r="C143" s="222"/>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470"/>
      <c r="AF143" s="122"/>
      <c r="AG143" s="481" t="s">
        <v>181</v>
      </c>
      <c r="AH143" s="481"/>
      <c r="AI143" s="481"/>
      <c r="AJ143" s="381"/>
      <c r="AK143" s="137"/>
      <c r="AL143" s="515"/>
      <c r="AM143" s="515"/>
      <c r="AN143" s="515"/>
      <c r="AO143" s="122"/>
      <c r="AP143" s="122"/>
      <c r="AQ143" s="520"/>
      <c r="AR143" s="520"/>
      <c r="AS143" s="520"/>
      <c r="AT143" s="520"/>
      <c r="AU143" s="520"/>
      <c r="AV143" s="520"/>
      <c r="AW143" s="520"/>
      <c r="AX143" s="520"/>
    </row>
    <row r="144" spans="1:50" s="122" customFormat="1" ht="15" customHeight="1">
      <c r="A144" s="137"/>
      <c r="B144" s="192"/>
      <c r="C144" s="140"/>
      <c r="D144" s="139"/>
      <c r="E144" s="139"/>
      <c r="F144" s="139"/>
      <c r="G144" s="139"/>
      <c r="H144" s="139"/>
      <c r="I144" s="139"/>
      <c r="J144" s="139"/>
      <c r="K144" s="139"/>
      <c r="L144" s="139"/>
      <c r="M144" s="139"/>
      <c r="N144" s="139"/>
      <c r="O144" s="139"/>
      <c r="P144" s="139"/>
      <c r="Q144" s="19"/>
      <c r="R144" s="19"/>
      <c r="S144" s="19"/>
      <c r="T144" s="19"/>
      <c r="U144" s="19"/>
      <c r="V144" s="19"/>
      <c r="W144" s="192"/>
      <c r="X144" s="137"/>
      <c r="Y144" s="163"/>
      <c r="Z144" s="163"/>
      <c r="AA144" s="163"/>
      <c r="AB144" s="163"/>
      <c r="AC144" s="163"/>
      <c r="AD144" s="163"/>
      <c r="AE144" s="163"/>
      <c r="AF144" s="163"/>
      <c r="AG144" s="163"/>
      <c r="AH144" s="163"/>
      <c r="AI144" s="495"/>
      <c r="AJ144" s="122"/>
      <c r="AK144" s="122"/>
      <c r="AL144" s="495"/>
      <c r="AM144" s="122"/>
      <c r="AN144" s="122"/>
      <c r="AO144" s="135"/>
      <c r="AP144" s="122"/>
      <c r="AQ144" s="520"/>
      <c r="AR144" s="520"/>
      <c r="AS144" s="520"/>
      <c r="AT144" s="520"/>
      <c r="AU144" s="520"/>
      <c r="AV144" s="520"/>
      <c r="AW144" s="520"/>
      <c r="AX144" s="520"/>
    </row>
    <row r="145" spans="1:52" s="122" customFormat="1" ht="15" customHeight="1">
      <c r="A145" s="137"/>
      <c r="B145" s="192"/>
      <c r="C145" s="140"/>
      <c r="D145" s="139"/>
      <c r="E145" s="139"/>
      <c r="F145" s="139"/>
      <c r="G145" s="139"/>
      <c r="H145" s="139"/>
      <c r="I145" s="139"/>
      <c r="J145" s="139"/>
      <c r="K145" s="139"/>
      <c r="L145" s="139"/>
      <c r="M145" s="139"/>
      <c r="N145" s="139"/>
      <c r="O145" s="139"/>
      <c r="P145" s="139"/>
      <c r="Q145" s="19"/>
      <c r="R145" s="19"/>
      <c r="S145" s="19"/>
      <c r="T145" s="19"/>
      <c r="U145" s="19"/>
      <c r="V145" s="181"/>
      <c r="W145" s="19"/>
      <c r="X145" s="122"/>
      <c r="Y145" s="163"/>
      <c r="Z145" s="163"/>
      <c r="AA145" s="163"/>
      <c r="AB145" s="163"/>
      <c r="AC145" s="163"/>
      <c r="AD145" s="163"/>
      <c r="AE145" s="163"/>
      <c r="AF145" s="163"/>
      <c r="AG145" s="163"/>
      <c r="AH145" s="163"/>
      <c r="AI145" s="495"/>
      <c r="AJ145" s="122"/>
      <c r="AK145" s="122"/>
      <c r="AL145" s="495"/>
      <c r="AM145" s="122"/>
      <c r="AN145" s="122"/>
      <c r="AO145" s="135"/>
      <c r="AP145" s="122"/>
      <c r="AQ145" s="520"/>
      <c r="AR145" s="520"/>
      <c r="AS145" s="520"/>
      <c r="AT145" s="520"/>
      <c r="AU145" s="520"/>
      <c r="AV145" s="520"/>
      <c r="AW145" s="520"/>
      <c r="AX145" s="520"/>
      <c r="AY145" s="122"/>
      <c r="AZ145" s="122"/>
    </row>
    <row r="146" spans="1:52" s="123" customFormat="1" ht="18" customHeight="1">
      <c r="B146" s="193" t="s">
        <v>54</v>
      </c>
      <c r="C146" s="236"/>
      <c r="E146" s="193"/>
      <c r="F146" s="302"/>
      <c r="G146" s="302"/>
      <c r="H146" s="302"/>
      <c r="I146" s="302"/>
      <c r="J146" s="302"/>
      <c r="K146" s="302"/>
      <c r="L146" s="302"/>
      <c r="M146" s="302"/>
      <c r="N146" s="302"/>
      <c r="O146" s="302"/>
      <c r="P146" s="302"/>
      <c r="Q146" s="302"/>
      <c r="R146" s="302"/>
      <c r="S146" s="193"/>
      <c r="T146" s="302"/>
      <c r="U146" s="302"/>
      <c r="V146" s="302"/>
      <c r="W146" s="302"/>
      <c r="X146" s="302"/>
      <c r="Y146" s="193"/>
      <c r="AS146" s="67"/>
      <c r="AT146" s="67"/>
      <c r="AU146" s="67"/>
      <c r="AV146" s="67"/>
      <c r="AW146" s="67"/>
      <c r="AX146" s="67"/>
      <c r="AY146" s="67"/>
      <c r="AZ146" s="67"/>
    </row>
    <row r="147" spans="1:52" s="123" customFormat="1" ht="4.5" customHeight="1">
      <c r="A147" s="122"/>
      <c r="C147" s="236"/>
      <c r="D147" s="275"/>
      <c r="E147" s="193"/>
      <c r="F147" s="302"/>
      <c r="G147" s="302"/>
      <c r="H147" s="302"/>
      <c r="I147" s="302"/>
      <c r="J147" s="302"/>
      <c r="K147" s="302"/>
      <c r="L147" s="302"/>
      <c r="M147" s="302"/>
      <c r="N147" s="302"/>
      <c r="O147" s="302"/>
      <c r="P147" s="302"/>
      <c r="Q147" s="302"/>
      <c r="R147" s="302"/>
      <c r="S147" s="193"/>
      <c r="T147" s="302"/>
      <c r="U147" s="302"/>
      <c r="V147" s="302"/>
      <c r="W147" s="302"/>
      <c r="X147" s="302"/>
      <c r="Y147" s="193"/>
      <c r="AS147" s="67"/>
      <c r="AT147" s="67"/>
      <c r="AU147" s="67"/>
      <c r="AV147" s="67"/>
      <c r="AW147" s="67"/>
      <c r="AX147" s="67"/>
      <c r="AY147" s="67"/>
      <c r="AZ147" s="67"/>
    </row>
    <row r="148" spans="1:52" s="123" customFormat="1" ht="18" customHeight="1">
      <c r="A148" s="122"/>
      <c r="B148" s="194"/>
      <c r="C148" s="131" t="s">
        <v>126</v>
      </c>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496"/>
      <c r="AJ148" s="496"/>
      <c r="AK148" s="236"/>
      <c r="AL148" s="236"/>
      <c r="AM148" s="236"/>
      <c r="AN148" s="236"/>
      <c r="AO148" s="236"/>
      <c r="AP148" s="236"/>
      <c r="AQ148" s="236"/>
      <c r="AR148" s="236"/>
      <c r="AT148" s="530"/>
    </row>
    <row r="149" spans="1:52" s="123" customFormat="1" ht="18" customHeight="1">
      <c r="C149" s="227" t="s">
        <v>350</v>
      </c>
      <c r="D149" s="275"/>
      <c r="F149" s="270"/>
      <c r="G149" s="270"/>
      <c r="H149" s="270"/>
      <c r="I149" s="270"/>
      <c r="J149" s="270"/>
      <c r="K149" s="270"/>
      <c r="L149" s="270"/>
      <c r="M149" s="270"/>
      <c r="N149" s="270"/>
      <c r="O149" s="270"/>
      <c r="P149" s="270"/>
      <c r="Q149" s="270"/>
      <c r="R149" s="270"/>
      <c r="S149" s="270"/>
      <c r="T149" s="270"/>
      <c r="U149" s="270"/>
      <c r="V149" s="270"/>
      <c r="W149" s="270"/>
      <c r="X149" s="270"/>
      <c r="Y149" s="270"/>
      <c r="Z149" s="270"/>
      <c r="AA149" s="270"/>
      <c r="AB149" s="270"/>
      <c r="AC149" s="270"/>
      <c r="AD149" s="270"/>
      <c r="AE149" s="270"/>
      <c r="AF149" s="270"/>
      <c r="AG149" s="270"/>
      <c r="AH149" s="270"/>
      <c r="AI149" s="270"/>
      <c r="AJ149" s="270"/>
      <c r="AS149" s="67"/>
      <c r="AT149" s="531"/>
      <c r="AU149" s="67"/>
      <c r="AV149" s="67"/>
      <c r="AW149" s="67"/>
      <c r="AX149" s="67"/>
      <c r="AY149" s="67"/>
      <c r="AZ149" s="67"/>
    </row>
    <row r="150" spans="1:52" s="123" customFormat="1" ht="4.5" customHeight="1">
      <c r="C150" s="236"/>
      <c r="D150" s="275"/>
      <c r="E150" s="193"/>
      <c r="F150" s="302"/>
      <c r="G150" s="302"/>
      <c r="H150" s="302"/>
      <c r="I150" s="302"/>
      <c r="J150" s="302"/>
      <c r="K150" s="302"/>
      <c r="L150" s="302"/>
      <c r="M150" s="302"/>
      <c r="N150" s="302"/>
      <c r="O150" s="302"/>
      <c r="P150" s="302"/>
      <c r="Q150" s="302"/>
      <c r="R150" s="302"/>
      <c r="S150" s="193"/>
      <c r="T150" s="302"/>
      <c r="U150" s="302"/>
      <c r="V150" s="302"/>
      <c r="W150" s="302"/>
      <c r="X150" s="302"/>
      <c r="Y150" s="193"/>
      <c r="AS150" s="67"/>
      <c r="AT150" s="67"/>
      <c r="AU150" s="67"/>
      <c r="AV150" s="67"/>
      <c r="AW150" s="67"/>
      <c r="AX150" s="67"/>
      <c r="AY150" s="67"/>
      <c r="AZ150" s="67"/>
    </row>
    <row r="151" spans="1:52" s="123" customFormat="1" ht="65.099999999999994" customHeight="1">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G151" s="482" t="s">
        <v>173</v>
      </c>
      <c r="AH151" s="482"/>
      <c r="AI151" s="482"/>
      <c r="AJ151" s="427"/>
      <c r="AK151" s="484"/>
      <c r="AL151" s="484"/>
      <c r="AM151" s="236"/>
      <c r="AN151" s="522"/>
      <c r="AO151" s="522"/>
      <c r="AP151" s="522"/>
      <c r="AS151" s="67"/>
      <c r="AT151" s="67"/>
      <c r="AU151" s="67"/>
      <c r="AV151" s="67"/>
      <c r="AW151" s="67"/>
      <c r="AX151" s="67"/>
      <c r="AY151" s="67"/>
      <c r="AZ151" s="67"/>
    </row>
    <row r="152" spans="1:52" s="123" customFormat="1" ht="15.95" customHeight="1">
      <c r="C152" s="236"/>
      <c r="D152" s="275"/>
      <c r="E152" s="285"/>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G152" s="483"/>
      <c r="AH152" s="483"/>
      <c r="AI152" s="483"/>
      <c r="AJ152" s="403"/>
      <c r="AK152" s="236"/>
      <c r="AL152" s="236"/>
      <c r="AM152" s="236"/>
      <c r="AN152" s="523"/>
      <c r="AO152" s="523"/>
      <c r="AP152" s="523"/>
      <c r="AS152" s="67"/>
      <c r="AT152" s="67"/>
      <c r="AU152" s="67"/>
      <c r="AV152" s="67"/>
      <c r="AW152" s="67"/>
      <c r="AX152" s="67"/>
      <c r="AY152" s="67"/>
      <c r="AZ152" s="67"/>
    </row>
    <row r="153" spans="1:52" s="123" customFormat="1" ht="15.95" customHeight="1">
      <c r="C153" s="236"/>
      <c r="D153" s="275"/>
      <c r="E153" s="285"/>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G153" s="483"/>
      <c r="AH153" s="483"/>
      <c r="AI153" s="483"/>
      <c r="AJ153" s="403"/>
      <c r="AK153" s="236"/>
      <c r="AL153" s="236"/>
      <c r="AM153" s="236"/>
      <c r="AN153" s="523"/>
      <c r="AO153" s="523"/>
      <c r="AP153" s="523"/>
      <c r="AS153" s="67"/>
      <c r="AT153" s="67"/>
      <c r="AU153" s="67"/>
      <c r="AV153" s="67"/>
      <c r="AW153" s="67"/>
      <c r="AX153" s="67"/>
      <c r="AY153" s="67"/>
      <c r="AZ153" s="67"/>
    </row>
    <row r="154" spans="1:52" s="123" customFormat="1" ht="17.100000000000001" customHeight="1">
      <c r="C154" s="236"/>
      <c r="D154" s="275"/>
      <c r="E154" s="285"/>
      <c r="F154" s="303"/>
      <c r="G154" s="303"/>
      <c r="H154" s="303"/>
      <c r="I154" s="303"/>
      <c r="J154" s="303"/>
      <c r="K154" s="303"/>
      <c r="L154" s="303"/>
      <c r="M154" s="303"/>
      <c r="N154" s="303"/>
      <c r="O154" s="303"/>
      <c r="P154" s="303"/>
      <c r="Q154" s="303"/>
      <c r="V154" s="421" t="s">
        <v>169</v>
      </c>
      <c r="W154" s="421"/>
      <c r="X154" s="421"/>
      <c r="Z154" s="421" t="s">
        <v>175</v>
      </c>
      <c r="AA154" s="421"/>
      <c r="AB154" s="421"/>
      <c r="AC154" s="303"/>
      <c r="AD154" s="303"/>
      <c r="AF154" s="474"/>
      <c r="AG154" s="474"/>
      <c r="AH154" s="474"/>
      <c r="AI154" s="403"/>
      <c r="AS154" s="67"/>
      <c r="AT154" s="67"/>
      <c r="AU154" s="67"/>
      <c r="AV154" s="67"/>
      <c r="AW154" s="67"/>
      <c r="AX154" s="67"/>
      <c r="AY154" s="67"/>
      <c r="AZ154" s="67"/>
    </row>
    <row r="155" spans="1:52" s="123" customFormat="1" ht="3" customHeight="1">
      <c r="C155" s="236"/>
      <c r="D155" s="275"/>
      <c r="E155" s="285"/>
      <c r="F155" s="303"/>
      <c r="G155" s="303"/>
      <c r="H155" s="303"/>
      <c r="I155" s="303"/>
      <c r="J155" s="303"/>
      <c r="K155" s="303"/>
      <c r="L155" s="303"/>
      <c r="M155" s="303"/>
      <c r="N155" s="303"/>
      <c r="O155" s="303"/>
      <c r="P155" s="303"/>
      <c r="Q155" s="303"/>
      <c r="V155" s="422"/>
      <c r="W155" s="422"/>
      <c r="X155" s="422"/>
      <c r="Z155" s="422"/>
      <c r="AA155" s="422"/>
      <c r="AB155" s="422"/>
      <c r="AC155" s="303"/>
      <c r="AD155" s="303"/>
      <c r="AF155" s="474"/>
      <c r="AG155" s="474"/>
      <c r="AH155" s="474"/>
      <c r="AI155" s="403"/>
      <c r="AS155" s="67"/>
      <c r="AT155" s="67"/>
      <c r="AU155" s="67"/>
      <c r="AV155" s="67"/>
      <c r="AW155" s="67"/>
      <c r="AX155" s="67"/>
      <c r="AY155" s="67"/>
      <c r="AZ155" s="67"/>
    </row>
    <row r="156" spans="1:52" s="123" customFormat="1" ht="18" customHeight="1">
      <c r="B156" s="131" t="s">
        <v>65</v>
      </c>
      <c r="C156" s="110"/>
      <c r="D156" s="110"/>
      <c r="E156" s="110"/>
      <c r="F156" s="110"/>
      <c r="G156" s="110"/>
      <c r="H156" s="110"/>
      <c r="I156" s="110"/>
      <c r="J156" s="110"/>
      <c r="K156" s="110"/>
      <c r="L156" s="110"/>
      <c r="M156" s="110"/>
      <c r="N156" s="110"/>
      <c r="O156" s="110"/>
      <c r="P156" s="110"/>
      <c r="Q156" s="110"/>
      <c r="R156" s="110"/>
      <c r="S156" s="110"/>
      <c r="T156" s="110"/>
      <c r="U156" s="110"/>
      <c r="V156" s="397"/>
      <c r="W156" s="427" t="s">
        <v>156</v>
      </c>
      <c r="X156" s="397"/>
      <c r="Z156" s="397"/>
      <c r="AA156" s="427" t="s">
        <v>156</v>
      </c>
      <c r="AB156" s="125"/>
      <c r="AS156" s="67"/>
      <c r="AT156" s="67"/>
      <c r="AU156" s="67"/>
      <c r="AV156" s="67"/>
      <c r="AW156" s="67"/>
      <c r="AX156" s="67"/>
      <c r="AY156" s="67"/>
      <c r="AZ156" s="67"/>
    </row>
    <row r="157" spans="1:52" s="123" customFormat="1" ht="3.95" customHeight="1">
      <c r="C157" s="236"/>
      <c r="D157" s="193"/>
      <c r="E157" s="122"/>
      <c r="F157" s="122"/>
      <c r="G157" s="122"/>
      <c r="H157" s="122"/>
      <c r="I157" s="122"/>
      <c r="J157" s="122"/>
      <c r="K157" s="122"/>
      <c r="L157" s="122"/>
      <c r="M157" s="122"/>
      <c r="N157" s="122"/>
      <c r="O157" s="122"/>
      <c r="P157" s="122"/>
      <c r="Q157" s="122"/>
      <c r="R157" s="122"/>
      <c r="S157" s="122"/>
      <c r="T157" s="122"/>
      <c r="U157" s="397"/>
      <c r="V157" s="403"/>
      <c r="W157" s="397"/>
      <c r="Y157" s="397"/>
      <c r="Z157" s="403"/>
      <c r="AA157" s="125"/>
      <c r="AS157" s="67"/>
      <c r="AT157" s="67"/>
      <c r="AU157" s="67"/>
      <c r="AV157" s="67"/>
      <c r="AW157" s="67"/>
      <c r="AX157" s="67"/>
      <c r="AY157" s="67"/>
      <c r="AZ157" s="67"/>
    </row>
    <row r="158" spans="1:52" s="123" customFormat="1" ht="15" customHeight="1">
      <c r="C158" s="236"/>
      <c r="D158" s="193"/>
      <c r="E158" s="122"/>
      <c r="F158" s="122"/>
      <c r="G158" s="122"/>
      <c r="H158" s="122"/>
      <c r="I158" s="122"/>
      <c r="J158" s="122"/>
      <c r="K158" s="122"/>
      <c r="L158" s="122"/>
      <c r="M158" s="122"/>
      <c r="N158" s="122"/>
      <c r="O158" s="122"/>
      <c r="P158" s="122"/>
      <c r="Q158" s="122"/>
      <c r="R158" s="122"/>
      <c r="S158" s="397"/>
      <c r="T158" s="403"/>
      <c r="U158" s="397"/>
      <c r="V158" s="397"/>
      <c r="Z158" s="421" t="s">
        <v>138</v>
      </c>
      <c r="AA158" s="421"/>
      <c r="AB158" s="421"/>
      <c r="AS158" s="67"/>
      <c r="AT158" s="67"/>
      <c r="AU158" s="67"/>
      <c r="AV158" s="67"/>
      <c r="AW158" s="67"/>
      <c r="AX158" s="67"/>
      <c r="AY158" s="67"/>
      <c r="AZ158" s="67"/>
    </row>
    <row r="159" spans="1:52" s="123" customFormat="1" ht="3.6" customHeight="1">
      <c r="C159" s="236"/>
      <c r="D159" s="193"/>
      <c r="E159" s="122"/>
      <c r="F159" s="122"/>
      <c r="G159" s="122"/>
      <c r="H159" s="122"/>
      <c r="I159" s="122"/>
      <c r="J159" s="122"/>
      <c r="K159" s="122"/>
      <c r="L159" s="122"/>
      <c r="M159" s="122"/>
      <c r="N159" s="122"/>
      <c r="O159" s="122"/>
      <c r="P159" s="122"/>
      <c r="Q159" s="122"/>
      <c r="R159" s="122"/>
      <c r="S159" s="397"/>
      <c r="T159" s="403"/>
      <c r="U159" s="397"/>
      <c r="V159" s="397"/>
      <c r="Z159" s="432"/>
      <c r="AA159" s="432"/>
      <c r="AB159" s="432"/>
      <c r="AS159" s="67"/>
      <c r="AT159" s="67"/>
      <c r="AU159" s="67"/>
      <c r="AV159" s="67"/>
      <c r="AW159" s="67"/>
      <c r="AX159" s="67"/>
      <c r="AY159" s="67"/>
      <c r="AZ159" s="67"/>
    </row>
    <row r="160" spans="1:52" s="123" customFormat="1" ht="18.600000000000001" customHeight="1">
      <c r="B160" s="131" t="s">
        <v>352</v>
      </c>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Z160" s="433"/>
      <c r="AA160" s="427" t="s">
        <v>156</v>
      </c>
      <c r="AR160" s="421"/>
      <c r="AS160" s="421"/>
      <c r="AT160" s="421"/>
      <c r="AU160" s="67" t="s">
        <v>156</v>
      </c>
      <c r="AV160" s="67"/>
      <c r="AW160" s="67"/>
      <c r="AX160" s="67"/>
      <c r="AY160" s="67"/>
      <c r="AZ160" s="67"/>
    </row>
    <row r="161" spans="1:52" s="123" customFormat="1" ht="18.600000000000001" customHeight="1">
      <c r="B161" s="195" t="s">
        <v>353</v>
      </c>
      <c r="C161" s="238"/>
      <c r="D161" s="238"/>
      <c r="E161" s="238"/>
      <c r="F161" s="238"/>
      <c r="G161" s="238"/>
      <c r="H161" s="238"/>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c r="AG161" s="238"/>
      <c r="AH161" s="238"/>
      <c r="AI161" s="238"/>
      <c r="AR161" s="422"/>
      <c r="AS161" s="422"/>
      <c r="AT161" s="422"/>
      <c r="AU161" s="67"/>
      <c r="AV161" s="67"/>
      <c r="AW161" s="67"/>
      <c r="AX161" s="67"/>
      <c r="AY161" s="67"/>
      <c r="AZ161" s="67"/>
    </row>
    <row r="162" spans="1:52" s="123" customFormat="1" ht="18.600000000000001" customHeight="1">
      <c r="C162" s="239"/>
      <c r="E162" s="286"/>
      <c r="F162" s="286"/>
      <c r="G162" s="286"/>
      <c r="H162" s="286"/>
      <c r="I162" s="286"/>
      <c r="J162" s="286"/>
      <c r="K162" s="286"/>
      <c r="L162" s="286"/>
      <c r="M162" s="286"/>
      <c r="N162" s="286"/>
      <c r="O162" s="286"/>
      <c r="P162" s="286"/>
      <c r="Q162" s="286"/>
      <c r="R162" s="286"/>
      <c r="S162" s="286"/>
      <c r="T162" s="286"/>
      <c r="U162" s="286"/>
      <c r="V162" s="286"/>
      <c r="W162" s="193"/>
      <c r="X162" s="403"/>
      <c r="AR162" s="422"/>
      <c r="AS162" s="422"/>
      <c r="AT162" s="422"/>
      <c r="AU162" s="67"/>
      <c r="AV162" s="67"/>
      <c r="AW162" s="67"/>
      <c r="AX162" s="67"/>
      <c r="AY162" s="67"/>
      <c r="AZ162" s="67"/>
    </row>
    <row r="163" spans="1:52" ht="15" customHeight="1">
      <c r="A163" s="137"/>
      <c r="B163" s="192"/>
      <c r="C163" s="19"/>
      <c r="D163" s="19"/>
      <c r="E163" s="19"/>
      <c r="F163" s="19"/>
      <c r="G163" s="19"/>
      <c r="H163" s="19"/>
      <c r="I163" s="19"/>
      <c r="J163" s="19"/>
      <c r="K163" s="19"/>
      <c r="L163" s="19"/>
      <c r="M163" s="19"/>
      <c r="N163" s="19"/>
      <c r="O163" s="19"/>
      <c r="P163" s="19"/>
      <c r="R163" s="390" t="s">
        <v>158</v>
      </c>
      <c r="S163" s="391"/>
      <c r="T163" s="391"/>
      <c r="W163" s="398" t="s">
        <v>170</v>
      </c>
      <c r="X163" s="428"/>
      <c r="Y163" s="428"/>
      <c r="Z163" s="428"/>
      <c r="AA163" s="428"/>
      <c r="AE163" s="453">
        <f>H7</f>
        <v>0</v>
      </c>
    </row>
    <row r="164" spans="1:52" s="122" customFormat="1" ht="16.5" customHeight="1">
      <c r="A164" s="137"/>
      <c r="B164" s="19"/>
      <c r="C164" s="19"/>
      <c r="D164" s="139"/>
      <c r="E164" s="287"/>
      <c r="F164" s="287"/>
      <c r="G164" s="287"/>
      <c r="H164" s="287"/>
      <c r="I164" s="287"/>
      <c r="J164" s="287"/>
      <c r="K164" s="287"/>
      <c r="L164" s="287"/>
      <c r="M164" s="287"/>
      <c r="N164" s="287"/>
      <c r="O164" s="287"/>
      <c r="P164" s="19"/>
      <c r="Q164" s="122"/>
      <c r="R164" s="391"/>
      <c r="S164" s="391"/>
      <c r="T164" s="391"/>
      <c r="U164" s="122"/>
      <c r="V164" s="122"/>
      <c r="W164" s="428"/>
      <c r="X164" s="428"/>
      <c r="Y164" s="428"/>
      <c r="Z164" s="428"/>
      <c r="AA164" s="428"/>
      <c r="AB164" s="122"/>
      <c r="AC164" s="122"/>
      <c r="AD164" s="122"/>
      <c r="AE164" s="122"/>
      <c r="AF164" s="122"/>
      <c r="AG164" s="122"/>
      <c r="AH164" s="122"/>
      <c r="AI164" s="122"/>
      <c r="AJ164" s="122"/>
      <c r="AK164" s="122"/>
      <c r="AL164" s="122"/>
      <c r="AM164" s="122"/>
      <c r="AN164" s="122"/>
      <c r="AO164" s="122"/>
      <c r="AP164" s="122"/>
      <c r="AQ164" s="520"/>
      <c r="AR164" s="520"/>
      <c r="AS164" s="520"/>
      <c r="AT164" s="520"/>
      <c r="AU164" s="520"/>
      <c r="AV164" s="520"/>
      <c r="AW164" s="520"/>
      <c r="AX164" s="520"/>
      <c r="AY164" s="122"/>
      <c r="AZ164" s="122"/>
    </row>
    <row r="165" spans="1:52" s="122" customFormat="1" ht="4.5" customHeight="1">
      <c r="A165" s="137"/>
      <c r="B165" s="19"/>
      <c r="C165" s="19"/>
      <c r="D165" s="179"/>
      <c r="E165" s="288"/>
      <c r="F165" s="288"/>
      <c r="G165" s="288"/>
      <c r="H165" s="288"/>
      <c r="I165" s="288"/>
      <c r="J165" s="288"/>
      <c r="K165" s="288"/>
      <c r="L165" s="288"/>
      <c r="M165" s="288"/>
      <c r="N165" s="288"/>
      <c r="O165" s="288"/>
      <c r="P165" s="19"/>
      <c r="Q165" s="385"/>
      <c r="R165" s="385"/>
      <c r="S165" s="385"/>
      <c r="T165" s="404"/>
      <c r="U165" s="404"/>
      <c r="V165" s="404"/>
      <c r="W165" s="19"/>
      <c r="X165" s="122"/>
      <c r="Y165" s="122"/>
      <c r="Z165" s="122"/>
      <c r="AA165" s="122"/>
      <c r="AB165" s="122"/>
      <c r="AC165" s="122"/>
      <c r="AD165" s="122"/>
      <c r="AE165" s="122"/>
      <c r="AF165" s="122"/>
      <c r="AG165" s="122"/>
      <c r="AH165" s="122"/>
      <c r="AI165" s="122"/>
      <c r="AJ165" s="122"/>
      <c r="AK165" s="122"/>
      <c r="AL165" s="122"/>
      <c r="AM165" s="122"/>
      <c r="AN165" s="122"/>
      <c r="AO165" s="122"/>
      <c r="AP165" s="122"/>
      <c r="AQ165" s="520"/>
      <c r="AR165" s="520"/>
      <c r="AS165" s="520"/>
      <c r="AT165" s="520"/>
      <c r="AU165" s="520"/>
      <c r="AV165" s="520"/>
      <c r="AW165" s="520"/>
      <c r="AX165" s="520"/>
      <c r="AY165" s="122"/>
      <c r="AZ165" s="122"/>
    </row>
    <row r="166" spans="1:52" s="122" customFormat="1" ht="18" customHeight="1">
      <c r="A166" s="137"/>
      <c r="B166" s="139" t="s">
        <v>3</v>
      </c>
      <c r="C166" s="122"/>
      <c r="D166" s="122"/>
      <c r="E166" s="122"/>
      <c r="F166" s="122"/>
      <c r="G166" s="122"/>
      <c r="H166" s="122"/>
      <c r="I166" s="122"/>
      <c r="J166" s="122"/>
      <c r="K166" s="122"/>
      <c r="L166" s="122"/>
      <c r="M166" s="122"/>
      <c r="N166" s="122"/>
      <c r="O166" s="139"/>
      <c r="P166" s="19"/>
      <c r="Q166" s="139"/>
      <c r="R166" s="122"/>
      <c r="S166" s="381" t="s">
        <v>156</v>
      </c>
      <c r="T166" s="287"/>
      <c r="U166" s="122"/>
      <c r="V166" s="139"/>
      <c r="W166" s="19"/>
      <c r="X166" s="122"/>
      <c r="Y166" s="381"/>
      <c r="Z166" s="122"/>
      <c r="AA166" s="122"/>
      <c r="AB166" s="122"/>
      <c r="AC166" s="122"/>
      <c r="AD166" s="122"/>
      <c r="AE166" s="122"/>
      <c r="AF166" s="122"/>
      <c r="AG166" s="122"/>
      <c r="AH166" s="122"/>
      <c r="AI166" s="122"/>
      <c r="AJ166" s="122"/>
      <c r="AK166" s="122"/>
      <c r="AL166" s="122"/>
      <c r="AM166" s="122"/>
      <c r="AN166" s="122"/>
      <c r="AO166" s="122"/>
      <c r="AP166" s="122"/>
      <c r="AQ166" s="122"/>
      <c r="AR166" s="520"/>
      <c r="AS166" s="520"/>
      <c r="AT166" s="520"/>
      <c r="AU166" s="520"/>
      <c r="AV166" s="520"/>
      <c r="AW166" s="520"/>
      <c r="AX166" s="520"/>
      <c r="AY166" s="122"/>
      <c r="AZ166" s="122"/>
    </row>
    <row r="167" spans="1:52" s="122" customFormat="1" ht="29.45" customHeight="1">
      <c r="A167" s="137"/>
      <c r="B167" s="180"/>
      <c r="C167" s="19"/>
      <c r="D167" s="179"/>
      <c r="E167" s="179"/>
      <c r="F167" s="179"/>
      <c r="G167" s="179"/>
      <c r="H167" s="179"/>
      <c r="I167" s="179"/>
      <c r="J167" s="179"/>
      <c r="K167" s="179"/>
      <c r="L167" s="179"/>
      <c r="M167" s="179"/>
      <c r="N167" s="179"/>
      <c r="O167" s="179"/>
      <c r="P167" s="179"/>
      <c r="Q167" s="19"/>
      <c r="R167" s="179"/>
      <c r="S167" s="179"/>
      <c r="T167" s="179"/>
      <c r="U167" s="179"/>
      <c r="V167" s="179"/>
      <c r="W167" s="19"/>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520"/>
      <c r="AS167" s="520"/>
      <c r="AT167" s="520"/>
      <c r="AU167" s="520"/>
      <c r="AV167" s="520"/>
      <c r="AW167" s="520"/>
      <c r="AX167" s="520"/>
      <c r="AY167" s="122"/>
      <c r="AZ167" s="122"/>
    </row>
    <row r="168" spans="1:52" ht="18" customHeight="1">
      <c r="A168" s="137"/>
      <c r="B168" s="139" t="s">
        <v>27</v>
      </c>
      <c r="C168" s="19"/>
      <c r="D168" s="19"/>
      <c r="E168" s="19"/>
      <c r="F168" s="19"/>
      <c r="G168" s="19"/>
      <c r="H168" s="19"/>
      <c r="I168" s="19"/>
      <c r="J168" s="19"/>
      <c r="K168" s="19"/>
      <c r="L168" s="19"/>
      <c r="M168" s="19"/>
      <c r="N168" s="19"/>
      <c r="O168" s="19"/>
      <c r="P168" s="19"/>
      <c r="Q168" s="19"/>
      <c r="R168" s="19"/>
      <c r="S168" s="19"/>
      <c r="T168" s="19"/>
      <c r="U168" s="19"/>
      <c r="V168" s="19"/>
      <c r="W168" s="180"/>
      <c r="X168" s="137"/>
      <c r="Y168" s="137"/>
      <c r="Z168" s="137"/>
      <c r="AA168" s="137"/>
      <c r="AB168" s="137"/>
      <c r="AC168" s="137"/>
      <c r="AD168" s="137"/>
      <c r="AE168" s="137"/>
      <c r="AF168" s="137"/>
      <c r="AG168" s="137"/>
      <c r="AH168" s="137"/>
      <c r="AI168" s="137"/>
      <c r="AJ168" s="137"/>
      <c r="AK168" s="510"/>
      <c r="AL168" s="510"/>
      <c r="AM168" s="510"/>
      <c r="AN168" s="137"/>
      <c r="AO168" s="137"/>
      <c r="AP168" s="137"/>
    </row>
    <row r="169" spans="1:52" ht="18" customHeight="1">
      <c r="A169" s="137"/>
      <c r="B169" s="19"/>
      <c r="C169" s="19"/>
      <c r="D169" s="19"/>
      <c r="E169" s="19"/>
      <c r="F169" s="19"/>
      <c r="G169" s="19"/>
      <c r="H169" s="19"/>
      <c r="I169" s="19"/>
      <c r="J169" s="19"/>
      <c r="K169" s="19"/>
      <c r="L169" s="19"/>
      <c r="M169" s="19"/>
      <c r="N169" s="377" t="s">
        <v>153</v>
      </c>
      <c r="O169" s="22"/>
      <c r="P169" s="22"/>
      <c r="S169" s="398" t="s">
        <v>160</v>
      </c>
      <c r="T169" s="398"/>
      <c r="U169" s="398"/>
      <c r="V169" s="398"/>
      <c r="W169" s="398"/>
      <c r="X169" s="398"/>
      <c r="Z169" s="137"/>
      <c r="AA169" s="137"/>
      <c r="AB169" s="137"/>
      <c r="AC169" s="137"/>
      <c r="AD169" s="137"/>
      <c r="AE169" s="137"/>
      <c r="AF169" s="137"/>
      <c r="AG169" s="137"/>
      <c r="AH169" s="137"/>
      <c r="AI169" s="137"/>
    </row>
    <row r="170" spans="1:52" ht="17.25" customHeight="1">
      <c r="A170" s="137"/>
      <c r="B170" s="19"/>
      <c r="C170" s="19"/>
      <c r="D170" s="19"/>
      <c r="E170" s="19"/>
      <c r="F170" s="19"/>
      <c r="G170" s="19"/>
      <c r="H170" s="19"/>
      <c r="I170" s="19"/>
      <c r="J170" s="19"/>
      <c r="K170" s="19"/>
      <c r="L170" s="19"/>
      <c r="M170" s="19"/>
      <c r="N170" s="22"/>
      <c r="O170" s="22"/>
      <c r="P170" s="22"/>
      <c r="R170" s="19"/>
      <c r="S170" s="398"/>
      <c r="T170" s="398"/>
      <c r="U170" s="398"/>
      <c r="V170" s="398"/>
      <c r="W170" s="398"/>
      <c r="X170" s="398"/>
      <c r="Z170" s="137"/>
      <c r="AA170" s="137"/>
      <c r="AB170" s="137"/>
      <c r="AC170" s="137"/>
      <c r="AD170" s="137"/>
      <c r="AE170" s="137"/>
      <c r="AF170" s="137"/>
      <c r="AG170" s="137"/>
      <c r="AH170" s="137"/>
      <c r="AI170" s="137"/>
    </row>
    <row r="171" spans="1:52" ht="4.5" customHeight="1">
      <c r="A171" s="137"/>
      <c r="B171" s="19"/>
      <c r="C171" s="19"/>
      <c r="D171" s="19"/>
      <c r="E171" s="19"/>
      <c r="F171" s="19"/>
      <c r="G171" s="19"/>
      <c r="H171" s="19"/>
      <c r="I171" s="19"/>
      <c r="J171" s="19"/>
      <c r="K171" s="19"/>
      <c r="L171" s="19"/>
      <c r="M171" s="19"/>
      <c r="N171" s="19"/>
      <c r="O171" s="19"/>
      <c r="P171" s="19"/>
      <c r="Q171" s="19"/>
      <c r="R171" s="19"/>
      <c r="S171" s="19"/>
      <c r="T171" s="19"/>
      <c r="U171" s="180"/>
      <c r="V171" s="137"/>
      <c r="W171" s="137"/>
      <c r="Z171" s="137"/>
      <c r="AA171" s="137"/>
      <c r="AB171" s="137"/>
      <c r="AC171" s="137"/>
      <c r="AD171" s="137"/>
      <c r="AE171" s="137"/>
      <c r="AF171" s="137"/>
      <c r="AG171" s="137"/>
      <c r="AH171" s="137"/>
      <c r="AI171" s="137"/>
    </row>
    <row r="172" spans="1:52" ht="18" customHeight="1">
      <c r="A172" s="137"/>
      <c r="B172" s="180"/>
      <c r="C172" s="19" t="s">
        <v>130</v>
      </c>
      <c r="D172" s="19"/>
      <c r="E172" s="19"/>
      <c r="F172" s="19"/>
      <c r="G172" s="19"/>
      <c r="H172" s="19"/>
      <c r="I172" s="19"/>
      <c r="J172" s="19"/>
      <c r="K172" s="19"/>
      <c r="L172" s="19"/>
      <c r="M172" s="19"/>
      <c r="N172" s="19"/>
      <c r="O172" s="381" t="s">
        <v>156</v>
      </c>
      <c r="Q172" s="19"/>
      <c r="R172" s="139"/>
      <c r="T172" s="19"/>
      <c r="U172" s="381"/>
      <c r="V172" s="137"/>
      <c r="W172" s="137"/>
      <c r="Z172" s="137"/>
      <c r="AA172" s="137"/>
      <c r="AB172" s="137"/>
      <c r="AC172" s="137"/>
      <c r="AD172" s="137"/>
      <c r="AE172" s="137"/>
      <c r="AF172" s="137"/>
      <c r="AG172" s="137"/>
      <c r="AH172" s="137"/>
      <c r="AI172" s="137"/>
    </row>
    <row r="173" spans="1:52" ht="4.5" customHeight="1">
      <c r="A173" s="137"/>
      <c r="B173" s="19"/>
      <c r="C173" s="19"/>
      <c r="D173" s="19"/>
      <c r="E173" s="19"/>
      <c r="F173" s="19"/>
      <c r="G173" s="19"/>
      <c r="H173" s="19"/>
      <c r="I173" s="19"/>
      <c r="J173" s="19"/>
      <c r="K173" s="19"/>
      <c r="L173" s="19"/>
      <c r="M173" s="19"/>
      <c r="N173" s="19"/>
      <c r="O173" s="139"/>
      <c r="Q173" s="19"/>
      <c r="R173" s="139"/>
      <c r="T173" s="19"/>
      <c r="U173" s="139"/>
      <c r="V173" s="137"/>
      <c r="W173" s="137"/>
      <c r="Z173" s="137"/>
      <c r="AA173" s="137"/>
      <c r="AB173" s="137"/>
      <c r="AC173" s="137"/>
      <c r="AD173" s="137"/>
      <c r="AE173" s="137"/>
      <c r="AF173" s="137"/>
      <c r="AG173" s="137"/>
      <c r="AH173" s="137"/>
      <c r="AI173" s="137"/>
    </row>
    <row r="174" spans="1:52" ht="18" customHeight="1">
      <c r="A174" s="137"/>
      <c r="B174" s="180"/>
      <c r="C174" s="19" t="s">
        <v>131</v>
      </c>
      <c r="D174" s="19"/>
      <c r="E174" s="19"/>
      <c r="F174" s="19"/>
      <c r="G174" s="19"/>
      <c r="H174" s="19"/>
      <c r="I174" s="19"/>
      <c r="J174" s="19"/>
      <c r="K174" s="19"/>
      <c r="L174" s="19"/>
      <c r="M174" s="19"/>
      <c r="N174" s="19"/>
      <c r="O174" s="381" t="s">
        <v>156</v>
      </c>
      <c r="Q174" s="19"/>
      <c r="R174" s="139"/>
      <c r="T174" s="19"/>
      <c r="U174" s="381"/>
      <c r="V174" s="137"/>
      <c r="W174" s="137"/>
      <c r="Z174" s="137"/>
      <c r="AA174" s="137"/>
      <c r="AB174" s="137"/>
      <c r="AC174" s="137"/>
      <c r="AD174" s="137"/>
      <c r="AE174" s="137"/>
      <c r="AF174" s="137"/>
      <c r="AG174" s="137"/>
      <c r="AH174" s="137"/>
      <c r="AI174" s="137"/>
    </row>
    <row r="175" spans="1:52" ht="4.5" customHeight="1">
      <c r="A175" s="137"/>
      <c r="B175" s="19"/>
      <c r="C175" s="19"/>
      <c r="D175" s="19"/>
      <c r="E175" s="19"/>
      <c r="F175" s="19"/>
      <c r="G175" s="19"/>
      <c r="H175" s="19"/>
      <c r="I175" s="19"/>
      <c r="J175" s="19"/>
      <c r="K175" s="19"/>
      <c r="L175" s="19"/>
      <c r="M175" s="19"/>
      <c r="N175" s="19"/>
      <c r="O175" s="139"/>
      <c r="Q175" s="240"/>
      <c r="R175" s="273"/>
      <c r="T175" s="19"/>
      <c r="U175" s="139"/>
      <c r="V175" s="137"/>
      <c r="W175" s="137"/>
      <c r="Z175" s="137"/>
      <c r="AA175" s="137"/>
      <c r="AB175" s="137"/>
      <c r="AC175" s="137"/>
      <c r="AD175" s="137"/>
      <c r="AE175" s="137"/>
      <c r="AF175" s="137"/>
      <c r="AG175" s="137"/>
      <c r="AH175" s="137"/>
      <c r="AI175" s="137"/>
    </row>
    <row r="176" spans="1:52" ht="18" customHeight="1">
      <c r="A176" s="137"/>
      <c r="B176" s="180"/>
      <c r="C176" s="19" t="s">
        <v>133</v>
      </c>
      <c r="D176" s="19"/>
      <c r="E176" s="19"/>
      <c r="F176" s="19"/>
      <c r="G176" s="19"/>
      <c r="H176" s="19"/>
      <c r="I176" s="19"/>
      <c r="J176" s="19"/>
      <c r="K176" s="19"/>
      <c r="L176" s="19"/>
      <c r="M176" s="19"/>
      <c r="N176" s="19"/>
      <c r="O176" s="381" t="s">
        <v>156</v>
      </c>
      <c r="Q176" s="19"/>
      <c r="R176" s="139"/>
      <c r="T176" s="19"/>
      <c r="U176" s="381"/>
      <c r="V176" s="137"/>
      <c r="W176" s="137"/>
      <c r="Z176" s="137"/>
      <c r="AA176" s="137"/>
      <c r="AB176" s="137"/>
      <c r="AC176" s="137"/>
      <c r="AD176" s="137"/>
      <c r="AE176" s="137"/>
      <c r="AF176" s="137"/>
      <c r="AG176" s="137"/>
      <c r="AH176" s="137"/>
      <c r="AI176" s="137"/>
    </row>
    <row r="177" spans="1:52" ht="9.6" customHeight="1">
      <c r="A177" s="137"/>
      <c r="B177" s="122"/>
      <c r="C177" s="137"/>
      <c r="D177" s="137"/>
      <c r="E177" s="137"/>
      <c r="F177" s="137"/>
      <c r="G177" s="137"/>
      <c r="H177" s="137"/>
      <c r="I177" s="137"/>
      <c r="J177" s="137"/>
      <c r="K177" s="137"/>
      <c r="L177" s="137"/>
      <c r="M177" s="137"/>
      <c r="N177" s="137"/>
      <c r="O177" s="137"/>
      <c r="P177" s="137"/>
      <c r="Q177" s="137"/>
      <c r="R177" s="137"/>
      <c r="S177" s="137"/>
      <c r="T177" s="137"/>
      <c r="U177" s="137"/>
      <c r="V177" s="137"/>
      <c r="W177" s="429"/>
      <c r="X177" s="137"/>
      <c r="Y177" s="137"/>
      <c r="Z177" s="137"/>
      <c r="AA177" s="137"/>
      <c r="AB177" s="137"/>
      <c r="AC177" s="137"/>
      <c r="AD177" s="137"/>
      <c r="AE177" s="137"/>
      <c r="AF177" s="137"/>
      <c r="AG177" s="137"/>
      <c r="AH177" s="137"/>
      <c r="AI177" s="137"/>
      <c r="AJ177" s="137"/>
      <c r="AK177" s="137"/>
      <c r="AL177" s="137"/>
      <c r="AM177" s="137"/>
      <c r="AN177" s="137"/>
      <c r="AO177" s="137"/>
      <c r="AP177" s="137"/>
    </row>
    <row r="178" spans="1:52" s="124" customFormat="1" ht="18" customHeight="1">
      <c r="A178" s="19"/>
      <c r="B178" s="140" t="s">
        <v>67</v>
      </c>
      <c r="C178" s="240"/>
      <c r="D178" s="240"/>
      <c r="E178" s="240"/>
      <c r="F178" s="304"/>
      <c r="G178" s="310" t="s">
        <v>342</v>
      </c>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511"/>
      <c r="AL178" s="511"/>
      <c r="AM178" s="511"/>
      <c r="AN178" s="511"/>
      <c r="AO178" s="511"/>
      <c r="AP178" s="276"/>
      <c r="AQ178" s="179"/>
      <c r="AR178" s="179"/>
      <c r="AS178" s="179"/>
      <c r="AT178" s="179"/>
      <c r="AU178" s="179"/>
      <c r="AV178" s="179"/>
      <c r="AW178" s="179"/>
      <c r="AX178" s="179"/>
    </row>
    <row r="179" spans="1:52" s="124" customFormat="1" ht="18" customHeight="1">
      <c r="A179" s="19"/>
      <c r="B179" s="196" t="s">
        <v>69</v>
      </c>
      <c r="C179" s="196"/>
      <c r="D179" s="196"/>
      <c r="E179" s="196"/>
      <c r="F179" s="196"/>
      <c r="G179" s="196"/>
      <c r="H179" s="196"/>
      <c r="I179" s="196"/>
      <c r="J179" s="38" t="s">
        <v>148</v>
      </c>
      <c r="K179" s="364"/>
      <c r="L179" s="364"/>
      <c r="M179" s="364"/>
      <c r="N179" s="364"/>
      <c r="O179" s="364"/>
      <c r="P179" s="364"/>
      <c r="Q179" s="364"/>
      <c r="R179" s="364"/>
      <c r="S179" s="364"/>
      <c r="T179" s="364"/>
      <c r="U179" s="364"/>
      <c r="V179" s="364"/>
      <c r="W179" s="364"/>
      <c r="X179" s="364"/>
      <c r="Y179" s="45"/>
      <c r="Z179" s="140"/>
      <c r="AA179" s="140"/>
      <c r="AB179" s="140"/>
      <c r="AC179" s="140"/>
      <c r="AD179" s="140"/>
      <c r="AE179" s="140"/>
      <c r="AF179" s="140"/>
      <c r="AG179" s="140"/>
      <c r="AH179" s="140"/>
      <c r="AI179" s="140"/>
      <c r="AM179" s="19"/>
      <c r="AN179" s="19"/>
      <c r="AO179" s="288"/>
      <c r="AP179" s="288"/>
    </row>
    <row r="180" spans="1:52" s="124" customFormat="1" ht="18" customHeight="1">
      <c r="A180" s="19"/>
      <c r="B180" s="196" t="s">
        <v>71</v>
      </c>
      <c r="C180" s="196"/>
      <c r="D180" s="196"/>
      <c r="E180" s="196"/>
      <c r="F180" s="196" t="s">
        <v>140</v>
      </c>
      <c r="G180" s="196"/>
      <c r="H180" s="196"/>
      <c r="I180" s="196"/>
      <c r="J180" s="4" t="s">
        <v>149</v>
      </c>
      <c r="K180" s="4"/>
      <c r="L180" s="4"/>
      <c r="M180" s="4"/>
      <c r="N180" s="4" t="s">
        <v>134</v>
      </c>
      <c r="O180" s="4"/>
      <c r="P180" s="4"/>
      <c r="Q180" s="4"/>
      <c r="R180" s="4" t="s">
        <v>147</v>
      </c>
      <c r="S180" s="4"/>
      <c r="T180" s="4"/>
      <c r="U180" s="4"/>
      <c r="V180" s="4" t="s">
        <v>66</v>
      </c>
      <c r="W180" s="4"/>
      <c r="X180" s="4"/>
      <c r="Y180" s="4"/>
      <c r="Z180" s="19"/>
      <c r="AA180" s="19"/>
      <c r="AN180" s="19"/>
      <c r="AO180" s="19"/>
    </row>
    <row r="181" spans="1:52" s="124" customFormat="1" ht="18" customHeight="1">
      <c r="A181" s="19"/>
      <c r="B181" s="197"/>
      <c r="C181" s="241"/>
      <c r="D181" s="241"/>
      <c r="E181" s="289" t="s">
        <v>137</v>
      </c>
      <c r="F181" s="305"/>
      <c r="G181" s="311"/>
      <c r="H181" s="311"/>
      <c r="I181" s="338" t="s">
        <v>137</v>
      </c>
      <c r="J181" s="305"/>
      <c r="K181" s="311"/>
      <c r="L181" s="311"/>
      <c r="M181" s="372" t="s">
        <v>151</v>
      </c>
      <c r="N181" s="305"/>
      <c r="O181" s="311"/>
      <c r="P181" s="311"/>
      <c r="Q181" s="372" t="s">
        <v>151</v>
      </c>
      <c r="R181" s="305"/>
      <c r="S181" s="311"/>
      <c r="T181" s="311"/>
      <c r="U181" s="372" t="s">
        <v>151</v>
      </c>
      <c r="V181" s="305"/>
      <c r="W181" s="311"/>
      <c r="X181" s="311"/>
      <c r="Y181" s="372" t="s">
        <v>151</v>
      </c>
      <c r="Z181" s="19"/>
      <c r="AA181" s="19"/>
      <c r="AL181" s="19"/>
      <c r="AM181" s="19"/>
      <c r="AN181" s="19"/>
      <c r="AO181" s="19"/>
    </row>
    <row r="182" spans="1:52" s="124" customFormat="1" ht="18" customHeight="1">
      <c r="A182" s="19"/>
      <c r="B182" s="198" t="s">
        <v>72</v>
      </c>
      <c r="C182" s="242"/>
      <c r="D182" s="242"/>
      <c r="E182" s="290" t="s">
        <v>139</v>
      </c>
      <c r="F182" s="198" t="s">
        <v>72</v>
      </c>
      <c r="G182" s="242"/>
      <c r="H182" s="242"/>
      <c r="I182" s="290" t="s">
        <v>139</v>
      </c>
      <c r="J182" s="358"/>
      <c r="K182" s="242"/>
      <c r="L182" s="242"/>
      <c r="M182" s="373"/>
      <c r="N182" s="358"/>
      <c r="O182" s="242"/>
      <c r="P182" s="242"/>
      <c r="Q182" s="373"/>
      <c r="R182" s="358"/>
      <c r="S182" s="242"/>
      <c r="T182" s="242"/>
      <c r="U182" s="373"/>
      <c r="V182" s="358"/>
      <c r="W182" s="242"/>
      <c r="X182" s="242"/>
      <c r="Y182" s="373"/>
      <c r="Z182" s="19"/>
      <c r="AA182" s="19"/>
      <c r="AN182" s="19"/>
      <c r="AO182" s="19"/>
    </row>
    <row r="183" spans="1:52" s="124" customFormat="1" ht="18" customHeight="1">
      <c r="A183" s="19"/>
      <c r="B183" s="199" t="s">
        <v>51</v>
      </c>
      <c r="C183" s="243"/>
      <c r="D183" s="243"/>
      <c r="E183" s="291"/>
      <c r="F183" s="306">
        <f>SUM(B181,F181)</f>
        <v>0</v>
      </c>
      <c r="G183" s="312"/>
      <c r="H183" s="312"/>
      <c r="I183" s="339" t="s">
        <v>137</v>
      </c>
      <c r="J183" s="211"/>
      <c r="K183" s="211"/>
      <c r="L183" s="211"/>
      <c r="M183" s="374"/>
      <c r="N183" s="378"/>
      <c r="O183" s="378"/>
      <c r="P183" s="378"/>
      <c r="Q183" s="374"/>
      <c r="R183" s="211"/>
      <c r="S183" s="211"/>
      <c r="T183" s="211"/>
      <c r="U183" s="374"/>
      <c r="V183" s="211"/>
      <c r="W183" s="211"/>
      <c r="X183" s="211"/>
      <c r="Y183" s="374"/>
      <c r="Z183" s="19"/>
      <c r="AA183" s="19"/>
      <c r="AN183" s="19"/>
      <c r="AO183" s="19"/>
    </row>
    <row r="184" spans="1:52" s="124" customFormat="1" ht="18" customHeight="1">
      <c r="A184" s="19"/>
      <c r="B184" s="200"/>
      <c r="C184" s="244"/>
      <c r="D184" s="244"/>
      <c r="E184" s="292"/>
      <c r="F184" s="307" t="s">
        <v>244</v>
      </c>
      <c r="G184" s="313">
        <f>SUM(C182,G182)</f>
        <v>0</v>
      </c>
      <c r="H184" s="313"/>
      <c r="I184" s="340" t="s">
        <v>139</v>
      </c>
      <c r="J184" s="211"/>
      <c r="K184" s="211"/>
      <c r="L184" s="211"/>
      <c r="M184" s="374"/>
      <c r="N184" s="378"/>
      <c r="O184" s="378"/>
      <c r="P184" s="378"/>
      <c r="Q184" s="374"/>
      <c r="R184" s="211"/>
      <c r="S184" s="211"/>
      <c r="T184" s="211"/>
      <c r="U184" s="374"/>
      <c r="V184" s="211"/>
      <c r="W184" s="211"/>
      <c r="X184" s="211"/>
      <c r="Y184" s="374"/>
      <c r="Z184" s="19"/>
      <c r="AA184" s="19"/>
      <c r="AN184" s="19"/>
      <c r="AO184" s="19"/>
    </row>
    <row r="185" spans="1:52" s="124" customFormat="1" ht="9.6" customHeight="1">
      <c r="A185" s="19"/>
      <c r="B185" s="201"/>
      <c r="C185" s="245"/>
      <c r="D185" s="245"/>
      <c r="E185" s="201"/>
      <c r="F185" s="201"/>
      <c r="G185" s="245"/>
      <c r="H185" s="245"/>
      <c r="I185" s="201"/>
      <c r="J185" s="211"/>
      <c r="K185" s="211"/>
      <c r="L185" s="211"/>
      <c r="M185" s="374"/>
      <c r="N185" s="378"/>
      <c r="O185" s="378"/>
      <c r="P185" s="378"/>
      <c r="Q185" s="374"/>
      <c r="R185" s="211"/>
      <c r="S185" s="211"/>
      <c r="T185" s="211"/>
      <c r="U185" s="374"/>
      <c r="V185" s="211"/>
      <c r="W185" s="211"/>
      <c r="X185" s="211"/>
      <c r="Y185" s="374"/>
      <c r="Z185" s="19"/>
      <c r="AA185" s="19"/>
      <c r="AN185" s="19"/>
      <c r="AO185" s="19"/>
      <c r="AP185" s="19"/>
      <c r="AQ185" s="19"/>
      <c r="AV185" s="179"/>
    </row>
    <row r="186" spans="1:52" s="125" customFormat="1" ht="18" customHeight="1">
      <c r="B186" s="131" t="s">
        <v>73</v>
      </c>
      <c r="C186" s="193"/>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512"/>
      <c r="AL186" s="512"/>
      <c r="AM186" s="512"/>
      <c r="AN186" s="512"/>
      <c r="AO186" s="512"/>
      <c r="AP186" s="512"/>
      <c r="AQ186" s="512"/>
      <c r="AR186" s="529"/>
      <c r="AS186" s="302"/>
      <c r="AT186" s="302"/>
      <c r="AU186" s="302"/>
      <c r="AV186" s="302"/>
      <c r="AW186" s="302"/>
      <c r="AX186" s="302"/>
      <c r="AY186" s="302"/>
      <c r="AZ186" s="302"/>
    </row>
    <row r="187" spans="1:52" s="125" customFormat="1" ht="41.1" customHeight="1">
      <c r="B187" s="202" t="s">
        <v>74</v>
      </c>
      <c r="C187" s="202"/>
      <c r="D187" s="202"/>
      <c r="E187" s="293" t="s">
        <v>333</v>
      </c>
      <c r="F187" s="308"/>
      <c r="G187" s="308"/>
      <c r="H187" s="293" t="s">
        <v>146</v>
      </c>
      <c r="I187" s="308"/>
      <c r="J187" s="308"/>
      <c r="K187" s="293" t="s">
        <v>335</v>
      </c>
      <c r="L187" s="308"/>
      <c r="M187" s="308"/>
      <c r="N187" s="293" t="s">
        <v>336</v>
      </c>
      <c r="O187" s="308"/>
      <c r="P187" s="308"/>
      <c r="Q187" s="293" t="s">
        <v>55</v>
      </c>
      <c r="R187" s="308"/>
      <c r="S187" s="308"/>
      <c r="T187" s="293" t="s">
        <v>163</v>
      </c>
      <c r="U187" s="308"/>
      <c r="V187" s="308"/>
      <c r="W187" s="293" t="s">
        <v>176</v>
      </c>
      <c r="X187" s="308"/>
      <c r="Y187" s="308"/>
      <c r="Z187" s="293" t="s">
        <v>155</v>
      </c>
      <c r="AA187" s="308"/>
      <c r="AB187" s="308"/>
      <c r="AC187" s="293" t="s">
        <v>337</v>
      </c>
      <c r="AD187" s="308"/>
      <c r="AE187" s="308"/>
      <c r="AF187" s="293" t="s">
        <v>338</v>
      </c>
      <c r="AG187" s="308"/>
      <c r="AH187" s="308"/>
      <c r="AI187" s="497"/>
      <c r="AJ187" s="91"/>
      <c r="AP187" s="193"/>
      <c r="AQ187" s="193"/>
      <c r="AR187" s="193"/>
      <c r="AS187" s="193"/>
      <c r="AX187" s="302"/>
    </row>
    <row r="188" spans="1:52" s="125" customFormat="1" ht="18" customHeight="1">
      <c r="B188" s="203" t="s">
        <v>77</v>
      </c>
      <c r="C188" s="53"/>
      <c r="D188" s="53"/>
      <c r="E188" s="294"/>
      <c r="F188" s="295"/>
      <c r="G188" s="295"/>
      <c r="H188" s="294"/>
      <c r="I188" s="295"/>
      <c r="J188" s="295"/>
      <c r="K188" s="294"/>
      <c r="L188" s="295"/>
      <c r="M188" s="295"/>
      <c r="N188" s="294"/>
      <c r="O188" s="295"/>
      <c r="P188" s="295"/>
      <c r="Q188" s="294"/>
      <c r="R188" s="295"/>
      <c r="S188" s="295"/>
      <c r="T188" s="294"/>
      <c r="U188" s="295"/>
      <c r="V188" s="295"/>
      <c r="W188" s="294"/>
      <c r="X188" s="295"/>
      <c r="Y188" s="295"/>
      <c r="Z188" s="294"/>
      <c r="AA188" s="295"/>
      <c r="AB188" s="295"/>
      <c r="AC188" s="294"/>
      <c r="AD188" s="295"/>
      <c r="AE188" s="295"/>
      <c r="AF188" s="294"/>
      <c r="AG188" s="295"/>
      <c r="AH188" s="295"/>
      <c r="AI188" s="498"/>
      <c r="AJ188" s="502"/>
      <c r="AP188" s="193"/>
      <c r="AQ188" s="193"/>
      <c r="AR188" s="193"/>
      <c r="AS188" s="193"/>
      <c r="AX188" s="302"/>
    </row>
    <row r="189" spans="1:52" s="125" customFormat="1" ht="18" customHeight="1">
      <c r="B189" s="53"/>
      <c r="C189" s="53"/>
      <c r="D189" s="53"/>
      <c r="E189" s="295"/>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c r="AG189" s="295"/>
      <c r="AH189" s="295"/>
      <c r="AI189" s="499"/>
      <c r="AJ189" s="502"/>
      <c r="AP189" s="193"/>
      <c r="AQ189" s="193"/>
      <c r="AR189" s="193"/>
      <c r="AS189" s="193"/>
      <c r="AX189" s="302"/>
    </row>
    <row r="190" spans="1:52" s="125" customFormat="1" ht="41.1" customHeight="1">
      <c r="B190" s="202" t="s">
        <v>74</v>
      </c>
      <c r="C190" s="202"/>
      <c r="D190" s="202"/>
      <c r="E190" s="293" t="s">
        <v>162</v>
      </c>
      <c r="F190" s="308"/>
      <c r="G190" s="308"/>
      <c r="H190" s="293" t="s">
        <v>339</v>
      </c>
      <c r="I190" s="308"/>
      <c r="J190" s="308"/>
      <c r="K190" s="293" t="s">
        <v>340</v>
      </c>
      <c r="L190" s="308"/>
      <c r="M190" s="308"/>
      <c r="N190" s="293" t="s">
        <v>329</v>
      </c>
      <c r="O190" s="308"/>
      <c r="P190" s="308"/>
      <c r="Q190" s="203" t="s">
        <v>51</v>
      </c>
      <c r="R190" s="202"/>
      <c r="S190" s="202"/>
      <c r="T190" s="405"/>
      <c r="U190" s="412"/>
      <c r="V190" s="412"/>
      <c r="W190" s="412"/>
      <c r="X190" s="412"/>
      <c r="Y190" s="412"/>
      <c r="Z190" s="412"/>
      <c r="AA190" s="412"/>
      <c r="AB190" s="412"/>
      <c r="AC190" s="412"/>
      <c r="AD190" s="412"/>
      <c r="AE190" s="412"/>
      <c r="AF190" s="412"/>
      <c r="AG190" s="412"/>
      <c r="AH190" s="412"/>
      <c r="AI190" s="500"/>
      <c r="AJ190" s="91"/>
      <c r="AP190" s="193"/>
      <c r="AQ190" s="193"/>
      <c r="AR190" s="193"/>
      <c r="AS190" s="193"/>
      <c r="AX190" s="302"/>
    </row>
    <row r="191" spans="1:52" s="125" customFormat="1" ht="18" customHeight="1">
      <c r="B191" s="203" t="s">
        <v>77</v>
      </c>
      <c r="C191" s="53"/>
      <c r="D191" s="53"/>
      <c r="E191" s="294"/>
      <c r="F191" s="295"/>
      <c r="G191" s="295"/>
      <c r="H191" s="294"/>
      <c r="I191" s="295"/>
      <c r="J191" s="295"/>
      <c r="K191" s="294"/>
      <c r="L191" s="295"/>
      <c r="M191" s="295"/>
      <c r="N191" s="294"/>
      <c r="O191" s="295"/>
      <c r="P191" s="295"/>
      <c r="Q191" s="386">
        <f>SUM(E188,H188,K188,N188,Q188,T188,W188,Z188,AC188,AF188,E191,H191,K191,N191)</f>
        <v>0</v>
      </c>
      <c r="R191" s="387"/>
      <c r="S191" s="387"/>
      <c r="T191" s="406"/>
      <c r="U191" s="413"/>
      <c r="V191" s="413"/>
      <c r="W191" s="430"/>
      <c r="X191" s="413"/>
      <c r="Y191" s="413"/>
      <c r="Z191" s="430"/>
      <c r="AA191" s="413"/>
      <c r="AB191" s="413"/>
      <c r="AC191" s="430"/>
      <c r="AD191" s="413"/>
      <c r="AE191" s="413"/>
      <c r="AF191" s="430"/>
      <c r="AG191" s="413"/>
      <c r="AH191" s="413"/>
      <c r="AI191" s="501"/>
      <c r="AJ191" s="502"/>
      <c r="AP191" s="193"/>
      <c r="AQ191" s="193"/>
      <c r="AR191" s="193"/>
      <c r="AS191" s="193"/>
      <c r="AX191" s="302"/>
    </row>
    <row r="192" spans="1:52" s="125" customFormat="1" ht="18" customHeight="1">
      <c r="B192" s="53"/>
      <c r="C192" s="53"/>
      <c r="D192" s="53"/>
      <c r="E192" s="295"/>
      <c r="F192" s="295"/>
      <c r="G192" s="295"/>
      <c r="H192" s="295"/>
      <c r="I192" s="295"/>
      <c r="J192" s="295"/>
      <c r="K192" s="295"/>
      <c r="L192" s="295"/>
      <c r="M192" s="295"/>
      <c r="N192" s="295"/>
      <c r="O192" s="295"/>
      <c r="P192" s="295"/>
      <c r="Q192" s="387"/>
      <c r="R192" s="387"/>
      <c r="S192" s="387"/>
      <c r="T192" s="407"/>
      <c r="U192" s="413"/>
      <c r="V192" s="413"/>
      <c r="W192" s="413"/>
      <c r="X192" s="413"/>
      <c r="Y192" s="413"/>
      <c r="Z192" s="413"/>
      <c r="AA192" s="413"/>
      <c r="AB192" s="413"/>
      <c r="AC192" s="413"/>
      <c r="AD192" s="413"/>
      <c r="AE192" s="413"/>
      <c r="AF192" s="413"/>
      <c r="AG192" s="413"/>
      <c r="AH192" s="413"/>
      <c r="AI192" s="502"/>
      <c r="AJ192" s="502"/>
      <c r="AP192" s="193"/>
      <c r="AQ192" s="193"/>
      <c r="AR192" s="193"/>
      <c r="AS192" s="193"/>
      <c r="AX192" s="302"/>
    </row>
    <row r="193" spans="1:63" s="124" customFormat="1" ht="9" customHeight="1">
      <c r="A193" s="19"/>
      <c r="B193" s="201"/>
      <c r="C193" s="245"/>
      <c r="D193" s="245"/>
      <c r="E193" s="201"/>
      <c r="F193" s="201"/>
      <c r="G193" s="245"/>
      <c r="H193" s="245"/>
      <c r="I193" s="201"/>
      <c r="J193" s="211"/>
      <c r="K193" s="211"/>
      <c r="L193" s="211"/>
      <c r="M193" s="374"/>
      <c r="N193" s="378"/>
      <c r="O193" s="378"/>
      <c r="P193" s="378"/>
      <c r="Q193" s="374"/>
      <c r="R193" s="211"/>
      <c r="S193" s="211"/>
      <c r="T193" s="211"/>
      <c r="U193" s="374"/>
      <c r="V193" s="211"/>
      <c r="W193" s="211"/>
      <c r="X193" s="211"/>
      <c r="Y193" s="374"/>
      <c r="Z193" s="19"/>
      <c r="AA193" s="19"/>
      <c r="AN193" s="19"/>
      <c r="AO193" s="19"/>
      <c r="AP193" s="19"/>
      <c r="AQ193" s="19"/>
      <c r="AV193" s="179"/>
    </row>
    <row r="194" spans="1:63" s="124" customFormat="1" ht="18" customHeight="1">
      <c r="A194" s="19"/>
      <c r="B194" s="19"/>
      <c r="C194" s="246"/>
      <c r="D194" s="205"/>
      <c r="E194" s="205"/>
      <c r="F194" s="205"/>
      <c r="G194" s="205"/>
      <c r="H194" s="205"/>
      <c r="I194" s="205"/>
      <c r="J194" s="205"/>
      <c r="K194" s="205"/>
      <c r="L194" s="205"/>
      <c r="M194" s="205"/>
      <c r="N194" s="205"/>
      <c r="O194" s="205"/>
      <c r="P194" s="205"/>
      <c r="Q194" s="205"/>
      <c r="R194" s="205"/>
      <c r="S194" s="205"/>
      <c r="T194" s="205"/>
      <c r="U194" s="19"/>
      <c r="V194" s="205"/>
      <c r="W194" s="19"/>
      <c r="X194" s="205"/>
      <c r="Y194" s="205"/>
      <c r="Z194" s="205"/>
      <c r="AA194" s="205"/>
      <c r="AB194" s="205"/>
      <c r="AC194" s="19"/>
      <c r="AD194" s="19"/>
      <c r="AE194" s="453">
        <f>H7</f>
        <v>0</v>
      </c>
      <c r="AF194" s="19"/>
      <c r="AG194" s="19"/>
      <c r="AH194" s="19"/>
      <c r="AI194" s="19"/>
      <c r="AJ194" s="19"/>
      <c r="AK194" s="19"/>
      <c r="AL194" s="19"/>
      <c r="AM194" s="19"/>
      <c r="AN194" s="19"/>
      <c r="AO194" s="19"/>
      <c r="AP194" s="19"/>
      <c r="AQ194" s="19"/>
      <c r="AV194" s="179"/>
    </row>
    <row r="195" spans="1:63" s="124" customFormat="1" ht="18" customHeight="1">
      <c r="A195" s="150" t="s">
        <v>58</v>
      </c>
      <c r="D195" s="205"/>
      <c r="E195" s="205"/>
      <c r="F195" s="205"/>
      <c r="G195" s="205"/>
      <c r="H195" s="205"/>
      <c r="I195" s="205"/>
      <c r="J195" s="205"/>
      <c r="K195" s="205"/>
      <c r="L195" s="205"/>
      <c r="M195" s="205"/>
      <c r="N195" s="205"/>
      <c r="O195" s="205"/>
      <c r="P195" s="205"/>
      <c r="Q195" s="205"/>
      <c r="R195" s="205"/>
      <c r="S195" s="205"/>
      <c r="T195" s="205"/>
      <c r="U195" s="19"/>
      <c r="V195" s="205"/>
      <c r="W195" s="19"/>
      <c r="X195" s="205"/>
      <c r="Y195" s="205"/>
      <c r="Z195" s="205"/>
      <c r="AA195" s="205"/>
      <c r="AB195" s="205"/>
      <c r="AC195" s="19"/>
      <c r="AD195" s="19"/>
      <c r="AE195" s="19"/>
      <c r="AF195" s="19"/>
      <c r="AG195" s="19"/>
      <c r="AH195" s="19"/>
      <c r="AI195" s="19"/>
      <c r="AJ195" s="19"/>
      <c r="AK195" s="19"/>
      <c r="AN195" s="19"/>
      <c r="AO195" s="19"/>
      <c r="AP195" s="19"/>
      <c r="AQ195" s="19"/>
      <c r="AV195" s="19"/>
    </row>
    <row r="196" spans="1:63" s="124" customFormat="1" ht="18" customHeight="1">
      <c r="A196" s="19"/>
      <c r="B196" s="204"/>
      <c r="C196" s="140"/>
      <c r="D196" s="204"/>
      <c r="E196" s="204"/>
      <c r="F196" s="204"/>
      <c r="G196" s="204"/>
      <c r="H196" s="204"/>
      <c r="I196" s="204"/>
      <c r="J196" s="204"/>
      <c r="K196" s="204"/>
      <c r="L196" s="204"/>
      <c r="M196" s="204"/>
      <c r="N196" s="204"/>
      <c r="O196" s="204"/>
      <c r="P196" s="204"/>
      <c r="Q196" s="204"/>
      <c r="R196" s="204"/>
      <c r="S196" s="19"/>
      <c r="T196" s="19"/>
      <c r="U196" s="19"/>
      <c r="V196" s="19"/>
      <c r="W196" s="204"/>
      <c r="X196" s="204"/>
      <c r="Y196" s="204"/>
      <c r="Z196" s="204"/>
      <c r="AA196" s="204"/>
      <c r="AC196" s="301" t="s">
        <v>169</v>
      </c>
      <c r="AD196" s="301"/>
      <c r="AE196" s="301"/>
      <c r="AF196" s="301" t="s">
        <v>175</v>
      </c>
      <c r="AG196" s="301"/>
      <c r="AH196" s="301"/>
      <c r="AQ196" s="301"/>
    </row>
    <row r="197" spans="1:63" s="124" customFormat="1" ht="4.5" customHeight="1">
      <c r="A197" s="19"/>
      <c r="B197" s="205"/>
      <c r="C197" s="19"/>
      <c r="D197" s="205"/>
      <c r="E197" s="205"/>
      <c r="F197" s="205"/>
      <c r="G197" s="205"/>
      <c r="H197" s="205"/>
      <c r="I197" s="205"/>
      <c r="J197" s="205"/>
      <c r="K197" s="205"/>
      <c r="L197" s="205"/>
      <c r="M197" s="205"/>
      <c r="N197" s="205"/>
      <c r="O197" s="205"/>
      <c r="P197" s="205"/>
      <c r="Q197" s="205"/>
      <c r="R197" s="205"/>
      <c r="S197" s="19"/>
      <c r="T197" s="19"/>
      <c r="U197" s="19"/>
      <c r="V197" s="19"/>
      <c r="W197" s="205"/>
      <c r="X197" s="205"/>
      <c r="Y197" s="205"/>
      <c r="Z197" s="205"/>
      <c r="AA197" s="205"/>
      <c r="AB197" s="211"/>
      <c r="AC197" s="211"/>
      <c r="AD197" s="211"/>
      <c r="AE197" s="211"/>
      <c r="AF197" s="211"/>
      <c r="AG197" s="211"/>
      <c r="AQ197" s="211"/>
    </row>
    <row r="198" spans="1:63" s="124" customFormat="1" ht="18" customHeight="1">
      <c r="B198" s="19" t="s">
        <v>25</v>
      </c>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D198" s="381"/>
      <c r="AG198" s="381"/>
    </row>
    <row r="199" spans="1:63" s="124" customFormat="1" ht="18" customHeight="1">
      <c r="B199" s="19" t="s">
        <v>30</v>
      </c>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row>
    <row r="200" spans="1:63" s="124" customFormat="1" ht="4.5" customHeight="1">
      <c r="B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row>
    <row r="201" spans="1:63" s="124" customFormat="1" ht="18" customHeight="1">
      <c r="B201" s="19" t="s">
        <v>78</v>
      </c>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D201" s="381"/>
      <c r="AG201" s="381"/>
    </row>
    <row r="202" spans="1:63" s="124" customFormat="1" ht="18" customHeight="1">
      <c r="B202" s="19" t="s">
        <v>79</v>
      </c>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row>
    <row r="203" spans="1:63" s="124" customFormat="1" ht="4.5" customHeight="1">
      <c r="B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row>
    <row r="204" spans="1:63" s="124" customFormat="1" ht="18" customHeight="1">
      <c r="B204" s="19" t="s">
        <v>81</v>
      </c>
      <c r="D204" s="19"/>
      <c r="E204" s="19"/>
      <c r="F204" s="19"/>
      <c r="G204" s="19"/>
      <c r="H204" s="19"/>
      <c r="I204" s="19"/>
      <c r="J204" s="19"/>
      <c r="K204" s="19"/>
      <c r="L204" s="19"/>
      <c r="M204" s="19"/>
      <c r="N204" s="19"/>
      <c r="O204" s="19"/>
      <c r="P204" s="19"/>
      <c r="Q204" s="19"/>
      <c r="R204" s="19"/>
      <c r="S204" s="19"/>
      <c r="T204" s="19"/>
      <c r="U204" s="19"/>
      <c r="V204" s="19"/>
      <c r="W204" s="276"/>
      <c r="X204" s="276"/>
      <c r="Y204" s="276"/>
      <c r="Z204" s="276"/>
      <c r="AA204" s="276"/>
      <c r="AB204" s="276"/>
      <c r="AC204" s="448"/>
      <c r="AD204" s="381"/>
      <c r="AE204" s="448"/>
      <c r="AF204" s="448"/>
      <c r="AG204" s="381"/>
      <c r="AK204" s="448"/>
      <c r="AP204" s="448"/>
      <c r="AQ204" s="526"/>
      <c r="AR204" s="526"/>
      <c r="AS204" s="526"/>
      <c r="AT204" s="526"/>
      <c r="AU204" s="526"/>
      <c r="AX204" s="526"/>
      <c r="AY204" s="526"/>
      <c r="AZ204" s="526"/>
      <c r="BA204" s="526"/>
      <c r="BB204" s="526"/>
      <c r="BC204" s="526"/>
      <c r="BD204" s="526"/>
      <c r="BE204" s="526"/>
      <c r="BF204" s="526"/>
      <c r="BG204" s="526"/>
      <c r="BH204" s="526"/>
      <c r="BI204" s="526"/>
      <c r="BJ204" s="526"/>
      <c r="BK204" s="526"/>
    </row>
    <row r="205" spans="1:63" s="124" customFormat="1" ht="4.5" customHeight="1">
      <c r="B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Q205" s="526"/>
      <c r="AR205" s="526"/>
      <c r="AS205" s="398"/>
      <c r="AT205" s="526"/>
      <c r="AU205" s="526"/>
      <c r="AX205" s="526"/>
      <c r="AY205" s="526"/>
      <c r="AZ205" s="526"/>
      <c r="BA205" s="526"/>
      <c r="BB205" s="526"/>
      <c r="BC205" s="526"/>
      <c r="BD205" s="526"/>
      <c r="BE205" s="526"/>
      <c r="BF205" s="526"/>
      <c r="BG205" s="526"/>
      <c r="BH205" s="526"/>
      <c r="BI205" s="526"/>
      <c r="BJ205" s="526"/>
      <c r="BK205" s="526"/>
    </row>
    <row r="206" spans="1:63" s="124" customFormat="1" ht="18" customHeight="1">
      <c r="B206" s="179" t="s">
        <v>349</v>
      </c>
      <c r="D206" s="276"/>
      <c r="E206" s="276"/>
      <c r="F206" s="276"/>
      <c r="G206" s="276"/>
      <c r="H206" s="276"/>
      <c r="I206" s="276"/>
      <c r="J206" s="276"/>
      <c r="K206" s="276"/>
      <c r="L206" s="276"/>
      <c r="M206" s="276"/>
      <c r="N206" s="276"/>
      <c r="O206" s="276"/>
      <c r="P206" s="276"/>
      <c r="Q206" s="276"/>
      <c r="R206" s="276"/>
      <c r="S206" s="276"/>
      <c r="T206" s="276"/>
      <c r="U206" s="276"/>
      <c r="V206" s="276"/>
      <c r="W206" s="19"/>
      <c r="X206" s="19"/>
      <c r="Y206" s="19"/>
      <c r="Z206" s="19"/>
      <c r="AA206" s="19"/>
      <c r="AB206" s="19"/>
      <c r="AD206" s="381"/>
      <c r="AG206" s="381"/>
      <c r="AQ206" s="526"/>
      <c r="AR206" s="526"/>
      <c r="AS206" s="526"/>
      <c r="AT206" s="526"/>
      <c r="AU206" s="526"/>
      <c r="AX206" s="526"/>
      <c r="AY206" s="526"/>
      <c r="AZ206" s="526"/>
      <c r="BA206" s="526"/>
      <c r="BB206" s="526"/>
      <c r="BC206" s="526"/>
      <c r="BD206" s="526"/>
      <c r="BE206" s="526"/>
      <c r="BF206" s="526"/>
      <c r="BG206" s="526"/>
      <c r="BH206" s="526"/>
      <c r="BI206" s="526"/>
      <c r="BJ206" s="526"/>
      <c r="BK206" s="526"/>
    </row>
    <row r="207" spans="1:63" s="124" customFormat="1" ht="4.5" customHeight="1">
      <c r="B207" s="179"/>
      <c r="D207" s="276"/>
      <c r="E207" s="276"/>
      <c r="F207" s="276"/>
      <c r="G207" s="276"/>
      <c r="H207" s="276"/>
      <c r="I207" s="276"/>
      <c r="J207" s="276"/>
      <c r="K207" s="276"/>
      <c r="L207" s="276"/>
      <c r="M207" s="276"/>
      <c r="N207" s="276"/>
      <c r="O207" s="276"/>
      <c r="P207" s="276"/>
      <c r="Q207" s="276"/>
      <c r="R207" s="276"/>
      <c r="S207" s="276"/>
      <c r="T207" s="276"/>
      <c r="U207" s="276"/>
      <c r="V207" s="276"/>
      <c r="W207" s="19"/>
      <c r="X207" s="19"/>
      <c r="Y207" s="19"/>
      <c r="Z207" s="19"/>
      <c r="AA207" s="19"/>
      <c r="AB207" s="19"/>
      <c r="AC207" s="19"/>
      <c r="AD207" s="19"/>
      <c r="AE207" s="19"/>
      <c r="AF207" s="19"/>
      <c r="AG207" s="19"/>
      <c r="AL207" s="326"/>
      <c r="AO207" s="326"/>
      <c r="AQ207" s="379"/>
      <c r="AR207" s="379"/>
      <c r="AS207" s="379"/>
      <c r="AT207" s="379"/>
      <c r="AU207" s="379"/>
      <c r="AX207" s="379"/>
      <c r="AY207" s="379"/>
      <c r="AZ207" s="379"/>
      <c r="BA207" s="379"/>
      <c r="BB207" s="379"/>
      <c r="BC207" s="379"/>
      <c r="BD207" s="379"/>
      <c r="BE207" s="379"/>
      <c r="BF207" s="379"/>
      <c r="BG207" s="379"/>
      <c r="BH207" s="379"/>
      <c r="BI207" s="379"/>
      <c r="BJ207" s="379"/>
      <c r="BK207" s="379"/>
    </row>
    <row r="208" spans="1:63" s="124" customFormat="1" ht="18" customHeight="1">
      <c r="B208" s="140" t="s">
        <v>85</v>
      </c>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240"/>
      <c r="AD208" s="381"/>
      <c r="AE208" s="240"/>
      <c r="AF208" s="240"/>
      <c r="AG208" s="381"/>
      <c r="AH208" s="240"/>
      <c r="AI208" s="240"/>
      <c r="AQ208" s="527"/>
      <c r="AR208" s="527"/>
      <c r="AS208" s="527"/>
      <c r="AT208" s="527"/>
      <c r="AU208" s="527"/>
      <c r="AV208" s="532"/>
      <c r="AW208" s="532"/>
      <c r="AX208" s="533"/>
      <c r="AY208" s="533"/>
      <c r="AZ208" s="533"/>
      <c r="BA208" s="533"/>
      <c r="BB208" s="533"/>
      <c r="BC208" s="533"/>
      <c r="BD208" s="533"/>
      <c r="BE208" s="533"/>
      <c r="BF208" s="533"/>
      <c r="BG208" s="533"/>
      <c r="BH208" s="533"/>
      <c r="BI208" s="533"/>
      <c r="BJ208" s="533"/>
      <c r="BK208" s="533"/>
    </row>
    <row r="209" spans="1:76" s="124" customFormat="1" ht="18" customHeight="1">
      <c r="B209" s="140" t="s">
        <v>88</v>
      </c>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G209" s="240"/>
      <c r="AH209" s="240"/>
      <c r="AI209" s="240"/>
      <c r="AQ209" s="527"/>
      <c r="AR209" s="527"/>
      <c r="AS209" s="527"/>
      <c r="AT209" s="527"/>
      <c r="AU209" s="527"/>
      <c r="AV209" s="532"/>
      <c r="AW209" s="532"/>
      <c r="AX209" s="533"/>
      <c r="AY209" s="533"/>
      <c r="AZ209" s="533"/>
      <c r="BA209" s="533"/>
      <c r="BB209" s="533"/>
      <c r="BC209" s="533"/>
      <c r="BD209" s="533"/>
      <c r="BE209" s="533"/>
      <c r="BF209" s="533"/>
      <c r="BG209" s="533"/>
      <c r="BH209" s="533"/>
      <c r="BI209" s="533"/>
      <c r="BJ209" s="533"/>
      <c r="BK209" s="533"/>
    </row>
    <row r="210" spans="1:76" s="124" customFormat="1" ht="18" customHeight="1">
      <c r="B210" s="140" t="s">
        <v>90</v>
      </c>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240"/>
      <c r="AD210" s="240"/>
      <c r="AE210" s="240"/>
      <c r="AF210" s="240"/>
      <c r="AG210" s="240"/>
      <c r="AH210" s="240"/>
      <c r="AI210" s="240"/>
      <c r="AQ210" s="527"/>
      <c r="AR210" s="527"/>
      <c r="AS210" s="527"/>
      <c r="AT210" s="527"/>
      <c r="AU210" s="527"/>
      <c r="AV210" s="532"/>
      <c r="AW210" s="532"/>
      <c r="AX210" s="533"/>
      <c r="AY210" s="533"/>
      <c r="AZ210" s="533"/>
      <c r="BA210" s="533"/>
      <c r="BB210" s="533"/>
      <c r="BC210" s="533"/>
      <c r="BD210" s="533"/>
      <c r="BE210" s="533"/>
      <c r="BF210" s="533"/>
      <c r="BG210" s="533"/>
      <c r="BH210" s="533"/>
      <c r="BI210" s="533"/>
      <c r="BJ210" s="533"/>
      <c r="BK210" s="533"/>
    </row>
    <row r="211" spans="1:76" s="124" customFormat="1" ht="15" customHeight="1">
      <c r="B211" s="19"/>
      <c r="D211" s="277"/>
      <c r="E211" s="277"/>
      <c r="F211" s="277"/>
      <c r="G211" s="277"/>
      <c r="H211" s="277"/>
      <c r="I211" s="277"/>
      <c r="J211" s="277"/>
      <c r="K211" s="277"/>
      <c r="L211" s="277"/>
      <c r="M211" s="277"/>
      <c r="N211" s="277"/>
      <c r="O211" s="277"/>
      <c r="P211" s="277"/>
      <c r="Q211" s="277"/>
      <c r="R211" s="277"/>
      <c r="S211" s="277"/>
      <c r="T211" s="277"/>
      <c r="U211" s="277"/>
      <c r="V211" s="277"/>
      <c r="W211" s="277"/>
      <c r="X211" s="277"/>
      <c r="Y211" s="277"/>
      <c r="Z211" s="277"/>
      <c r="AA211" s="277"/>
      <c r="AB211" s="277"/>
      <c r="AC211" s="277"/>
      <c r="AD211" s="277"/>
      <c r="AE211" s="277"/>
      <c r="AF211" s="277"/>
      <c r="AG211" s="277"/>
      <c r="AH211" s="277"/>
      <c r="AI211" s="277"/>
      <c r="AQ211" s="528"/>
      <c r="AR211" s="528"/>
      <c r="AS211" s="528"/>
      <c r="AT211" s="528"/>
      <c r="AU211" s="528"/>
      <c r="AX211" s="448"/>
      <c r="AY211" s="448"/>
      <c r="AZ211" s="448"/>
      <c r="BA211" s="448"/>
      <c r="BB211" s="448"/>
      <c r="BC211" s="448"/>
      <c r="BD211" s="448"/>
      <c r="BE211" s="448"/>
      <c r="BF211" s="448"/>
      <c r="BG211" s="448"/>
      <c r="BH211" s="448"/>
      <c r="BI211" s="448"/>
      <c r="BJ211" s="448"/>
      <c r="BK211" s="448"/>
    </row>
    <row r="212" spans="1:76" s="124" customFormat="1" ht="15" customHeight="1">
      <c r="B212" s="19"/>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Q212" s="527"/>
      <c r="AR212" s="527"/>
      <c r="AS212" s="527"/>
      <c r="AT212" s="527"/>
      <c r="AU212" s="527"/>
      <c r="AV212" s="532"/>
      <c r="AW212" s="532"/>
      <c r="AX212" s="533"/>
      <c r="AY212" s="533"/>
      <c r="AZ212" s="533"/>
      <c r="BA212" s="533"/>
      <c r="BB212" s="533"/>
      <c r="BC212" s="533"/>
      <c r="BD212" s="533"/>
      <c r="BE212" s="533"/>
      <c r="BF212" s="533"/>
      <c r="BG212" s="533"/>
      <c r="BH212" s="533"/>
      <c r="BI212" s="533"/>
      <c r="BJ212" s="533"/>
      <c r="BK212" s="533"/>
      <c r="BL212" s="533"/>
      <c r="BM212" s="533"/>
      <c r="BN212" s="533"/>
      <c r="BO212" s="533"/>
      <c r="BP212" s="533"/>
      <c r="BQ212" s="533"/>
      <c r="BR212" s="533"/>
      <c r="BS212" s="533"/>
      <c r="BT212" s="533"/>
      <c r="BU212" s="533"/>
      <c r="BV212" s="533"/>
      <c r="BW212" s="533"/>
      <c r="BX212" s="533"/>
    </row>
    <row r="213" spans="1:76" s="124" customFormat="1" ht="18" customHeight="1">
      <c r="A213" s="148" t="s">
        <v>267</v>
      </c>
    </row>
    <row r="214" spans="1:76" s="124" customFormat="1" ht="18" customHeight="1">
      <c r="B214" s="206" t="s">
        <v>117</v>
      </c>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row>
    <row r="215" spans="1:76" s="124" customFormat="1" ht="18" customHeight="1">
      <c r="B215" s="207" t="s">
        <v>92</v>
      </c>
      <c r="C215" s="90"/>
      <c r="D215" s="90"/>
      <c r="E215" s="90"/>
      <c r="F215" s="90"/>
      <c r="G215" s="314"/>
      <c r="H215" s="328" t="s">
        <v>142</v>
      </c>
      <c r="I215" s="250"/>
      <c r="J215" s="250"/>
      <c r="K215" s="250"/>
      <c r="L215" s="250"/>
      <c r="M215" s="309"/>
      <c r="N215" s="207" t="s">
        <v>154</v>
      </c>
      <c r="O215" s="90"/>
      <c r="P215" s="90"/>
      <c r="Q215" s="90"/>
      <c r="R215" s="90"/>
      <c r="S215" s="90"/>
      <c r="T215" s="90"/>
      <c r="U215" s="90"/>
      <c r="V215" s="90"/>
      <c r="W215" s="90"/>
      <c r="X215" s="90"/>
      <c r="Y215" s="314"/>
      <c r="Z215" s="207" t="s">
        <v>178</v>
      </c>
      <c r="AA215" s="90"/>
      <c r="AB215" s="90"/>
      <c r="AC215" s="90"/>
      <c r="AD215" s="90"/>
      <c r="AE215" s="314"/>
    </row>
    <row r="216" spans="1:76" s="124" customFormat="1" ht="18" customHeight="1">
      <c r="B216" s="208"/>
      <c r="C216" s="91"/>
      <c r="D216" s="91"/>
      <c r="E216" s="91"/>
      <c r="F216" s="91"/>
      <c r="G216" s="315"/>
      <c r="H216" s="328" t="s">
        <v>84</v>
      </c>
      <c r="I216" s="250"/>
      <c r="J216" s="250"/>
      <c r="K216" s="250"/>
      <c r="L216" s="250"/>
      <c r="M216" s="309"/>
      <c r="N216" s="208"/>
      <c r="O216" s="91"/>
      <c r="P216" s="91"/>
      <c r="Q216" s="91"/>
      <c r="R216" s="91"/>
      <c r="S216" s="91"/>
      <c r="T216" s="91"/>
      <c r="U216" s="91"/>
      <c r="V216" s="91"/>
      <c r="W216" s="91"/>
      <c r="X216" s="91"/>
      <c r="Y216" s="315"/>
      <c r="Z216" s="434"/>
      <c r="AA216" s="435"/>
      <c r="AB216" s="435"/>
      <c r="AC216" s="435"/>
      <c r="AD216" s="435"/>
      <c r="AE216" s="473"/>
    </row>
    <row r="217" spans="1:76" s="124" customFormat="1" ht="17.25" customHeight="1">
      <c r="B217" s="209"/>
      <c r="C217" s="248"/>
      <c r="D217" s="248"/>
      <c r="E217" s="248"/>
      <c r="F217" s="248"/>
      <c r="G217" s="316"/>
      <c r="H217" s="329"/>
      <c r="I217" s="341"/>
      <c r="J217" s="341"/>
      <c r="K217" s="341"/>
      <c r="L217" s="341"/>
      <c r="M217" s="375"/>
      <c r="N217" s="209"/>
      <c r="O217" s="248"/>
      <c r="P217" s="248"/>
      <c r="Q217" s="248"/>
      <c r="R217" s="248"/>
      <c r="S217" s="248"/>
      <c r="T217" s="248"/>
      <c r="U217" s="248"/>
      <c r="V217" s="248"/>
      <c r="W217" s="248"/>
      <c r="X217" s="248"/>
      <c r="Y217" s="316"/>
      <c r="Z217" s="209"/>
      <c r="AA217" s="248"/>
      <c r="AB217" s="248"/>
      <c r="AC217" s="248"/>
      <c r="AD217" s="248"/>
      <c r="AE217" s="316"/>
    </row>
    <row r="218" spans="1:76" s="124" customFormat="1" ht="17.25" customHeight="1">
      <c r="B218" s="210"/>
      <c r="C218" s="249"/>
      <c r="D218" s="249"/>
      <c r="E218" s="249"/>
      <c r="F218" s="249"/>
      <c r="G218" s="317"/>
      <c r="H218" s="330"/>
      <c r="I218" s="330"/>
      <c r="J218" s="330"/>
      <c r="K218" s="330"/>
      <c r="L218" s="330"/>
      <c r="M218" s="330"/>
      <c r="N218" s="210"/>
      <c r="O218" s="249"/>
      <c r="P218" s="249"/>
      <c r="Q218" s="249"/>
      <c r="R218" s="249"/>
      <c r="S218" s="249"/>
      <c r="T218" s="249"/>
      <c r="U218" s="249"/>
      <c r="V218" s="249"/>
      <c r="W218" s="249"/>
      <c r="X218" s="249"/>
      <c r="Y218" s="317"/>
      <c r="Z218" s="210"/>
      <c r="AA218" s="249"/>
      <c r="AB218" s="249"/>
      <c r="AC218" s="249"/>
      <c r="AD218" s="249"/>
      <c r="AE218" s="317"/>
    </row>
    <row r="219" spans="1:76" s="124" customFormat="1" ht="17.25" customHeight="1">
      <c r="B219" s="209"/>
      <c r="C219" s="248"/>
      <c r="D219" s="248"/>
      <c r="E219" s="248"/>
      <c r="F219" s="248"/>
      <c r="G219" s="316"/>
      <c r="H219" s="329"/>
      <c r="I219" s="341"/>
      <c r="J219" s="341"/>
      <c r="K219" s="341"/>
      <c r="L219" s="341"/>
      <c r="M219" s="375"/>
      <c r="N219" s="209"/>
      <c r="O219" s="248"/>
      <c r="P219" s="248"/>
      <c r="Q219" s="248"/>
      <c r="R219" s="248"/>
      <c r="S219" s="248"/>
      <c r="T219" s="248"/>
      <c r="U219" s="248"/>
      <c r="V219" s="248"/>
      <c r="W219" s="248"/>
      <c r="X219" s="248"/>
      <c r="Y219" s="316"/>
      <c r="Z219" s="209"/>
      <c r="AA219" s="248"/>
      <c r="AB219" s="248"/>
      <c r="AC219" s="248"/>
      <c r="AD219" s="248"/>
      <c r="AE219" s="316"/>
    </row>
    <row r="220" spans="1:76" s="124" customFormat="1" ht="17.25" customHeight="1">
      <c r="B220" s="210"/>
      <c r="C220" s="249"/>
      <c r="D220" s="249"/>
      <c r="E220" s="249"/>
      <c r="F220" s="249"/>
      <c r="G220" s="317"/>
      <c r="H220" s="330"/>
      <c r="I220" s="330"/>
      <c r="J220" s="330"/>
      <c r="K220" s="330"/>
      <c r="L220" s="330"/>
      <c r="M220" s="330"/>
      <c r="N220" s="210"/>
      <c r="O220" s="249"/>
      <c r="P220" s="249"/>
      <c r="Q220" s="249"/>
      <c r="R220" s="249"/>
      <c r="S220" s="249"/>
      <c r="T220" s="249"/>
      <c r="U220" s="249"/>
      <c r="V220" s="249"/>
      <c r="W220" s="249"/>
      <c r="X220" s="249"/>
      <c r="Y220" s="317"/>
      <c r="Z220" s="210"/>
      <c r="AA220" s="249"/>
      <c r="AB220" s="249"/>
      <c r="AC220" s="249"/>
      <c r="AD220" s="249"/>
      <c r="AE220" s="317"/>
    </row>
    <row r="221" spans="1:76" s="124" customFormat="1" ht="17.25" customHeight="1">
      <c r="B221" s="209"/>
      <c r="C221" s="248"/>
      <c r="D221" s="248"/>
      <c r="E221" s="248"/>
      <c r="F221" s="248"/>
      <c r="G221" s="316"/>
      <c r="H221" s="329"/>
      <c r="I221" s="341"/>
      <c r="J221" s="341"/>
      <c r="K221" s="341"/>
      <c r="L221" s="341"/>
      <c r="M221" s="375"/>
      <c r="N221" s="209"/>
      <c r="O221" s="248"/>
      <c r="P221" s="248"/>
      <c r="Q221" s="248"/>
      <c r="R221" s="248"/>
      <c r="S221" s="248"/>
      <c r="T221" s="248"/>
      <c r="U221" s="248"/>
      <c r="V221" s="248"/>
      <c r="W221" s="248"/>
      <c r="X221" s="248"/>
      <c r="Y221" s="316"/>
      <c r="Z221" s="209"/>
      <c r="AA221" s="248"/>
      <c r="AB221" s="248"/>
      <c r="AC221" s="248"/>
      <c r="AD221" s="248"/>
      <c r="AE221" s="316"/>
    </row>
    <row r="222" spans="1:76" s="124" customFormat="1" ht="17.25" customHeight="1">
      <c r="B222" s="210"/>
      <c r="C222" s="249"/>
      <c r="D222" s="249"/>
      <c r="E222" s="249"/>
      <c r="F222" s="249"/>
      <c r="G222" s="317"/>
      <c r="H222" s="330"/>
      <c r="I222" s="330"/>
      <c r="J222" s="330"/>
      <c r="K222" s="330"/>
      <c r="L222" s="330"/>
      <c r="M222" s="330"/>
      <c r="N222" s="210"/>
      <c r="O222" s="249"/>
      <c r="P222" s="249"/>
      <c r="Q222" s="249"/>
      <c r="R222" s="249"/>
      <c r="S222" s="249"/>
      <c r="T222" s="249"/>
      <c r="U222" s="249"/>
      <c r="V222" s="249"/>
      <c r="W222" s="249"/>
      <c r="X222" s="249"/>
      <c r="Y222" s="317"/>
      <c r="Z222" s="210"/>
      <c r="AA222" s="249"/>
      <c r="AB222" s="249"/>
      <c r="AC222" s="249"/>
      <c r="AD222" s="249"/>
      <c r="AE222" s="317"/>
    </row>
    <row r="223" spans="1:76" s="124" customFormat="1" ht="15" customHeight="1">
      <c r="B223" s="211"/>
      <c r="C223" s="211"/>
      <c r="D223" s="211"/>
      <c r="E223" s="211"/>
      <c r="F223" s="211"/>
      <c r="G223" s="211"/>
      <c r="H223" s="211"/>
      <c r="I223" s="211"/>
      <c r="J223" s="211"/>
      <c r="K223" s="211"/>
      <c r="L223" s="211"/>
      <c r="M223" s="211"/>
      <c r="N223" s="379"/>
      <c r="O223" s="379"/>
      <c r="P223" s="379"/>
      <c r="Q223" s="379"/>
      <c r="R223" s="379"/>
      <c r="S223" s="379"/>
      <c r="T223" s="379"/>
      <c r="U223" s="379"/>
      <c r="V223" s="379"/>
      <c r="W223" s="379"/>
      <c r="X223" s="379"/>
      <c r="Y223" s="379"/>
      <c r="Z223" s="379"/>
      <c r="AA223" s="379"/>
      <c r="AB223" s="379"/>
      <c r="AC223" s="379"/>
      <c r="AD223" s="379"/>
      <c r="AE223" s="379"/>
    </row>
    <row r="224" spans="1:76" s="124" customFormat="1" ht="15" customHeight="1">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row>
    <row r="225" spans="1:35" s="124" customFormat="1" ht="18" customHeight="1">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453">
        <f>H7</f>
        <v>0</v>
      </c>
    </row>
    <row r="226" spans="1:35" s="124" customFormat="1" ht="18" customHeight="1">
      <c r="A226" s="151" t="s">
        <v>260</v>
      </c>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row>
    <row r="227" spans="1:35" s="124" customFormat="1" ht="15" customHeight="1">
      <c r="A227" s="152"/>
      <c r="B227" s="212"/>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row>
    <row r="228" spans="1:35" s="124" customFormat="1" ht="15" customHeight="1">
      <c r="A228" s="152"/>
      <c r="B228" s="212"/>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row>
    <row r="229" spans="1:35" s="124" customFormat="1" ht="15" customHeight="1">
      <c r="A229" s="152"/>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row>
    <row r="230" spans="1:35" s="124" customFormat="1" ht="15" customHeight="1">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row>
    <row r="231" spans="1:35" s="124" customFormat="1" ht="18" customHeight="1"/>
    <row r="232" spans="1:35" s="124" customFormat="1" ht="15" customHeight="1">
      <c r="AE232" s="107" t="s">
        <v>138</v>
      </c>
      <c r="AF232" s="107"/>
      <c r="AG232" s="107"/>
    </row>
    <row r="233" spans="1:35" s="124" customFormat="1" ht="4.5" customHeight="1">
      <c r="Z233" s="211"/>
      <c r="AA233" s="211"/>
      <c r="AE233" s="211"/>
    </row>
    <row r="234" spans="1:35" s="124" customFormat="1" ht="18" customHeight="1">
      <c r="A234" s="151" t="s">
        <v>144</v>
      </c>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F234" s="381"/>
    </row>
    <row r="239" spans="1:35" ht="16.5" customHeight="1">
      <c r="R239" s="392"/>
      <c r="S239" s="392"/>
    </row>
  </sheetData>
  <mergeCells count="358">
    <mergeCell ref="A2:AH2"/>
    <mergeCell ref="A3:AJ3"/>
    <mergeCell ref="B7:G7"/>
    <mergeCell ref="H7:AD7"/>
    <mergeCell ref="B8:G8"/>
    <mergeCell ref="H8:AD8"/>
    <mergeCell ref="C9:G9"/>
    <mergeCell ref="H9:N9"/>
    <mergeCell ref="C10:G10"/>
    <mergeCell ref="H10:AD10"/>
    <mergeCell ref="C11:G11"/>
    <mergeCell ref="H11:Q11"/>
    <mergeCell ref="C12:G12"/>
    <mergeCell ref="H12:Q12"/>
    <mergeCell ref="C13:G13"/>
    <mergeCell ref="H13:AD13"/>
    <mergeCell ref="B14:G14"/>
    <mergeCell ref="H14:I14"/>
    <mergeCell ref="S20:T20"/>
    <mergeCell ref="U20:V20"/>
    <mergeCell ref="A26:AH26"/>
    <mergeCell ref="A27:AH27"/>
    <mergeCell ref="A28:AH28"/>
    <mergeCell ref="J29:K29"/>
    <mergeCell ref="S29:T29"/>
    <mergeCell ref="D30:U30"/>
    <mergeCell ref="V30:AG30"/>
    <mergeCell ref="D31:L31"/>
    <mergeCell ref="M31:U31"/>
    <mergeCell ref="AE31:AG31"/>
    <mergeCell ref="D32:F32"/>
    <mergeCell ref="G32:I32"/>
    <mergeCell ref="J32:L32"/>
    <mergeCell ref="M32:O32"/>
    <mergeCell ref="P32:R32"/>
    <mergeCell ref="S32:U32"/>
    <mergeCell ref="AE32:AG32"/>
    <mergeCell ref="B33:C33"/>
    <mergeCell ref="D33:F33"/>
    <mergeCell ref="G33:I33"/>
    <mergeCell ref="J33:L33"/>
    <mergeCell ref="M33:O33"/>
    <mergeCell ref="P33:R33"/>
    <mergeCell ref="S33:U33"/>
    <mergeCell ref="V33:X33"/>
    <mergeCell ref="Y33:AA33"/>
    <mergeCell ref="AB33:AD33"/>
    <mergeCell ref="AE33:AG33"/>
    <mergeCell ref="B34:C34"/>
    <mergeCell ref="D34:F34"/>
    <mergeCell ref="G34:I34"/>
    <mergeCell ref="J34:L34"/>
    <mergeCell ref="M34:O34"/>
    <mergeCell ref="P34:R34"/>
    <mergeCell ref="S34:U34"/>
    <mergeCell ref="V34:X34"/>
    <mergeCell ref="Y34:AA34"/>
    <mergeCell ref="AB34:AD34"/>
    <mergeCell ref="AE34:AG34"/>
    <mergeCell ref="B35:C35"/>
    <mergeCell ref="D35:F35"/>
    <mergeCell ref="G35:I35"/>
    <mergeCell ref="J35:L35"/>
    <mergeCell ref="M35:O35"/>
    <mergeCell ref="P35:R35"/>
    <mergeCell ref="S35:U35"/>
    <mergeCell ref="V35:X35"/>
    <mergeCell ref="Y35:AA35"/>
    <mergeCell ref="AB35:AD35"/>
    <mergeCell ref="AE35:AG35"/>
    <mergeCell ref="L36:M36"/>
    <mergeCell ref="U36:V36"/>
    <mergeCell ref="B37:C37"/>
    <mergeCell ref="D37:F37"/>
    <mergeCell ref="G37:I37"/>
    <mergeCell ref="J37:L37"/>
    <mergeCell ref="M37:O37"/>
    <mergeCell ref="P37:R37"/>
    <mergeCell ref="S37:U37"/>
    <mergeCell ref="V37:X37"/>
    <mergeCell ref="Y37:AA37"/>
    <mergeCell ref="AB37:AD37"/>
    <mergeCell ref="AE37:AG37"/>
    <mergeCell ref="B38:C38"/>
    <mergeCell ref="D38:F38"/>
    <mergeCell ref="G38:I38"/>
    <mergeCell ref="J38:L38"/>
    <mergeCell ref="M38:O38"/>
    <mergeCell ref="P38:R38"/>
    <mergeCell ref="S38:U38"/>
    <mergeCell ref="V38:X38"/>
    <mergeCell ref="Y38:AA38"/>
    <mergeCell ref="AB38:AD38"/>
    <mergeCell ref="AE38:AG38"/>
    <mergeCell ref="B39:C39"/>
    <mergeCell ref="D39:F39"/>
    <mergeCell ref="G39:I39"/>
    <mergeCell ref="J39:L39"/>
    <mergeCell ref="M39:O39"/>
    <mergeCell ref="P39:R39"/>
    <mergeCell ref="S39:U39"/>
    <mergeCell ref="V39:X39"/>
    <mergeCell ref="Y39:AA39"/>
    <mergeCell ref="AB39:AD39"/>
    <mergeCell ref="AE39:AG39"/>
    <mergeCell ref="L40:M40"/>
    <mergeCell ref="U40:V40"/>
    <mergeCell ref="B41:C41"/>
    <mergeCell ref="D41:F41"/>
    <mergeCell ref="G41:I41"/>
    <mergeCell ref="J41:L41"/>
    <mergeCell ref="M41:O41"/>
    <mergeCell ref="P41:R41"/>
    <mergeCell ref="S41:U41"/>
    <mergeCell ref="V41:X41"/>
    <mergeCell ref="Y41:AA41"/>
    <mergeCell ref="AB41:AD41"/>
    <mergeCell ref="AE41:AG41"/>
    <mergeCell ref="B42:C42"/>
    <mergeCell ref="D42:F42"/>
    <mergeCell ref="G42:I42"/>
    <mergeCell ref="J42:L42"/>
    <mergeCell ref="M42:O42"/>
    <mergeCell ref="P42:R42"/>
    <mergeCell ref="S42:U42"/>
    <mergeCell ref="V42:X42"/>
    <mergeCell ref="Y42:AA42"/>
    <mergeCell ref="AB42:AD42"/>
    <mergeCell ref="AE42:AG42"/>
    <mergeCell ref="B43:C43"/>
    <mergeCell ref="D43:F43"/>
    <mergeCell ref="G43:I43"/>
    <mergeCell ref="J43:L43"/>
    <mergeCell ref="M43:O43"/>
    <mergeCell ref="P43:R43"/>
    <mergeCell ref="S43:U43"/>
    <mergeCell ref="V43:X43"/>
    <mergeCell ref="Y43:AA43"/>
    <mergeCell ref="AB43:AD43"/>
    <mergeCell ref="AE43:AG43"/>
    <mergeCell ref="L44:M44"/>
    <mergeCell ref="U44:V44"/>
    <mergeCell ref="D45:U45"/>
    <mergeCell ref="D46:L46"/>
    <mergeCell ref="M46:U46"/>
    <mergeCell ref="D47:F47"/>
    <mergeCell ref="G47:I47"/>
    <mergeCell ref="J47:L47"/>
    <mergeCell ref="M47:O47"/>
    <mergeCell ref="P47:R47"/>
    <mergeCell ref="S47:U47"/>
    <mergeCell ref="B48:C48"/>
    <mergeCell ref="D48:F48"/>
    <mergeCell ref="G48:I48"/>
    <mergeCell ref="J48:L48"/>
    <mergeCell ref="M48:O48"/>
    <mergeCell ref="P48:R48"/>
    <mergeCell ref="S48:U48"/>
    <mergeCell ref="B49:C49"/>
    <mergeCell ref="D49:F49"/>
    <mergeCell ref="G49:I49"/>
    <mergeCell ref="J49:L49"/>
    <mergeCell ref="M49:O49"/>
    <mergeCell ref="P49:R49"/>
    <mergeCell ref="S49:U49"/>
    <mergeCell ref="B50:C50"/>
    <mergeCell ref="D50:F50"/>
    <mergeCell ref="G50:I50"/>
    <mergeCell ref="J50:L50"/>
    <mergeCell ref="M50:O50"/>
    <mergeCell ref="P50:R50"/>
    <mergeCell ref="S50:U50"/>
    <mergeCell ref="A53:AJ53"/>
    <mergeCell ref="C60:AE60"/>
    <mergeCell ref="AG60:AI60"/>
    <mergeCell ref="C67:AE67"/>
    <mergeCell ref="AG67:AI67"/>
    <mergeCell ref="C68:AC68"/>
    <mergeCell ref="A70:AH70"/>
    <mergeCell ref="AJ70:AL70"/>
    <mergeCell ref="AM70:AO70"/>
    <mergeCell ref="A71:AH71"/>
    <mergeCell ref="C76:AE76"/>
    <mergeCell ref="AG76:AI76"/>
    <mergeCell ref="A79:AJ79"/>
    <mergeCell ref="B82:AJ82"/>
    <mergeCell ref="C84:AH84"/>
    <mergeCell ref="C86:AE86"/>
    <mergeCell ref="AG86:AI86"/>
    <mergeCell ref="C87:AC87"/>
    <mergeCell ref="C91:AH91"/>
    <mergeCell ref="C92:AH92"/>
    <mergeCell ref="C94:AE94"/>
    <mergeCell ref="AG94:AI94"/>
    <mergeCell ref="B100:K100"/>
    <mergeCell ref="A105:AJ105"/>
    <mergeCell ref="A106:AJ106"/>
    <mergeCell ref="B112:S112"/>
    <mergeCell ref="C114:AI114"/>
    <mergeCell ref="B118:S118"/>
    <mergeCell ref="C119:P119"/>
    <mergeCell ref="C121:AI121"/>
    <mergeCell ref="C122:U122"/>
    <mergeCell ref="B125:T125"/>
    <mergeCell ref="C126:S126"/>
    <mergeCell ref="C128:AI128"/>
    <mergeCell ref="C129:U129"/>
    <mergeCell ref="A133:AJ133"/>
    <mergeCell ref="A134:AJ134"/>
    <mergeCell ref="A135:AJ135"/>
    <mergeCell ref="A136:AJ136"/>
    <mergeCell ref="A137:AJ137"/>
    <mergeCell ref="C140:AH140"/>
    <mergeCell ref="C141:AH141"/>
    <mergeCell ref="C143:AE143"/>
    <mergeCell ref="AG143:AI143"/>
    <mergeCell ref="C148:AH148"/>
    <mergeCell ref="C151:AE151"/>
    <mergeCell ref="AG151:AI151"/>
    <mergeCell ref="V154:X154"/>
    <mergeCell ref="Z154:AB154"/>
    <mergeCell ref="B156:U156"/>
    <mergeCell ref="Z158:AB158"/>
    <mergeCell ref="B160:X160"/>
    <mergeCell ref="AR160:AT160"/>
    <mergeCell ref="B161:AI161"/>
    <mergeCell ref="B166:N166"/>
    <mergeCell ref="AK168:AM168"/>
    <mergeCell ref="G178:AJ178"/>
    <mergeCell ref="B179:I179"/>
    <mergeCell ref="J179:Y179"/>
    <mergeCell ref="B180:E180"/>
    <mergeCell ref="F180:I180"/>
    <mergeCell ref="J180:M180"/>
    <mergeCell ref="N180:Q180"/>
    <mergeCell ref="R180:U180"/>
    <mergeCell ref="V180:Y180"/>
    <mergeCell ref="B181:D181"/>
    <mergeCell ref="F181:H181"/>
    <mergeCell ref="C182:D182"/>
    <mergeCell ref="G182:H182"/>
    <mergeCell ref="F183:H183"/>
    <mergeCell ref="G184:H184"/>
    <mergeCell ref="B187:D187"/>
    <mergeCell ref="E187:G187"/>
    <mergeCell ref="H187:J187"/>
    <mergeCell ref="K187:M187"/>
    <mergeCell ref="N187:P187"/>
    <mergeCell ref="Q187:S187"/>
    <mergeCell ref="T187:V187"/>
    <mergeCell ref="W187:Y187"/>
    <mergeCell ref="Z187:AB187"/>
    <mergeCell ref="AC187:AE187"/>
    <mergeCell ref="AF187:AH187"/>
    <mergeCell ref="B190:D190"/>
    <mergeCell ref="E190:G190"/>
    <mergeCell ref="H190:J190"/>
    <mergeCell ref="K190:M190"/>
    <mergeCell ref="N190:P190"/>
    <mergeCell ref="Q190:S190"/>
    <mergeCell ref="AC196:AE196"/>
    <mergeCell ref="AF196:AH196"/>
    <mergeCell ref="AQ204:AU204"/>
    <mergeCell ref="AQ205:AR205"/>
    <mergeCell ref="AQ206:AR206"/>
    <mergeCell ref="B208:AB208"/>
    <mergeCell ref="AQ208:AR208"/>
    <mergeCell ref="AS208:AU208"/>
    <mergeCell ref="B209:AB209"/>
    <mergeCell ref="B210:AB210"/>
    <mergeCell ref="AQ212:AR212"/>
    <mergeCell ref="AS212:AU212"/>
    <mergeCell ref="AX212:BX212"/>
    <mergeCell ref="B214:AE214"/>
    <mergeCell ref="H215:M215"/>
    <mergeCell ref="H216:M216"/>
    <mergeCell ref="H217:M217"/>
    <mergeCell ref="H218:M218"/>
    <mergeCell ref="H219:M219"/>
    <mergeCell ref="H220:M220"/>
    <mergeCell ref="H221:M221"/>
    <mergeCell ref="H222:M222"/>
    <mergeCell ref="A226:AE226"/>
    <mergeCell ref="AE232:AG232"/>
    <mergeCell ref="A234:AD234"/>
    <mergeCell ref="B9:B13"/>
    <mergeCell ref="AE10:AJ11"/>
    <mergeCell ref="AM12:AO13"/>
    <mergeCell ref="V31:X32"/>
    <mergeCell ref="Y31:AA32"/>
    <mergeCell ref="AB31:AD32"/>
    <mergeCell ref="AM32:AO33"/>
    <mergeCell ref="W45:AI50"/>
    <mergeCell ref="A54:AJ55"/>
    <mergeCell ref="AL59:AN60"/>
    <mergeCell ref="A72:AJ73"/>
    <mergeCell ref="A80:AJ81"/>
    <mergeCell ref="AP93:AP94"/>
    <mergeCell ref="N97:P98"/>
    <mergeCell ref="Q97:S98"/>
    <mergeCell ref="T100:AI102"/>
    <mergeCell ref="A107:AJ108"/>
    <mergeCell ref="U109:W110"/>
    <mergeCell ref="Z109:AD110"/>
    <mergeCell ref="U117:W118"/>
    <mergeCell ref="Z117:AD118"/>
    <mergeCell ref="U124:W125"/>
    <mergeCell ref="Z124:AD125"/>
    <mergeCell ref="AL138:AN139"/>
    <mergeCell ref="AO138:AP139"/>
    <mergeCell ref="R163:T164"/>
    <mergeCell ref="W163:AA164"/>
    <mergeCell ref="N169:P170"/>
    <mergeCell ref="S169:X170"/>
    <mergeCell ref="J181:L182"/>
    <mergeCell ref="M181:M182"/>
    <mergeCell ref="N181:P182"/>
    <mergeCell ref="Q181:Q182"/>
    <mergeCell ref="R181:T182"/>
    <mergeCell ref="U181:U182"/>
    <mergeCell ref="V181:X182"/>
    <mergeCell ref="Y181:Y182"/>
    <mergeCell ref="B183:E184"/>
    <mergeCell ref="B188:D189"/>
    <mergeCell ref="E188:G189"/>
    <mergeCell ref="H188:J189"/>
    <mergeCell ref="K188:M189"/>
    <mergeCell ref="N188:P189"/>
    <mergeCell ref="Q188:S189"/>
    <mergeCell ref="T188:V189"/>
    <mergeCell ref="W188:Y189"/>
    <mergeCell ref="Z188:AB189"/>
    <mergeCell ref="AC188:AE189"/>
    <mergeCell ref="AF188:AH189"/>
    <mergeCell ref="B191:D192"/>
    <mergeCell ref="E191:G192"/>
    <mergeCell ref="H191:J192"/>
    <mergeCell ref="K191:M192"/>
    <mergeCell ref="N191:P192"/>
    <mergeCell ref="Q191:S192"/>
    <mergeCell ref="AX204:BK206"/>
    <mergeCell ref="AS205:AU206"/>
    <mergeCell ref="AX208:BK210"/>
    <mergeCell ref="AQ209:AR210"/>
    <mergeCell ref="AS209:AU210"/>
    <mergeCell ref="B215:G216"/>
    <mergeCell ref="N215:Y216"/>
    <mergeCell ref="Z215:AE216"/>
    <mergeCell ref="B217:G218"/>
    <mergeCell ref="N217:Y218"/>
    <mergeCell ref="Z217:AE218"/>
    <mergeCell ref="B219:G220"/>
    <mergeCell ref="N219:Y220"/>
    <mergeCell ref="Z219:AE220"/>
    <mergeCell ref="B221:G222"/>
    <mergeCell ref="N221:Y222"/>
    <mergeCell ref="Z221:AE222"/>
    <mergeCell ref="B227:AI230"/>
  </mergeCells>
  <phoneticPr fontId="4"/>
  <dataValidations count="7">
    <dataValidation type="list" allowBlank="1" showDropDown="0" showInputMessage="1" showErrorMessage="1" sqref="H14:I15">
      <formula1>"個人,法人"</formula1>
    </dataValidation>
    <dataValidation type="list" allowBlank="1" showDropDown="0" showInputMessage="1" showErrorMessage="1" sqref="V126 AB126 AB119 V119 R102:R103 O102:O103 AJ60 R100 AJ76:AJ77 R115 AB112:AB113 V112:V113 U115 O100 AJ67 AF58 T158:T159 AJ151:AJ153 AI154:AI155 Z157 V157 AJ143 X162 Y166 S166 O176 O172 O174 U176 U172 U174 AA160 AJ86 AJ94 AF234">
      <formula1>"○,　"</formula1>
    </dataValidation>
    <dataValidation type="list" allowBlank="1" showDropDown="0" showInputMessage="1" showErrorMessage="1" sqref="AL207 AO207 AN102:AN103 AL102:AL103 AN74 AL74 AN100 AL100 AN122 AN119:AN120 AL122 AL118:AL120 AL126:AL127 AN125:AN127 AN115 AL115 AL129:AL131 AN130:AN131 Z61 AC61 H57 AF57">
      <formula1>#REF!</formula1>
    </dataValidation>
    <dataValidation type="list" allowBlank="0" showDropDown="0" showInputMessage="1" showErrorMessage="1" sqref="S20:T20">
      <formula1>"平成,令和"</formula1>
    </dataValidation>
    <dataValidation type="list" allowBlank="1" showDropDown="0" showInputMessage="1" showErrorMessage="1" sqref="L44 U44 J29 S29 L36 U36 L40 U40">
      <formula1>"令和"</formula1>
    </dataValidation>
    <dataValidation type="list" allowBlank="1" showDropDown="0" showInputMessage="1" showErrorMessage="1" sqref="E44">
      <formula1>"3,5"</formula1>
    </dataValidation>
    <dataValidation type="list" allowBlank="0" showDropDown="0" showInputMessage="1" showErrorMessage="1" sqref="B18 B20 W156 AA156 AD198 AD201 AD204 AD206 AD208 AG208 AG206 AG204 AG201 AG198">
      <formula1>"○,　"</formula1>
    </dataValidation>
  </dataValidations>
  <pageMargins left="1.0937007874015747" right="0.7" top="0.94685039370078727" bottom="0.94685039370078727" header="0.3" footer="0.3"/>
  <pageSetup paperSize="9" scale="93" fitToWidth="1" fitToHeight="1" orientation="landscape" usePrinterDefaults="1" blackAndWhite="1" r:id="rId1"/>
  <rowBreaks count="9" manualBreakCount="9">
    <brk id="24" max="35" man="1"/>
    <brk id="51" max="35" man="1"/>
    <brk id="77" max="35" man="1"/>
    <brk id="103" max="35" man="1"/>
    <brk id="131" max="35" man="1"/>
    <brk id="162" max="35" man="1"/>
    <brk id="193" max="35" man="1"/>
    <brk id="224" max="35" man="1"/>
    <brk id="235" max="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BE"/>
    <pageSetUpPr fitToPage="1"/>
  </sheetPr>
  <dimension ref="A1:E45"/>
  <sheetViews>
    <sheetView view="pageBreakPreview" zoomScaleSheetLayoutView="100" workbookViewId="0">
      <selection activeCell="C5" sqref="C5"/>
    </sheetView>
  </sheetViews>
  <sheetFormatPr defaultRowHeight="13.5"/>
  <cols>
    <col min="1" max="1" width="4.5" customWidth="1"/>
    <col min="2" max="2" width="21.5" customWidth="1"/>
    <col min="3" max="5" width="20.375" customWidth="1"/>
  </cols>
  <sheetData>
    <row r="1" spans="1:5" ht="18.75" customHeight="1">
      <c r="A1" s="538" t="s">
        <v>91</v>
      </c>
      <c r="B1" s="545"/>
      <c r="C1" s="545"/>
      <c r="D1" s="561" t="str">
        <f>IF('様式第２号 経営管理'!H7="","",'様式第２号 経営管理'!H7)</f>
        <v/>
      </c>
      <c r="E1" s="110"/>
    </row>
    <row r="2" spans="1:5" ht="17.45" customHeight="1">
      <c r="A2" s="128" t="s">
        <v>311</v>
      </c>
      <c r="B2" s="128"/>
      <c r="C2" s="128"/>
      <c r="D2" s="128"/>
      <c r="E2" s="128"/>
    </row>
    <row r="3" spans="1:5" ht="18.75" customHeight="1">
      <c r="A3" s="110" t="s">
        <v>185</v>
      </c>
      <c r="B3" s="110"/>
      <c r="E3" s="562" t="s">
        <v>224</v>
      </c>
    </row>
    <row r="4" spans="1:5" ht="18" customHeight="1">
      <c r="A4" s="59" t="s">
        <v>186</v>
      </c>
      <c r="B4" s="59"/>
      <c r="C4" s="550" t="s">
        <v>1</v>
      </c>
      <c r="D4" s="550" t="s">
        <v>223</v>
      </c>
      <c r="E4" s="59" t="s">
        <v>70</v>
      </c>
    </row>
    <row r="5" spans="1:5" ht="18" customHeight="1">
      <c r="A5" s="539" t="s">
        <v>188</v>
      </c>
      <c r="B5" s="546" t="s">
        <v>209</v>
      </c>
      <c r="C5" s="551"/>
      <c r="D5" s="551"/>
      <c r="E5" s="551"/>
    </row>
    <row r="6" spans="1:5" ht="18" customHeight="1">
      <c r="A6" s="539"/>
      <c r="B6" s="547" t="s">
        <v>210</v>
      </c>
      <c r="C6" s="552"/>
      <c r="D6" s="552"/>
      <c r="E6" s="552"/>
    </row>
    <row r="7" spans="1:5" ht="18" customHeight="1">
      <c r="A7" s="539"/>
      <c r="B7" s="548" t="s">
        <v>129</v>
      </c>
      <c r="C7" s="553"/>
      <c r="D7" s="553"/>
      <c r="E7" s="553"/>
    </row>
    <row r="8" spans="1:5" ht="18" customHeight="1">
      <c r="A8" s="540" t="s">
        <v>17</v>
      </c>
      <c r="B8" s="540"/>
      <c r="C8" s="554">
        <f>SUM(C5:C7)</f>
        <v>0</v>
      </c>
      <c r="D8" s="554">
        <f>SUM(D5:D7)</f>
        <v>0</v>
      </c>
      <c r="E8" s="554">
        <f>SUM(E5:E7)</f>
        <v>0</v>
      </c>
    </row>
    <row r="9" spans="1:5" ht="18" customHeight="1">
      <c r="A9" s="539" t="s">
        <v>189</v>
      </c>
      <c r="B9" s="546" t="s">
        <v>50</v>
      </c>
      <c r="C9" s="551"/>
      <c r="D9" s="551"/>
      <c r="E9" s="551"/>
    </row>
    <row r="10" spans="1:5" ht="18" customHeight="1">
      <c r="A10" s="539"/>
      <c r="B10" s="548" t="s">
        <v>212</v>
      </c>
      <c r="C10" s="553"/>
      <c r="D10" s="553"/>
      <c r="E10" s="553"/>
    </row>
    <row r="11" spans="1:5" ht="18" customHeight="1">
      <c r="A11" s="539"/>
      <c r="B11" s="540" t="s">
        <v>213</v>
      </c>
      <c r="C11" s="554">
        <f>SUM(C9:C10)</f>
        <v>0</v>
      </c>
      <c r="D11" s="554">
        <f>SUM(D9:D10)</f>
        <v>0</v>
      </c>
      <c r="E11" s="554">
        <f>SUM(E9:E10)</f>
        <v>0</v>
      </c>
    </row>
    <row r="12" spans="1:5" ht="18" customHeight="1">
      <c r="A12" s="539" t="s">
        <v>190</v>
      </c>
      <c r="B12" s="549" t="s">
        <v>214</v>
      </c>
      <c r="C12" s="555"/>
      <c r="D12" s="555"/>
      <c r="E12" s="555"/>
    </row>
    <row r="13" spans="1:5" ht="18" customHeight="1">
      <c r="A13" s="539"/>
      <c r="B13" s="540" t="s">
        <v>215</v>
      </c>
      <c r="C13" s="554">
        <f>SUM(C14:C15)</f>
        <v>0</v>
      </c>
      <c r="D13" s="554">
        <f>SUM(D14:D15)</f>
        <v>0</v>
      </c>
      <c r="E13" s="554">
        <f>SUM(E14:E15)</f>
        <v>0</v>
      </c>
    </row>
    <row r="14" spans="1:5" ht="18" customHeight="1">
      <c r="A14" s="539"/>
      <c r="B14" s="546" t="s">
        <v>128</v>
      </c>
      <c r="C14" s="551"/>
      <c r="D14" s="551"/>
      <c r="E14" s="551"/>
    </row>
    <row r="15" spans="1:5" ht="18" customHeight="1">
      <c r="A15" s="539"/>
      <c r="B15" s="548" t="s">
        <v>218</v>
      </c>
      <c r="C15" s="553"/>
      <c r="D15" s="553"/>
      <c r="E15" s="553"/>
    </row>
    <row r="16" spans="1:5" ht="18" customHeight="1">
      <c r="A16" s="539"/>
      <c r="B16" s="540" t="s">
        <v>219</v>
      </c>
      <c r="C16" s="554">
        <f>SUM(C17:C18)</f>
        <v>0</v>
      </c>
      <c r="D16" s="554">
        <f>SUM(D17:D18)</f>
        <v>0</v>
      </c>
      <c r="E16" s="554">
        <f>SUM(E17:E18)</f>
        <v>0</v>
      </c>
    </row>
    <row r="17" spans="1:5" ht="18" customHeight="1">
      <c r="A17" s="539"/>
      <c r="B17" s="546" t="s">
        <v>221</v>
      </c>
      <c r="C17" s="551"/>
      <c r="D17" s="551"/>
      <c r="E17" s="551"/>
    </row>
    <row r="18" spans="1:5" ht="18" customHeight="1">
      <c r="A18" s="539"/>
      <c r="B18" s="547" t="s">
        <v>118</v>
      </c>
      <c r="C18" s="552"/>
      <c r="D18" s="552"/>
      <c r="E18" s="552"/>
    </row>
    <row r="19" spans="1:5" ht="18" customHeight="1">
      <c r="A19" s="539"/>
      <c r="B19" s="547" t="s">
        <v>222</v>
      </c>
      <c r="C19" s="552"/>
      <c r="D19" s="552"/>
      <c r="E19" s="552"/>
    </row>
    <row r="20" spans="1:5" ht="18" customHeight="1">
      <c r="A20" s="539"/>
      <c r="B20" s="548" t="s">
        <v>39</v>
      </c>
      <c r="C20" s="553"/>
      <c r="D20" s="553"/>
      <c r="E20" s="553"/>
    </row>
    <row r="21" spans="1:5" ht="18" customHeight="1">
      <c r="A21" s="539"/>
      <c r="B21" s="540" t="s">
        <v>207</v>
      </c>
      <c r="C21" s="554">
        <f>SUM(C12:C13,C16,C19:C20)</f>
        <v>0</v>
      </c>
      <c r="D21" s="554">
        <f>SUM(D12:D13,D16,D19:D20)</f>
        <v>0</v>
      </c>
      <c r="E21" s="554">
        <f>SUM(E12:E13,E16,E19:E20)</f>
        <v>0</v>
      </c>
    </row>
    <row r="22" spans="1:5" ht="18" customHeight="1">
      <c r="A22" s="540" t="s">
        <v>191</v>
      </c>
      <c r="B22" s="540"/>
      <c r="C22" s="554">
        <f>C11+C21</f>
        <v>0</v>
      </c>
      <c r="D22" s="554">
        <f>D11+D21</f>
        <v>0</v>
      </c>
      <c r="E22" s="554">
        <f>E11+E21</f>
        <v>0</v>
      </c>
    </row>
    <row r="23" spans="1:5" ht="8.25" customHeight="1"/>
    <row r="24" spans="1:5" ht="18" customHeight="1">
      <c r="A24" t="s">
        <v>193</v>
      </c>
      <c r="E24" s="562" t="s">
        <v>224</v>
      </c>
    </row>
    <row r="25" spans="1:5" ht="18" customHeight="1">
      <c r="A25" s="59" t="s">
        <v>186</v>
      </c>
      <c r="B25" s="59"/>
      <c r="C25" s="550" t="s">
        <v>1</v>
      </c>
      <c r="D25" s="550" t="s">
        <v>223</v>
      </c>
      <c r="E25" s="59" t="s">
        <v>70</v>
      </c>
    </row>
    <row r="26" spans="1:5" ht="18" customHeight="1">
      <c r="A26" s="541" t="s">
        <v>68</v>
      </c>
      <c r="B26" s="541"/>
      <c r="C26" s="556"/>
      <c r="D26" s="556"/>
      <c r="E26" s="556"/>
    </row>
    <row r="27" spans="1:5" ht="18" customHeight="1">
      <c r="A27" s="542" t="s">
        <v>6</v>
      </c>
      <c r="B27" s="542"/>
      <c r="C27" s="557"/>
      <c r="D27" s="557"/>
      <c r="E27" s="557"/>
    </row>
    <row r="28" spans="1:5" ht="18" customHeight="1">
      <c r="A28" s="543" t="s">
        <v>177</v>
      </c>
      <c r="B28" s="543"/>
      <c r="C28" s="558">
        <f>C26-C27</f>
        <v>0</v>
      </c>
      <c r="D28" s="558">
        <f>D26-D27</f>
        <v>0</v>
      </c>
      <c r="E28" s="558">
        <f>E26-E27</f>
        <v>0</v>
      </c>
    </row>
    <row r="29" spans="1:5" ht="18" customHeight="1">
      <c r="A29" s="544" t="s">
        <v>122</v>
      </c>
      <c r="B29" s="544"/>
      <c r="C29" s="559"/>
      <c r="D29" s="559"/>
      <c r="E29" s="559"/>
    </row>
    <row r="30" spans="1:5" ht="18" customHeight="1">
      <c r="A30" s="543" t="s">
        <v>52</v>
      </c>
      <c r="B30" s="543"/>
      <c r="C30" s="558">
        <f>C28-C29</f>
        <v>0</v>
      </c>
      <c r="D30" s="558">
        <f>D28-D29</f>
        <v>0</v>
      </c>
      <c r="E30" s="558">
        <f>E28-E29</f>
        <v>0</v>
      </c>
    </row>
    <row r="31" spans="1:5" ht="18" customHeight="1">
      <c r="A31" s="541" t="s">
        <v>194</v>
      </c>
      <c r="B31" s="541"/>
      <c r="C31" s="556"/>
      <c r="D31" s="556"/>
      <c r="E31" s="556"/>
    </row>
    <row r="32" spans="1:5" ht="18" customHeight="1">
      <c r="A32" s="542" t="s">
        <v>2</v>
      </c>
      <c r="B32" s="542"/>
      <c r="C32" s="557"/>
      <c r="D32" s="557"/>
      <c r="E32" s="557"/>
    </row>
    <row r="33" spans="1:5" ht="18" customHeight="1">
      <c r="A33" s="543" t="s">
        <v>195</v>
      </c>
      <c r="B33" s="543"/>
      <c r="C33" s="558">
        <f>C30+C31-C32</f>
        <v>0</v>
      </c>
      <c r="D33" s="558">
        <f>D30+D31-D32</f>
        <v>0</v>
      </c>
      <c r="E33" s="558">
        <f>E30+E31-E32</f>
        <v>0</v>
      </c>
    </row>
    <row r="34" spans="1:5" ht="18" customHeight="1">
      <c r="A34" s="541" t="s">
        <v>196</v>
      </c>
      <c r="B34" s="541"/>
      <c r="C34" s="556"/>
      <c r="D34" s="556"/>
      <c r="E34" s="556"/>
    </row>
    <row r="35" spans="1:5" ht="18" customHeight="1">
      <c r="A35" s="542" t="s">
        <v>197</v>
      </c>
      <c r="B35" s="542"/>
      <c r="C35" s="557"/>
      <c r="D35" s="557"/>
      <c r="E35" s="557"/>
    </row>
    <row r="36" spans="1:5" ht="18" customHeight="1">
      <c r="A36" s="543" t="s">
        <v>199</v>
      </c>
      <c r="B36" s="543"/>
      <c r="C36" s="558">
        <f>C33+C34-C35</f>
        <v>0</v>
      </c>
      <c r="D36" s="558">
        <f>D33+D34-D35</f>
        <v>0</v>
      </c>
      <c r="E36" s="558">
        <f>E33+E34-E35</f>
        <v>0</v>
      </c>
    </row>
    <row r="37" spans="1:5" ht="18" customHeight="1">
      <c r="A37" s="544" t="s">
        <v>201</v>
      </c>
      <c r="B37" s="544"/>
      <c r="C37" s="559"/>
      <c r="D37" s="559"/>
      <c r="E37" s="559"/>
    </row>
    <row r="38" spans="1:5" ht="18" customHeight="1">
      <c r="A38" s="543" t="s">
        <v>202</v>
      </c>
      <c r="B38" s="543"/>
      <c r="C38" s="558">
        <f>C36-C37</f>
        <v>0</v>
      </c>
      <c r="D38" s="558">
        <f>D36-D37</f>
        <v>0</v>
      </c>
      <c r="E38" s="558">
        <f>E36-E37</f>
        <v>0</v>
      </c>
    </row>
    <row r="39" spans="1:5" ht="9.75" customHeight="1"/>
    <row r="40" spans="1:5" ht="18" customHeight="1">
      <c r="A40" t="s">
        <v>203</v>
      </c>
      <c r="E40" s="562" t="s">
        <v>224</v>
      </c>
    </row>
    <row r="41" spans="1:5" ht="18" customHeight="1">
      <c r="A41" s="59" t="s">
        <v>186</v>
      </c>
      <c r="B41" s="59"/>
      <c r="C41" s="550" t="s">
        <v>1</v>
      </c>
      <c r="D41" s="550" t="s">
        <v>223</v>
      </c>
      <c r="E41" s="59" t="s">
        <v>70</v>
      </c>
    </row>
    <row r="42" spans="1:5" ht="18" customHeight="1">
      <c r="A42" s="543" t="s">
        <v>204</v>
      </c>
      <c r="B42" s="543"/>
      <c r="C42" s="560" t="e">
        <f>C21/C8</f>
        <v>#DIV/0!</v>
      </c>
      <c r="D42" s="560" t="e">
        <f>D21/D8</f>
        <v>#DIV/0!</v>
      </c>
      <c r="E42" s="560" t="e">
        <f>E21/E8</f>
        <v>#DIV/0!</v>
      </c>
    </row>
    <row r="43" spans="1:5" ht="18" customHeight="1">
      <c r="A43" s="543" t="s">
        <v>195</v>
      </c>
      <c r="B43" s="543"/>
      <c r="C43" s="554">
        <f>C33</f>
        <v>0</v>
      </c>
      <c r="D43" s="554">
        <f>D33</f>
        <v>0</v>
      </c>
      <c r="E43" s="554">
        <f>E33</f>
        <v>0</v>
      </c>
    </row>
    <row r="44" spans="1:5" ht="18" customHeight="1">
      <c r="A44" s="544" t="s">
        <v>208</v>
      </c>
      <c r="B44" s="544"/>
      <c r="C44" s="555"/>
      <c r="D44" s="555"/>
      <c r="E44" s="555"/>
    </row>
    <row r="45" spans="1:5" ht="18" customHeight="1">
      <c r="A45" s="543" t="s">
        <v>28</v>
      </c>
      <c r="B45" s="543"/>
      <c r="C45" s="554">
        <f>SUM(C43:C44)</f>
        <v>0</v>
      </c>
      <c r="D45" s="554">
        <f>SUM(D43:D44)</f>
        <v>0</v>
      </c>
      <c r="E45" s="554">
        <f>SUM(E43:E44)</f>
        <v>0</v>
      </c>
    </row>
    <row r="46" spans="1:5" ht="18" customHeight="1"/>
    <row r="47" spans="1:5" ht="18" customHeight="1"/>
    <row r="48" spans="1: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mergeCells count="28">
    <mergeCell ref="A1:C1"/>
    <mergeCell ref="A2:E2"/>
    <mergeCell ref="A3:B3"/>
    <mergeCell ref="A4:B4"/>
    <mergeCell ref="A8:B8"/>
    <mergeCell ref="A22:B22"/>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41:B41"/>
    <mergeCell ref="A42:B42"/>
    <mergeCell ref="A43:B43"/>
    <mergeCell ref="A44:B44"/>
    <mergeCell ref="A45:B45"/>
    <mergeCell ref="A5:A7"/>
    <mergeCell ref="A9:A11"/>
    <mergeCell ref="A12:A21"/>
  </mergeCells>
  <phoneticPr fontId="4" type="Hiragana"/>
  <pageMargins left="1.0937007874015747" right="0.7" top="0.94685039370078727" bottom="0.94685039370078727" header="0.3" footer="0.3"/>
  <pageSetup paperSize="9" scale="96" fitToWidth="1" fitToHeight="1" orientation="portrait" usePrinterDefaults="1" blackAndWhite="1" r:id="rId1"/>
  <rowBreaks count="1" manualBreakCount="1">
    <brk id="2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25"/>
  </sheetPr>
  <dimension ref="A1:BA4"/>
  <sheetViews>
    <sheetView zoomScaleSheetLayoutView="115" workbookViewId="0">
      <selection activeCell="A2" sqref="A2"/>
    </sheetView>
  </sheetViews>
  <sheetFormatPr defaultRowHeight="13.5"/>
  <cols>
    <col min="1" max="1" width="3.75" customWidth="1"/>
    <col min="2" max="54" width="2.625" customWidth="1"/>
  </cols>
  <sheetData>
    <row r="1" spans="1:53">
      <c r="A1" t="s">
        <v>252</v>
      </c>
    </row>
    <row r="2" spans="1:53">
      <c r="K2" t="s">
        <v>327</v>
      </c>
    </row>
    <row r="3" spans="1:53">
      <c r="B3" s="563" t="s">
        <v>253</v>
      </c>
      <c r="C3" s="563" t="s">
        <v>254</v>
      </c>
      <c r="D3" s="563" t="s">
        <v>94</v>
      </c>
      <c r="E3" s="563" t="s">
        <v>255</v>
      </c>
      <c r="F3" s="563" t="s">
        <v>80</v>
      </c>
      <c r="G3" s="563" t="s">
        <v>332</v>
      </c>
      <c r="H3" s="563" t="s">
        <v>257</v>
      </c>
      <c r="I3" s="563" t="s">
        <v>238</v>
      </c>
      <c r="J3" s="563" t="s">
        <v>331</v>
      </c>
      <c r="K3">
        <v>1</v>
      </c>
      <c r="L3">
        <v>2</v>
      </c>
      <c r="M3">
        <v>3</v>
      </c>
      <c r="N3">
        <v>4</v>
      </c>
      <c r="O3">
        <v>5</v>
      </c>
      <c r="P3">
        <v>6</v>
      </c>
      <c r="Q3">
        <v>7</v>
      </c>
      <c r="R3">
        <v>8</v>
      </c>
      <c r="S3">
        <v>9</v>
      </c>
      <c r="T3">
        <v>10</v>
      </c>
      <c r="U3">
        <v>11</v>
      </c>
      <c r="V3">
        <v>12</v>
      </c>
      <c r="W3">
        <v>13</v>
      </c>
      <c r="X3">
        <v>14</v>
      </c>
      <c r="Y3">
        <v>15</v>
      </c>
      <c r="Z3">
        <v>16</v>
      </c>
      <c r="AA3">
        <v>17</v>
      </c>
      <c r="AB3">
        <v>18</v>
      </c>
      <c r="AC3">
        <v>19</v>
      </c>
      <c r="AD3">
        <v>20</v>
      </c>
      <c r="AE3">
        <v>21</v>
      </c>
      <c r="AF3">
        <v>22</v>
      </c>
      <c r="AG3">
        <v>23</v>
      </c>
      <c r="AH3">
        <v>24</v>
      </c>
      <c r="AI3">
        <v>25</v>
      </c>
      <c r="AJ3">
        <v>26</v>
      </c>
      <c r="AK3">
        <v>27</v>
      </c>
      <c r="AL3">
        <v>28</v>
      </c>
      <c r="AM3">
        <v>29</v>
      </c>
      <c r="AN3">
        <v>30</v>
      </c>
      <c r="AO3">
        <v>31</v>
      </c>
      <c r="AP3">
        <v>32</v>
      </c>
      <c r="AQ3">
        <v>33</v>
      </c>
      <c r="AR3">
        <v>34</v>
      </c>
      <c r="AS3">
        <v>35</v>
      </c>
      <c r="AT3">
        <v>36</v>
      </c>
      <c r="AU3">
        <v>37</v>
      </c>
      <c r="AV3">
        <v>38</v>
      </c>
      <c r="AW3">
        <v>39</v>
      </c>
      <c r="AX3">
        <v>40</v>
      </c>
      <c r="AY3">
        <v>41</v>
      </c>
      <c r="AZ3">
        <v>42</v>
      </c>
      <c r="BA3">
        <v>43</v>
      </c>
    </row>
    <row r="4" spans="1:53" s="122" customFormat="1">
      <c r="B4" s="122">
        <f>'様式第２号 経営管理'!H14</f>
        <v>0</v>
      </c>
      <c r="C4" s="122">
        <f>'様式第２号 経営管理'!H7</f>
        <v>0</v>
      </c>
      <c r="D4" s="122">
        <f>'様式第２号 経営管理'!H8</f>
        <v>0</v>
      </c>
      <c r="E4" s="122">
        <f>'様式第２号 経営管理'!H9</f>
        <v>0</v>
      </c>
      <c r="F4" s="122">
        <f>'様式第２号 経営管理'!H10</f>
        <v>0</v>
      </c>
      <c r="G4" s="122">
        <f>'様式第２号 経営管理'!H11</f>
        <v>0</v>
      </c>
      <c r="H4" s="122">
        <f>'様式第２号 経営管理'!H12</f>
        <v>0</v>
      </c>
      <c r="I4" s="122">
        <f>'様式第２号 経営管理'!H13</f>
        <v>0</v>
      </c>
      <c r="J4" s="122">
        <f>IF('様式第２号 経営管理'!B18="○",1,2)</f>
        <v>2</v>
      </c>
      <c r="K4" s="122">
        <f>IF(様式第１号!B30="",2,1)</f>
        <v>2</v>
      </c>
      <c r="L4" s="122">
        <f>IF('様式第２号 経営管理'!H7="",2,1)</f>
        <v>2</v>
      </c>
      <c r="M4" s="122">
        <f>IF(AND('様式第２号 経営管理'!B18="　",'様式第２号 経営管理'!B20="　"),2,1)</f>
        <v>2</v>
      </c>
      <c r="N4" s="122">
        <f>IF(AND('様式第２号 経営管理'!B18="○",'様式第２号 経営管理'!B20="○"),2,1)</f>
        <v>1</v>
      </c>
      <c r="O4" s="122">
        <f>IF(AND('様式第２号 経営管理'!B20="○",'様式第２号 経営管理'!U20=""),2,1)</f>
        <v>1</v>
      </c>
      <c r="P4" s="122">
        <f>IF(OR('様式第２号 経営管理'!E44=3,'様式第２号 経営管理'!E44=5),1,2)</f>
        <v>2</v>
      </c>
      <c r="Q4" s="122">
        <f>IF(AND('様式第２号 経営管理'!G35=0,'様式第２号 経営管理'!P35=0),2,1)</f>
        <v>2</v>
      </c>
      <c r="R4" s="122">
        <f>IF(AND('様式第２号 経営管理'!J33=0,'様式第２号 経営管理'!S33=0),2,1)</f>
        <v>2</v>
      </c>
      <c r="S4" s="122">
        <f>IF(AND('様式第２号 経営管理'!G50=0,'様式第２号 経営管理'!P50=0),2,1)</f>
        <v>2</v>
      </c>
      <c r="T4" s="122">
        <f>IF(AND('様式第２号 経営管理'!J48=0,'様式第２号 経営管理'!S48=0),2,1)</f>
        <v>2</v>
      </c>
      <c r="U4" s="122">
        <f>IF('様式第２号 経営管理'!E44=3,IF(AND(SUM('様式第２号 経営管理'!G35,'様式第２号 経営管理'!P35)*1.1&gt;SUM('様式第２号 経営管理'!G50,'様式第２号 経営管理'!P50),SUM('様式第２号 経営管理'!J33,'様式第２号 経営管理'!S33)*1.1&gt;SUM('様式第２号 経営管理'!J48,'様式第２号 経営管理'!S48)),2,1),1)</f>
        <v>1</v>
      </c>
      <c r="V4" s="122">
        <f>IF('様式第２号 経営管理'!E44=5,IF(AND(SUM('様式第２号 経営管理'!G35,'様式第２号 経営管理'!P35)*1.2&gt;SUM('様式第２号 経営管理'!G50,'様式第２号 経営管理'!P50),SUM('様式第２号 経営管理'!J33,'様式第２号 経営管理'!S33)*1.2&gt;SUM('様式第２号 経営管理'!J48,'様式第２号 経営管理'!S48)),2,1),1)</f>
        <v>1</v>
      </c>
      <c r="W4" s="122">
        <f>IF(AND(SUM('様式第２号 経営管理'!G35,'様式第２号 経営管理'!P35)&gt;=5000,SUM('様式第２号 経営管理'!G50,'様式第２号 経営管理'!P50)&lt;SUM('様式第２号 経営管理'!G35,'様式第２号 経営管理'!P35)),2,1)</f>
        <v>1</v>
      </c>
      <c r="X4" s="122">
        <f>IF(AND('様式第２号 経営管理'!S33&gt;=5,'様式第２号 経営管理'!S48&lt;'様式第２号 経営管理'!S33),2,1)</f>
        <v>1</v>
      </c>
      <c r="Y4" s="122">
        <f>IF(AND('様式第２号 経営管理'!J33&gt;=7,'様式第２号 経営管理'!J48&lt;'様式第２号 経営管理'!J33),2,1)</f>
        <v>1</v>
      </c>
      <c r="Z4" s="122">
        <f>IF(AND('様式第２号 経営管理'!C60="",'様式第２号 経営管理'!C67=""),2,1)</f>
        <v>2</v>
      </c>
      <c r="AA4" s="122">
        <f>IF(AND('様式第２号 経営管理'!B18="　",OR('様式第２号 経営管理'!AJ60="○",'様式第２号 経営管理'!AJ67="○")),2,1)</f>
        <v>1</v>
      </c>
      <c r="AB4" s="122">
        <f>IF(AND('様式第２号 経営管理'!B18="　",'様式第２号 経営管理'!AJ76="○"),2,1)</f>
        <v>1</v>
      </c>
      <c r="AC4" s="122">
        <f>IF(OR('様式第２号 経営管理'!C86="",'様式第２号 経営管理'!C94=""),2,1)</f>
        <v>2</v>
      </c>
      <c r="AD4" s="122">
        <f>IF(AND('様式第２号 経営管理'!B18="　",OR('様式第２号 経営管理'!AJ86="○",'様式第２号 経営管理'!AJ94="○")),2,1)</f>
        <v>1</v>
      </c>
      <c r="AE4" s="122">
        <f>IF(AND('様式第２号 経営管理'!R100="○",'様式第２号 経営管理'!R102="○"),2,1)</f>
        <v>1</v>
      </c>
      <c r="AF4" s="122">
        <f>IF(AND('様式第２号 経営管理'!O100="○",'様式第２号 経営管理'!R100="○"),2,IF(AND('様式第２号 経営管理'!O100="　",'様式第２号 経営管理'!R100="　"),2,1))</f>
        <v>1</v>
      </c>
      <c r="AG4" s="122">
        <f>IF(AND('様式第２号 経営管理'!O102="○",'様式第２号 経営管理'!R102="○"),2,(IF(AND('様式第２号 経営管理'!O102="　",'様式第２号 経営管理'!R102="　"),2,1)))</f>
        <v>1</v>
      </c>
      <c r="AH4" s="122">
        <f>IF(AND('様式第２号 経営管理'!C114="",'様式第２号 経営管理'!C121="",'様式第２号 経営管理'!C128=""),2,1)</f>
        <v>1</v>
      </c>
      <c r="AI4" s="122">
        <f>IF(AND('様式第２号 経営管理'!C114="規範等が遵守されていることをどのように確認しているか記入してください。",'様式第２号 経営管理'!C121="規範等が遵守されていることをどのように確認しているか記入してください。",'様式第２号 経営管理'!C128="規範等が遵守されていることをどのように確認しているか記入してください。"),2,1)</f>
        <v>2</v>
      </c>
      <c r="AJ4" s="122">
        <f>IF(AND('様式第２号 経営管理'!B18="　",OR('様式第２号 経営管理'!AB112="○",'様式第２号 経営管理'!AB119="○",'様式第２号 経営管理'!AB126="○")),2,1)</f>
        <v>1</v>
      </c>
      <c r="AK4" s="122">
        <f>IF('様式第２号 経営管理'!C143="",2,1)</f>
        <v>2</v>
      </c>
      <c r="AL4" s="122">
        <f>IF(AND('様式第２号 経営管理'!B18="　",'様式第２号 経営管理'!AJ143="○"),2,1)</f>
        <v>1</v>
      </c>
      <c r="AM4" s="122">
        <f>IF('様式第２号 経営管理'!C151="",2,1)</f>
        <v>2</v>
      </c>
      <c r="AN4" s="122">
        <f>IF(AND('様式第２号 経営管理'!B18="　",'様式第２号 経営管理'!AJ151="○"),2,1)</f>
        <v>1</v>
      </c>
      <c r="AO4" s="122">
        <f>IF(AND('様式第２号 経営管理'!W156="　",'様式第２号 経営管理'!AA156="　"),2,1)</f>
        <v>2</v>
      </c>
      <c r="AP4" s="122">
        <f>IF(AND('様式第２号 経営管理'!W156="○",'様式第２号 経営管理'!AA156="○"),2,1)</f>
        <v>1</v>
      </c>
      <c r="AQ4" s="122">
        <f>IF(AND('様式第２号 経営管理'!B18="　",'様式第２号 経営管理'!Y166="○"),2,1)</f>
        <v>1</v>
      </c>
      <c r="AR4" s="122">
        <f>IF(AND('様式第２号 経営管理'!B18="　",OR('様式第２号 経営管理'!U172="○",'様式第２号 経営管理'!U174="○",'様式第２号 経営管理'!U176="○")),2,1)</f>
        <v>1</v>
      </c>
      <c r="AS4" s="122">
        <f>IF(AND('様式第２号 経営管理'!B181="",'様式第２号 経営管理'!F181=""),2,1)</f>
        <v>2</v>
      </c>
      <c r="AT4" s="122">
        <f>IF('様式第２号 経営管理'!Q191=0,2,1)</f>
        <v>2</v>
      </c>
      <c r="AU4" s="122">
        <f>IF('様式第２号 経営管理'!C182='様式第２号 経営管理'!Q191,1,2)</f>
        <v>1</v>
      </c>
      <c r="AV4" s="122">
        <f>IF(OR('様式第２号 経営管理'!AD198="○",'様式第２号 経営管理'!AD201="○",'様式第２号 経営管理'!AD204="○",'様式第２号 経営管理'!AD206="○",'様式第２号 経営管理'!AD208="○"),2,1)</f>
        <v>1</v>
      </c>
      <c r="AW4" s="122">
        <f>IF(OR('様式第２号 経営管理'!AG198="　",'様式第２号 経営管理'!AG201="　",'様式第２号 経営管理'!AG204="　",'様式第２号 経営管理'!AG206="　",'様式第２号 経営管理'!AG208="　"),2,1)</f>
        <v>1</v>
      </c>
      <c r="AX4" s="122">
        <f>IF(AND('様式第２号 経営管理'!H217="",'様式第２号 経営管理'!H218="",'様式第２号 経営管理'!H219="",'様式第２号 経営管理'!H220="",'様式第２号 経営管理'!H221="",'様式第２号 経営管理'!H222=""),2,1)</f>
        <v>2</v>
      </c>
      <c r="AY4" s="122">
        <f>IF('様式第２号 経営管理'!B227="",2,1)</f>
        <v>2</v>
      </c>
      <c r="AZ4" s="122">
        <f>IF('様式第２号 経営管理'!H14="法人",IF(OR('様式第２号 経理状況'!E42&lt;0,AND('様式第２号 経理状況'!C43&lt;0,'様式第２号 経理状況'!D43&lt;0,'様式第２号 経理状況'!E43&lt;0)),2,1),1)</f>
        <v>1</v>
      </c>
      <c r="BA4" s="122">
        <f>IF('様式第２号 経営管理'!H14="個人",IF('様式第２号 経理状況'!E8&lt;'様式第２号 経理状況'!E11,2,1),1)</f>
        <v>1</v>
      </c>
    </row>
  </sheetData>
  <phoneticPr fontId="18" type="Hiragana"/>
  <pageMargins left="0.7" right="0.7" top="0.75" bottom="0.75" header="0.3" footer="0.3"/>
  <pageSetup paperSize="9" scale="95"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連絡票、チェック表</vt:lpstr>
      <vt:lpstr>メッセージ欄</vt:lpstr>
      <vt:lpstr>様式第１号</vt:lpstr>
      <vt:lpstr>様式第２号 経営管理</vt:lpstr>
      <vt:lpstr>様式第２号 経理状況</vt:lpstr>
      <vt:lpstr>※データ用</vt:lpstr>
    </vt:vector>
  </TitlesOfParts>
  <Company>mieken</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mieken</dc:creator>
  <cp:lastModifiedBy>杉本　和将</cp:lastModifiedBy>
  <cp:lastPrinted>2023-07-24T04:29:25Z</cp:lastPrinted>
  <dcterms:created xsi:type="dcterms:W3CDTF">2018-02-23T06:25:54Z</dcterms:created>
  <dcterms:modified xsi:type="dcterms:W3CDTF">2023-08-14T23:04:51Z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2.1.7.0</vt:lpwstr>
      <vt:lpwstr>3.1.7.0</vt:lpwstr>
    </vt:vector>
  </property>
  <property fmtid="{DCFEDD21-7773-49B2-8022-6FC58DB5260B}" pid="3" name="LastSavedVersion">
    <vt:lpwstr>3.1.7.0</vt:lpwstr>
  </property>
  <property fmtid="{DCFEDD21-7773-49B2-8022-6FC58DB5260B}" pid="4" name="LastSavedDate">
    <vt:filetime>2023-08-14T23:04:51Z</vt:filetime>
  </property>
</Properties>
</file>