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nKtBSDb8A6zE63pKpl4qhACKjGMcBSxapP2ZlmtUxROBpLtOM3cdnRL3T0fKsTC9lUBwASvlJoCzCIZgSAN4Q==" workbookSaltValue="1Nro+iLs3Gzz6HbJfr2n3Q=="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<sst xmlns="http://schemas.openxmlformats.org/spreadsheetml/2006/main" xmlns:r="http://schemas.openxmlformats.org/officeDocument/2006/relationships" count="112" uniqueCount="112">
  <si>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</si>
  <si>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</si>
  <si>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</si>
  <si>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</si>
  <si>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</si>
  <si>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</si>
  <si>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</si>
  <si>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</si>
  <si>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</si>
  <si>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</si>
  <si>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</si>
  <si>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</si>
  <si>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</si>
  <si>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</si>
  <si>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</si>
  <si>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</si>
  <si>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</si>
  <si>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</si>
  <si>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</si>
  <si>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</si>
  <si>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</si>
  <si>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</si>
  <si>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</si>
  <si>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</si>
  <si>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</si>
  <si>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</si>
  <si>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</si>
  <si>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</si>
  <si>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</si>
  <si>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</si>
  <si>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</si>
  <si>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</si>
  <si>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</si>
  <si>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</si>
  <si>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</si>
  <si>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</si>
  <si>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</si>
  <si>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</si>
  <si>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</si>
  <si>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</si>
  <si>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</si>
  <si>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</si>
  <si>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</si>
  <si>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</si>
  <si>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</si>
  <si>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</si>
  <si>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</si>
  <si>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</si>
  <si>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</si>
  <si>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</si>
  <si>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</si>
  <si>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</si>
  <si>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</si>
  <si>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</si>
  <si>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</si>
  <si>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</si>
  <si>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</si>
  <si>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</si>
  <si>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</si>
  <si>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</si>
  <si>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</si>
  <si>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</si>
  <si>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</si>
  <si>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</si>
  <si>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</si>
  <si>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</si>
  <si>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</si>
  <si>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</si>
  <si>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</si>
  <si>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</si>
  <si>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</si>
  <si>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</si>
  <si>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</si>
  <si>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</si>
  <si>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</si>
  <si>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</si>
  <si>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</si>
  <si>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</si>
  <si>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</si>
  <si>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</si>
  <si>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</si>
  <si>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</si>
  <si>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</si>
  <si>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</si>
  <si>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</si>
  <si>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</si>
  <si>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</si>
  <si>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</si>
  <si>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</si>
  <si>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</si>
  <si>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</si>
  <si>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</si>
  <si>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</si>
  <si>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藤枝市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</si>
  <si>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</si>
  <si>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</si>
  <si>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</si>
  <si>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</si>
  <si>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</si>
  <si>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</si>
  <si>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</si>
  <si>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</si>
  <si>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</si>
  <si>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</si>
  <si>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</si>
  <si>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</si>
  <si>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</si>
  <si>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</si>
  <si>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</si>
  <si>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①経常収支比率は、継続して１００％以上であり、動力費などの増加により前年度と比べて下がっている。
②累積欠損比率は、欠損金が生じていないため、継続して０である。
③流動比率は、類似団体平均値より低いが、継続して２００％を超えており支払能力に問題はない。
④企業債残高対給水収益比率は、企業債残高が減少したため前年度比で数値が下がっている。企業債残高は年々減少しており、継続して計画的な償還に努める。
⑤料金回収率は、継続して１００％以上である。前年度比で動力費など費用が増加したことにより、給水原価が上がり比率が下がった。
⑥給水原価は、類似団体平均値より低くなっている。動力費や修繕費など費用の増加により前年度比で上がっている。
⑦施設利用率は、前年度に比べ新型コロナウイルス感染症が落ち着き、在宅で過ごす時間が減ったことで配水量が減少したため、下がっている。
⑧有収率は、複数の漏水箇所の特定に時間を要したため、前年度比で下がっている。類似団体平均値と比べて上がっているが、引き続き早急な対応に努め有収率の向上を図る。</t>
    <rPh sb="36" eb="37">
      <t>ド</t>
    </rPh>
    <rPh sb="156" eb="157">
      <t>ド</t>
    </rPh>
    <rPh sb="224" eb="225">
      <t>ド</t>
    </rPh>
    <rPh sb="305" eb="306">
      <t>ド</t>
    </rPh>
    <rPh sb="326" eb="327">
      <t>ド</t>
    </rPh>
    <rPh sb="388" eb="390">
      <t>フクスウ</t>
    </rPh>
    <rPh sb="391" eb="393">
      <t>ロウスイ</t>
    </rPh>
    <rPh sb="393" eb="395">
      <t>カショ</t>
    </rPh>
    <rPh sb="396" eb="398">
      <t>トクテイ</t>
    </rPh>
    <rPh sb="399" eb="401">
      <t>ジカン</t>
    </rPh>
    <rPh sb="402" eb="403">
      <t>ヨウ</t>
    </rPh>
    <rPh sb="410" eb="411">
      <t>ド</t>
    </rPh>
    <rPh sb="411" eb="412">
      <t>ヒ</t>
    </rPh>
    <rPh sb="413" eb="414">
      <t>サ</t>
    </rPh>
    <phoneticPr fontId="1"/>
  </si>
  <si>
    <t>①有形固定資産減価償却率は、類似団体平均値より低く類似団体と比べると施設の更新が進んでいる。しかし年々上がっているため、引き続き施設や管路の更新を計画的に行っていく。
②管路経年化率は、水道事業の拡張時期に集中的に布設した管の更新が、40年経過した現在まだ追い付いていないため、毎年上昇している。そのため老朽管の更新を計画的に行い改善していく必要がある。
③管路更新率は、前年度と比べて微増しているものの、類似団体平均値と比べると数値が低いため、今後も耐震性の向上や老朽管の更新を積極的に行う必要がある。</t>
    <rPh sb="49" eb="51">
      <t>ネンネン</t>
    </rPh>
    <rPh sb="51" eb="52">
      <t>ア</t>
    </rPh>
    <rPh sb="188" eb="189">
      <t>ド</t>
    </rPh>
    <rPh sb="207" eb="210">
      <t>ヘイキンチ</t>
    </rPh>
    <phoneticPr fontId="1"/>
  </si>
  <si>
    <t>経営の健全性については、経常収支比率や料金回収率が１００％以上であり、経営は安定している。しかし、新型コロナウイルス感染症対策の影響が小さくなり、配水量及び給水収益が減少したことに加え、燃料費の高騰に伴い動力費等の費用が増加したため、前年度と比べて全体的に数値がやや落ち込んだ。
老朽化の状況については、有形固定資産減価償却率及び管路経年化率が微増傾向にあることに加え、類似団体平均値と比べて、管路経年化率は高く、管路更新率は低いため、計画的に施設や管路の更新を行わなければならない。
今後、人口減少による料金収入の減少や施設・管路の更新による費用の増加が見込まれることから、経営戦略・基本計画に基づき、安定した経営を続けられるよう努める。</t>
    <rPh sb="49" eb="51">
      <t>シンガタ</t>
    </rPh>
    <rPh sb="67" eb="68">
      <t>チイ</t>
    </rPh>
    <rPh sb="90" eb="91">
      <t>クワ</t>
    </rPh>
    <rPh sb="93" eb="96">
      <t>ネンリョウヒ</t>
    </rPh>
    <rPh sb="97" eb="99">
      <t>コウトウ</t>
    </rPh>
    <rPh sb="102" eb="104">
      <t>ドウリョク</t>
    </rPh>
    <rPh sb="104" eb="105">
      <t>ヒ</t>
    </rPh>
    <rPh sb="110" eb="112">
      <t>ゾウカ</t>
    </rPh>
    <rPh sb="119" eb="120">
      <t>ド</t>
    </rPh>
    <rPh sb="133" eb="134">
      <t>オ</t>
    </rPh>
    <rPh sb="135" eb="136">
      <t>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</si>
</sst>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0.84</c:v>
                </c:pt>
                <c:pt idx="1">
                  <c:v>0.49</c:v>
                </c:pt>
                <c:pt idx="2">
                  <c:v>0.62</c:v>
                </c:pt>
                <c:pt idx="3">
                  <c:v>0.4</c:v>
                </c:pt>
                <c:pt idx="4">
                  <c:v>0.43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0.72</c:v>
                </c:pt>
                <c:pt idx="1">
                  <c:v>0.66</c:v>
                </c:pt>
                <c:pt idx="2">
                  <c:v>0.67</c:v>
                </c:pt>
                <c:pt idx="3">
                  <c:v>0.62</c:v>
                </c:pt>
                <c:pt idx="4">
                  <c:v>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65.290000000000006</c:v>
                </c:pt>
                <c:pt idx="1">
                  <c:v>63.83</c:v>
                </c:pt>
                <c:pt idx="2">
                  <c:v>64.3</c:v>
                </c:pt>
                <c:pt idx="3">
                  <c:v>63.18</c:v>
                </c:pt>
                <c:pt idx="4">
                  <c:v>63.13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62.83</c:v>
                </c:pt>
                <c:pt idx="1">
                  <c:v>62.05</c:v>
                </c:pt>
                <c:pt idx="2">
                  <c:v>63.23</c:v>
                </c:pt>
                <c:pt idx="3">
                  <c:v>62.59</c:v>
                </c:pt>
                <c:pt idx="4">
                  <c:v>61.81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89.14</c:v>
                </c:pt>
                <c:pt idx="1">
                  <c:v>89.82</c:v>
                </c:pt>
                <c:pt idx="2">
                  <c:v>91.3</c:v>
                </c:pt>
                <c:pt idx="3">
                  <c:v>91.92</c:v>
                </c:pt>
                <c:pt idx="4">
                  <c:v>90.57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88.86</c:v>
                </c:pt>
                <c:pt idx="1">
                  <c:v>89.11</c:v>
                </c:pt>
                <c:pt idx="2">
                  <c:v>89.35</c:v>
                </c:pt>
                <c:pt idx="3">
                  <c:v>89.7</c:v>
                </c:pt>
                <c:pt idx="4">
                  <c:v>89.24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126.01</c:v>
                </c:pt>
                <c:pt idx="1">
                  <c:v>122.51</c:v>
                </c:pt>
                <c:pt idx="2">
                  <c:v>129.16</c:v>
                </c:pt>
                <c:pt idx="3">
                  <c:v>131.29</c:v>
                </c:pt>
                <c:pt idx="4">
                  <c:v>124.38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113.82</c:v>
                </c:pt>
                <c:pt idx="1">
                  <c:v>112.82</c:v>
                </c:pt>
                <c:pt idx="2">
                  <c:v>111.21</c:v>
                </c:pt>
                <c:pt idx="3">
                  <c:v>111.89</c:v>
                </c:pt>
                <c:pt idx="4">
                  <c:v>109.99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c:v>
                </c:pt>
                <c:pt idx="1">
                  <c:v>45.69</c:v>
                </c:pt>
                <c:pt idx="2">
                  <c:v>45.76</c:v>
                </c:pt>
                <c:pt idx="3">
                  <c:v>46.42</c:v>
                </c:pt>
                <c:pt idx="4">
                  <c:v>47.42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47.89</c:v>
                </c:pt>
                <c:pt idx="1">
                  <c:v>48.69</c:v>
                </c:pt>
                <c:pt idx="2">
                  <c:v>49.62</c:v>
                </c:pt>
                <c:pt idx="3">
                  <c:v>50.5</c:v>
                </c:pt>
                <c:pt idx="4">
                  <c:v>51.28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20.05</c:v>
                </c:pt>
                <c:pt idx="1">
                  <c:v>21.81</c:v>
                </c:pt>
                <c:pt idx="2">
                  <c:v>23.21</c:v>
                </c:pt>
                <c:pt idx="3">
                  <c:v>24.88</c:v>
                </c:pt>
                <c:pt idx="4">
                  <c:v>27.13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16.899999999999999</c:v>
                </c:pt>
                <c:pt idx="1">
                  <c:v>18.260000000000002</c:v>
                </c:pt>
                <c:pt idx="2">
                  <c:v>19.510000000000002</c:v>
                </c:pt>
                <c:pt idx="3">
                  <c:v>21.19</c:v>
                </c:pt>
                <c:pt idx="4">
                  <c:v>22.64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formatCode="#,##0.00;&quot;△&quot;#,##0.00;&quot;-&quot;">
                  <c:v>0.45</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310.11</c:v>
                </c:pt>
                <c:pt idx="1">
                  <c:v>290.56</c:v>
                </c:pt>
                <c:pt idx="2">
                  <c:v>281.45</c:v>
                </c:pt>
                <c:pt idx="3">
                  <c:v>301.51</c:v>
                </c:pt>
                <c:pt idx="4">
                  <c:v>346.6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335.6</c:v>
                </c:pt>
                <c:pt idx="1">
                  <c:v>358.91</c:v>
                </c:pt>
                <c:pt idx="2">
                  <c:v>360.96</c:v>
                </c:pt>
                <c:pt idx="3">
                  <c:v>351.29</c:v>
                </c:pt>
                <c:pt idx="4">
                  <c:v>364.24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317.62</c:v>
                </c:pt>
                <c:pt idx="1">
                  <c:v>319.31</c:v>
                </c:pt>
                <c:pt idx="2">
                  <c:v>311.72000000000003</c:v>
                </c:pt>
                <c:pt idx="3">
                  <c:v>312.39</c:v>
                </c:pt>
                <c:pt idx="4">
                  <c:v>310.48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258.26</c:v>
                </c:pt>
                <c:pt idx="1">
                  <c:v>247.27</c:v>
                </c:pt>
                <c:pt idx="2">
                  <c:v>239.18</c:v>
                </c:pt>
                <c:pt idx="3">
                  <c:v>236.29</c:v>
                </c:pt>
                <c:pt idx="4">
                  <c:v>238.77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124.52</c:v>
                </c:pt>
                <c:pt idx="1">
                  <c:v>119.53</c:v>
                </c:pt>
                <c:pt idx="2">
                  <c:v>127.84</c:v>
                </c:pt>
                <c:pt idx="3">
                  <c:v>130.66999999999999</c:v>
                </c:pt>
                <c:pt idx="4">
                  <c:v>123.38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106.07</c:v>
                </c:pt>
                <c:pt idx="1">
                  <c:v>105.34</c:v>
                </c:pt>
                <c:pt idx="2">
                  <c:v>101.89</c:v>
                </c:pt>
                <c:pt idx="3">
                  <c:v>104.33</c:v>
                </c:pt>
                <c:pt idx="4">
                  <c:v>98.85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110.49</c:v>
                </c:pt>
                <c:pt idx="1">
                  <c:v>115.15</c:v>
                </c:pt>
                <c:pt idx="2">
                  <c:v>107.35</c:v>
                </c:pt>
                <c:pt idx="3">
                  <c:v>105.33</c:v>
                </c:pt>
                <c:pt idx="4">
                  <c:v>111.87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159.22</c:v>
                </c:pt>
                <c:pt idx="1">
                  <c:v>159.6</c:v>
                </c:pt>
                <c:pt idx="2">
                  <c:v>156.32</c:v>
                </c:pt>
                <c:pt idx="3">
                  <c:v>157.4</c:v>
                </c:pt>
                <c:pt idx="4">
                  <c:v>162.61000000000001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266170" y="67437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H47" workbookViewId="0">
      <selection activeCell="BL83" sqref="BL83"/>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藤枝市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A3</v>
      </c>
      <c r="X8" s="26"/>
      <c r="Y8" s="26"/>
      <c r="Z8" s="26"/>
      <c r="AA8" s="26"/>
      <c r="AB8" s="26"/>
      <c r="AC8" s="26"/>
      <c r="AD8" s="26" t="str">
        <f>データ!$M$6</f>
        <v>非設置</v>
      </c>
      <c r="AE8" s="26"/>
      <c r="AF8" s="26"/>
      <c r="AG8" s="26"/>
      <c r="AH8" s="26"/>
      <c r="AI8" s="26"/>
      <c r="AJ8" s="26"/>
      <c r="AK8" s="2"/>
      <c r="AL8" s="29">
        <f>データ!$R$6</f>
        <v>142387</v>
      </c>
      <c r="AM8" s="29"/>
      <c r="AN8" s="29"/>
      <c r="AO8" s="29"/>
      <c r="AP8" s="29"/>
      <c r="AQ8" s="29"/>
      <c r="AR8" s="29"/>
      <c r="AS8" s="29"/>
      <c r="AT8" s="7">
        <f>データ!$S$6</f>
        <v>194.06</v>
      </c>
      <c r="AU8" s="15"/>
      <c r="AV8" s="15"/>
      <c r="AW8" s="15"/>
      <c r="AX8" s="15"/>
      <c r="AY8" s="15"/>
      <c r="AZ8" s="15"/>
      <c r="BA8" s="15"/>
      <c r="BB8" s="27">
        <f>データ!$T$6</f>
        <v>733.73</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68.069999999999993</v>
      </c>
      <c r="J10" s="15"/>
      <c r="K10" s="15"/>
      <c r="L10" s="15"/>
      <c r="M10" s="15"/>
      <c r="N10" s="15"/>
      <c r="O10" s="24"/>
      <c r="P10" s="27">
        <f>データ!$P$6</f>
        <v>91.56</v>
      </c>
      <c r="Q10" s="27"/>
      <c r="R10" s="27"/>
      <c r="S10" s="27"/>
      <c r="T10" s="27"/>
      <c r="U10" s="27"/>
      <c r="V10" s="27"/>
      <c r="W10" s="29">
        <f>データ!$Q$6</f>
        <v>2464</v>
      </c>
      <c r="X10" s="29"/>
      <c r="Y10" s="29"/>
      <c r="Z10" s="29"/>
      <c r="AA10" s="29"/>
      <c r="AB10" s="29"/>
      <c r="AC10" s="29"/>
      <c r="AD10" s="2"/>
      <c r="AE10" s="2"/>
      <c r="AF10" s="2"/>
      <c r="AG10" s="2"/>
      <c r="AH10" s="2"/>
      <c r="AI10" s="2"/>
      <c r="AJ10" s="2"/>
      <c r="AK10" s="2"/>
      <c r="AL10" s="29">
        <f>データ!$U$6</f>
        <v>129879</v>
      </c>
      <c r="AM10" s="29"/>
      <c r="AN10" s="29"/>
      <c r="AO10" s="29"/>
      <c r="AP10" s="29"/>
      <c r="AQ10" s="29"/>
      <c r="AR10" s="29"/>
      <c r="AS10" s="29"/>
      <c r="AT10" s="7">
        <f>データ!$V$6</f>
        <v>55.39</v>
      </c>
      <c r="AU10" s="15"/>
      <c r="AV10" s="15"/>
      <c r="AW10" s="15"/>
      <c r="AX10" s="15"/>
      <c r="AY10" s="15"/>
      <c r="AZ10" s="15"/>
      <c r="BA10" s="15"/>
      <c r="BB10" s="27">
        <f>データ!$W$6</f>
        <v>2344.81</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j17qujgHZlIk0FviTPO0oQ8QMMVdP0FOB1GcM0f9VCWsLigjvaw+Ntg/MMy+b2Op6pBdiHHjW5pOWUdxutURkg==" saltValue="Y+WYzpzXEp59nSJ8oV1JR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9</v>
      </c>
      <c r="N5" s="77" t="s">
        <v>72</v>
      </c>
      <c r="O5" s="77" t="s">
        <v>73</v>
      </c>
      <c r="P5" s="77" t="s">
        <v>74</v>
      </c>
      <c r="Q5" s="77" t="s">
        <v>75</v>
      </c>
      <c r="R5" s="77" t="s">
        <v>76</v>
      </c>
      <c r="S5" s="77" t="s">
        <v>77</v>
      </c>
      <c r="T5" s="77" t="s">
        <v>63</v>
      </c>
      <c r="U5" s="77" t="s">
        <v>78</v>
      </c>
      <c r="V5" s="77" t="s">
        <v>79</v>
      </c>
      <c r="W5" s="77" t="s">
        <v>80</v>
      </c>
      <c r="X5" s="77" t="s">
        <v>81</v>
      </c>
      <c r="Y5" s="77" t="s">
        <v>82</v>
      </c>
      <c r="Z5" s="77" t="s">
        <v>83</v>
      </c>
      <c r="AA5" s="77" t="s">
        <v>84</v>
      </c>
      <c r="AB5" s="77" t="s">
        <v>85</v>
      </c>
      <c r="AC5" s="77" t="s">
        <v>87</v>
      </c>
      <c r="AD5" s="77" t="s">
        <v>88</v>
      </c>
      <c r="AE5" s="77" t="s">
        <v>89</v>
      </c>
      <c r="AF5" s="77" t="s">
        <v>90</v>
      </c>
      <c r="AG5" s="77" t="s">
        <v>91</v>
      </c>
      <c r="AH5" s="77" t="s">
        <v>42</v>
      </c>
      <c r="AI5" s="77" t="s">
        <v>81</v>
      </c>
      <c r="AJ5" s="77" t="s">
        <v>82</v>
      </c>
      <c r="AK5" s="77" t="s">
        <v>83</v>
      </c>
      <c r="AL5" s="77" t="s">
        <v>84</v>
      </c>
      <c r="AM5" s="77" t="s">
        <v>85</v>
      </c>
      <c r="AN5" s="77" t="s">
        <v>87</v>
      </c>
      <c r="AO5" s="77" t="s">
        <v>88</v>
      </c>
      <c r="AP5" s="77" t="s">
        <v>89</v>
      </c>
      <c r="AQ5" s="77" t="s">
        <v>90</v>
      </c>
      <c r="AR5" s="77" t="s">
        <v>91</v>
      </c>
      <c r="AS5" s="77" t="s">
        <v>86</v>
      </c>
      <c r="AT5" s="77" t="s">
        <v>81</v>
      </c>
      <c r="AU5" s="77" t="s">
        <v>82</v>
      </c>
      <c r="AV5" s="77" t="s">
        <v>83</v>
      </c>
      <c r="AW5" s="77" t="s">
        <v>84</v>
      </c>
      <c r="AX5" s="77" t="s">
        <v>85</v>
      </c>
      <c r="AY5" s="77" t="s">
        <v>87</v>
      </c>
      <c r="AZ5" s="77" t="s">
        <v>88</v>
      </c>
      <c r="BA5" s="77" t="s">
        <v>89</v>
      </c>
      <c r="BB5" s="77" t="s">
        <v>90</v>
      </c>
      <c r="BC5" s="77" t="s">
        <v>91</v>
      </c>
      <c r="BD5" s="77" t="s">
        <v>86</v>
      </c>
      <c r="BE5" s="77" t="s">
        <v>81</v>
      </c>
      <c r="BF5" s="77" t="s">
        <v>82</v>
      </c>
      <c r="BG5" s="77" t="s">
        <v>83</v>
      </c>
      <c r="BH5" s="77" t="s">
        <v>84</v>
      </c>
      <c r="BI5" s="77" t="s">
        <v>85</v>
      </c>
      <c r="BJ5" s="77" t="s">
        <v>87</v>
      </c>
      <c r="BK5" s="77" t="s">
        <v>88</v>
      </c>
      <c r="BL5" s="77" t="s">
        <v>89</v>
      </c>
      <c r="BM5" s="77" t="s">
        <v>90</v>
      </c>
      <c r="BN5" s="77" t="s">
        <v>91</v>
      </c>
      <c r="BO5" s="77" t="s">
        <v>86</v>
      </c>
      <c r="BP5" s="77" t="s">
        <v>81</v>
      </c>
      <c r="BQ5" s="77" t="s">
        <v>82</v>
      </c>
      <c r="BR5" s="77" t="s">
        <v>83</v>
      </c>
      <c r="BS5" s="77" t="s">
        <v>84</v>
      </c>
      <c r="BT5" s="77" t="s">
        <v>85</v>
      </c>
      <c r="BU5" s="77" t="s">
        <v>87</v>
      </c>
      <c r="BV5" s="77" t="s">
        <v>88</v>
      </c>
      <c r="BW5" s="77" t="s">
        <v>89</v>
      </c>
      <c r="BX5" s="77" t="s">
        <v>90</v>
      </c>
      <c r="BY5" s="77" t="s">
        <v>91</v>
      </c>
      <c r="BZ5" s="77" t="s">
        <v>86</v>
      </c>
      <c r="CA5" s="77" t="s">
        <v>81</v>
      </c>
      <c r="CB5" s="77" t="s">
        <v>82</v>
      </c>
      <c r="CC5" s="77" t="s">
        <v>83</v>
      </c>
      <c r="CD5" s="77" t="s">
        <v>84</v>
      </c>
      <c r="CE5" s="77" t="s">
        <v>85</v>
      </c>
      <c r="CF5" s="77" t="s">
        <v>87</v>
      </c>
      <c r="CG5" s="77" t="s">
        <v>88</v>
      </c>
      <c r="CH5" s="77" t="s">
        <v>89</v>
      </c>
      <c r="CI5" s="77" t="s">
        <v>90</v>
      </c>
      <c r="CJ5" s="77" t="s">
        <v>91</v>
      </c>
      <c r="CK5" s="77" t="s">
        <v>86</v>
      </c>
      <c r="CL5" s="77" t="s">
        <v>81</v>
      </c>
      <c r="CM5" s="77" t="s">
        <v>82</v>
      </c>
      <c r="CN5" s="77" t="s">
        <v>83</v>
      </c>
      <c r="CO5" s="77" t="s">
        <v>84</v>
      </c>
      <c r="CP5" s="77" t="s">
        <v>85</v>
      </c>
      <c r="CQ5" s="77" t="s">
        <v>87</v>
      </c>
      <c r="CR5" s="77" t="s">
        <v>88</v>
      </c>
      <c r="CS5" s="77" t="s">
        <v>89</v>
      </c>
      <c r="CT5" s="77" t="s">
        <v>90</v>
      </c>
      <c r="CU5" s="77" t="s">
        <v>91</v>
      </c>
      <c r="CV5" s="77" t="s">
        <v>86</v>
      </c>
      <c r="CW5" s="77" t="s">
        <v>81</v>
      </c>
      <c r="CX5" s="77" t="s">
        <v>82</v>
      </c>
      <c r="CY5" s="77" t="s">
        <v>83</v>
      </c>
      <c r="CZ5" s="77" t="s">
        <v>84</v>
      </c>
      <c r="DA5" s="77" t="s">
        <v>85</v>
      </c>
      <c r="DB5" s="77" t="s">
        <v>87</v>
      </c>
      <c r="DC5" s="77" t="s">
        <v>88</v>
      </c>
      <c r="DD5" s="77" t="s">
        <v>89</v>
      </c>
      <c r="DE5" s="77" t="s">
        <v>90</v>
      </c>
      <c r="DF5" s="77" t="s">
        <v>91</v>
      </c>
      <c r="DG5" s="77" t="s">
        <v>86</v>
      </c>
      <c r="DH5" s="77" t="s">
        <v>81</v>
      </c>
      <c r="DI5" s="77" t="s">
        <v>82</v>
      </c>
      <c r="DJ5" s="77" t="s">
        <v>83</v>
      </c>
      <c r="DK5" s="77" t="s">
        <v>84</v>
      </c>
      <c r="DL5" s="77" t="s">
        <v>85</v>
      </c>
      <c r="DM5" s="77" t="s">
        <v>87</v>
      </c>
      <c r="DN5" s="77" t="s">
        <v>88</v>
      </c>
      <c r="DO5" s="77" t="s">
        <v>89</v>
      </c>
      <c r="DP5" s="77" t="s">
        <v>90</v>
      </c>
      <c r="DQ5" s="77" t="s">
        <v>91</v>
      </c>
      <c r="DR5" s="77" t="s">
        <v>86</v>
      </c>
      <c r="DS5" s="77" t="s">
        <v>81</v>
      </c>
      <c r="DT5" s="77" t="s">
        <v>82</v>
      </c>
      <c r="DU5" s="77" t="s">
        <v>83</v>
      </c>
      <c r="DV5" s="77" t="s">
        <v>84</v>
      </c>
      <c r="DW5" s="77" t="s">
        <v>85</v>
      </c>
      <c r="DX5" s="77" t="s">
        <v>87</v>
      </c>
      <c r="DY5" s="77" t="s">
        <v>88</v>
      </c>
      <c r="DZ5" s="77" t="s">
        <v>89</v>
      </c>
      <c r="EA5" s="77" t="s">
        <v>90</v>
      </c>
      <c r="EB5" s="77" t="s">
        <v>91</v>
      </c>
      <c r="EC5" s="77" t="s">
        <v>86</v>
      </c>
      <c r="ED5" s="77" t="s">
        <v>81</v>
      </c>
      <c r="EE5" s="77" t="s">
        <v>82</v>
      </c>
      <c r="EF5" s="77" t="s">
        <v>83</v>
      </c>
      <c r="EG5" s="77" t="s">
        <v>84</v>
      </c>
      <c r="EH5" s="77" t="s">
        <v>85</v>
      </c>
      <c r="EI5" s="77" t="s">
        <v>87</v>
      </c>
      <c r="EJ5" s="77" t="s">
        <v>88</v>
      </c>
      <c r="EK5" s="77" t="s">
        <v>89</v>
      </c>
      <c r="EL5" s="77" t="s">
        <v>90</v>
      </c>
      <c r="EM5" s="77" t="s">
        <v>91</v>
      </c>
      <c r="EN5" s="77" t="s">
        <v>86</v>
      </c>
    </row>
    <row r="6" spans="1:144" s="64" customFormat="1">
      <c r="A6" s="65" t="s">
        <v>92</v>
      </c>
      <c r="B6" s="70">
        <f t="shared" ref="B6:W6" si="1">B7</f>
        <v>2022</v>
      </c>
      <c r="C6" s="70">
        <f t="shared" si="1"/>
        <v>222143</v>
      </c>
      <c r="D6" s="70">
        <f t="shared" si="1"/>
        <v>46</v>
      </c>
      <c r="E6" s="70">
        <f t="shared" si="1"/>
        <v>1</v>
      </c>
      <c r="F6" s="70">
        <f t="shared" si="1"/>
        <v>0</v>
      </c>
      <c r="G6" s="70">
        <f t="shared" si="1"/>
        <v>1</v>
      </c>
      <c r="H6" s="70" t="str">
        <f t="shared" si="1"/>
        <v>静岡県　藤枝市</v>
      </c>
      <c r="I6" s="70" t="str">
        <f t="shared" si="1"/>
        <v>法適用</v>
      </c>
      <c r="J6" s="70" t="str">
        <f t="shared" si="1"/>
        <v>水道事業</v>
      </c>
      <c r="K6" s="70" t="str">
        <f t="shared" si="1"/>
        <v>末端給水事業</v>
      </c>
      <c r="L6" s="70" t="str">
        <f t="shared" si="1"/>
        <v>A3</v>
      </c>
      <c r="M6" s="70" t="str">
        <f t="shared" si="1"/>
        <v>非設置</v>
      </c>
      <c r="N6" s="80" t="str">
        <f t="shared" si="1"/>
        <v>-</v>
      </c>
      <c r="O6" s="80">
        <f t="shared" si="1"/>
        <v>68.069999999999993</v>
      </c>
      <c r="P6" s="80">
        <f t="shared" si="1"/>
        <v>91.56</v>
      </c>
      <c r="Q6" s="80">
        <f t="shared" si="1"/>
        <v>2464</v>
      </c>
      <c r="R6" s="80">
        <f t="shared" si="1"/>
        <v>142387</v>
      </c>
      <c r="S6" s="80">
        <f t="shared" si="1"/>
        <v>194.06</v>
      </c>
      <c r="T6" s="80">
        <f t="shared" si="1"/>
        <v>733.73</v>
      </c>
      <c r="U6" s="80">
        <f t="shared" si="1"/>
        <v>129879</v>
      </c>
      <c r="V6" s="80">
        <f t="shared" si="1"/>
        <v>55.39</v>
      </c>
      <c r="W6" s="80">
        <f t="shared" si="1"/>
        <v>2344.81</v>
      </c>
      <c r="X6" s="86">
        <f t="shared" ref="X6:AG6" si="2">IF(X7="",NA(),X7)</f>
        <v>126.01</v>
      </c>
      <c r="Y6" s="86">
        <f t="shared" si="2"/>
        <v>122.51</v>
      </c>
      <c r="Z6" s="86">
        <f t="shared" si="2"/>
        <v>129.16</v>
      </c>
      <c r="AA6" s="86">
        <f t="shared" si="2"/>
        <v>131.29</v>
      </c>
      <c r="AB6" s="86">
        <f t="shared" si="2"/>
        <v>124.38</v>
      </c>
      <c r="AC6" s="86">
        <f t="shared" si="2"/>
        <v>113.82</v>
      </c>
      <c r="AD6" s="86">
        <f t="shared" si="2"/>
        <v>112.82</v>
      </c>
      <c r="AE6" s="86">
        <f t="shared" si="2"/>
        <v>111.21</v>
      </c>
      <c r="AF6" s="86">
        <f t="shared" si="2"/>
        <v>111.89</v>
      </c>
      <c r="AG6" s="86">
        <f t="shared" si="2"/>
        <v>109.99</v>
      </c>
      <c r="AH6" s="80" t="str">
        <f>IF(AH7="","",IF(AH7="-","【-】","【"&amp;SUBSTITUTE(TEXT(AH7,"#,##0.00"),"-","△")&amp;"】"))</f>
        <v>【108.70】</v>
      </c>
      <c r="AI6" s="80">
        <f t="shared" ref="AI6:AR6" si="3">IF(AI7="",NA(),AI7)</f>
        <v>0</v>
      </c>
      <c r="AJ6" s="80">
        <f t="shared" si="3"/>
        <v>0</v>
      </c>
      <c r="AK6" s="80">
        <f t="shared" si="3"/>
        <v>0</v>
      </c>
      <c r="AL6" s="80">
        <f t="shared" si="3"/>
        <v>0</v>
      </c>
      <c r="AM6" s="80">
        <f t="shared" si="3"/>
        <v>0</v>
      </c>
      <c r="AN6" s="80">
        <f t="shared" si="3"/>
        <v>0</v>
      </c>
      <c r="AO6" s="80">
        <f t="shared" si="3"/>
        <v>0</v>
      </c>
      <c r="AP6" s="80">
        <f t="shared" si="3"/>
        <v>0</v>
      </c>
      <c r="AQ6" s="86">
        <f t="shared" si="3"/>
        <v>0.45</v>
      </c>
      <c r="AR6" s="80">
        <f t="shared" si="3"/>
        <v>0</v>
      </c>
      <c r="AS6" s="80" t="str">
        <f>IF(AS7="","",IF(AS7="-","【-】","【"&amp;SUBSTITUTE(TEXT(AS7,"#,##0.00"),"-","△")&amp;"】"))</f>
        <v>【1.34】</v>
      </c>
      <c r="AT6" s="86">
        <f t="shared" ref="AT6:BC6" si="4">IF(AT7="",NA(),AT7)</f>
        <v>310.11</v>
      </c>
      <c r="AU6" s="86">
        <f t="shared" si="4"/>
        <v>290.56</v>
      </c>
      <c r="AV6" s="86">
        <f t="shared" si="4"/>
        <v>281.45</v>
      </c>
      <c r="AW6" s="86">
        <f t="shared" si="4"/>
        <v>301.51</v>
      </c>
      <c r="AX6" s="86">
        <f t="shared" si="4"/>
        <v>346.6</v>
      </c>
      <c r="AY6" s="86">
        <f t="shared" si="4"/>
        <v>335.6</v>
      </c>
      <c r="AZ6" s="86">
        <f t="shared" si="4"/>
        <v>358.91</v>
      </c>
      <c r="BA6" s="86">
        <f t="shared" si="4"/>
        <v>360.96</v>
      </c>
      <c r="BB6" s="86">
        <f t="shared" si="4"/>
        <v>351.29</v>
      </c>
      <c r="BC6" s="86">
        <f t="shared" si="4"/>
        <v>364.24</v>
      </c>
      <c r="BD6" s="80" t="str">
        <f>IF(BD7="","",IF(BD7="-","【-】","【"&amp;SUBSTITUTE(TEXT(BD7,"#,##0.00"),"-","△")&amp;"】"))</f>
        <v>【252.29】</v>
      </c>
      <c r="BE6" s="86">
        <f t="shared" ref="BE6:BN6" si="5">IF(BE7="",NA(),BE7)</f>
        <v>317.62</v>
      </c>
      <c r="BF6" s="86">
        <f t="shared" si="5"/>
        <v>319.31</v>
      </c>
      <c r="BG6" s="86">
        <f t="shared" si="5"/>
        <v>311.72000000000003</v>
      </c>
      <c r="BH6" s="86">
        <f t="shared" si="5"/>
        <v>312.39</v>
      </c>
      <c r="BI6" s="86">
        <f t="shared" si="5"/>
        <v>310.48</v>
      </c>
      <c r="BJ6" s="86">
        <f t="shared" si="5"/>
        <v>258.26</v>
      </c>
      <c r="BK6" s="86">
        <f t="shared" si="5"/>
        <v>247.27</v>
      </c>
      <c r="BL6" s="86">
        <f t="shared" si="5"/>
        <v>239.18</v>
      </c>
      <c r="BM6" s="86">
        <f t="shared" si="5"/>
        <v>236.29</v>
      </c>
      <c r="BN6" s="86">
        <f t="shared" si="5"/>
        <v>238.77</v>
      </c>
      <c r="BO6" s="80" t="str">
        <f>IF(BO7="","",IF(BO7="-","【-】","【"&amp;SUBSTITUTE(TEXT(BO7,"#,##0.00"),"-","△")&amp;"】"))</f>
        <v>【268.07】</v>
      </c>
      <c r="BP6" s="86">
        <f t="shared" ref="BP6:BY6" si="6">IF(BP7="",NA(),BP7)</f>
        <v>124.52</v>
      </c>
      <c r="BQ6" s="86">
        <f t="shared" si="6"/>
        <v>119.53</v>
      </c>
      <c r="BR6" s="86">
        <f t="shared" si="6"/>
        <v>127.84</v>
      </c>
      <c r="BS6" s="86">
        <f t="shared" si="6"/>
        <v>130.66999999999999</v>
      </c>
      <c r="BT6" s="86">
        <f t="shared" si="6"/>
        <v>123.38</v>
      </c>
      <c r="BU6" s="86">
        <f t="shared" si="6"/>
        <v>106.07</v>
      </c>
      <c r="BV6" s="86">
        <f t="shared" si="6"/>
        <v>105.34</v>
      </c>
      <c r="BW6" s="86">
        <f t="shared" si="6"/>
        <v>101.89</v>
      </c>
      <c r="BX6" s="86">
        <f t="shared" si="6"/>
        <v>104.33</v>
      </c>
      <c r="BY6" s="86">
        <f t="shared" si="6"/>
        <v>98.85</v>
      </c>
      <c r="BZ6" s="80" t="str">
        <f>IF(BZ7="","",IF(BZ7="-","【-】","【"&amp;SUBSTITUTE(TEXT(BZ7,"#,##0.00"),"-","△")&amp;"】"))</f>
        <v>【97.47】</v>
      </c>
      <c r="CA6" s="86">
        <f t="shared" ref="CA6:CJ6" si="7">IF(CA7="",NA(),CA7)</f>
        <v>110.49</v>
      </c>
      <c r="CB6" s="86">
        <f t="shared" si="7"/>
        <v>115.15</v>
      </c>
      <c r="CC6" s="86">
        <f t="shared" si="7"/>
        <v>107.35</v>
      </c>
      <c r="CD6" s="86">
        <f t="shared" si="7"/>
        <v>105.33</v>
      </c>
      <c r="CE6" s="86">
        <f t="shared" si="7"/>
        <v>111.87</v>
      </c>
      <c r="CF6" s="86">
        <f t="shared" si="7"/>
        <v>159.22</v>
      </c>
      <c r="CG6" s="86">
        <f t="shared" si="7"/>
        <v>159.6</v>
      </c>
      <c r="CH6" s="86">
        <f t="shared" si="7"/>
        <v>156.32</v>
      </c>
      <c r="CI6" s="86">
        <f t="shared" si="7"/>
        <v>157.4</v>
      </c>
      <c r="CJ6" s="86">
        <f t="shared" si="7"/>
        <v>162.61000000000001</v>
      </c>
      <c r="CK6" s="80" t="str">
        <f>IF(CK7="","",IF(CK7="-","【-】","【"&amp;SUBSTITUTE(TEXT(CK7,"#,##0.00"),"-","△")&amp;"】"))</f>
        <v>【174.75】</v>
      </c>
      <c r="CL6" s="86">
        <f t="shared" ref="CL6:CU6" si="8">IF(CL7="",NA(),CL7)</f>
        <v>65.290000000000006</v>
      </c>
      <c r="CM6" s="86">
        <f t="shared" si="8"/>
        <v>63.83</v>
      </c>
      <c r="CN6" s="86">
        <f t="shared" si="8"/>
        <v>64.3</v>
      </c>
      <c r="CO6" s="86">
        <f t="shared" si="8"/>
        <v>63.18</v>
      </c>
      <c r="CP6" s="86">
        <f t="shared" si="8"/>
        <v>63.13</v>
      </c>
      <c r="CQ6" s="86">
        <f t="shared" si="8"/>
        <v>62.83</v>
      </c>
      <c r="CR6" s="86">
        <f t="shared" si="8"/>
        <v>62.05</v>
      </c>
      <c r="CS6" s="86">
        <f t="shared" si="8"/>
        <v>63.23</v>
      </c>
      <c r="CT6" s="86">
        <f t="shared" si="8"/>
        <v>62.59</v>
      </c>
      <c r="CU6" s="86">
        <f t="shared" si="8"/>
        <v>61.81</v>
      </c>
      <c r="CV6" s="80" t="str">
        <f>IF(CV7="","",IF(CV7="-","【-】","【"&amp;SUBSTITUTE(TEXT(CV7,"#,##0.00"),"-","△")&amp;"】"))</f>
        <v>【59.97】</v>
      </c>
      <c r="CW6" s="86">
        <f t="shared" ref="CW6:DF6" si="9">IF(CW7="",NA(),CW7)</f>
        <v>89.14</v>
      </c>
      <c r="CX6" s="86">
        <f t="shared" si="9"/>
        <v>89.82</v>
      </c>
      <c r="CY6" s="86">
        <f t="shared" si="9"/>
        <v>91.3</v>
      </c>
      <c r="CZ6" s="86">
        <f t="shared" si="9"/>
        <v>91.92</v>
      </c>
      <c r="DA6" s="86">
        <f t="shared" si="9"/>
        <v>90.57</v>
      </c>
      <c r="DB6" s="86">
        <f t="shared" si="9"/>
        <v>88.86</v>
      </c>
      <c r="DC6" s="86">
        <f t="shared" si="9"/>
        <v>89.11</v>
      </c>
      <c r="DD6" s="86">
        <f t="shared" si="9"/>
        <v>89.35</v>
      </c>
      <c r="DE6" s="86">
        <f t="shared" si="9"/>
        <v>89.7</v>
      </c>
      <c r="DF6" s="86">
        <f t="shared" si="9"/>
        <v>89.24</v>
      </c>
      <c r="DG6" s="80" t="str">
        <f>IF(DG7="","",IF(DG7="-","【-】","【"&amp;SUBSTITUTE(TEXT(DG7,"#,##0.00"),"-","△")&amp;"】"))</f>
        <v>【89.76】</v>
      </c>
      <c r="DH6" s="86">
        <f t="shared" ref="DH6:DQ6" si="10">IF(DH7="",NA(),DH7)</f>
        <v>45.4</v>
      </c>
      <c r="DI6" s="86">
        <f t="shared" si="10"/>
        <v>45.69</v>
      </c>
      <c r="DJ6" s="86">
        <f t="shared" si="10"/>
        <v>45.76</v>
      </c>
      <c r="DK6" s="86">
        <f t="shared" si="10"/>
        <v>46.42</v>
      </c>
      <c r="DL6" s="86">
        <f t="shared" si="10"/>
        <v>47.42</v>
      </c>
      <c r="DM6" s="86">
        <f t="shared" si="10"/>
        <v>47.89</v>
      </c>
      <c r="DN6" s="86">
        <f t="shared" si="10"/>
        <v>48.69</v>
      </c>
      <c r="DO6" s="86">
        <f t="shared" si="10"/>
        <v>49.62</v>
      </c>
      <c r="DP6" s="86">
        <f t="shared" si="10"/>
        <v>50.5</v>
      </c>
      <c r="DQ6" s="86">
        <f t="shared" si="10"/>
        <v>51.28</v>
      </c>
      <c r="DR6" s="80" t="str">
        <f>IF(DR7="","",IF(DR7="-","【-】","【"&amp;SUBSTITUTE(TEXT(DR7,"#,##0.00"),"-","△")&amp;"】"))</f>
        <v>【51.51】</v>
      </c>
      <c r="DS6" s="86">
        <f t="shared" ref="DS6:EB6" si="11">IF(DS7="",NA(),DS7)</f>
        <v>20.05</v>
      </c>
      <c r="DT6" s="86">
        <f t="shared" si="11"/>
        <v>21.81</v>
      </c>
      <c r="DU6" s="86">
        <f t="shared" si="11"/>
        <v>23.21</v>
      </c>
      <c r="DV6" s="86">
        <f t="shared" si="11"/>
        <v>24.88</v>
      </c>
      <c r="DW6" s="86">
        <f t="shared" si="11"/>
        <v>27.13</v>
      </c>
      <c r="DX6" s="86">
        <f t="shared" si="11"/>
        <v>16.899999999999999</v>
      </c>
      <c r="DY6" s="86">
        <f t="shared" si="11"/>
        <v>18.260000000000002</v>
      </c>
      <c r="DZ6" s="86">
        <f t="shared" si="11"/>
        <v>19.510000000000002</v>
      </c>
      <c r="EA6" s="86">
        <f t="shared" si="11"/>
        <v>21.19</v>
      </c>
      <c r="EB6" s="86">
        <f t="shared" si="11"/>
        <v>22.64</v>
      </c>
      <c r="EC6" s="80" t="str">
        <f>IF(EC7="","",IF(EC7="-","【-】","【"&amp;SUBSTITUTE(TEXT(EC7,"#,##0.00"),"-","△")&amp;"】"))</f>
        <v>【23.75】</v>
      </c>
      <c r="ED6" s="86">
        <f t="shared" ref="ED6:EM6" si="12">IF(ED7="",NA(),ED7)</f>
        <v>0.84</v>
      </c>
      <c r="EE6" s="86">
        <f t="shared" si="12"/>
        <v>0.49</v>
      </c>
      <c r="EF6" s="86">
        <f t="shared" si="12"/>
        <v>0.62</v>
      </c>
      <c r="EG6" s="86">
        <f t="shared" si="12"/>
        <v>0.4</v>
      </c>
      <c r="EH6" s="86">
        <f t="shared" si="12"/>
        <v>0.43</v>
      </c>
      <c r="EI6" s="86">
        <f t="shared" si="12"/>
        <v>0.72</v>
      </c>
      <c r="EJ6" s="86">
        <f t="shared" si="12"/>
        <v>0.66</v>
      </c>
      <c r="EK6" s="86">
        <f t="shared" si="12"/>
        <v>0.67</v>
      </c>
      <c r="EL6" s="86">
        <f t="shared" si="12"/>
        <v>0.62</v>
      </c>
      <c r="EM6" s="86">
        <f t="shared" si="12"/>
        <v>0.6</v>
      </c>
      <c r="EN6" s="80" t="str">
        <f>IF(EN7="","",IF(EN7="-","【-】","【"&amp;SUBSTITUTE(TEXT(EN7,"#,##0.00"),"-","△")&amp;"】"))</f>
        <v>【0.67】</v>
      </c>
    </row>
    <row r="7" spans="1:144" s="64" customFormat="1">
      <c r="A7" s="65"/>
      <c r="B7" s="71">
        <v>2022</v>
      </c>
      <c r="C7" s="71">
        <v>222143</v>
      </c>
      <c r="D7" s="71">
        <v>46</v>
      </c>
      <c r="E7" s="71">
        <v>1</v>
      </c>
      <c r="F7" s="71">
        <v>0</v>
      </c>
      <c r="G7" s="71">
        <v>1</v>
      </c>
      <c r="H7" s="71" t="s">
        <v>93</v>
      </c>
      <c r="I7" s="71" t="s">
        <v>94</v>
      </c>
      <c r="J7" s="71" t="s">
        <v>95</v>
      </c>
      <c r="K7" s="71" t="s">
        <v>96</v>
      </c>
      <c r="L7" s="71" t="s">
        <v>97</v>
      </c>
      <c r="M7" s="71" t="s">
        <v>13</v>
      </c>
      <c r="N7" s="81" t="s">
        <v>98</v>
      </c>
      <c r="O7" s="81">
        <v>68.069999999999993</v>
      </c>
      <c r="P7" s="81">
        <v>91.56</v>
      </c>
      <c r="Q7" s="81">
        <v>2464</v>
      </c>
      <c r="R7" s="81">
        <v>142387</v>
      </c>
      <c r="S7" s="81">
        <v>194.06</v>
      </c>
      <c r="T7" s="81">
        <v>733.73</v>
      </c>
      <c r="U7" s="81">
        <v>129879</v>
      </c>
      <c r="V7" s="81">
        <v>55.39</v>
      </c>
      <c r="W7" s="81">
        <v>2344.81</v>
      </c>
      <c r="X7" s="81">
        <v>126.01</v>
      </c>
      <c r="Y7" s="81">
        <v>122.51</v>
      </c>
      <c r="Z7" s="81">
        <v>129.16</v>
      </c>
      <c r="AA7" s="81">
        <v>131.29</v>
      </c>
      <c r="AB7" s="81">
        <v>124.38</v>
      </c>
      <c r="AC7" s="81">
        <v>113.82</v>
      </c>
      <c r="AD7" s="81">
        <v>112.82</v>
      </c>
      <c r="AE7" s="81">
        <v>111.21</v>
      </c>
      <c r="AF7" s="81">
        <v>111.89</v>
      </c>
      <c r="AG7" s="81">
        <v>109.99</v>
      </c>
      <c r="AH7" s="81">
        <v>108.7</v>
      </c>
      <c r="AI7" s="81">
        <v>0</v>
      </c>
      <c r="AJ7" s="81">
        <v>0</v>
      </c>
      <c r="AK7" s="81">
        <v>0</v>
      </c>
      <c r="AL7" s="81">
        <v>0</v>
      </c>
      <c r="AM7" s="81">
        <v>0</v>
      </c>
      <c r="AN7" s="81">
        <v>0</v>
      </c>
      <c r="AO7" s="81">
        <v>0</v>
      </c>
      <c r="AP7" s="81">
        <v>0</v>
      </c>
      <c r="AQ7" s="81">
        <v>0.45</v>
      </c>
      <c r="AR7" s="81">
        <v>0</v>
      </c>
      <c r="AS7" s="81">
        <v>1.34</v>
      </c>
      <c r="AT7" s="81">
        <v>310.11</v>
      </c>
      <c r="AU7" s="81">
        <v>290.56</v>
      </c>
      <c r="AV7" s="81">
        <v>281.45</v>
      </c>
      <c r="AW7" s="81">
        <v>301.51</v>
      </c>
      <c r="AX7" s="81">
        <v>346.6</v>
      </c>
      <c r="AY7" s="81">
        <v>335.6</v>
      </c>
      <c r="AZ7" s="81">
        <v>358.91</v>
      </c>
      <c r="BA7" s="81">
        <v>360.96</v>
      </c>
      <c r="BB7" s="81">
        <v>351.29</v>
      </c>
      <c r="BC7" s="81">
        <v>364.24</v>
      </c>
      <c r="BD7" s="81">
        <v>252.29</v>
      </c>
      <c r="BE7" s="81">
        <v>317.62</v>
      </c>
      <c r="BF7" s="81">
        <v>319.31</v>
      </c>
      <c r="BG7" s="81">
        <v>311.72000000000003</v>
      </c>
      <c r="BH7" s="81">
        <v>312.39</v>
      </c>
      <c r="BI7" s="81">
        <v>310.48</v>
      </c>
      <c r="BJ7" s="81">
        <v>258.26</v>
      </c>
      <c r="BK7" s="81">
        <v>247.27</v>
      </c>
      <c r="BL7" s="81">
        <v>239.18</v>
      </c>
      <c r="BM7" s="81">
        <v>236.29</v>
      </c>
      <c r="BN7" s="81">
        <v>238.77</v>
      </c>
      <c r="BO7" s="81">
        <v>268.07</v>
      </c>
      <c r="BP7" s="81">
        <v>124.52</v>
      </c>
      <c r="BQ7" s="81">
        <v>119.53</v>
      </c>
      <c r="BR7" s="81">
        <v>127.84</v>
      </c>
      <c r="BS7" s="81">
        <v>130.66999999999999</v>
      </c>
      <c r="BT7" s="81">
        <v>123.38</v>
      </c>
      <c r="BU7" s="81">
        <v>106.07</v>
      </c>
      <c r="BV7" s="81">
        <v>105.34</v>
      </c>
      <c r="BW7" s="81">
        <v>101.89</v>
      </c>
      <c r="BX7" s="81">
        <v>104.33</v>
      </c>
      <c r="BY7" s="81">
        <v>98.85</v>
      </c>
      <c r="BZ7" s="81">
        <v>97.47</v>
      </c>
      <c r="CA7" s="81">
        <v>110.49</v>
      </c>
      <c r="CB7" s="81">
        <v>115.15</v>
      </c>
      <c r="CC7" s="81">
        <v>107.35</v>
      </c>
      <c r="CD7" s="81">
        <v>105.33</v>
      </c>
      <c r="CE7" s="81">
        <v>111.87</v>
      </c>
      <c r="CF7" s="81">
        <v>159.22</v>
      </c>
      <c r="CG7" s="81">
        <v>159.6</v>
      </c>
      <c r="CH7" s="81">
        <v>156.32</v>
      </c>
      <c r="CI7" s="81">
        <v>157.4</v>
      </c>
      <c r="CJ7" s="81">
        <v>162.61000000000001</v>
      </c>
      <c r="CK7" s="81">
        <v>174.75</v>
      </c>
      <c r="CL7" s="81">
        <v>65.290000000000006</v>
      </c>
      <c r="CM7" s="81">
        <v>63.83</v>
      </c>
      <c r="CN7" s="81">
        <v>64.3</v>
      </c>
      <c r="CO7" s="81">
        <v>63.18</v>
      </c>
      <c r="CP7" s="81">
        <v>63.13</v>
      </c>
      <c r="CQ7" s="81">
        <v>62.83</v>
      </c>
      <c r="CR7" s="81">
        <v>62.05</v>
      </c>
      <c r="CS7" s="81">
        <v>63.23</v>
      </c>
      <c r="CT7" s="81">
        <v>62.59</v>
      </c>
      <c r="CU7" s="81">
        <v>61.81</v>
      </c>
      <c r="CV7" s="81">
        <v>59.97</v>
      </c>
      <c r="CW7" s="81">
        <v>89.14</v>
      </c>
      <c r="CX7" s="81">
        <v>89.82</v>
      </c>
      <c r="CY7" s="81">
        <v>91.3</v>
      </c>
      <c r="CZ7" s="81">
        <v>91.92</v>
      </c>
      <c r="DA7" s="81">
        <v>90.57</v>
      </c>
      <c r="DB7" s="81">
        <v>88.86</v>
      </c>
      <c r="DC7" s="81">
        <v>89.11</v>
      </c>
      <c r="DD7" s="81">
        <v>89.35</v>
      </c>
      <c r="DE7" s="81">
        <v>89.7</v>
      </c>
      <c r="DF7" s="81">
        <v>89.24</v>
      </c>
      <c r="DG7" s="81">
        <v>89.76</v>
      </c>
      <c r="DH7" s="81">
        <v>45.4</v>
      </c>
      <c r="DI7" s="81">
        <v>45.69</v>
      </c>
      <c r="DJ7" s="81">
        <v>45.76</v>
      </c>
      <c r="DK7" s="81">
        <v>46.42</v>
      </c>
      <c r="DL7" s="81">
        <v>47.42</v>
      </c>
      <c r="DM7" s="81">
        <v>47.89</v>
      </c>
      <c r="DN7" s="81">
        <v>48.69</v>
      </c>
      <c r="DO7" s="81">
        <v>49.62</v>
      </c>
      <c r="DP7" s="81">
        <v>50.5</v>
      </c>
      <c r="DQ7" s="81">
        <v>51.28</v>
      </c>
      <c r="DR7" s="81">
        <v>51.51</v>
      </c>
      <c r="DS7" s="81">
        <v>20.05</v>
      </c>
      <c r="DT7" s="81">
        <v>21.81</v>
      </c>
      <c r="DU7" s="81">
        <v>23.21</v>
      </c>
      <c r="DV7" s="81">
        <v>24.88</v>
      </c>
      <c r="DW7" s="81">
        <v>27.13</v>
      </c>
      <c r="DX7" s="81">
        <v>16.899999999999999</v>
      </c>
      <c r="DY7" s="81">
        <v>18.260000000000002</v>
      </c>
      <c r="DZ7" s="81">
        <v>19.510000000000002</v>
      </c>
      <c r="EA7" s="81">
        <v>21.19</v>
      </c>
      <c r="EB7" s="81">
        <v>22.64</v>
      </c>
      <c r="EC7" s="81">
        <v>23.75</v>
      </c>
      <c r="ED7" s="81">
        <v>0.84</v>
      </c>
      <c r="EE7" s="81">
        <v>0.49</v>
      </c>
      <c r="EF7" s="81">
        <v>0.62</v>
      </c>
      <c r="EG7" s="81">
        <v>0.4</v>
      </c>
      <c r="EH7" s="81">
        <v>0.43</v>
      </c>
      <c r="EI7" s="81">
        <v>0.72</v>
      </c>
      <c r="EJ7" s="81">
        <v>0.66</v>
      </c>
      <c r="EK7" s="81">
        <v>0.67</v>
      </c>
      <c r="EL7" s="81">
        <v>0.62</v>
      </c>
      <c r="EM7" s="81">
        <v>0.6</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2024-01-29T05:36:09Z</cp:lastPrinted>
  <dcterms:created xsi:type="dcterms:W3CDTF">2023-12-05T00:55:11Z</dcterms:created>
  <dcterms:modified xsi:type="dcterms:W3CDTF">2024-03-04T02:29:00Z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2024-03-04T02:29:00Z</vt:filetime>
  </property>
</Properties>
</file>