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7pR27n88a4C6wqO3txn1TYBj76RMbiII+hVHzkYcpxwX+Z84RmlpooXnOjlK8K9affwKMPVgrOBhl+olTAapA==" workbookSaltValue="agHuJ3w2T5n51KQKvF6eRw=="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<sst xmlns="http://schemas.openxmlformats.org/spreadsheetml/2006/main" xmlns:r="http://schemas.openxmlformats.org/officeDocument/2006/relationships" count="112" uniqueCount="112">
  <si>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</si>
  <si>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</si>
  <si>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</si>
  <si>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</si>
  <si>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</si>
  <si>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</si>
  <si>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</si>
  <si>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管理者の情報</t>
    <rPh sb="0" eb="3">
      <t>カンリシャ</t>
    </rPh>
    <rPh sb="4" eb="6">
      <t>ジョウホウ</t>
    </rPh>
    <phoneticPr fontId="1"/>
  </si>
  <si>
    <t>事業CD</t>
    <rPh sb="0" eb="2">
      <t>ジギョウ</t>
    </rPh>
    <phoneticPr fontId="1"/>
  </si>
  <si>
    <t>業種CD</t>
    <rPh sb="0" eb="2">
      <t>ギョウシュ</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</si>
  <si>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</si>
  <si>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</si>
  <si>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</si>
  <si>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</si>
  <si>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</si>
  <si>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</si>
  <si>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</si>
  <si>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</si>
  <si>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</si>
  <si>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</si>
  <si>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</si>
  <si>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A5</t>
  </si>
  <si>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</si>
  <si>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</si>
  <si>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</si>
  <si>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</si>
  <si>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</si>
  <si>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</si>
  <si>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</si>
  <si>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</si>
  <si>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</si>
  <si>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</si>
  <si>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</si>
  <si>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</si>
  <si>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</si>
  <si>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</si>
  <si>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</si>
  <si>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</si>
  <si>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</si>
  <si>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</si>
  <si>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</si>
  <si>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</si>
  <si>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</si>
  <si>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</si>
  <si>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</si>
  <si>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</si>
  <si>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</si>
  <si>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</si>
  <si>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</si>
  <si>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</si>
  <si>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</si>
  <si>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</si>
  <si>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</si>
  <si>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</si>
  <si>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</si>
  <si>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</si>
  <si>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</si>
  <si>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</si>
  <si>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</si>
  <si>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</si>
  <si>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</si>
  <si>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</si>
  <si>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</si>
  <si>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</si>
  <si>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</si>
  <si>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</si>
  <si>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</si>
  <si>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</si>
  <si>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</si>
  <si>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</si>
  <si>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</si>
  <si>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</si>
  <si>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</si>
  <si>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</si>
  <si>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</si>
  <si>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</si>
  <si>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</si>
  <si>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</si>
  <si>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</si>
  <si>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</si>
  <si>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</si>
  <si>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</si>
  <si>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</si>
  <si>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</si>
  <si>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</si>
  <si>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</si>
  <si>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</si>
  <si>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</si>
  <si>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</si>
  <si>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</si>
  <si>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</si>
  <si>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</si>
  <si>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</si>
  <si>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</si>
  <si>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静岡県　函南町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</si>
  <si>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</si>
  <si>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</si>
  <si>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</si>
  <si>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</si>
  <si>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</si>
  <si>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</si>
  <si>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</si>
  <si>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</si>
  <si>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</si>
  <si>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</si>
  <si>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</si>
  <si>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</si>
  <si>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</si>
  <si>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</si>
  <si>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①有形固定資産減価償却率及び②管路経年化率は、各平均値を上回っており、また年々上昇している傾向である。施設の老朽化が進み、今後はこれまで以上に更新を推進していく必要がある。
③管路更新率は各平均値を下回っているが、昨年度より比較し更新率が上がっている。その要因としては、更新計画に基づき、更新工事を多く施工したことが要因と考える。</t>
    <rPh sb="61" eb="63">
      <t>コンゴ</t>
    </rPh>
    <rPh sb="68" eb="70">
      <t>イジョウ</t>
    </rPh>
    <rPh sb="71" eb="73">
      <t>コウシン</t>
    </rPh>
    <rPh sb="74" eb="76">
      <t>スイシン</t>
    </rPh>
    <rPh sb="80" eb="82">
      <t>ヒツヨウ</t>
    </rPh>
    <rPh sb="107" eb="110">
      <t>サクネンド</t>
    </rPh>
    <rPh sb="112" eb="114">
      <t>ヒカク</t>
    </rPh>
    <rPh sb="115" eb="117">
      <t>コウシン</t>
    </rPh>
    <rPh sb="117" eb="118">
      <t>リツ</t>
    </rPh>
    <rPh sb="119" eb="120">
      <t>ア</t>
    </rPh>
    <rPh sb="128" eb="130">
      <t>ヨウイン</t>
    </rPh>
    <rPh sb="146" eb="148">
      <t>コウジ</t>
    </rPh>
    <rPh sb="149" eb="150">
      <t>オオ</t>
    </rPh>
    <rPh sb="151" eb="153">
      <t>セコウ</t>
    </rPh>
    <rPh sb="158" eb="160">
      <t>ヨウイン</t>
    </rPh>
    <phoneticPr fontId="1"/>
  </si>
  <si>
    <t>経営の効率性、財務の健全性は、概ね良好であると考える。施設の効率性については注視し、給水人口や水需要の動向を見極めていく必要がある。また、管路等の老朽化は今後も進んでいくものであるため、老朽施設の更新等の検討を計画的に行い、必要に応じ施設規模を見直すなど、効率的な経営に努めていく必要がある。
今後も、施設維持管理、耐震化及び設備更新等は事業として必要不可欠なものであるため、財源確保のための段階的な料金改定について、適切な時期に実施していく必要があると考える。</t>
  </si>
  <si>
    <r>
      <t>①経常収支比率は全国平均を上回っているものの、年々、施設及び管路に関する維持管理費の費用が増加している要因により減少している。今後も維持管理に要する費用の増加が見込まれるため、計画的に料金改定を検討していき、経営の安定を図っていく必要がある。
②累積欠損金比率は0％であり、累積欠損金はない。
③流動比率は全国平均を大きく上回っており、現在のところ、大きな債務がないことから問題ないと言える。
④企業債残高給水収益比率は、全国平均、類似団体平均値に比べ、かなり低くなっている。将来的には老朽化した基幹管路や施設更新に伴い増加することが予想される。
⑤料金回収率は100％を上回っており、経営に必要となる経費を水道料金収入で賄うことが出来ている状態であり、健全な水準にあると言えるが、年々減少している傾向なので徴収率の向上に努めなければならない。
⑥給水原価は上昇傾向ではあるが、平均値を下回っているので、今後も計画的に水道施設維持管理等に努め、現状維持を目指していく。
⑦施設利用率は昨年度より下回っている。要因としては、年々、節水による水需要が減少していることが考えられるため、管路更新に関して適切なダウンサイジングが必要となってくる。
⑧有収率は全国平均、類似団体平均値を下回っている。原因として考えられるのは、管の老朽化による漏水が主なものと推測する。現在、管路更新計画に基づき、より効率的な管路更新を進めてい</t>
    </r>
    <r>
      <rPr>
        <sz val="11"/>
        <color auto="1"/>
        <rFont val="ＭＳ ゴシック"/>
      </rPr>
      <t>る</t>
    </r>
    <r>
      <rPr>
        <sz val="11"/>
        <color theme="1"/>
        <rFont val="ＭＳ ゴシック"/>
      </rPr>
      <t>。</t>
    </r>
    <rPh sb="341" eb="343">
      <t>ネンネン</t>
    </rPh>
    <rPh sb="343" eb="345">
      <t>ゲンショウ</t>
    </rPh>
    <rPh sb="349" eb="351">
      <t>ケイコウ</t>
    </rPh>
    <rPh sb="354" eb="356">
      <t>チョウシュウ</t>
    </rPh>
    <rPh sb="356" eb="357">
      <t>リツ</t>
    </rPh>
    <rPh sb="358" eb="360">
      <t>コウジョウ</t>
    </rPh>
    <rPh sb="361" eb="362">
      <t>ツト</t>
    </rPh>
    <rPh sb="402" eb="404">
      <t>コンゴ</t>
    </rPh>
    <rPh sb="419" eb="420">
      <t>ツト</t>
    </rPh>
    <rPh sb="422" eb="424">
      <t>ゲンジョウ</t>
    </rPh>
    <rPh sb="424" eb="426">
      <t>イジ</t>
    </rPh>
    <rPh sb="427" eb="429">
      <t>メザ</t>
    </rPh>
    <rPh sb="490" eb="492">
      <t>カンロ</t>
    </rPh>
    <rPh sb="492" eb="494">
      <t>コウシン</t>
    </rPh>
    <rPh sb="495" eb="496">
      <t>カン</t>
    </rPh>
    <rPh sb="498" eb="500">
      <t>テキセツ</t>
    </rPh>
    <rPh sb="510" eb="512">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</si>
</sst>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xmlns:r="http://schemas.openxmlformats.org/officeDocument/2006/relationships" xmlns:x16r2="http://schemas.microsoft.com/office/spreadsheetml/2015/02/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1.42</c:v>
                </c:pt>
                <c:pt idx="1">
                  <c:v>0.43</c:v>
                </c:pt>
                <c:pt idx="2">
                  <c:v>0.33</c:v>
                </c:pt>
                <c:pt idx="3">
                  <c:v>0.22</c:v>
                </c:pt>
                <c:pt idx="4">
                  <c:v>0.46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0.57999999999999996</c:v>
                </c:pt>
                <c:pt idx="1">
                  <c:v>0.54</c:v>
                </c:pt>
                <c:pt idx="2">
                  <c:v>0.56999999999999995</c:v>
                </c:pt>
                <c:pt idx="3">
                  <c:v>0.52</c:v>
                </c:pt>
                <c:pt idx="4">
                  <c:v>0.48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60.84</c:v>
                </c:pt>
                <c:pt idx="1">
                  <c:v>60.35</c:v>
                </c:pt>
                <c:pt idx="2">
                  <c:v>60.55</c:v>
                </c:pt>
                <c:pt idx="3">
                  <c:v>60.26</c:v>
                </c:pt>
                <c:pt idx="4">
                  <c:v>60.2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59.74</c:v>
                </c:pt>
                <c:pt idx="1">
                  <c:v>59.67</c:v>
                </c:pt>
                <c:pt idx="2">
                  <c:v>60.12</c:v>
                </c:pt>
                <c:pt idx="3">
                  <c:v>60.34</c:v>
                </c:pt>
                <c:pt idx="4">
                  <c:v>59.54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76.83</c:v>
                </c:pt>
                <c:pt idx="1">
                  <c:v>76.23</c:v>
                </c:pt>
                <c:pt idx="2">
                  <c:v>75.58</c:v>
                </c:pt>
                <c:pt idx="3">
                  <c:v>76.28</c:v>
                </c:pt>
                <c:pt idx="4">
                  <c:v>74.989999999999995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84.8</c:v>
                </c:pt>
                <c:pt idx="1">
                  <c:v>84.6</c:v>
                </c:pt>
                <c:pt idx="2">
                  <c:v>84.24</c:v>
                </c:pt>
                <c:pt idx="3">
                  <c:v>84.19</c:v>
                </c:pt>
                <c:pt idx="4">
                  <c:v>83.93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131.80000000000001</c:v>
                </c:pt>
                <c:pt idx="1">
                  <c:v>124.82</c:v>
                </c:pt>
                <c:pt idx="2">
                  <c:v>117.84</c:v>
                </c:pt>
                <c:pt idx="3">
                  <c:v>114.34</c:v>
                </c:pt>
                <c:pt idx="4">
                  <c:v>112.8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110.66</c:v>
                </c:pt>
                <c:pt idx="1">
                  <c:v>109.01</c:v>
                </c:pt>
                <c:pt idx="2">
                  <c:v>108.83</c:v>
                </c:pt>
                <c:pt idx="3">
                  <c:v>109.23</c:v>
                </c:pt>
                <c:pt idx="4">
                  <c:v>108.04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51.95</c:v>
                </c:pt>
                <c:pt idx="1">
                  <c:v>52.97</c:v>
                </c:pt>
                <c:pt idx="2">
                  <c:v>53.58</c:v>
                </c:pt>
                <c:pt idx="3">
                  <c:v>54.38</c:v>
                </c:pt>
                <c:pt idx="4">
                  <c:v>54.85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47.66</c:v>
                </c:pt>
                <c:pt idx="1">
                  <c:v>48.17</c:v>
                </c:pt>
                <c:pt idx="2">
                  <c:v>48.83</c:v>
                </c:pt>
                <c:pt idx="3">
                  <c:v>49.96</c:v>
                </c:pt>
                <c:pt idx="4">
                  <c:v>50.82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25.39</c:v>
                </c:pt>
                <c:pt idx="1">
                  <c:v>28.63</c:v>
                </c:pt>
                <c:pt idx="2">
                  <c:v>29.38</c:v>
                </c:pt>
                <c:pt idx="3">
                  <c:v>30.42</c:v>
                </c:pt>
                <c:pt idx="4">
                  <c:v>33.24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15.1</c:v>
                </c:pt>
                <c:pt idx="1">
                  <c:v>17.12</c:v>
                </c:pt>
                <c:pt idx="2">
                  <c:v>18.18</c:v>
                </c:pt>
                <c:pt idx="3">
                  <c:v>19.32</c:v>
                </c:pt>
                <c:pt idx="4">
                  <c:v>21.16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2.74</c:v>
                </c:pt>
                <c:pt idx="1">
                  <c:v>3.7</c:v>
                </c:pt>
                <c:pt idx="2">
                  <c:v>4.34</c:v>
                </c:pt>
                <c:pt idx="3">
                  <c:v>4.6900000000000004</c:v>
                </c:pt>
                <c:pt idx="4">
                  <c:v>4.72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450.42</c:v>
                </c:pt>
                <c:pt idx="1">
                  <c:v>477.71</c:v>
                </c:pt>
                <c:pt idx="2">
                  <c:v>517.79</c:v>
                </c:pt>
                <c:pt idx="3">
                  <c:v>526.24</c:v>
                </c:pt>
                <c:pt idx="4">
                  <c:v>470.99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366.03</c:v>
                </c:pt>
                <c:pt idx="1">
                  <c:v>365.18</c:v>
                </c:pt>
                <c:pt idx="2">
                  <c:v>327.77</c:v>
                </c:pt>
                <c:pt idx="3">
                  <c:v>338.02</c:v>
                </c:pt>
                <c:pt idx="4">
                  <c:v>345.94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75.989999999999995</c:v>
                </c:pt>
                <c:pt idx="1">
                  <c:v>68</c:v>
                </c:pt>
                <c:pt idx="2">
                  <c:v>87.26</c:v>
                </c:pt>
                <c:pt idx="3">
                  <c:v>102.12</c:v>
                </c:pt>
                <c:pt idx="4">
                  <c:v>135.16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370.12</c:v>
                </c:pt>
                <c:pt idx="1">
                  <c:v>371.65</c:v>
                </c:pt>
                <c:pt idx="2">
                  <c:v>397.1</c:v>
                </c:pt>
                <c:pt idx="3">
                  <c:v>379.91</c:v>
                </c:pt>
                <c:pt idx="4">
                  <c:v>386.61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126.03</c:v>
                </c:pt>
                <c:pt idx="1">
                  <c:v>118.45</c:v>
                </c:pt>
                <c:pt idx="2">
                  <c:v>116.13</c:v>
                </c:pt>
                <c:pt idx="3">
                  <c:v>111.18</c:v>
                </c:pt>
                <c:pt idx="4">
                  <c:v>109.62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100.42</c:v>
                </c:pt>
                <c:pt idx="1">
                  <c:v>98.77</c:v>
                </c:pt>
                <c:pt idx="2">
                  <c:v>95.79</c:v>
                </c:pt>
                <c:pt idx="3">
                  <c:v>98.3</c:v>
                </c:pt>
                <c:pt idx="4">
                  <c:v>93.82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98.27</c:v>
                </c:pt>
                <c:pt idx="1">
                  <c:v>104.77</c:v>
                </c:pt>
                <c:pt idx="2">
                  <c:v>107.84</c:v>
                </c:pt>
                <c:pt idx="3">
                  <c:v>111.44</c:v>
                </c:pt>
                <c:pt idx="4">
                  <c:v>113.54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171.67</c:v>
                </c:pt>
                <c:pt idx="1">
                  <c:v>173.67</c:v>
                </c:pt>
                <c:pt idx="2">
                  <c:v>171.13</c:v>
                </c:pt>
                <c:pt idx="3">
                  <c:v>173.7</c:v>
                </c:pt>
                <c:pt idx="4">
                  <c:v>178.94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1334750"/>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1334750"/>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1334750"/>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266170" y="67437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64050" y="115062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13595" y="115062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928850" y="115062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Y10" zoomScale="85" zoomScaleNormal="85" workbookViewId="0">
      <selection activeCell="BL45" sqref="BL45:BZ46"/>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函南町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2</v>
      </c>
      <c r="J7" s="13"/>
      <c r="K7" s="13"/>
      <c r="L7" s="13"/>
      <c r="M7" s="13"/>
      <c r="N7" s="13"/>
      <c r="O7" s="22"/>
      <c r="P7" s="25" t="s">
        <v>10</v>
      </c>
      <c r="Q7" s="25"/>
      <c r="R7" s="25"/>
      <c r="S7" s="25"/>
      <c r="T7" s="25"/>
      <c r="U7" s="25"/>
      <c r="V7" s="25"/>
      <c r="W7" s="25" t="s">
        <v>12</v>
      </c>
      <c r="X7" s="25"/>
      <c r="Y7" s="25"/>
      <c r="Z7" s="25"/>
      <c r="AA7" s="25"/>
      <c r="AB7" s="25"/>
      <c r="AC7" s="25"/>
      <c r="AD7" s="25" t="s">
        <v>7</v>
      </c>
      <c r="AE7" s="25"/>
      <c r="AF7" s="25"/>
      <c r="AG7" s="25"/>
      <c r="AH7" s="25"/>
      <c r="AI7" s="25"/>
      <c r="AJ7" s="25"/>
      <c r="AK7" s="2"/>
      <c r="AL7" s="25" t="s">
        <v>13</v>
      </c>
      <c r="AM7" s="25"/>
      <c r="AN7" s="25"/>
      <c r="AO7" s="25"/>
      <c r="AP7" s="25"/>
      <c r="AQ7" s="25"/>
      <c r="AR7" s="25"/>
      <c r="AS7" s="25"/>
      <c r="AT7" s="5" t="s">
        <v>6</v>
      </c>
      <c r="AU7" s="13"/>
      <c r="AV7" s="13"/>
      <c r="AW7" s="13"/>
      <c r="AX7" s="13"/>
      <c r="AY7" s="13"/>
      <c r="AZ7" s="13"/>
      <c r="BA7" s="13"/>
      <c r="BB7" s="25" t="s">
        <v>16</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37042</v>
      </c>
      <c r="AM8" s="29"/>
      <c r="AN8" s="29"/>
      <c r="AO8" s="29"/>
      <c r="AP8" s="29"/>
      <c r="AQ8" s="29"/>
      <c r="AR8" s="29"/>
      <c r="AS8" s="29"/>
      <c r="AT8" s="7">
        <f>データ!$S$6</f>
        <v>65.16</v>
      </c>
      <c r="AU8" s="15"/>
      <c r="AV8" s="15"/>
      <c r="AW8" s="15"/>
      <c r="AX8" s="15"/>
      <c r="AY8" s="15"/>
      <c r="AZ8" s="15"/>
      <c r="BA8" s="15"/>
      <c r="BB8" s="27">
        <f>データ!$T$6</f>
        <v>568.48</v>
      </c>
      <c r="BC8" s="27"/>
      <c r="BD8" s="27"/>
      <c r="BE8" s="27"/>
      <c r="BF8" s="27"/>
      <c r="BG8" s="27"/>
      <c r="BH8" s="27"/>
      <c r="BI8" s="27"/>
      <c r="BJ8" s="3"/>
      <c r="BK8" s="3"/>
      <c r="BL8" s="36" t="s">
        <v>1</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24</v>
      </c>
      <c r="J9" s="13"/>
      <c r="K9" s="13"/>
      <c r="L9" s="13"/>
      <c r="M9" s="13"/>
      <c r="N9" s="13"/>
      <c r="O9" s="22"/>
      <c r="P9" s="25" t="s">
        <v>25</v>
      </c>
      <c r="Q9" s="25"/>
      <c r="R9" s="25"/>
      <c r="S9" s="25"/>
      <c r="T9" s="25"/>
      <c r="U9" s="25"/>
      <c r="V9" s="25"/>
      <c r="W9" s="25" t="s">
        <v>23</v>
      </c>
      <c r="X9" s="25"/>
      <c r="Y9" s="25"/>
      <c r="Z9" s="25"/>
      <c r="AA9" s="25"/>
      <c r="AB9" s="25"/>
      <c r="AC9" s="25"/>
      <c r="AD9" s="2"/>
      <c r="AE9" s="2"/>
      <c r="AF9" s="2"/>
      <c r="AG9" s="2"/>
      <c r="AH9" s="2"/>
      <c r="AI9" s="2"/>
      <c r="AJ9" s="2"/>
      <c r="AK9" s="2"/>
      <c r="AL9" s="25" t="s">
        <v>28</v>
      </c>
      <c r="AM9" s="25"/>
      <c r="AN9" s="25"/>
      <c r="AO9" s="25"/>
      <c r="AP9" s="25"/>
      <c r="AQ9" s="25"/>
      <c r="AR9" s="25"/>
      <c r="AS9" s="25"/>
      <c r="AT9" s="5" t="s">
        <v>30</v>
      </c>
      <c r="AU9" s="13"/>
      <c r="AV9" s="13"/>
      <c r="AW9" s="13"/>
      <c r="AX9" s="13"/>
      <c r="AY9" s="13"/>
      <c r="AZ9" s="13"/>
      <c r="BA9" s="13"/>
      <c r="BB9" s="25" t="s">
        <v>15</v>
      </c>
      <c r="BC9" s="25"/>
      <c r="BD9" s="25"/>
      <c r="BE9" s="25"/>
      <c r="BF9" s="25"/>
      <c r="BG9" s="25"/>
      <c r="BH9" s="25"/>
      <c r="BI9" s="25"/>
      <c r="BJ9" s="3"/>
      <c r="BK9" s="3"/>
      <c r="BL9" s="37" t="s">
        <v>32</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85.14</v>
      </c>
      <c r="J10" s="15"/>
      <c r="K10" s="15"/>
      <c r="L10" s="15"/>
      <c r="M10" s="15"/>
      <c r="N10" s="15"/>
      <c r="O10" s="24"/>
      <c r="P10" s="27">
        <f>データ!$P$6</f>
        <v>88.91</v>
      </c>
      <c r="Q10" s="27"/>
      <c r="R10" s="27"/>
      <c r="S10" s="27"/>
      <c r="T10" s="27"/>
      <c r="U10" s="27"/>
      <c r="V10" s="27"/>
      <c r="W10" s="29">
        <f>データ!$Q$6</f>
        <v>2310</v>
      </c>
      <c r="X10" s="29"/>
      <c r="Y10" s="29"/>
      <c r="Z10" s="29"/>
      <c r="AA10" s="29"/>
      <c r="AB10" s="29"/>
      <c r="AC10" s="29"/>
      <c r="AD10" s="2"/>
      <c r="AE10" s="2"/>
      <c r="AF10" s="2"/>
      <c r="AG10" s="2"/>
      <c r="AH10" s="2"/>
      <c r="AI10" s="2"/>
      <c r="AJ10" s="2"/>
      <c r="AK10" s="2"/>
      <c r="AL10" s="29">
        <f>データ!$U$6</f>
        <v>32793</v>
      </c>
      <c r="AM10" s="29"/>
      <c r="AN10" s="29"/>
      <c r="AO10" s="29"/>
      <c r="AP10" s="29"/>
      <c r="AQ10" s="29"/>
      <c r="AR10" s="29"/>
      <c r="AS10" s="29"/>
      <c r="AT10" s="7">
        <f>データ!$V$6</f>
        <v>15.55</v>
      </c>
      <c r="AU10" s="15"/>
      <c r="AV10" s="15"/>
      <c r="AW10" s="15"/>
      <c r="AX10" s="15"/>
      <c r="AY10" s="15"/>
      <c r="AZ10" s="15"/>
      <c r="BA10" s="15"/>
      <c r="BB10" s="27">
        <f>データ!$W$6</f>
        <v>2108.87</v>
      </c>
      <c r="BC10" s="27"/>
      <c r="BD10" s="27"/>
      <c r="BE10" s="27"/>
      <c r="BF10" s="27"/>
      <c r="BG10" s="27"/>
      <c r="BH10" s="27"/>
      <c r="BI10" s="27"/>
      <c r="BJ10" s="2"/>
      <c r="BK10" s="2"/>
      <c r="BL10" s="38" t="s">
        <v>35</v>
      </c>
      <c r="BM10" s="48"/>
      <c r="BN10" s="55" t="s">
        <v>17</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65.2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109</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5</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4</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44</v>
      </c>
      <c r="F84" s="12" t="s">
        <v>46</v>
      </c>
      <c r="G84" s="12" t="s">
        <v>48</v>
      </c>
      <c r="H84" s="12" t="s">
        <v>42</v>
      </c>
      <c r="I84" s="12" t="s">
        <v>3</v>
      </c>
      <c r="J84" s="12" t="s">
        <v>29</v>
      </c>
      <c r="K84" s="12" t="s">
        <v>49</v>
      </c>
      <c r="L84" s="12" t="s">
        <v>50</v>
      </c>
      <c r="M84" s="12" t="s">
        <v>34</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hCnO04kL/PMlKSeN6WMjBuPaTl6fq89L6R9NT/lmZQi2Kkw5Ywdxfn0xK5r1TNMU/pwusaSbwhI7+Evke7RRvg==" saltValue="rpvyJh3t05nD1Du+nT5E+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56</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51</v>
      </c>
      <c r="C3" s="67" t="s">
        <v>58</v>
      </c>
      <c r="D3" s="67" t="s">
        <v>59</v>
      </c>
      <c r="E3" s="67" t="s">
        <v>9</v>
      </c>
      <c r="F3" s="67" t="s">
        <v>8</v>
      </c>
      <c r="G3" s="67" t="s">
        <v>26</v>
      </c>
      <c r="H3" s="75" t="s">
        <v>31</v>
      </c>
      <c r="I3" s="78"/>
      <c r="J3" s="78"/>
      <c r="K3" s="78"/>
      <c r="L3" s="78"/>
      <c r="M3" s="78"/>
      <c r="N3" s="78"/>
      <c r="O3" s="78"/>
      <c r="P3" s="78"/>
      <c r="Q3" s="78"/>
      <c r="R3" s="78"/>
      <c r="S3" s="78"/>
      <c r="T3" s="78"/>
      <c r="U3" s="78"/>
      <c r="V3" s="78"/>
      <c r="W3" s="82"/>
      <c r="X3" s="84" t="s">
        <v>55</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53</v>
      </c>
      <c r="Y4" s="85"/>
      <c r="Z4" s="85"/>
      <c r="AA4" s="85"/>
      <c r="AB4" s="85"/>
      <c r="AC4" s="85"/>
      <c r="AD4" s="85"/>
      <c r="AE4" s="85"/>
      <c r="AF4" s="85"/>
      <c r="AG4" s="85"/>
      <c r="AH4" s="85"/>
      <c r="AI4" s="85" t="s">
        <v>45</v>
      </c>
      <c r="AJ4" s="85"/>
      <c r="AK4" s="85"/>
      <c r="AL4" s="85"/>
      <c r="AM4" s="85"/>
      <c r="AN4" s="85"/>
      <c r="AO4" s="85"/>
      <c r="AP4" s="85"/>
      <c r="AQ4" s="85"/>
      <c r="AR4" s="85"/>
      <c r="AS4" s="85"/>
      <c r="AT4" s="85" t="s">
        <v>39</v>
      </c>
      <c r="AU4" s="85"/>
      <c r="AV4" s="85"/>
      <c r="AW4" s="85"/>
      <c r="AX4" s="85"/>
      <c r="AY4" s="85"/>
      <c r="AZ4" s="85"/>
      <c r="BA4" s="85"/>
      <c r="BB4" s="85"/>
      <c r="BC4" s="85"/>
      <c r="BD4" s="85"/>
      <c r="BE4" s="85" t="s">
        <v>61</v>
      </c>
      <c r="BF4" s="85"/>
      <c r="BG4" s="85"/>
      <c r="BH4" s="85"/>
      <c r="BI4" s="85"/>
      <c r="BJ4" s="85"/>
      <c r="BK4" s="85"/>
      <c r="BL4" s="85"/>
      <c r="BM4" s="85"/>
      <c r="BN4" s="85"/>
      <c r="BO4" s="85"/>
      <c r="BP4" s="85" t="s">
        <v>36</v>
      </c>
      <c r="BQ4" s="85"/>
      <c r="BR4" s="85"/>
      <c r="BS4" s="85"/>
      <c r="BT4" s="85"/>
      <c r="BU4" s="85"/>
      <c r="BV4" s="85"/>
      <c r="BW4" s="85"/>
      <c r="BX4" s="85"/>
      <c r="BY4" s="85"/>
      <c r="BZ4" s="85"/>
      <c r="CA4" s="85" t="s">
        <v>63</v>
      </c>
      <c r="CB4" s="85"/>
      <c r="CC4" s="85"/>
      <c r="CD4" s="85"/>
      <c r="CE4" s="85"/>
      <c r="CF4" s="85"/>
      <c r="CG4" s="85"/>
      <c r="CH4" s="85"/>
      <c r="CI4" s="85"/>
      <c r="CJ4" s="85"/>
      <c r="CK4" s="85"/>
      <c r="CL4" s="85" t="s">
        <v>64</v>
      </c>
      <c r="CM4" s="85"/>
      <c r="CN4" s="85"/>
      <c r="CO4" s="85"/>
      <c r="CP4" s="85"/>
      <c r="CQ4" s="85"/>
      <c r="CR4" s="85"/>
      <c r="CS4" s="85"/>
      <c r="CT4" s="85"/>
      <c r="CU4" s="85"/>
      <c r="CV4" s="85"/>
      <c r="CW4" s="85" t="s">
        <v>66</v>
      </c>
      <c r="CX4" s="85"/>
      <c r="CY4" s="85"/>
      <c r="CZ4" s="85"/>
      <c r="DA4" s="85"/>
      <c r="DB4" s="85"/>
      <c r="DC4" s="85"/>
      <c r="DD4" s="85"/>
      <c r="DE4" s="85"/>
      <c r="DF4" s="85"/>
      <c r="DG4" s="85"/>
      <c r="DH4" s="85" t="s">
        <v>67</v>
      </c>
      <c r="DI4" s="85"/>
      <c r="DJ4" s="85"/>
      <c r="DK4" s="85"/>
      <c r="DL4" s="85"/>
      <c r="DM4" s="85"/>
      <c r="DN4" s="85"/>
      <c r="DO4" s="85"/>
      <c r="DP4" s="85"/>
      <c r="DQ4" s="85"/>
      <c r="DR4" s="85"/>
      <c r="DS4" s="85" t="s">
        <v>62</v>
      </c>
      <c r="DT4" s="85"/>
      <c r="DU4" s="85"/>
      <c r="DV4" s="85"/>
      <c r="DW4" s="85"/>
      <c r="DX4" s="85"/>
      <c r="DY4" s="85"/>
      <c r="DZ4" s="85"/>
      <c r="EA4" s="85"/>
      <c r="EB4" s="85"/>
      <c r="EC4" s="85"/>
      <c r="ED4" s="85" t="s">
        <v>68</v>
      </c>
      <c r="EE4" s="85"/>
      <c r="EF4" s="85"/>
      <c r="EG4" s="85"/>
      <c r="EH4" s="85"/>
      <c r="EI4" s="85"/>
      <c r="EJ4" s="85"/>
      <c r="EK4" s="85"/>
      <c r="EL4" s="85"/>
      <c r="EM4" s="85"/>
      <c r="EN4" s="85"/>
    </row>
    <row r="5" spans="1:144">
      <c r="A5" s="65" t="s">
        <v>27</v>
      </c>
      <c r="B5" s="69"/>
      <c r="C5" s="69"/>
      <c r="D5" s="69"/>
      <c r="E5" s="69"/>
      <c r="F5" s="69"/>
      <c r="G5" s="69"/>
      <c r="H5" s="77" t="s">
        <v>57</v>
      </c>
      <c r="I5" s="77" t="s">
        <v>69</v>
      </c>
      <c r="J5" s="77" t="s">
        <v>70</v>
      </c>
      <c r="K5" s="77" t="s">
        <v>71</v>
      </c>
      <c r="L5" s="77" t="s">
        <v>72</v>
      </c>
      <c r="M5" s="77" t="s">
        <v>7</v>
      </c>
      <c r="N5" s="77" t="s">
        <v>73</v>
      </c>
      <c r="O5" s="77" t="s">
        <v>74</v>
      </c>
      <c r="P5" s="77" t="s">
        <v>75</v>
      </c>
      <c r="Q5" s="77" t="s">
        <v>76</v>
      </c>
      <c r="R5" s="77" t="s">
        <v>77</v>
      </c>
      <c r="S5" s="77" t="s">
        <v>78</v>
      </c>
      <c r="T5" s="77" t="s">
        <v>65</v>
      </c>
      <c r="U5" s="77" t="s">
        <v>79</v>
      </c>
      <c r="V5" s="77" t="s">
        <v>80</v>
      </c>
      <c r="W5" s="77" t="s">
        <v>81</v>
      </c>
      <c r="X5" s="77" t="s">
        <v>82</v>
      </c>
      <c r="Y5" s="77" t="s">
        <v>83</v>
      </c>
      <c r="Z5" s="77" t="s">
        <v>84</v>
      </c>
      <c r="AA5" s="77" t="s">
        <v>85</v>
      </c>
      <c r="AB5" s="77" t="s">
        <v>86</v>
      </c>
      <c r="AC5" s="77" t="s">
        <v>87</v>
      </c>
      <c r="AD5" s="77" t="s">
        <v>89</v>
      </c>
      <c r="AE5" s="77" t="s">
        <v>90</v>
      </c>
      <c r="AF5" s="77" t="s">
        <v>91</v>
      </c>
      <c r="AG5" s="77" t="s">
        <v>92</v>
      </c>
      <c r="AH5" s="77" t="s">
        <v>43</v>
      </c>
      <c r="AI5" s="77" t="s">
        <v>82</v>
      </c>
      <c r="AJ5" s="77" t="s">
        <v>83</v>
      </c>
      <c r="AK5" s="77" t="s">
        <v>84</v>
      </c>
      <c r="AL5" s="77" t="s">
        <v>85</v>
      </c>
      <c r="AM5" s="77" t="s">
        <v>86</v>
      </c>
      <c r="AN5" s="77" t="s">
        <v>87</v>
      </c>
      <c r="AO5" s="77" t="s">
        <v>89</v>
      </c>
      <c r="AP5" s="77" t="s">
        <v>90</v>
      </c>
      <c r="AQ5" s="77" t="s">
        <v>91</v>
      </c>
      <c r="AR5" s="77" t="s">
        <v>92</v>
      </c>
      <c r="AS5" s="77" t="s">
        <v>88</v>
      </c>
      <c r="AT5" s="77" t="s">
        <v>82</v>
      </c>
      <c r="AU5" s="77" t="s">
        <v>83</v>
      </c>
      <c r="AV5" s="77" t="s">
        <v>84</v>
      </c>
      <c r="AW5" s="77" t="s">
        <v>85</v>
      </c>
      <c r="AX5" s="77" t="s">
        <v>86</v>
      </c>
      <c r="AY5" s="77" t="s">
        <v>87</v>
      </c>
      <c r="AZ5" s="77" t="s">
        <v>89</v>
      </c>
      <c r="BA5" s="77" t="s">
        <v>90</v>
      </c>
      <c r="BB5" s="77" t="s">
        <v>91</v>
      </c>
      <c r="BC5" s="77" t="s">
        <v>92</v>
      </c>
      <c r="BD5" s="77" t="s">
        <v>88</v>
      </c>
      <c r="BE5" s="77" t="s">
        <v>82</v>
      </c>
      <c r="BF5" s="77" t="s">
        <v>83</v>
      </c>
      <c r="BG5" s="77" t="s">
        <v>84</v>
      </c>
      <c r="BH5" s="77" t="s">
        <v>85</v>
      </c>
      <c r="BI5" s="77" t="s">
        <v>86</v>
      </c>
      <c r="BJ5" s="77" t="s">
        <v>87</v>
      </c>
      <c r="BK5" s="77" t="s">
        <v>89</v>
      </c>
      <c r="BL5" s="77" t="s">
        <v>90</v>
      </c>
      <c r="BM5" s="77" t="s">
        <v>91</v>
      </c>
      <c r="BN5" s="77" t="s">
        <v>92</v>
      </c>
      <c r="BO5" s="77" t="s">
        <v>88</v>
      </c>
      <c r="BP5" s="77" t="s">
        <v>82</v>
      </c>
      <c r="BQ5" s="77" t="s">
        <v>83</v>
      </c>
      <c r="BR5" s="77" t="s">
        <v>84</v>
      </c>
      <c r="BS5" s="77" t="s">
        <v>85</v>
      </c>
      <c r="BT5" s="77" t="s">
        <v>86</v>
      </c>
      <c r="BU5" s="77" t="s">
        <v>87</v>
      </c>
      <c r="BV5" s="77" t="s">
        <v>89</v>
      </c>
      <c r="BW5" s="77" t="s">
        <v>90</v>
      </c>
      <c r="BX5" s="77" t="s">
        <v>91</v>
      </c>
      <c r="BY5" s="77" t="s">
        <v>92</v>
      </c>
      <c r="BZ5" s="77" t="s">
        <v>88</v>
      </c>
      <c r="CA5" s="77" t="s">
        <v>82</v>
      </c>
      <c r="CB5" s="77" t="s">
        <v>83</v>
      </c>
      <c r="CC5" s="77" t="s">
        <v>84</v>
      </c>
      <c r="CD5" s="77" t="s">
        <v>85</v>
      </c>
      <c r="CE5" s="77" t="s">
        <v>86</v>
      </c>
      <c r="CF5" s="77" t="s">
        <v>87</v>
      </c>
      <c r="CG5" s="77" t="s">
        <v>89</v>
      </c>
      <c r="CH5" s="77" t="s">
        <v>90</v>
      </c>
      <c r="CI5" s="77" t="s">
        <v>91</v>
      </c>
      <c r="CJ5" s="77" t="s">
        <v>92</v>
      </c>
      <c r="CK5" s="77" t="s">
        <v>88</v>
      </c>
      <c r="CL5" s="77" t="s">
        <v>82</v>
      </c>
      <c r="CM5" s="77" t="s">
        <v>83</v>
      </c>
      <c r="CN5" s="77" t="s">
        <v>84</v>
      </c>
      <c r="CO5" s="77" t="s">
        <v>85</v>
      </c>
      <c r="CP5" s="77" t="s">
        <v>86</v>
      </c>
      <c r="CQ5" s="77" t="s">
        <v>87</v>
      </c>
      <c r="CR5" s="77" t="s">
        <v>89</v>
      </c>
      <c r="CS5" s="77" t="s">
        <v>90</v>
      </c>
      <c r="CT5" s="77" t="s">
        <v>91</v>
      </c>
      <c r="CU5" s="77" t="s">
        <v>92</v>
      </c>
      <c r="CV5" s="77" t="s">
        <v>88</v>
      </c>
      <c r="CW5" s="77" t="s">
        <v>82</v>
      </c>
      <c r="CX5" s="77" t="s">
        <v>83</v>
      </c>
      <c r="CY5" s="77" t="s">
        <v>84</v>
      </c>
      <c r="CZ5" s="77" t="s">
        <v>85</v>
      </c>
      <c r="DA5" s="77" t="s">
        <v>86</v>
      </c>
      <c r="DB5" s="77" t="s">
        <v>87</v>
      </c>
      <c r="DC5" s="77" t="s">
        <v>89</v>
      </c>
      <c r="DD5" s="77" t="s">
        <v>90</v>
      </c>
      <c r="DE5" s="77" t="s">
        <v>91</v>
      </c>
      <c r="DF5" s="77" t="s">
        <v>92</v>
      </c>
      <c r="DG5" s="77" t="s">
        <v>88</v>
      </c>
      <c r="DH5" s="77" t="s">
        <v>82</v>
      </c>
      <c r="DI5" s="77" t="s">
        <v>83</v>
      </c>
      <c r="DJ5" s="77" t="s">
        <v>84</v>
      </c>
      <c r="DK5" s="77" t="s">
        <v>85</v>
      </c>
      <c r="DL5" s="77" t="s">
        <v>86</v>
      </c>
      <c r="DM5" s="77" t="s">
        <v>87</v>
      </c>
      <c r="DN5" s="77" t="s">
        <v>89</v>
      </c>
      <c r="DO5" s="77" t="s">
        <v>90</v>
      </c>
      <c r="DP5" s="77" t="s">
        <v>91</v>
      </c>
      <c r="DQ5" s="77" t="s">
        <v>92</v>
      </c>
      <c r="DR5" s="77" t="s">
        <v>88</v>
      </c>
      <c r="DS5" s="77" t="s">
        <v>82</v>
      </c>
      <c r="DT5" s="77" t="s">
        <v>83</v>
      </c>
      <c r="DU5" s="77" t="s">
        <v>84</v>
      </c>
      <c r="DV5" s="77" t="s">
        <v>85</v>
      </c>
      <c r="DW5" s="77" t="s">
        <v>86</v>
      </c>
      <c r="DX5" s="77" t="s">
        <v>87</v>
      </c>
      <c r="DY5" s="77" t="s">
        <v>89</v>
      </c>
      <c r="DZ5" s="77" t="s">
        <v>90</v>
      </c>
      <c r="EA5" s="77" t="s">
        <v>91</v>
      </c>
      <c r="EB5" s="77" t="s">
        <v>92</v>
      </c>
      <c r="EC5" s="77" t="s">
        <v>88</v>
      </c>
      <c r="ED5" s="77" t="s">
        <v>82</v>
      </c>
      <c r="EE5" s="77" t="s">
        <v>83</v>
      </c>
      <c r="EF5" s="77" t="s">
        <v>84</v>
      </c>
      <c r="EG5" s="77" t="s">
        <v>85</v>
      </c>
      <c r="EH5" s="77" t="s">
        <v>86</v>
      </c>
      <c r="EI5" s="77" t="s">
        <v>87</v>
      </c>
      <c r="EJ5" s="77" t="s">
        <v>89</v>
      </c>
      <c r="EK5" s="77" t="s">
        <v>90</v>
      </c>
      <c r="EL5" s="77" t="s">
        <v>91</v>
      </c>
      <c r="EM5" s="77" t="s">
        <v>92</v>
      </c>
      <c r="EN5" s="77" t="s">
        <v>88</v>
      </c>
    </row>
    <row r="6" spans="1:144" s="64" customFormat="1">
      <c r="A6" s="65" t="s">
        <v>93</v>
      </c>
      <c r="B6" s="70">
        <f t="shared" ref="B6:W6" si="1">B7</f>
        <v>2022</v>
      </c>
      <c r="C6" s="70">
        <f t="shared" si="1"/>
        <v>223255</v>
      </c>
      <c r="D6" s="70">
        <f t="shared" si="1"/>
        <v>46</v>
      </c>
      <c r="E6" s="70">
        <f t="shared" si="1"/>
        <v>1</v>
      </c>
      <c r="F6" s="70">
        <f t="shared" si="1"/>
        <v>0</v>
      </c>
      <c r="G6" s="70">
        <f t="shared" si="1"/>
        <v>1</v>
      </c>
      <c r="H6" s="70" t="str">
        <f t="shared" si="1"/>
        <v>静岡県　函南町</v>
      </c>
      <c r="I6" s="70" t="str">
        <f t="shared" si="1"/>
        <v>法適用</v>
      </c>
      <c r="J6" s="70" t="str">
        <f t="shared" si="1"/>
        <v>水道事業</v>
      </c>
      <c r="K6" s="70" t="str">
        <f t="shared" si="1"/>
        <v>末端給水事業</v>
      </c>
      <c r="L6" s="70" t="str">
        <f t="shared" si="1"/>
        <v>A5</v>
      </c>
      <c r="M6" s="70" t="str">
        <f t="shared" si="1"/>
        <v>非設置</v>
      </c>
      <c r="N6" s="80" t="str">
        <f t="shared" si="1"/>
        <v>-</v>
      </c>
      <c r="O6" s="80">
        <f t="shared" si="1"/>
        <v>85.14</v>
      </c>
      <c r="P6" s="80">
        <f t="shared" si="1"/>
        <v>88.91</v>
      </c>
      <c r="Q6" s="80">
        <f t="shared" si="1"/>
        <v>2310</v>
      </c>
      <c r="R6" s="80">
        <f t="shared" si="1"/>
        <v>37042</v>
      </c>
      <c r="S6" s="80">
        <f t="shared" si="1"/>
        <v>65.16</v>
      </c>
      <c r="T6" s="80">
        <f t="shared" si="1"/>
        <v>568.48</v>
      </c>
      <c r="U6" s="80">
        <f t="shared" si="1"/>
        <v>32793</v>
      </c>
      <c r="V6" s="80">
        <f t="shared" si="1"/>
        <v>15.55</v>
      </c>
      <c r="W6" s="80">
        <f t="shared" si="1"/>
        <v>2108.87</v>
      </c>
      <c r="X6" s="86">
        <f t="shared" ref="X6:AG6" si="2">IF(X7="",NA(),X7)</f>
        <v>131.80000000000001</v>
      </c>
      <c r="Y6" s="86">
        <f t="shared" si="2"/>
        <v>124.82</v>
      </c>
      <c r="Z6" s="86">
        <f t="shared" si="2"/>
        <v>117.84</v>
      </c>
      <c r="AA6" s="86">
        <f t="shared" si="2"/>
        <v>114.34</v>
      </c>
      <c r="AB6" s="86">
        <f t="shared" si="2"/>
        <v>112.8</v>
      </c>
      <c r="AC6" s="86">
        <f t="shared" si="2"/>
        <v>110.66</v>
      </c>
      <c r="AD6" s="86">
        <f t="shared" si="2"/>
        <v>109.01</v>
      </c>
      <c r="AE6" s="86">
        <f t="shared" si="2"/>
        <v>108.83</v>
      </c>
      <c r="AF6" s="86">
        <f t="shared" si="2"/>
        <v>109.23</v>
      </c>
      <c r="AG6" s="86">
        <f t="shared" si="2"/>
        <v>108.04</v>
      </c>
      <c r="AH6" s="80" t="str">
        <f>IF(AH7="","",IF(AH7="-","【-】","【"&amp;SUBSTITUTE(TEXT(AH7,"#,##0.00"),"-","△")&amp;"】"))</f>
        <v>【108.70】</v>
      </c>
      <c r="AI6" s="80">
        <f t="shared" ref="AI6:AR6" si="3">IF(AI7="",NA(),AI7)</f>
        <v>0</v>
      </c>
      <c r="AJ6" s="80">
        <f t="shared" si="3"/>
        <v>0</v>
      </c>
      <c r="AK6" s="80">
        <f t="shared" si="3"/>
        <v>0</v>
      </c>
      <c r="AL6" s="80">
        <f t="shared" si="3"/>
        <v>0</v>
      </c>
      <c r="AM6" s="80">
        <f t="shared" si="3"/>
        <v>0</v>
      </c>
      <c r="AN6" s="86">
        <f t="shared" si="3"/>
        <v>2.74</v>
      </c>
      <c r="AO6" s="86">
        <f t="shared" si="3"/>
        <v>3.7</v>
      </c>
      <c r="AP6" s="86">
        <f t="shared" si="3"/>
        <v>4.34</v>
      </c>
      <c r="AQ6" s="86">
        <f t="shared" si="3"/>
        <v>4.6900000000000004</v>
      </c>
      <c r="AR6" s="86">
        <f t="shared" si="3"/>
        <v>4.72</v>
      </c>
      <c r="AS6" s="80" t="str">
        <f>IF(AS7="","",IF(AS7="-","【-】","【"&amp;SUBSTITUTE(TEXT(AS7,"#,##0.00"),"-","△")&amp;"】"))</f>
        <v>【1.34】</v>
      </c>
      <c r="AT6" s="86">
        <f t="shared" ref="AT6:BC6" si="4">IF(AT7="",NA(),AT7)</f>
        <v>450.42</v>
      </c>
      <c r="AU6" s="86">
        <f t="shared" si="4"/>
        <v>477.71</v>
      </c>
      <c r="AV6" s="86">
        <f t="shared" si="4"/>
        <v>517.79</v>
      </c>
      <c r="AW6" s="86">
        <f t="shared" si="4"/>
        <v>526.24</v>
      </c>
      <c r="AX6" s="86">
        <f t="shared" si="4"/>
        <v>470.99</v>
      </c>
      <c r="AY6" s="86">
        <f t="shared" si="4"/>
        <v>366.03</v>
      </c>
      <c r="AZ6" s="86">
        <f t="shared" si="4"/>
        <v>365.18</v>
      </c>
      <c r="BA6" s="86">
        <f t="shared" si="4"/>
        <v>327.77</v>
      </c>
      <c r="BB6" s="86">
        <f t="shared" si="4"/>
        <v>338.02</v>
      </c>
      <c r="BC6" s="86">
        <f t="shared" si="4"/>
        <v>345.94</v>
      </c>
      <c r="BD6" s="80" t="str">
        <f>IF(BD7="","",IF(BD7="-","【-】","【"&amp;SUBSTITUTE(TEXT(BD7,"#,##0.00"),"-","△")&amp;"】"))</f>
        <v>【252.29】</v>
      </c>
      <c r="BE6" s="86">
        <f t="shared" ref="BE6:BN6" si="5">IF(BE7="",NA(),BE7)</f>
        <v>75.989999999999995</v>
      </c>
      <c r="BF6" s="86">
        <f t="shared" si="5"/>
        <v>68</v>
      </c>
      <c r="BG6" s="86">
        <f t="shared" si="5"/>
        <v>87.26</v>
      </c>
      <c r="BH6" s="86">
        <f t="shared" si="5"/>
        <v>102.12</v>
      </c>
      <c r="BI6" s="86">
        <f t="shared" si="5"/>
        <v>135.16</v>
      </c>
      <c r="BJ6" s="86">
        <f t="shared" si="5"/>
        <v>370.12</v>
      </c>
      <c r="BK6" s="86">
        <f t="shared" si="5"/>
        <v>371.65</v>
      </c>
      <c r="BL6" s="86">
        <f t="shared" si="5"/>
        <v>397.1</v>
      </c>
      <c r="BM6" s="86">
        <f t="shared" si="5"/>
        <v>379.91</v>
      </c>
      <c r="BN6" s="86">
        <f t="shared" si="5"/>
        <v>386.61</v>
      </c>
      <c r="BO6" s="80" t="str">
        <f>IF(BO7="","",IF(BO7="-","【-】","【"&amp;SUBSTITUTE(TEXT(BO7,"#,##0.00"),"-","△")&amp;"】"))</f>
        <v>【268.07】</v>
      </c>
      <c r="BP6" s="86">
        <f t="shared" ref="BP6:BY6" si="6">IF(BP7="",NA(),BP7)</f>
        <v>126.03</v>
      </c>
      <c r="BQ6" s="86">
        <f t="shared" si="6"/>
        <v>118.45</v>
      </c>
      <c r="BR6" s="86">
        <f t="shared" si="6"/>
        <v>116.13</v>
      </c>
      <c r="BS6" s="86">
        <f t="shared" si="6"/>
        <v>111.18</v>
      </c>
      <c r="BT6" s="86">
        <f t="shared" si="6"/>
        <v>109.62</v>
      </c>
      <c r="BU6" s="86">
        <f t="shared" si="6"/>
        <v>100.42</v>
      </c>
      <c r="BV6" s="86">
        <f t="shared" si="6"/>
        <v>98.77</v>
      </c>
      <c r="BW6" s="86">
        <f t="shared" si="6"/>
        <v>95.79</v>
      </c>
      <c r="BX6" s="86">
        <f t="shared" si="6"/>
        <v>98.3</v>
      </c>
      <c r="BY6" s="86">
        <f t="shared" si="6"/>
        <v>93.82</v>
      </c>
      <c r="BZ6" s="80" t="str">
        <f>IF(BZ7="","",IF(BZ7="-","【-】","【"&amp;SUBSTITUTE(TEXT(BZ7,"#,##0.00"),"-","△")&amp;"】"))</f>
        <v>【97.47】</v>
      </c>
      <c r="CA6" s="86">
        <f t="shared" ref="CA6:CJ6" si="7">IF(CA7="",NA(),CA7)</f>
        <v>98.27</v>
      </c>
      <c r="CB6" s="86">
        <f t="shared" si="7"/>
        <v>104.77</v>
      </c>
      <c r="CC6" s="86">
        <f t="shared" si="7"/>
        <v>107.84</v>
      </c>
      <c r="CD6" s="86">
        <f t="shared" si="7"/>
        <v>111.44</v>
      </c>
      <c r="CE6" s="86">
        <f t="shared" si="7"/>
        <v>113.54</v>
      </c>
      <c r="CF6" s="86">
        <f t="shared" si="7"/>
        <v>171.67</v>
      </c>
      <c r="CG6" s="86">
        <f t="shared" si="7"/>
        <v>173.67</v>
      </c>
      <c r="CH6" s="86">
        <f t="shared" si="7"/>
        <v>171.13</v>
      </c>
      <c r="CI6" s="86">
        <f t="shared" si="7"/>
        <v>173.7</v>
      </c>
      <c r="CJ6" s="86">
        <f t="shared" si="7"/>
        <v>178.94</v>
      </c>
      <c r="CK6" s="80" t="str">
        <f>IF(CK7="","",IF(CK7="-","【-】","【"&amp;SUBSTITUTE(TEXT(CK7,"#,##0.00"),"-","△")&amp;"】"))</f>
        <v>【174.75】</v>
      </c>
      <c r="CL6" s="86">
        <f t="shared" ref="CL6:CU6" si="8">IF(CL7="",NA(),CL7)</f>
        <v>60.84</v>
      </c>
      <c r="CM6" s="86">
        <f t="shared" si="8"/>
        <v>60.35</v>
      </c>
      <c r="CN6" s="86">
        <f t="shared" si="8"/>
        <v>60.55</v>
      </c>
      <c r="CO6" s="86">
        <f t="shared" si="8"/>
        <v>60.26</v>
      </c>
      <c r="CP6" s="86">
        <f t="shared" si="8"/>
        <v>60.2</v>
      </c>
      <c r="CQ6" s="86">
        <f t="shared" si="8"/>
        <v>59.74</v>
      </c>
      <c r="CR6" s="86">
        <f t="shared" si="8"/>
        <v>59.67</v>
      </c>
      <c r="CS6" s="86">
        <f t="shared" si="8"/>
        <v>60.12</v>
      </c>
      <c r="CT6" s="86">
        <f t="shared" si="8"/>
        <v>60.34</v>
      </c>
      <c r="CU6" s="86">
        <f t="shared" si="8"/>
        <v>59.54</v>
      </c>
      <c r="CV6" s="80" t="str">
        <f>IF(CV7="","",IF(CV7="-","【-】","【"&amp;SUBSTITUTE(TEXT(CV7,"#,##0.00"),"-","△")&amp;"】"))</f>
        <v>【59.97】</v>
      </c>
      <c r="CW6" s="86">
        <f t="shared" ref="CW6:DF6" si="9">IF(CW7="",NA(),CW7)</f>
        <v>76.83</v>
      </c>
      <c r="CX6" s="86">
        <f t="shared" si="9"/>
        <v>76.23</v>
      </c>
      <c r="CY6" s="86">
        <f t="shared" si="9"/>
        <v>75.58</v>
      </c>
      <c r="CZ6" s="86">
        <f t="shared" si="9"/>
        <v>76.28</v>
      </c>
      <c r="DA6" s="86">
        <f t="shared" si="9"/>
        <v>74.989999999999995</v>
      </c>
      <c r="DB6" s="86">
        <f t="shared" si="9"/>
        <v>84.8</v>
      </c>
      <c r="DC6" s="86">
        <f t="shared" si="9"/>
        <v>84.6</v>
      </c>
      <c r="DD6" s="86">
        <f t="shared" si="9"/>
        <v>84.24</v>
      </c>
      <c r="DE6" s="86">
        <f t="shared" si="9"/>
        <v>84.19</v>
      </c>
      <c r="DF6" s="86">
        <f t="shared" si="9"/>
        <v>83.93</v>
      </c>
      <c r="DG6" s="80" t="str">
        <f>IF(DG7="","",IF(DG7="-","【-】","【"&amp;SUBSTITUTE(TEXT(DG7,"#,##0.00"),"-","△")&amp;"】"))</f>
        <v>【89.76】</v>
      </c>
      <c r="DH6" s="86">
        <f t="shared" ref="DH6:DQ6" si="10">IF(DH7="",NA(),DH7)</f>
        <v>51.95</v>
      </c>
      <c r="DI6" s="86">
        <f t="shared" si="10"/>
        <v>52.97</v>
      </c>
      <c r="DJ6" s="86">
        <f t="shared" si="10"/>
        <v>53.58</v>
      </c>
      <c r="DK6" s="86">
        <f t="shared" si="10"/>
        <v>54.38</v>
      </c>
      <c r="DL6" s="86">
        <f t="shared" si="10"/>
        <v>54.85</v>
      </c>
      <c r="DM6" s="86">
        <f t="shared" si="10"/>
        <v>47.66</v>
      </c>
      <c r="DN6" s="86">
        <f t="shared" si="10"/>
        <v>48.17</v>
      </c>
      <c r="DO6" s="86">
        <f t="shared" si="10"/>
        <v>48.83</v>
      </c>
      <c r="DP6" s="86">
        <f t="shared" si="10"/>
        <v>49.96</v>
      </c>
      <c r="DQ6" s="86">
        <f t="shared" si="10"/>
        <v>50.82</v>
      </c>
      <c r="DR6" s="80" t="str">
        <f>IF(DR7="","",IF(DR7="-","【-】","【"&amp;SUBSTITUTE(TEXT(DR7,"#,##0.00"),"-","△")&amp;"】"))</f>
        <v>【51.51】</v>
      </c>
      <c r="DS6" s="86">
        <f t="shared" ref="DS6:EB6" si="11">IF(DS7="",NA(),DS7)</f>
        <v>25.39</v>
      </c>
      <c r="DT6" s="86">
        <f t="shared" si="11"/>
        <v>28.63</v>
      </c>
      <c r="DU6" s="86">
        <f t="shared" si="11"/>
        <v>29.38</v>
      </c>
      <c r="DV6" s="86">
        <f t="shared" si="11"/>
        <v>30.42</v>
      </c>
      <c r="DW6" s="86">
        <f t="shared" si="11"/>
        <v>33.24</v>
      </c>
      <c r="DX6" s="86">
        <f t="shared" si="11"/>
        <v>15.1</v>
      </c>
      <c r="DY6" s="86">
        <f t="shared" si="11"/>
        <v>17.12</v>
      </c>
      <c r="DZ6" s="86">
        <f t="shared" si="11"/>
        <v>18.18</v>
      </c>
      <c r="EA6" s="86">
        <f t="shared" si="11"/>
        <v>19.32</v>
      </c>
      <c r="EB6" s="86">
        <f t="shared" si="11"/>
        <v>21.16</v>
      </c>
      <c r="EC6" s="80" t="str">
        <f>IF(EC7="","",IF(EC7="-","【-】","【"&amp;SUBSTITUTE(TEXT(EC7,"#,##0.00"),"-","△")&amp;"】"))</f>
        <v>【23.75】</v>
      </c>
      <c r="ED6" s="86">
        <f t="shared" ref="ED6:EM6" si="12">IF(ED7="",NA(),ED7)</f>
        <v>1.42</v>
      </c>
      <c r="EE6" s="86">
        <f t="shared" si="12"/>
        <v>0.43</v>
      </c>
      <c r="EF6" s="86">
        <f t="shared" si="12"/>
        <v>0.33</v>
      </c>
      <c r="EG6" s="86">
        <f t="shared" si="12"/>
        <v>0.22</v>
      </c>
      <c r="EH6" s="86">
        <f t="shared" si="12"/>
        <v>0.46</v>
      </c>
      <c r="EI6" s="86">
        <f t="shared" si="12"/>
        <v>0.57999999999999996</v>
      </c>
      <c r="EJ6" s="86">
        <f t="shared" si="12"/>
        <v>0.54</v>
      </c>
      <c r="EK6" s="86">
        <f t="shared" si="12"/>
        <v>0.56999999999999995</v>
      </c>
      <c r="EL6" s="86">
        <f t="shared" si="12"/>
        <v>0.52</v>
      </c>
      <c r="EM6" s="86">
        <f t="shared" si="12"/>
        <v>0.48</v>
      </c>
      <c r="EN6" s="80" t="str">
        <f>IF(EN7="","",IF(EN7="-","【-】","【"&amp;SUBSTITUTE(TEXT(EN7,"#,##0.00"),"-","△")&amp;"】"))</f>
        <v>【0.67】</v>
      </c>
    </row>
    <row r="7" spans="1:144" s="64" customFormat="1">
      <c r="A7" s="65"/>
      <c r="B7" s="71">
        <v>2022</v>
      </c>
      <c r="C7" s="71">
        <v>223255</v>
      </c>
      <c r="D7" s="71">
        <v>46</v>
      </c>
      <c r="E7" s="71">
        <v>1</v>
      </c>
      <c r="F7" s="71">
        <v>0</v>
      </c>
      <c r="G7" s="71">
        <v>1</v>
      </c>
      <c r="H7" s="71" t="s">
        <v>94</v>
      </c>
      <c r="I7" s="71" t="s">
        <v>95</v>
      </c>
      <c r="J7" s="71" t="s">
        <v>96</v>
      </c>
      <c r="K7" s="71" t="s">
        <v>97</v>
      </c>
      <c r="L7" s="71" t="s">
        <v>21</v>
      </c>
      <c r="M7" s="71" t="s">
        <v>14</v>
      </c>
      <c r="N7" s="81" t="s">
        <v>98</v>
      </c>
      <c r="O7" s="81">
        <v>85.14</v>
      </c>
      <c r="P7" s="81">
        <v>88.91</v>
      </c>
      <c r="Q7" s="81">
        <v>2310</v>
      </c>
      <c r="R7" s="81">
        <v>37042</v>
      </c>
      <c r="S7" s="81">
        <v>65.16</v>
      </c>
      <c r="T7" s="81">
        <v>568.48</v>
      </c>
      <c r="U7" s="81">
        <v>32793</v>
      </c>
      <c r="V7" s="81">
        <v>15.55</v>
      </c>
      <c r="W7" s="81">
        <v>2108.87</v>
      </c>
      <c r="X7" s="81">
        <v>131.80000000000001</v>
      </c>
      <c r="Y7" s="81">
        <v>124.82</v>
      </c>
      <c r="Z7" s="81">
        <v>117.84</v>
      </c>
      <c r="AA7" s="81">
        <v>114.34</v>
      </c>
      <c r="AB7" s="81">
        <v>112.8</v>
      </c>
      <c r="AC7" s="81">
        <v>110.66</v>
      </c>
      <c r="AD7" s="81">
        <v>109.01</v>
      </c>
      <c r="AE7" s="81">
        <v>108.83</v>
      </c>
      <c r="AF7" s="81">
        <v>109.23</v>
      </c>
      <c r="AG7" s="81">
        <v>108.04</v>
      </c>
      <c r="AH7" s="81">
        <v>108.7</v>
      </c>
      <c r="AI7" s="81">
        <v>0</v>
      </c>
      <c r="AJ7" s="81">
        <v>0</v>
      </c>
      <c r="AK7" s="81">
        <v>0</v>
      </c>
      <c r="AL7" s="81">
        <v>0</v>
      </c>
      <c r="AM7" s="81">
        <v>0</v>
      </c>
      <c r="AN7" s="81">
        <v>2.74</v>
      </c>
      <c r="AO7" s="81">
        <v>3.7</v>
      </c>
      <c r="AP7" s="81">
        <v>4.34</v>
      </c>
      <c r="AQ7" s="81">
        <v>4.6900000000000004</v>
      </c>
      <c r="AR7" s="81">
        <v>4.72</v>
      </c>
      <c r="AS7" s="81">
        <v>1.34</v>
      </c>
      <c r="AT7" s="81">
        <v>450.42</v>
      </c>
      <c r="AU7" s="81">
        <v>477.71</v>
      </c>
      <c r="AV7" s="81">
        <v>517.79</v>
      </c>
      <c r="AW7" s="81">
        <v>526.24</v>
      </c>
      <c r="AX7" s="81">
        <v>470.99</v>
      </c>
      <c r="AY7" s="81">
        <v>366.03</v>
      </c>
      <c r="AZ7" s="81">
        <v>365.18</v>
      </c>
      <c r="BA7" s="81">
        <v>327.77</v>
      </c>
      <c r="BB7" s="81">
        <v>338.02</v>
      </c>
      <c r="BC7" s="81">
        <v>345.94</v>
      </c>
      <c r="BD7" s="81">
        <v>252.29</v>
      </c>
      <c r="BE7" s="81">
        <v>75.989999999999995</v>
      </c>
      <c r="BF7" s="81">
        <v>68</v>
      </c>
      <c r="BG7" s="81">
        <v>87.26</v>
      </c>
      <c r="BH7" s="81">
        <v>102.12</v>
      </c>
      <c r="BI7" s="81">
        <v>135.16</v>
      </c>
      <c r="BJ7" s="81">
        <v>370.12</v>
      </c>
      <c r="BK7" s="81">
        <v>371.65</v>
      </c>
      <c r="BL7" s="81">
        <v>397.1</v>
      </c>
      <c r="BM7" s="81">
        <v>379.91</v>
      </c>
      <c r="BN7" s="81">
        <v>386.61</v>
      </c>
      <c r="BO7" s="81">
        <v>268.07</v>
      </c>
      <c r="BP7" s="81">
        <v>126.03</v>
      </c>
      <c r="BQ7" s="81">
        <v>118.45</v>
      </c>
      <c r="BR7" s="81">
        <v>116.13</v>
      </c>
      <c r="BS7" s="81">
        <v>111.18</v>
      </c>
      <c r="BT7" s="81">
        <v>109.62</v>
      </c>
      <c r="BU7" s="81">
        <v>100.42</v>
      </c>
      <c r="BV7" s="81">
        <v>98.77</v>
      </c>
      <c r="BW7" s="81">
        <v>95.79</v>
      </c>
      <c r="BX7" s="81">
        <v>98.3</v>
      </c>
      <c r="BY7" s="81">
        <v>93.82</v>
      </c>
      <c r="BZ7" s="81">
        <v>97.47</v>
      </c>
      <c r="CA7" s="81">
        <v>98.27</v>
      </c>
      <c r="CB7" s="81">
        <v>104.77</v>
      </c>
      <c r="CC7" s="81">
        <v>107.84</v>
      </c>
      <c r="CD7" s="81">
        <v>111.44</v>
      </c>
      <c r="CE7" s="81">
        <v>113.54</v>
      </c>
      <c r="CF7" s="81">
        <v>171.67</v>
      </c>
      <c r="CG7" s="81">
        <v>173.67</v>
      </c>
      <c r="CH7" s="81">
        <v>171.13</v>
      </c>
      <c r="CI7" s="81">
        <v>173.7</v>
      </c>
      <c r="CJ7" s="81">
        <v>178.94</v>
      </c>
      <c r="CK7" s="81">
        <v>174.75</v>
      </c>
      <c r="CL7" s="81">
        <v>60.84</v>
      </c>
      <c r="CM7" s="81">
        <v>60.35</v>
      </c>
      <c r="CN7" s="81">
        <v>60.55</v>
      </c>
      <c r="CO7" s="81">
        <v>60.26</v>
      </c>
      <c r="CP7" s="81">
        <v>60.2</v>
      </c>
      <c r="CQ7" s="81">
        <v>59.74</v>
      </c>
      <c r="CR7" s="81">
        <v>59.67</v>
      </c>
      <c r="CS7" s="81">
        <v>60.12</v>
      </c>
      <c r="CT7" s="81">
        <v>60.34</v>
      </c>
      <c r="CU7" s="81">
        <v>59.54</v>
      </c>
      <c r="CV7" s="81">
        <v>59.97</v>
      </c>
      <c r="CW7" s="81">
        <v>76.83</v>
      </c>
      <c r="CX7" s="81">
        <v>76.23</v>
      </c>
      <c r="CY7" s="81">
        <v>75.58</v>
      </c>
      <c r="CZ7" s="81">
        <v>76.28</v>
      </c>
      <c r="DA7" s="81">
        <v>74.989999999999995</v>
      </c>
      <c r="DB7" s="81">
        <v>84.8</v>
      </c>
      <c r="DC7" s="81">
        <v>84.6</v>
      </c>
      <c r="DD7" s="81">
        <v>84.24</v>
      </c>
      <c r="DE7" s="81">
        <v>84.19</v>
      </c>
      <c r="DF7" s="81">
        <v>83.93</v>
      </c>
      <c r="DG7" s="81">
        <v>89.76</v>
      </c>
      <c r="DH7" s="81">
        <v>51.95</v>
      </c>
      <c r="DI7" s="81">
        <v>52.97</v>
      </c>
      <c r="DJ7" s="81">
        <v>53.58</v>
      </c>
      <c r="DK7" s="81">
        <v>54.38</v>
      </c>
      <c r="DL7" s="81">
        <v>54.85</v>
      </c>
      <c r="DM7" s="81">
        <v>47.66</v>
      </c>
      <c r="DN7" s="81">
        <v>48.17</v>
      </c>
      <c r="DO7" s="81">
        <v>48.83</v>
      </c>
      <c r="DP7" s="81">
        <v>49.96</v>
      </c>
      <c r="DQ7" s="81">
        <v>50.82</v>
      </c>
      <c r="DR7" s="81">
        <v>51.51</v>
      </c>
      <c r="DS7" s="81">
        <v>25.39</v>
      </c>
      <c r="DT7" s="81">
        <v>28.63</v>
      </c>
      <c r="DU7" s="81">
        <v>29.38</v>
      </c>
      <c r="DV7" s="81">
        <v>30.42</v>
      </c>
      <c r="DW7" s="81">
        <v>33.24</v>
      </c>
      <c r="DX7" s="81">
        <v>15.1</v>
      </c>
      <c r="DY7" s="81">
        <v>17.12</v>
      </c>
      <c r="DZ7" s="81">
        <v>18.18</v>
      </c>
      <c r="EA7" s="81">
        <v>19.32</v>
      </c>
      <c r="EB7" s="81">
        <v>21.16</v>
      </c>
      <c r="EC7" s="81">
        <v>23.75</v>
      </c>
      <c r="ED7" s="81">
        <v>1.42</v>
      </c>
      <c r="EE7" s="81">
        <v>0.43</v>
      </c>
      <c r="EF7" s="81">
        <v>0.33</v>
      </c>
      <c r="EG7" s="81">
        <v>0.22</v>
      </c>
      <c r="EH7" s="81">
        <v>0.46</v>
      </c>
      <c r="EI7" s="81">
        <v>0.57999999999999996</v>
      </c>
      <c r="EJ7" s="81">
        <v>0.54</v>
      </c>
      <c r="EK7" s="81">
        <v>0.56999999999999995</v>
      </c>
      <c r="EL7" s="81">
        <v>0.52</v>
      </c>
      <c r="EM7" s="81">
        <v>0.48</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51</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2023-12-05T00:55:25Z</dcterms:created>
  <dcterms:modified xsi:type="dcterms:W3CDTF">2024-03-04T02:43:47Z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5.0.1.0</vt:lpwstr>
    </vt:vector>
  </property>
  <property fmtid="{DCFEDD21-7773-49B2-8022-6FC58DB5260B}" pid="3" name="LastSavedVersion">
    <vt:lpwstr>3.1.7.0</vt:lpwstr>
  </property>
  <property fmtid="{DCFEDD21-7773-49B2-8022-6FC58DB5260B}" pid="4" name="LastSavedDate">
    <vt:filetime>2024-03-04T02:43:47Z</vt:filetime>
  </property>
</Properties>
</file>