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X:\☆課共通\通知・回答\庁内\財政課\R5\240117公営企業に係る経営比較分析表（令和４年度決算）の分析等について\"/>
    </mc:Choice>
  </mc:AlternateContent>
  <xr:revisionPtr revIDLastSave="0" documentId="13_ncr:1_{43BED7A4-92B6-473E-A5EF-45E7BA912F08}" xr6:coauthVersionLast="36" xr6:coauthVersionMax="36" xr10:uidLastSave="{00000000-0000-0000-0000-000000000000}"/>
  <workbookProtection workbookAlgorithmName="SHA-512" workbookHashValue="dRAkJu92BOpPk+i9BJAwBNLGTrzqeo41LLpL4OPBgR3QzL0I+hgCM4Np/UhyWN/h04Xdl02lI64bxwJCRVo8xQ==" workbookSaltValue="TY+QUNT4R0nvAfyPnJ+z8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IT76" i="4"/>
  <c r="CS51" i="4"/>
  <c r="HJ30" i="4"/>
  <c r="CS30" i="4"/>
  <c r="BZ76" i="4"/>
  <c r="MA51" i="4"/>
  <c r="HJ51" i="4"/>
  <c r="MA30" i="4"/>
  <c r="C11" i="5"/>
  <c r="D11" i="5"/>
  <c r="E11" i="5"/>
  <c r="B11" i="5"/>
  <c r="BZ30" i="4" l="1"/>
  <c r="BK76" i="4"/>
  <c r="LH51" i="4"/>
  <c r="LT76" i="4"/>
  <c r="GQ51" i="4"/>
  <c r="LH30" i="4"/>
  <c r="IE76" i="4"/>
  <c r="GQ30" i="4"/>
  <c r="BZ51" i="4"/>
  <c r="JV30" i="4"/>
  <c r="FE30" i="4"/>
  <c r="AN30" i="4"/>
  <c r="AG76" i="4"/>
  <c r="KP76" i="4"/>
  <c r="FE51" i="4"/>
  <c r="HA76" i="4"/>
  <c r="JV51" i="4"/>
  <c r="AN51" i="4"/>
  <c r="BG51" i="4"/>
  <c r="AV76" i="4"/>
  <c r="KO51" i="4"/>
  <c r="LE76" i="4"/>
  <c r="FX51" i="4"/>
  <c r="KO30" i="4"/>
  <c r="HP76" i="4"/>
  <c r="FX30" i="4"/>
  <c r="BG30" i="4"/>
  <c r="EL51" i="4"/>
  <c r="GL76" i="4"/>
  <c r="U51" i="4"/>
  <c r="EL30" i="4"/>
  <c r="R76" i="4"/>
  <c r="JC30" i="4"/>
  <c r="U30" i="4"/>
  <c r="JC51" i="4"/>
  <c r="KA76" i="4"/>
</calcChain>
</file>

<file path=xl/sharedStrings.xml><?xml version="1.0" encoding="utf-8"?>
<sst xmlns="http://schemas.openxmlformats.org/spreadsheetml/2006/main" count="320" uniqueCount="137">
  <si>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</si>
  <si>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</si>
  <si>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</si>
  <si>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</si>
  <si>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</si>
  <si>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</si>
  <si>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</si>
  <si>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</si>
  <si>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</si>
  <si>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</si>
  <si>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</si>
  <si>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</si>
  <si>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</si>
  <si>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</si>
  <si>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</si>
  <si>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</si>
  <si>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</si>
  <si>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</si>
  <si>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</si>
  <si>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</si>
  <si>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</si>
  <si>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</si>
  <si>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</si>
  <si>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</si>
  <si>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</si>
  <si>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</si>
  <si>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</si>
  <si>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</si>
  <si>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</si>
  <si>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</si>
  <si>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</si>
  <si>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</si>
  <si>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</si>
  <si>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</si>
  <si>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</si>
  <si>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</si>
  <si>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</si>
  <si>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</si>
  <si>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</si>
  <si>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</si>
  <si>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</si>
  <si>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</si>
  <si>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</si>
  <si>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</si>
  <si>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</si>
  <si>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</si>
  <si>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</si>
  <si>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</si>
  <si>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</si>
  <si>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</si>
  <si>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</si>
  <si>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</si>
  <si>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</si>
  <si>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</si>
  <si>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</si>
  <si>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</si>
  <si>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</si>
  <si>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</si>
  <si>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</si>
  <si>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</si>
  <si>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</si>
  <si>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</si>
  <si>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</si>
  <si>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</si>
  <si>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</si>
  <si>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</si>
  <si>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</si>
  <si>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</si>
  <si>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</si>
  <si>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</si>
  <si>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</si>
  <si>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</si>
  <si>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</si>
  <si>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</si>
  <si>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</si>
  <si>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</si>
  <si>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</si>
  <si>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</si>
  <si>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</si>
  <si>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</si>
  <si>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</si>
  <si>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</si>
  <si>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</si>
  <si>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</si>
  <si>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</si>
  <si>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</si>
  <si>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</si>
  <si>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</si>
  <si>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</si>
  <si>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</si>
  <si>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</si>
  <si>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</si>
  <si>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</si>
  <si>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</si>
  <si>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</si>
  <si>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</si>
  <si>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</si>
  <si>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</si>
  <si>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</si>
  <si>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</si>
  <si>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</si>
  <si>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</si>
  <si>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</si>
  <si>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</si>
  <si>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</si>
  <si>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</si>
  <si>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当該値(N-2)</t>
    <phoneticPr fontId="5"/>
  </si>
  <si>
    <t>当該値(N)</t>
    <phoneticPr fontId="5"/>
  </si>
  <si>
    <t>当該値(N-3)</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</si>
  <si>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</si>
  <si>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</si>
  <si>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</si>
  <si>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</si>
  <si>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</si>
  <si>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</si>
  <si>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</si>
  <si>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三島市</t>
  </si>
  <si>
    <t>市営三島駅南口駐車場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</si>
  <si>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</si>
  <si>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</si>
  <si>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</si>
  <si>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</si>
  <si>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</si>
  <si>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</si>
  <si>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</si>
  <si>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</si>
  <si>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</si>
  <si>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</si>
  <si>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</si>
  <si>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</si>
  <si>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</si>
  <si>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</si>
  <si>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</si>
  <si>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当該駐車場は、再開発事業用地の暫定利用であることから、経営戦略（財政計画）において、建設改良費等は見込んでいないため、⑧設備投資見込額は０円である。
⑩企業債残高対料金収入比率については、企業債残高が減少し、料金収入が増加しているため、前年度より改善している。</t>
    <rPh sb="0" eb="2">
      <t>トウガイ</t>
    </rPh>
    <rPh sb="2" eb="5">
      <t>チュウシャジョウ</t>
    </rPh>
    <rPh sb="7" eb="10">
      <t>サイカイハツ</t>
    </rPh>
    <rPh sb="10" eb="12">
      <t>ジギョウ</t>
    </rPh>
    <rPh sb="12" eb="14">
      <t>ヨウチ</t>
    </rPh>
    <rPh sb="15" eb="17">
      <t>ザンテイ</t>
    </rPh>
    <rPh sb="17" eb="19">
      <t>リヨウ</t>
    </rPh>
    <rPh sb="27" eb="29">
      <t>ケイエイ</t>
    </rPh>
    <rPh sb="29" eb="31">
      <t>センリャク</t>
    </rPh>
    <rPh sb="32" eb="34">
      <t>ザイセイ</t>
    </rPh>
    <rPh sb="34" eb="36">
      <t>ケイカク</t>
    </rPh>
    <rPh sb="42" eb="44">
      <t>ケンセツ</t>
    </rPh>
    <rPh sb="44" eb="47">
      <t>カイリョウヒ</t>
    </rPh>
    <rPh sb="47" eb="48">
      <t>トウ</t>
    </rPh>
    <rPh sb="49" eb="51">
      <t>ミコ</t>
    </rPh>
    <rPh sb="60" eb="62">
      <t>セツビ</t>
    </rPh>
    <rPh sb="62" eb="64">
      <t>トウシ</t>
    </rPh>
    <rPh sb="64" eb="66">
      <t>ミコ</t>
    </rPh>
    <rPh sb="66" eb="67">
      <t>ガク</t>
    </rPh>
    <rPh sb="69" eb="70">
      <t>エン</t>
    </rPh>
    <rPh sb="76" eb="79">
      <t>キギョウサイ</t>
    </rPh>
    <rPh sb="79" eb="81">
      <t>ザンダカ</t>
    </rPh>
    <rPh sb="81" eb="82">
      <t>タイ</t>
    </rPh>
    <rPh sb="82" eb="84">
      <t>リョウキン</t>
    </rPh>
    <rPh sb="84" eb="86">
      <t>シュウニュウ</t>
    </rPh>
    <rPh sb="86" eb="88">
      <t>ヒリツ</t>
    </rPh>
    <rPh sb="94" eb="96">
      <t>キギョウ</t>
    </rPh>
    <phoneticPr fontId="5"/>
  </si>
  <si>
    <t>コロナ禍において移動の規制があったR3年度と比べ、R4年度は駐車場の利用が増加し、収益自体は増加した。
①収益的収支比率は大幅に低下しているが、これはR2年度に取得した駐車場の土地に係る地方債の償還が始まった影響によるものである。ただし、収支が黒字であることを示す100％は大きく超えており、②、③については他会計からの繰入を必要としないため０となっている。
④、⑤については、平面駐車場で設備が少ないこと等により、駐車場使用料収入に対し維持管理費が少額であるため、昨年同様、類似施設と比較して良好な状態である。</t>
    <rPh sb="3" eb="4">
      <t>ワザワイ</t>
    </rPh>
    <rPh sb="8" eb="10">
      <t>イドウ</t>
    </rPh>
    <rPh sb="11" eb="13">
      <t>キセイ</t>
    </rPh>
    <rPh sb="19" eb="21">
      <t>ネンド</t>
    </rPh>
    <rPh sb="22" eb="23">
      <t>クラ</t>
    </rPh>
    <rPh sb="27" eb="29">
      <t>ネンド</t>
    </rPh>
    <rPh sb="30" eb="33">
      <t>チュウシャジョウ</t>
    </rPh>
    <rPh sb="34" eb="36">
      <t>リヨウ</t>
    </rPh>
    <rPh sb="37" eb="39">
      <t>ゾウカ</t>
    </rPh>
    <rPh sb="41" eb="43">
      <t>シュウエキ</t>
    </rPh>
    <rPh sb="43" eb="45">
      <t>ジタイ</t>
    </rPh>
    <rPh sb="46" eb="48">
      <t>ゾウカ</t>
    </rPh>
    <rPh sb="53" eb="56">
      <t>シュウエキテキ</t>
    </rPh>
    <rPh sb="56" eb="60">
      <t>シュウシヒリツ</t>
    </rPh>
    <rPh sb="61" eb="63">
      <t>オオハバ</t>
    </rPh>
    <rPh sb="64" eb="66">
      <t>テイカ</t>
    </rPh>
    <rPh sb="77" eb="79">
      <t>ネンド</t>
    </rPh>
    <rPh sb="80" eb="82">
      <t>シュトク</t>
    </rPh>
    <rPh sb="84" eb="87">
      <t>チュウシャジョウ</t>
    </rPh>
    <rPh sb="88" eb="90">
      <t>トチ</t>
    </rPh>
    <rPh sb="91" eb="92">
      <t>カカ</t>
    </rPh>
    <rPh sb="93" eb="96">
      <t>チホウサイ</t>
    </rPh>
    <rPh sb="97" eb="99">
      <t>ショウカン</t>
    </rPh>
    <rPh sb="100" eb="101">
      <t>ハジ</t>
    </rPh>
    <rPh sb="104" eb="106">
      <t>エイキョウ</t>
    </rPh>
    <rPh sb="119" eb="121">
      <t>シュウシ</t>
    </rPh>
    <rPh sb="122" eb="124">
      <t>クロジ</t>
    </rPh>
    <rPh sb="130" eb="131">
      <t>シメ</t>
    </rPh>
    <rPh sb="137" eb="138">
      <t>オオ</t>
    </rPh>
    <rPh sb="140" eb="141">
      <t>コ</t>
    </rPh>
    <rPh sb="154" eb="155">
      <t>タ</t>
    </rPh>
    <rPh sb="155" eb="157">
      <t>カイケイ</t>
    </rPh>
    <rPh sb="160" eb="162">
      <t>クリイレ</t>
    </rPh>
    <rPh sb="163" eb="165">
      <t>ヒツヨウ</t>
    </rPh>
    <rPh sb="189" eb="191">
      <t>ヘイメン</t>
    </rPh>
    <rPh sb="191" eb="194">
      <t>チュウシャジョウ</t>
    </rPh>
    <rPh sb="195" eb="197">
      <t>セツビ</t>
    </rPh>
    <rPh sb="198" eb="199">
      <t>スク</t>
    </rPh>
    <rPh sb="203" eb="204">
      <t>トウ</t>
    </rPh>
    <rPh sb="208" eb="211">
      <t>チュウシャジョウ</t>
    </rPh>
    <rPh sb="211" eb="214">
      <t>シヨウリョウ</t>
    </rPh>
    <rPh sb="214" eb="216">
      <t>シュウニュウ</t>
    </rPh>
    <rPh sb="217" eb="218">
      <t>タイ</t>
    </rPh>
    <rPh sb="219" eb="224">
      <t>イジカンリヒ</t>
    </rPh>
    <rPh sb="225" eb="227">
      <t>ショウガク</t>
    </rPh>
    <rPh sb="233" eb="235">
      <t>サクネン</t>
    </rPh>
    <rPh sb="235" eb="237">
      <t>ドウヨウ</t>
    </rPh>
    <rPh sb="238" eb="240">
      <t>ルイジ</t>
    </rPh>
    <rPh sb="240" eb="242">
      <t>シセツ</t>
    </rPh>
    <rPh sb="243" eb="245">
      <t>ヒカク</t>
    </rPh>
    <rPh sb="247" eb="249">
      <t>リョウコウ</t>
    </rPh>
    <rPh sb="250" eb="252">
      <t>ジョウタイ</t>
    </rPh>
    <phoneticPr fontId="5"/>
  </si>
  <si>
    <t>上記のとおり、当該駐車場は、再開発事業着工までの暫定駐車場であり、⑪稼働率について、類似施設と比較すると低い値となっているものの、R3年度からは上昇している。</t>
    <rPh sb="0" eb="2">
      <t>ジョウキ</t>
    </rPh>
    <rPh sb="7" eb="9">
      <t>トウガイ</t>
    </rPh>
    <rPh sb="9" eb="12">
      <t>チュウシャジョウ</t>
    </rPh>
    <rPh sb="14" eb="19">
      <t>サイカイハツジギョウ</t>
    </rPh>
    <rPh sb="19" eb="21">
      <t>チャッコウ</t>
    </rPh>
    <rPh sb="24" eb="26">
      <t>ザンテイ</t>
    </rPh>
    <rPh sb="26" eb="29">
      <t>チュウシャジョウ</t>
    </rPh>
    <rPh sb="34" eb="37">
      <t>カドウリツ</t>
    </rPh>
    <rPh sb="54" eb="55">
      <t>アタイ</t>
    </rPh>
    <rPh sb="67" eb="69">
      <t>ネンド</t>
    </rPh>
    <rPh sb="72" eb="74">
      <t>ジョウショウ</t>
    </rPh>
    <phoneticPr fontId="5"/>
  </si>
  <si>
    <t xml:space="preserve">三島駅南口東街区再開発事業の事業用地として取得した土地を、暫定的に駐車場として運営してきたが、再開発事業の着工に伴い、令和６年１月末をもって、市営駐車場としての運営を休止している。
当該土地は、市街地再開発事業により建設される立体駐車場へと権利変換され、竣工後はあらためて市営駐車場として運営を再開する予定である。
</t>
    <rPh sb="0" eb="3">
      <t>ミシマエキ</t>
    </rPh>
    <rPh sb="3" eb="5">
      <t>ミナミグチ</t>
    </rPh>
    <rPh sb="5" eb="8">
      <t>ヒガシガイク</t>
    </rPh>
    <rPh sb="8" eb="11">
      <t>サイカイハツ</t>
    </rPh>
    <rPh sb="11" eb="13">
      <t>ジギョウ</t>
    </rPh>
    <rPh sb="14" eb="18">
      <t>ジギョウヨウチ</t>
    </rPh>
    <rPh sb="21" eb="23">
      <t>シュトク</t>
    </rPh>
    <rPh sb="25" eb="27">
      <t>トチ</t>
    </rPh>
    <rPh sb="29" eb="32">
      <t>ザンテイテキ</t>
    </rPh>
    <rPh sb="33" eb="36">
      <t>チュウシャジョウ</t>
    </rPh>
    <rPh sb="39" eb="41">
      <t>ウンエイ</t>
    </rPh>
    <rPh sb="91" eb="93">
      <t>トウガイ</t>
    </rPh>
    <rPh sb="93" eb="95">
      <t>トチ</t>
    </rPh>
    <rPh sb="97" eb="103">
      <t>シガイチサイカイハツ</t>
    </rPh>
    <rPh sb="103" eb="105">
      <t>ジギョウ</t>
    </rPh>
    <rPh sb="108" eb="110">
      <t>ケンセツ</t>
    </rPh>
    <rPh sb="113" eb="118">
      <t>リッタイチュウシャジョウ</t>
    </rPh>
    <rPh sb="120" eb="124">
      <t>ケンリヘンカン</t>
    </rPh>
    <rPh sb="127" eb="129">
      <t>シュンコウ</t>
    </rPh>
    <rPh sb="129" eb="130">
      <t>ゴ</t>
    </rPh>
    <rPh sb="136" eb="141">
      <t>シエイチュウシャジョウ</t>
    </rPh>
    <rPh sb="144" eb="146">
      <t>ウンエイ</t>
    </rPh>
    <rPh sb="147" eb="149">
      <t>サイカイ</t>
    </rPh>
    <rPh sb="151" eb="15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</si>
</sst>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#N/A</c:v>
                </c:pt>
                <c:pt idx="2">
                  <c:v>#N/A</c:v>
                </c:pt>
                <c:pt idx="3">
                  <c:v>624.9</c:v>
                </c:pt>
                <c:pt idx="4">
                  <c:v>149</c:v>
                </c:pt>
              </c:numCache>
            </c:numRef>
          </c:val>
          <c:extLst>
            <c:ext xmlns:c16="http://schemas.microsoft.com/office/drawing/2014/chart" uri="{C3380CC4-5D6E-409C-BE32-E72D297353CC}">
              <c16:uniqueId val="{00000000-4214-4393-A30D-7CA80D509EE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338.4</c:v>
                </c:pt>
                <c:pt idx="4">
                  <c:v>1268.9000000000001</c:v>
                </c:pt>
              </c:numCache>
            </c:numRef>
          </c:val>
          <c:smooth val="0"/>
          <c:extLst>
            <c:ext xmlns:c16="http://schemas.microsoft.com/office/drawing/2014/chart" uri="{C3380CC4-5D6E-409C-BE32-E72D297353CC}">
              <c16:uniqueId val="{00000001-4214-4393-A30D-7CA80D509EE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#N/A</c:v>
                </c:pt>
                <c:pt idx="2">
                  <c:v>#N/A</c:v>
                </c:pt>
                <c:pt idx="3">
                  <c:v>1467.5</c:v>
                </c:pt>
                <c:pt idx="4">
                  <c:v>1110.2</c:v>
                </c:pt>
              </c:numCache>
            </c:numRef>
          </c:val>
          <c:extLst>
            <c:ext xmlns:c16="http://schemas.microsoft.com/office/drawing/2014/chart" uri="{C3380CC4-5D6E-409C-BE32-E72D297353CC}">
              <c16:uniqueId val="{00000000-2946-4EBA-B137-8B483656AAD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70</c:v>
                </c:pt>
                <c:pt idx="4">
                  <c:v>47.6</c:v>
                </c:pt>
              </c:numCache>
            </c:numRef>
          </c:val>
          <c:smooth val="0"/>
          <c:extLst>
            <c:ext xmlns:c16="http://schemas.microsoft.com/office/drawing/2014/chart" uri="{C3380CC4-5D6E-409C-BE32-E72D297353CC}">
              <c16:uniqueId val="{00000001-2946-4EBA-B137-8B483656AAD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007-401F-B1AB-76FF2BC5B96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007-401F-B1AB-76FF2BC5B96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534-41F5-B86A-C5148D079F4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534-41F5-B86A-C5148D079F4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A37C-4792-B674-CA181BFE4E5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5.0999999999999996</c:v>
                </c:pt>
                <c:pt idx="4">
                  <c:v>1.9</c:v>
                </c:pt>
              </c:numCache>
            </c:numRef>
          </c:val>
          <c:smooth val="0"/>
          <c:extLst>
            <c:ext xmlns:c16="http://schemas.microsoft.com/office/drawing/2014/chart" uri="{C3380CC4-5D6E-409C-BE32-E72D297353CC}">
              <c16:uniqueId val="{00000001-A37C-4792-B674-CA181BFE4E5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#N/A</c:v>
                </c:pt>
                <c:pt idx="2">
                  <c:v>#N/A</c:v>
                </c:pt>
                <c:pt idx="3">
                  <c:v>0</c:v>
                </c:pt>
                <c:pt idx="4">
                  <c:v>0</c:v>
                </c:pt>
              </c:numCache>
            </c:numRef>
          </c:val>
          <c:extLst>
            <c:ext xmlns:c16="http://schemas.microsoft.com/office/drawing/2014/chart" uri="{C3380CC4-5D6E-409C-BE32-E72D297353CC}">
              <c16:uniqueId val="{00000000-FF91-4C3F-B731-23B3477195E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166</c:v>
                </c:pt>
                <c:pt idx="4">
                  <c:v>18</c:v>
                </c:pt>
              </c:numCache>
            </c:numRef>
          </c:val>
          <c:smooth val="0"/>
          <c:extLst>
            <c:ext xmlns:c16="http://schemas.microsoft.com/office/drawing/2014/chart" uri="{C3380CC4-5D6E-409C-BE32-E72D297353CC}">
              <c16:uniqueId val="{00000001-FF91-4C3F-B731-23B3477195E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#N/A</c:v>
                </c:pt>
                <c:pt idx="2">
                  <c:v>#N/A</c:v>
                </c:pt>
                <c:pt idx="3">
                  <c:v>184.4</c:v>
                </c:pt>
                <c:pt idx="4">
                  <c:v>223.3</c:v>
                </c:pt>
              </c:numCache>
            </c:numRef>
          </c:val>
          <c:extLst>
            <c:ext xmlns:c16="http://schemas.microsoft.com/office/drawing/2014/chart" uri="{C3380CC4-5D6E-409C-BE32-E72D297353CC}">
              <c16:uniqueId val="{00000000-1942-4623-94B8-3A02E77AC33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251.9</c:v>
                </c:pt>
                <c:pt idx="4">
                  <c:v>291.5</c:v>
                </c:pt>
              </c:numCache>
            </c:numRef>
          </c:val>
          <c:smooth val="0"/>
          <c:extLst>
            <c:ext xmlns:c16="http://schemas.microsoft.com/office/drawing/2014/chart" uri="{C3380CC4-5D6E-409C-BE32-E72D297353CC}">
              <c16:uniqueId val="{00000001-1942-4623-94B8-3A02E77AC33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#N/A</c:v>
                </c:pt>
                <c:pt idx="2">
                  <c:v>#N/A</c:v>
                </c:pt>
                <c:pt idx="3">
                  <c:v>86.6</c:v>
                </c:pt>
                <c:pt idx="4">
                  <c:v>82.2</c:v>
                </c:pt>
              </c:numCache>
            </c:numRef>
          </c:val>
          <c:extLst>
            <c:ext xmlns:c16="http://schemas.microsoft.com/office/drawing/2014/chart" uri="{C3380CC4-5D6E-409C-BE32-E72D297353CC}">
              <c16:uniqueId val="{00000000-C3F5-410C-A04A-45901E44D88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8.5</c:v>
                </c:pt>
                <c:pt idx="4">
                  <c:v>26.6</c:v>
                </c:pt>
              </c:numCache>
            </c:numRef>
          </c:val>
          <c:smooth val="0"/>
          <c:extLst>
            <c:ext xmlns:c16="http://schemas.microsoft.com/office/drawing/2014/chart" uri="{C3380CC4-5D6E-409C-BE32-E72D297353CC}">
              <c16:uniqueId val="{00000001-C3F5-410C-A04A-45901E44D88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#N/A</c:v>
                </c:pt>
                <c:pt idx="2">
                  <c:v>#N/A</c:v>
                </c:pt>
                <c:pt idx="3">
                  <c:v>86310</c:v>
                </c:pt>
                <c:pt idx="4">
                  <c:v>103775</c:v>
                </c:pt>
              </c:numCache>
            </c:numRef>
          </c:val>
          <c:extLst>
            <c:ext xmlns:c16="http://schemas.microsoft.com/office/drawing/2014/chart" uri="{C3380CC4-5D6E-409C-BE32-E72D297353CC}">
              <c16:uniqueId val="{00000000-BB7D-4423-8600-8EC39E604CF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4153</c:v>
                </c:pt>
                <c:pt idx="4">
                  <c:v>6140</c:v>
                </c:pt>
              </c:numCache>
            </c:numRef>
          </c:val>
          <c:smooth val="0"/>
          <c:extLst>
            <c:ext xmlns:c16="http://schemas.microsoft.com/office/drawing/2014/chart" uri="{C3380CC4-5D6E-409C-BE32-E72D297353CC}">
              <c16:uniqueId val="{00000001-BB7D-4423-8600-8EC39E604CF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X4" zoomScale="80" zoomScaleNormal="80" zoomScaleSheetLayoutView="70" workbookViewId="0">
      <selection activeCell="ND49" sqref="ND49:NR6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静岡県三島市　市営三島駅南口駐車場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9277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365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t="str">
        <f>データ!Z7</f>
        <v>-</v>
      </c>
      <c r="AO31" s="98"/>
      <c r="AP31" s="98"/>
      <c r="AQ31" s="98"/>
      <c r="AR31" s="98"/>
      <c r="AS31" s="98"/>
      <c r="AT31" s="98"/>
      <c r="AU31" s="98"/>
      <c r="AV31" s="98"/>
      <c r="AW31" s="98"/>
      <c r="AX31" s="98"/>
      <c r="AY31" s="98"/>
      <c r="AZ31" s="98"/>
      <c r="BA31" s="98"/>
      <c r="BB31" s="98"/>
      <c r="BC31" s="98"/>
      <c r="BD31" s="98"/>
      <c r="BE31" s="98"/>
      <c r="BF31" s="98"/>
      <c r="BG31" s="98" t="str">
        <f>データ!AA7</f>
        <v>-</v>
      </c>
      <c r="BH31" s="98"/>
      <c r="BI31" s="98"/>
      <c r="BJ31" s="98"/>
      <c r="BK31" s="98"/>
      <c r="BL31" s="98"/>
      <c r="BM31" s="98"/>
      <c r="BN31" s="98"/>
      <c r="BO31" s="98"/>
      <c r="BP31" s="98"/>
      <c r="BQ31" s="98"/>
      <c r="BR31" s="98"/>
      <c r="BS31" s="98"/>
      <c r="BT31" s="98"/>
      <c r="BU31" s="98"/>
      <c r="BV31" s="98"/>
      <c r="BW31" s="98"/>
      <c r="BX31" s="98"/>
      <c r="BY31" s="98"/>
      <c r="BZ31" s="98">
        <f>データ!AB7</f>
        <v>624.9</v>
      </c>
      <c r="CA31" s="98"/>
      <c r="CB31" s="98"/>
      <c r="CC31" s="98"/>
      <c r="CD31" s="98"/>
      <c r="CE31" s="98"/>
      <c r="CF31" s="98"/>
      <c r="CG31" s="98"/>
      <c r="CH31" s="98"/>
      <c r="CI31" s="98"/>
      <c r="CJ31" s="98"/>
      <c r="CK31" s="98"/>
      <c r="CL31" s="98"/>
      <c r="CM31" s="98"/>
      <c r="CN31" s="98"/>
      <c r="CO31" s="98"/>
      <c r="CP31" s="98"/>
      <c r="CQ31" s="98"/>
      <c r="CR31" s="98"/>
      <c r="CS31" s="98">
        <f>データ!AC7</f>
        <v>149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t="str">
        <f>データ!AK7</f>
        <v>-</v>
      </c>
      <c r="FF31" s="98"/>
      <c r="FG31" s="98"/>
      <c r="FH31" s="98"/>
      <c r="FI31" s="98"/>
      <c r="FJ31" s="98"/>
      <c r="FK31" s="98"/>
      <c r="FL31" s="98"/>
      <c r="FM31" s="98"/>
      <c r="FN31" s="98"/>
      <c r="FO31" s="98"/>
      <c r="FP31" s="98"/>
      <c r="FQ31" s="98"/>
      <c r="FR31" s="98"/>
      <c r="FS31" s="98"/>
      <c r="FT31" s="98"/>
      <c r="FU31" s="98"/>
      <c r="FV31" s="98"/>
      <c r="FW31" s="98"/>
      <c r="FX31" s="98" t="str">
        <f>データ!AL7</f>
        <v>-</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t="str">
        <f>データ!DM7</f>
        <v>-</v>
      </c>
      <c r="KP31" s="67"/>
      <c r="KQ31" s="67"/>
      <c r="KR31" s="67"/>
      <c r="KS31" s="67"/>
      <c r="KT31" s="67"/>
      <c r="KU31" s="67"/>
      <c r="KV31" s="67"/>
      <c r="KW31" s="67"/>
      <c r="KX31" s="67"/>
      <c r="KY31" s="67"/>
      <c r="KZ31" s="67"/>
      <c r="LA31" s="67"/>
      <c r="LB31" s="67"/>
      <c r="LC31" s="67"/>
      <c r="LD31" s="67"/>
      <c r="LE31" s="67"/>
      <c r="LF31" s="67"/>
      <c r="LG31" s="68"/>
      <c r="LH31" s="66">
        <f>データ!DN7</f>
        <v>184.4</v>
      </c>
      <c r="LI31" s="67"/>
      <c r="LJ31" s="67"/>
      <c r="LK31" s="67"/>
      <c r="LL31" s="67"/>
      <c r="LM31" s="67"/>
      <c r="LN31" s="67"/>
      <c r="LO31" s="67"/>
      <c r="LP31" s="67"/>
      <c r="LQ31" s="67"/>
      <c r="LR31" s="67"/>
      <c r="LS31" s="67"/>
      <c r="LT31" s="67"/>
      <c r="LU31" s="67"/>
      <c r="LV31" s="67"/>
      <c r="LW31" s="67"/>
      <c r="LX31" s="67"/>
      <c r="LY31" s="67"/>
      <c r="LZ31" s="68"/>
      <c r="MA31" s="66">
        <f>データ!DO7</f>
        <v>223.3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t="str">
        <f>データ!AE7</f>
        <v>-</v>
      </c>
      <c r="AO32" s="98"/>
      <c r="AP32" s="98"/>
      <c r="AQ32" s="98"/>
      <c r="AR32" s="98"/>
      <c r="AS32" s="98"/>
      <c r="AT32" s="98"/>
      <c r="AU32" s="98"/>
      <c r="AV32" s="98"/>
      <c r="AW32" s="98"/>
      <c r="AX32" s="98"/>
      <c r="AY32" s="98"/>
      <c r="AZ32" s="98"/>
      <c r="BA32" s="98"/>
      <c r="BB32" s="98"/>
      <c r="BC32" s="98"/>
      <c r="BD32" s="98"/>
      <c r="BE32" s="98"/>
      <c r="BF32" s="98"/>
      <c r="BG32" s="98" t="str">
        <f>データ!AF7</f>
        <v>-</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t="str">
        <f>データ!AP7</f>
        <v>-</v>
      </c>
      <c r="FF32" s="98"/>
      <c r="FG32" s="98"/>
      <c r="FH32" s="98"/>
      <c r="FI32" s="98"/>
      <c r="FJ32" s="98"/>
      <c r="FK32" s="98"/>
      <c r="FL32" s="98"/>
      <c r="FM32" s="98"/>
      <c r="FN32" s="98"/>
      <c r="FO32" s="98"/>
      <c r="FP32" s="98"/>
      <c r="FQ32" s="98"/>
      <c r="FR32" s="98"/>
      <c r="FS32" s="98"/>
      <c r="FT32" s="98"/>
      <c r="FU32" s="98"/>
      <c r="FV32" s="98"/>
      <c r="FW32" s="98"/>
      <c r="FX32" s="98" t="str">
        <f>データ!AQ7</f>
        <v>-</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t="str">
        <f>データ!DR7</f>
        <v>-</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t="str">
        <f>データ!AV7</f>
        <v>-</v>
      </c>
      <c r="AO52" s="97"/>
      <c r="AP52" s="97"/>
      <c r="AQ52" s="97"/>
      <c r="AR52" s="97"/>
      <c r="AS52" s="97"/>
      <c r="AT52" s="97"/>
      <c r="AU52" s="97"/>
      <c r="AV52" s="97"/>
      <c r="AW52" s="97"/>
      <c r="AX52" s="97"/>
      <c r="AY52" s="97"/>
      <c r="AZ52" s="97"/>
      <c r="BA52" s="97"/>
      <c r="BB52" s="97"/>
      <c r="BC52" s="97"/>
      <c r="BD52" s="97"/>
      <c r="BE52" s="97"/>
      <c r="BF52" s="97"/>
      <c r="BG52" s="97" t="str">
        <f>データ!AW7</f>
        <v>-</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t="str">
        <f>データ!BG7</f>
        <v>-</v>
      </c>
      <c r="FF52" s="98"/>
      <c r="FG52" s="98"/>
      <c r="FH52" s="98"/>
      <c r="FI52" s="98"/>
      <c r="FJ52" s="98"/>
      <c r="FK52" s="98"/>
      <c r="FL52" s="98"/>
      <c r="FM52" s="98"/>
      <c r="FN52" s="98"/>
      <c r="FO52" s="98"/>
      <c r="FP52" s="98"/>
      <c r="FQ52" s="98"/>
      <c r="FR52" s="98"/>
      <c r="FS52" s="98"/>
      <c r="FT52" s="98"/>
      <c r="FU52" s="98"/>
      <c r="FV52" s="98"/>
      <c r="FW52" s="98"/>
      <c r="FX52" s="98" t="str">
        <f>データ!BH7</f>
        <v>-</v>
      </c>
      <c r="FY52" s="98"/>
      <c r="FZ52" s="98"/>
      <c r="GA52" s="98"/>
      <c r="GB52" s="98"/>
      <c r="GC52" s="98"/>
      <c r="GD52" s="98"/>
      <c r="GE52" s="98"/>
      <c r="GF52" s="98"/>
      <c r="GG52" s="98"/>
      <c r="GH52" s="98"/>
      <c r="GI52" s="98"/>
      <c r="GJ52" s="98"/>
      <c r="GK52" s="98"/>
      <c r="GL52" s="98"/>
      <c r="GM52" s="98"/>
      <c r="GN52" s="98"/>
      <c r="GO52" s="98"/>
      <c r="GP52" s="98"/>
      <c r="GQ52" s="98">
        <f>データ!BI7</f>
        <v>86.6</v>
      </c>
      <c r="GR52" s="98"/>
      <c r="GS52" s="98"/>
      <c r="GT52" s="98"/>
      <c r="GU52" s="98"/>
      <c r="GV52" s="98"/>
      <c r="GW52" s="98"/>
      <c r="GX52" s="98"/>
      <c r="GY52" s="98"/>
      <c r="GZ52" s="98"/>
      <c r="HA52" s="98"/>
      <c r="HB52" s="98"/>
      <c r="HC52" s="98"/>
      <c r="HD52" s="98"/>
      <c r="HE52" s="98"/>
      <c r="HF52" s="98"/>
      <c r="HG52" s="98"/>
      <c r="HH52" s="98"/>
      <c r="HI52" s="98"/>
      <c r="HJ52" s="98">
        <f>データ!BJ7</f>
        <v>82.2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t="str">
        <f>データ!BR7</f>
        <v>-</v>
      </c>
      <c r="JW52" s="97"/>
      <c r="JX52" s="97"/>
      <c r="JY52" s="97"/>
      <c r="JZ52" s="97"/>
      <c r="KA52" s="97"/>
      <c r="KB52" s="97"/>
      <c r="KC52" s="97"/>
      <c r="KD52" s="97"/>
      <c r="KE52" s="97"/>
      <c r="KF52" s="97"/>
      <c r="KG52" s="97"/>
      <c r="KH52" s="97"/>
      <c r="KI52" s="97"/>
      <c r="KJ52" s="97"/>
      <c r="KK52" s="97"/>
      <c r="KL52" s="97"/>
      <c r="KM52" s="97"/>
      <c r="KN52" s="97"/>
      <c r="KO52" s="97" t="str">
        <f>データ!BS7</f>
        <v>-</v>
      </c>
      <c r="KP52" s="97"/>
      <c r="KQ52" s="97"/>
      <c r="KR52" s="97"/>
      <c r="KS52" s="97"/>
      <c r="KT52" s="97"/>
      <c r="KU52" s="97"/>
      <c r="KV52" s="97"/>
      <c r="KW52" s="97"/>
      <c r="KX52" s="97"/>
      <c r="KY52" s="97"/>
      <c r="KZ52" s="97"/>
      <c r="LA52" s="97"/>
      <c r="LB52" s="97"/>
      <c r="LC52" s="97"/>
      <c r="LD52" s="97"/>
      <c r="LE52" s="97"/>
      <c r="LF52" s="97"/>
      <c r="LG52" s="97"/>
      <c r="LH52" s="97">
        <f>データ!BT7</f>
        <v>86310</v>
      </c>
      <c r="LI52" s="97"/>
      <c r="LJ52" s="97"/>
      <c r="LK52" s="97"/>
      <c r="LL52" s="97"/>
      <c r="LM52" s="97"/>
      <c r="LN52" s="97"/>
      <c r="LO52" s="97"/>
      <c r="LP52" s="97"/>
      <c r="LQ52" s="97"/>
      <c r="LR52" s="97"/>
      <c r="LS52" s="97"/>
      <c r="LT52" s="97"/>
      <c r="LU52" s="97"/>
      <c r="LV52" s="97"/>
      <c r="LW52" s="97"/>
      <c r="LX52" s="97"/>
      <c r="LY52" s="97"/>
      <c r="LZ52" s="97"/>
      <c r="MA52" s="97">
        <f>データ!BU7</f>
        <v>103775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t="str">
        <f>データ!BA7</f>
        <v>-</v>
      </c>
      <c r="AO53" s="97"/>
      <c r="AP53" s="97"/>
      <c r="AQ53" s="97"/>
      <c r="AR53" s="97"/>
      <c r="AS53" s="97"/>
      <c r="AT53" s="97"/>
      <c r="AU53" s="97"/>
      <c r="AV53" s="97"/>
      <c r="AW53" s="97"/>
      <c r="AX53" s="97"/>
      <c r="AY53" s="97"/>
      <c r="AZ53" s="97"/>
      <c r="BA53" s="97"/>
      <c r="BB53" s="97"/>
      <c r="BC53" s="97"/>
      <c r="BD53" s="97"/>
      <c r="BE53" s="97"/>
      <c r="BF53" s="97"/>
      <c r="BG53" s="97" t="str">
        <f>データ!BB7</f>
        <v>-</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t="str">
        <f>データ!BL7</f>
        <v>-</v>
      </c>
      <c r="FF53" s="98"/>
      <c r="FG53" s="98"/>
      <c r="FH53" s="98"/>
      <c r="FI53" s="98"/>
      <c r="FJ53" s="98"/>
      <c r="FK53" s="98"/>
      <c r="FL53" s="98"/>
      <c r="FM53" s="98"/>
      <c r="FN53" s="98"/>
      <c r="FO53" s="98"/>
      <c r="FP53" s="98"/>
      <c r="FQ53" s="98"/>
      <c r="FR53" s="98"/>
      <c r="FS53" s="98"/>
      <c r="FT53" s="98"/>
      <c r="FU53" s="98"/>
      <c r="FV53" s="98"/>
      <c r="FW53" s="98"/>
      <c r="FX53" s="98" t="str">
        <f>データ!BM7</f>
        <v>-</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t="str">
        <f>データ!BW7</f>
        <v>-</v>
      </c>
      <c r="JW53" s="97"/>
      <c r="JX53" s="97"/>
      <c r="JY53" s="97"/>
      <c r="JZ53" s="97"/>
      <c r="KA53" s="97"/>
      <c r="KB53" s="97"/>
      <c r="KC53" s="97"/>
      <c r="KD53" s="97"/>
      <c r="KE53" s="97"/>
      <c r="KF53" s="97"/>
      <c r="KG53" s="97"/>
      <c r="KH53" s="97"/>
      <c r="KI53" s="97"/>
      <c r="KJ53" s="97"/>
      <c r="KK53" s="97"/>
      <c r="KL53" s="97"/>
      <c r="KM53" s="97"/>
      <c r="KN53" s="97"/>
      <c r="KO53" s="97" t="str">
        <f>データ!BX7</f>
        <v>-</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2431117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t="str">
        <f>データ!DB7</f>
        <v>-</v>
      </c>
      <c r="LF77" s="67"/>
      <c r="LG77" s="67"/>
      <c r="LH77" s="67"/>
      <c r="LI77" s="67"/>
      <c r="LJ77" s="67"/>
      <c r="LK77" s="67"/>
      <c r="LL77" s="67"/>
      <c r="LM77" s="67"/>
      <c r="LN77" s="67"/>
      <c r="LO77" s="67"/>
      <c r="LP77" s="67"/>
      <c r="LQ77" s="67"/>
      <c r="LR77" s="67"/>
      <c r="LS77" s="68"/>
      <c r="LT77" s="66">
        <f>データ!DC7</f>
        <v>1467.5</v>
      </c>
      <c r="LU77" s="67"/>
      <c r="LV77" s="67"/>
      <c r="LW77" s="67"/>
      <c r="LX77" s="67"/>
      <c r="LY77" s="67"/>
      <c r="LZ77" s="67"/>
      <c r="MA77" s="67"/>
      <c r="MB77" s="67"/>
      <c r="MC77" s="67"/>
      <c r="MD77" s="67"/>
      <c r="ME77" s="67"/>
      <c r="MF77" s="67"/>
      <c r="MG77" s="67"/>
      <c r="MH77" s="68"/>
      <c r="MI77" s="66">
        <f>データ!DD7</f>
        <v>1110.2</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t="str">
        <f>データ!DG7</f>
        <v>-</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WKqzVCu+iqHL2IRQqJiCz8Lut/vtldnu1y6dXW6fh7akXvyYvSpLXLXp6quswO5+zsJJsbra34S8zUlvaafz3g==" saltValue="SHVsLWULZpaxCtY08K+FM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102</v>
      </c>
      <c r="AM5" s="47" t="s">
        <v>103</v>
      </c>
      <c r="AN5" s="47" t="s">
        <v>104</v>
      </c>
      <c r="AO5" s="47" t="s">
        <v>95</v>
      </c>
      <c r="AP5" s="47" t="s">
        <v>96</v>
      </c>
      <c r="AQ5" s="47" t="s">
        <v>97</v>
      </c>
      <c r="AR5" s="47" t="s">
        <v>98</v>
      </c>
      <c r="AS5" s="47" t="s">
        <v>99</v>
      </c>
      <c r="AT5" s="47" t="s">
        <v>100</v>
      </c>
      <c r="AU5" s="47" t="s">
        <v>105</v>
      </c>
      <c r="AV5" s="47" t="s">
        <v>91</v>
      </c>
      <c r="AW5" s="47" t="s">
        <v>106</v>
      </c>
      <c r="AX5" s="47" t="s">
        <v>93</v>
      </c>
      <c r="AY5" s="47" t="s">
        <v>107</v>
      </c>
      <c r="AZ5" s="47" t="s">
        <v>95</v>
      </c>
      <c r="BA5" s="47" t="s">
        <v>96</v>
      </c>
      <c r="BB5" s="47" t="s">
        <v>97</v>
      </c>
      <c r="BC5" s="47" t="s">
        <v>98</v>
      </c>
      <c r="BD5" s="47" t="s">
        <v>99</v>
      </c>
      <c r="BE5" s="47" t="s">
        <v>100</v>
      </c>
      <c r="BF5" s="47" t="s">
        <v>105</v>
      </c>
      <c r="BG5" s="47" t="s">
        <v>108</v>
      </c>
      <c r="BH5" s="47" t="s">
        <v>106</v>
      </c>
      <c r="BI5" s="47" t="s">
        <v>109</v>
      </c>
      <c r="BJ5" s="47" t="s">
        <v>94</v>
      </c>
      <c r="BK5" s="47" t="s">
        <v>95</v>
      </c>
      <c r="BL5" s="47" t="s">
        <v>96</v>
      </c>
      <c r="BM5" s="47" t="s">
        <v>97</v>
      </c>
      <c r="BN5" s="47" t="s">
        <v>98</v>
      </c>
      <c r="BO5" s="47" t="s">
        <v>99</v>
      </c>
      <c r="BP5" s="47" t="s">
        <v>100</v>
      </c>
      <c r="BQ5" s="47" t="s">
        <v>90</v>
      </c>
      <c r="BR5" s="47" t="s">
        <v>91</v>
      </c>
      <c r="BS5" s="47" t="s">
        <v>92</v>
      </c>
      <c r="BT5" s="47" t="s">
        <v>103</v>
      </c>
      <c r="BU5" s="47" t="s">
        <v>107</v>
      </c>
      <c r="BV5" s="47" t="s">
        <v>95</v>
      </c>
      <c r="BW5" s="47" t="s">
        <v>96</v>
      </c>
      <c r="BX5" s="47" t="s">
        <v>97</v>
      </c>
      <c r="BY5" s="47" t="s">
        <v>98</v>
      </c>
      <c r="BZ5" s="47" t="s">
        <v>99</v>
      </c>
      <c r="CA5" s="47" t="s">
        <v>100</v>
      </c>
      <c r="CB5" s="47" t="s">
        <v>101</v>
      </c>
      <c r="CC5" s="47" t="s">
        <v>91</v>
      </c>
      <c r="CD5" s="47" t="s">
        <v>106</v>
      </c>
      <c r="CE5" s="47" t="s">
        <v>109</v>
      </c>
      <c r="CF5" s="47" t="s">
        <v>104</v>
      </c>
      <c r="CG5" s="47" t="s">
        <v>95</v>
      </c>
      <c r="CH5" s="47" t="s">
        <v>96</v>
      </c>
      <c r="CI5" s="47" t="s">
        <v>97</v>
      </c>
      <c r="CJ5" s="47" t="s">
        <v>98</v>
      </c>
      <c r="CK5" s="47" t="s">
        <v>99</v>
      </c>
      <c r="CL5" s="47" t="s">
        <v>100</v>
      </c>
      <c r="CM5" s="145"/>
      <c r="CN5" s="145"/>
      <c r="CO5" s="47" t="s">
        <v>90</v>
      </c>
      <c r="CP5" s="47" t="s">
        <v>108</v>
      </c>
      <c r="CQ5" s="47" t="s">
        <v>92</v>
      </c>
      <c r="CR5" s="47" t="s">
        <v>93</v>
      </c>
      <c r="CS5" s="47" t="s">
        <v>104</v>
      </c>
      <c r="CT5" s="47" t="s">
        <v>95</v>
      </c>
      <c r="CU5" s="47" t="s">
        <v>96</v>
      </c>
      <c r="CV5" s="47" t="s">
        <v>97</v>
      </c>
      <c r="CW5" s="47" t="s">
        <v>98</v>
      </c>
      <c r="CX5" s="47" t="s">
        <v>99</v>
      </c>
      <c r="CY5" s="47" t="s">
        <v>100</v>
      </c>
      <c r="CZ5" s="47" t="s">
        <v>105</v>
      </c>
      <c r="DA5" s="47" t="s">
        <v>110</v>
      </c>
      <c r="DB5" s="47" t="s">
        <v>92</v>
      </c>
      <c r="DC5" s="47" t="s">
        <v>93</v>
      </c>
      <c r="DD5" s="47" t="s">
        <v>107</v>
      </c>
      <c r="DE5" s="47" t="s">
        <v>95</v>
      </c>
      <c r="DF5" s="47" t="s">
        <v>96</v>
      </c>
      <c r="DG5" s="47" t="s">
        <v>97</v>
      </c>
      <c r="DH5" s="47" t="s">
        <v>98</v>
      </c>
      <c r="DI5" s="47" t="s">
        <v>99</v>
      </c>
      <c r="DJ5" s="47" t="s">
        <v>35</v>
      </c>
      <c r="DK5" s="47" t="s">
        <v>105</v>
      </c>
      <c r="DL5" s="47" t="s">
        <v>91</v>
      </c>
      <c r="DM5" s="47" t="s">
        <v>92</v>
      </c>
      <c r="DN5" s="47" t="s">
        <v>93</v>
      </c>
      <c r="DO5" s="47" t="s">
        <v>104</v>
      </c>
      <c r="DP5" s="47" t="s">
        <v>95</v>
      </c>
      <c r="DQ5" s="47" t="s">
        <v>96</v>
      </c>
      <c r="DR5" s="47" t="s">
        <v>97</v>
      </c>
      <c r="DS5" s="47" t="s">
        <v>98</v>
      </c>
      <c r="DT5" s="47" t="s">
        <v>99</v>
      </c>
      <c r="DU5" s="47" t="s">
        <v>100</v>
      </c>
    </row>
    <row r="6" spans="1:125" s="54" customFormat="1" x14ac:dyDescent="0.2">
      <c r="A6" s="37" t="s">
        <v>111</v>
      </c>
      <c r="B6" s="48">
        <f>B8</f>
        <v>2022</v>
      </c>
      <c r="C6" s="48">
        <f t="shared" ref="C6:X6" si="1">C8</f>
        <v>222062</v>
      </c>
      <c r="D6" s="48">
        <f t="shared" si="1"/>
        <v>47</v>
      </c>
      <c r="E6" s="48">
        <f t="shared" si="1"/>
        <v>14</v>
      </c>
      <c r="F6" s="48">
        <f t="shared" si="1"/>
        <v>0</v>
      </c>
      <c r="G6" s="48">
        <f t="shared" si="1"/>
        <v>2</v>
      </c>
      <c r="H6" s="48" t="str">
        <f>SUBSTITUTE(H8,"　","")</f>
        <v>静岡県三島市</v>
      </c>
      <c r="I6" s="48" t="str">
        <f t="shared" si="1"/>
        <v>市営三島駅南口駐車場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v>
      </c>
      <c r="S6" s="50" t="str">
        <f t="shared" si="1"/>
        <v>駅</v>
      </c>
      <c r="T6" s="50" t="str">
        <f t="shared" si="1"/>
        <v>無</v>
      </c>
      <c r="U6" s="51">
        <f t="shared" si="1"/>
        <v>9277</v>
      </c>
      <c r="V6" s="51">
        <f t="shared" si="1"/>
        <v>365</v>
      </c>
      <c r="W6" s="51">
        <f t="shared" si="1"/>
        <v>300</v>
      </c>
      <c r="X6" s="50" t="str">
        <f t="shared" si="1"/>
        <v>無</v>
      </c>
      <c r="Y6" s="52" t="e">
        <f>IF(Y8="-",NA(),Y8)</f>
        <v>#N/A</v>
      </c>
      <c r="Z6" s="52" t="e">
        <f t="shared" ref="Z6:AH6" si="2">IF(Z8="-",NA(),Z8)</f>
        <v>#N/A</v>
      </c>
      <c r="AA6" s="52" t="e">
        <f t="shared" si="2"/>
        <v>#N/A</v>
      </c>
      <c r="AB6" s="52">
        <f t="shared" si="2"/>
        <v>624.9</v>
      </c>
      <c r="AC6" s="52">
        <f t="shared" si="2"/>
        <v>149</v>
      </c>
      <c r="AD6" s="52" t="e">
        <f t="shared" si="2"/>
        <v>#N/A</v>
      </c>
      <c r="AE6" s="52" t="e">
        <f t="shared" si="2"/>
        <v>#N/A</v>
      </c>
      <c r="AF6" s="52" t="e">
        <f t="shared" si="2"/>
        <v>#N/A</v>
      </c>
      <c r="AG6" s="52">
        <f t="shared" si="2"/>
        <v>338.4</v>
      </c>
      <c r="AH6" s="52">
        <f t="shared" si="2"/>
        <v>1268.9000000000001</v>
      </c>
      <c r="AI6" s="49" t="str">
        <f>IF(AI8="-","",IF(AI8="-","【-】","【"&amp;SUBSTITUTE(TEXT(AI8,"#,##0.0"),"-","△")&amp;"】"))</f>
        <v>【676.8】</v>
      </c>
      <c r="AJ6" s="52" t="e">
        <f>IF(AJ8="-",NA(),AJ8)</f>
        <v>#N/A</v>
      </c>
      <c r="AK6" s="52" t="e">
        <f t="shared" ref="AK6:AS6" si="3">IF(AK8="-",NA(),AK8)</f>
        <v>#N/A</v>
      </c>
      <c r="AL6" s="52" t="e">
        <f t="shared" si="3"/>
        <v>#N/A</v>
      </c>
      <c r="AM6" s="52">
        <f t="shared" si="3"/>
        <v>0</v>
      </c>
      <c r="AN6" s="52">
        <f t="shared" si="3"/>
        <v>0</v>
      </c>
      <c r="AO6" s="52" t="e">
        <f t="shared" si="3"/>
        <v>#N/A</v>
      </c>
      <c r="AP6" s="52" t="e">
        <f t="shared" si="3"/>
        <v>#N/A</v>
      </c>
      <c r="AQ6" s="52" t="e">
        <f t="shared" si="3"/>
        <v>#N/A</v>
      </c>
      <c r="AR6" s="52">
        <f t="shared" si="3"/>
        <v>5.0999999999999996</v>
      </c>
      <c r="AS6" s="52">
        <f t="shared" si="3"/>
        <v>1.9</v>
      </c>
      <c r="AT6" s="49" t="str">
        <f>IF(AT8="-","",IF(AT8="-","【-】","【"&amp;SUBSTITUTE(TEXT(AT8,"#,##0.0"),"-","△")&amp;"】"))</f>
        <v>【3.6】</v>
      </c>
      <c r="AU6" s="53" t="e">
        <f>IF(AU8="-",NA(),AU8)</f>
        <v>#N/A</v>
      </c>
      <c r="AV6" s="53" t="e">
        <f t="shared" ref="AV6:BD6" si="4">IF(AV8="-",NA(),AV8)</f>
        <v>#N/A</v>
      </c>
      <c r="AW6" s="53" t="e">
        <f t="shared" si="4"/>
        <v>#N/A</v>
      </c>
      <c r="AX6" s="53">
        <f t="shared" si="4"/>
        <v>0</v>
      </c>
      <c r="AY6" s="53">
        <f t="shared" si="4"/>
        <v>0</v>
      </c>
      <c r="AZ6" s="53" t="e">
        <f t="shared" si="4"/>
        <v>#N/A</v>
      </c>
      <c r="BA6" s="53" t="e">
        <f t="shared" si="4"/>
        <v>#N/A</v>
      </c>
      <c r="BB6" s="53" t="e">
        <f t="shared" si="4"/>
        <v>#N/A</v>
      </c>
      <c r="BC6" s="53">
        <f t="shared" si="4"/>
        <v>166</v>
      </c>
      <c r="BD6" s="53">
        <f t="shared" si="4"/>
        <v>18</v>
      </c>
      <c r="BE6" s="51" t="str">
        <f>IF(BE8="-","",IF(BE8="-","【-】","【"&amp;SUBSTITUTE(TEXT(BE8,"#,##0"),"-","△")&amp;"】"))</f>
        <v>【33】</v>
      </c>
      <c r="BF6" s="52" t="e">
        <f>IF(BF8="-",NA(),BF8)</f>
        <v>#N/A</v>
      </c>
      <c r="BG6" s="52" t="e">
        <f t="shared" ref="BG6:BO6" si="5">IF(BG8="-",NA(),BG8)</f>
        <v>#N/A</v>
      </c>
      <c r="BH6" s="52" t="e">
        <f t="shared" si="5"/>
        <v>#N/A</v>
      </c>
      <c r="BI6" s="52">
        <f t="shared" si="5"/>
        <v>86.6</v>
      </c>
      <c r="BJ6" s="52">
        <f t="shared" si="5"/>
        <v>82.2</v>
      </c>
      <c r="BK6" s="52" t="e">
        <f t="shared" si="5"/>
        <v>#N/A</v>
      </c>
      <c r="BL6" s="52" t="e">
        <f t="shared" si="5"/>
        <v>#N/A</v>
      </c>
      <c r="BM6" s="52" t="e">
        <f t="shared" si="5"/>
        <v>#N/A</v>
      </c>
      <c r="BN6" s="52">
        <f t="shared" si="5"/>
        <v>8.5</v>
      </c>
      <c r="BO6" s="52">
        <f t="shared" si="5"/>
        <v>26.6</v>
      </c>
      <c r="BP6" s="49" t="str">
        <f>IF(BP8="-","",IF(BP8="-","【-】","【"&amp;SUBSTITUTE(TEXT(BP8,"#,##0.0"),"-","△")&amp;"】"))</f>
        <v>【12.8】</v>
      </c>
      <c r="BQ6" s="53" t="e">
        <f>IF(BQ8="-",NA(),BQ8)</f>
        <v>#N/A</v>
      </c>
      <c r="BR6" s="53" t="e">
        <f t="shared" ref="BR6:BZ6" si="6">IF(BR8="-",NA(),BR8)</f>
        <v>#N/A</v>
      </c>
      <c r="BS6" s="53" t="e">
        <f t="shared" si="6"/>
        <v>#N/A</v>
      </c>
      <c r="BT6" s="53">
        <f t="shared" si="6"/>
        <v>86310</v>
      </c>
      <c r="BU6" s="53">
        <f t="shared" si="6"/>
        <v>103775</v>
      </c>
      <c r="BV6" s="53" t="e">
        <f t="shared" si="6"/>
        <v>#N/A</v>
      </c>
      <c r="BW6" s="53" t="e">
        <f t="shared" si="6"/>
        <v>#N/A</v>
      </c>
      <c r="BX6" s="53" t="e">
        <f t="shared" si="6"/>
        <v>#N/A</v>
      </c>
      <c r="BY6" s="53">
        <f t="shared" si="6"/>
        <v>4153</v>
      </c>
      <c r="BZ6" s="53">
        <f t="shared" si="6"/>
        <v>6140</v>
      </c>
      <c r="CA6" s="51" t="str">
        <f>IF(CA8="-","",IF(CA8="-","【-】","【"&amp;SUBSTITUTE(TEXT(CA8,"#,##0"),"-","△")&amp;"】"))</f>
        <v>【10,556】</v>
      </c>
      <c r="CB6" s="52"/>
      <c r="CC6" s="52"/>
      <c r="CD6" s="52"/>
      <c r="CE6" s="52"/>
      <c r="CF6" s="52"/>
      <c r="CG6" s="52"/>
      <c r="CH6" s="52"/>
      <c r="CI6" s="52"/>
      <c r="CJ6" s="52"/>
      <c r="CK6" s="52"/>
      <c r="CL6" s="49" t="s">
        <v>112</v>
      </c>
      <c r="CM6" s="51">
        <f t="shared" ref="CM6:CN6" si="7">CM8</f>
        <v>2431117</v>
      </c>
      <c r="CN6" s="51">
        <f t="shared" si="7"/>
        <v>0</v>
      </c>
      <c r="CO6" s="52"/>
      <c r="CP6" s="52"/>
      <c r="CQ6" s="52"/>
      <c r="CR6" s="52"/>
      <c r="CS6" s="52"/>
      <c r="CT6" s="52"/>
      <c r="CU6" s="52"/>
      <c r="CV6" s="52"/>
      <c r="CW6" s="52"/>
      <c r="CX6" s="52"/>
      <c r="CY6" s="49" t="s">
        <v>113</v>
      </c>
      <c r="CZ6" s="52" t="e">
        <f>IF(CZ8="-",NA(),CZ8)</f>
        <v>#N/A</v>
      </c>
      <c r="DA6" s="52" t="e">
        <f t="shared" ref="DA6:DI6" si="8">IF(DA8="-",NA(),DA8)</f>
        <v>#N/A</v>
      </c>
      <c r="DB6" s="52" t="e">
        <f t="shared" si="8"/>
        <v>#N/A</v>
      </c>
      <c r="DC6" s="52">
        <f t="shared" si="8"/>
        <v>1467.5</v>
      </c>
      <c r="DD6" s="52">
        <f t="shared" si="8"/>
        <v>1110.2</v>
      </c>
      <c r="DE6" s="52" t="e">
        <f t="shared" si="8"/>
        <v>#N/A</v>
      </c>
      <c r="DF6" s="52" t="e">
        <f t="shared" si="8"/>
        <v>#N/A</v>
      </c>
      <c r="DG6" s="52" t="e">
        <f t="shared" si="8"/>
        <v>#N/A</v>
      </c>
      <c r="DH6" s="52">
        <f t="shared" si="8"/>
        <v>70</v>
      </c>
      <c r="DI6" s="52">
        <f t="shared" si="8"/>
        <v>47.6</v>
      </c>
      <c r="DJ6" s="49" t="str">
        <f>IF(DJ8="-","",IF(DJ8="-","【-】","【"&amp;SUBSTITUTE(TEXT(DJ8,"#,##0.0"),"-","△")&amp;"】"))</f>
        <v>【72.2】</v>
      </c>
      <c r="DK6" s="52" t="e">
        <f>IF(DK8="-",NA(),DK8)</f>
        <v>#N/A</v>
      </c>
      <c r="DL6" s="52" t="e">
        <f t="shared" ref="DL6:DT6" si="9">IF(DL8="-",NA(),DL8)</f>
        <v>#N/A</v>
      </c>
      <c r="DM6" s="52" t="e">
        <f t="shared" si="9"/>
        <v>#N/A</v>
      </c>
      <c r="DN6" s="52">
        <f t="shared" si="9"/>
        <v>184.4</v>
      </c>
      <c r="DO6" s="52">
        <f t="shared" si="9"/>
        <v>223.3</v>
      </c>
      <c r="DP6" s="52" t="e">
        <f t="shared" si="9"/>
        <v>#N/A</v>
      </c>
      <c r="DQ6" s="52" t="e">
        <f t="shared" si="9"/>
        <v>#N/A</v>
      </c>
      <c r="DR6" s="52" t="e">
        <f t="shared" si="9"/>
        <v>#N/A</v>
      </c>
      <c r="DS6" s="52">
        <f t="shared" si="9"/>
        <v>251.9</v>
      </c>
      <c r="DT6" s="52">
        <f t="shared" si="9"/>
        <v>291.5</v>
      </c>
      <c r="DU6" s="49" t="str">
        <f>IF(DU8="-","",IF(DU8="-","【-】","【"&amp;SUBSTITUTE(TEXT(DU8,"#,##0.0"),"-","△")&amp;"】"))</f>
        <v>【201.6】</v>
      </c>
    </row>
    <row r="7" spans="1:125" s="54" customFormat="1" x14ac:dyDescent="0.2">
      <c r="A7" s="37" t="s">
        <v>114</v>
      </c>
      <c r="B7" s="48">
        <f t="shared" ref="B7:X7" si="10">B8</f>
        <v>2022</v>
      </c>
      <c r="C7" s="48">
        <f t="shared" si="10"/>
        <v>222062</v>
      </c>
      <c r="D7" s="48">
        <f t="shared" si="10"/>
        <v>47</v>
      </c>
      <c r="E7" s="48">
        <f t="shared" si="10"/>
        <v>14</v>
      </c>
      <c r="F7" s="48">
        <f t="shared" si="10"/>
        <v>0</v>
      </c>
      <c r="G7" s="48">
        <f t="shared" si="10"/>
        <v>2</v>
      </c>
      <c r="H7" s="48" t="str">
        <f t="shared" si="10"/>
        <v>静岡県　三島市</v>
      </c>
      <c r="I7" s="48" t="str">
        <f t="shared" si="10"/>
        <v>市営三島駅南口駐車場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v>
      </c>
      <c r="S7" s="50" t="str">
        <f t="shared" si="10"/>
        <v>駅</v>
      </c>
      <c r="T7" s="50" t="str">
        <f t="shared" si="10"/>
        <v>無</v>
      </c>
      <c r="U7" s="51">
        <f t="shared" si="10"/>
        <v>9277</v>
      </c>
      <c r="V7" s="51">
        <f t="shared" si="10"/>
        <v>365</v>
      </c>
      <c r="W7" s="51">
        <f t="shared" si="10"/>
        <v>300</v>
      </c>
      <c r="X7" s="50" t="str">
        <f t="shared" si="10"/>
        <v>無</v>
      </c>
      <c r="Y7" s="52" t="str">
        <f>Y8</f>
        <v>-</v>
      </c>
      <c r="Z7" s="52" t="str">
        <f t="shared" ref="Z7:AH7" si="11">Z8</f>
        <v>-</v>
      </c>
      <c r="AA7" s="52" t="str">
        <f t="shared" si="11"/>
        <v>-</v>
      </c>
      <c r="AB7" s="52">
        <f t="shared" si="11"/>
        <v>624.9</v>
      </c>
      <c r="AC7" s="52">
        <f t="shared" si="11"/>
        <v>149</v>
      </c>
      <c r="AD7" s="52" t="str">
        <f t="shared" si="11"/>
        <v>-</v>
      </c>
      <c r="AE7" s="52" t="str">
        <f t="shared" si="11"/>
        <v>-</v>
      </c>
      <c r="AF7" s="52" t="str">
        <f t="shared" si="11"/>
        <v>-</v>
      </c>
      <c r="AG7" s="52">
        <f t="shared" si="11"/>
        <v>338.4</v>
      </c>
      <c r="AH7" s="52">
        <f t="shared" si="11"/>
        <v>1268.9000000000001</v>
      </c>
      <c r="AI7" s="49"/>
      <c r="AJ7" s="52" t="str">
        <f>AJ8</f>
        <v>-</v>
      </c>
      <c r="AK7" s="52" t="str">
        <f t="shared" ref="AK7:AS7" si="12">AK8</f>
        <v>-</v>
      </c>
      <c r="AL7" s="52" t="str">
        <f t="shared" si="12"/>
        <v>-</v>
      </c>
      <c r="AM7" s="52">
        <f t="shared" si="12"/>
        <v>0</v>
      </c>
      <c r="AN7" s="52">
        <f t="shared" si="12"/>
        <v>0</v>
      </c>
      <c r="AO7" s="52" t="str">
        <f t="shared" si="12"/>
        <v>-</v>
      </c>
      <c r="AP7" s="52" t="str">
        <f t="shared" si="12"/>
        <v>-</v>
      </c>
      <c r="AQ7" s="52" t="str">
        <f t="shared" si="12"/>
        <v>-</v>
      </c>
      <c r="AR7" s="52">
        <f t="shared" si="12"/>
        <v>5.0999999999999996</v>
      </c>
      <c r="AS7" s="52">
        <f t="shared" si="12"/>
        <v>1.9</v>
      </c>
      <c r="AT7" s="49"/>
      <c r="AU7" s="53" t="str">
        <f>AU8</f>
        <v>-</v>
      </c>
      <c r="AV7" s="53" t="str">
        <f t="shared" ref="AV7:BD7" si="13">AV8</f>
        <v>-</v>
      </c>
      <c r="AW7" s="53" t="str">
        <f t="shared" si="13"/>
        <v>-</v>
      </c>
      <c r="AX7" s="53">
        <f t="shared" si="13"/>
        <v>0</v>
      </c>
      <c r="AY7" s="53">
        <f t="shared" si="13"/>
        <v>0</v>
      </c>
      <c r="AZ7" s="53" t="str">
        <f t="shared" si="13"/>
        <v>-</v>
      </c>
      <c r="BA7" s="53" t="str">
        <f t="shared" si="13"/>
        <v>-</v>
      </c>
      <c r="BB7" s="53" t="str">
        <f t="shared" si="13"/>
        <v>-</v>
      </c>
      <c r="BC7" s="53">
        <f t="shared" si="13"/>
        <v>166</v>
      </c>
      <c r="BD7" s="53">
        <f t="shared" si="13"/>
        <v>18</v>
      </c>
      <c r="BE7" s="51"/>
      <c r="BF7" s="52" t="str">
        <f>BF8</f>
        <v>-</v>
      </c>
      <c r="BG7" s="52" t="str">
        <f t="shared" ref="BG7:BO7" si="14">BG8</f>
        <v>-</v>
      </c>
      <c r="BH7" s="52" t="str">
        <f t="shared" si="14"/>
        <v>-</v>
      </c>
      <c r="BI7" s="52">
        <f t="shared" si="14"/>
        <v>86.6</v>
      </c>
      <c r="BJ7" s="52">
        <f t="shared" si="14"/>
        <v>82.2</v>
      </c>
      <c r="BK7" s="52" t="str">
        <f t="shared" si="14"/>
        <v>-</v>
      </c>
      <c r="BL7" s="52" t="str">
        <f t="shared" si="14"/>
        <v>-</v>
      </c>
      <c r="BM7" s="52" t="str">
        <f t="shared" si="14"/>
        <v>-</v>
      </c>
      <c r="BN7" s="52">
        <f t="shared" si="14"/>
        <v>8.5</v>
      </c>
      <c r="BO7" s="52">
        <f t="shared" si="14"/>
        <v>26.6</v>
      </c>
      <c r="BP7" s="49"/>
      <c r="BQ7" s="53" t="str">
        <f>BQ8</f>
        <v>-</v>
      </c>
      <c r="BR7" s="53" t="str">
        <f t="shared" ref="BR7:BZ7" si="15">BR8</f>
        <v>-</v>
      </c>
      <c r="BS7" s="53" t="str">
        <f t="shared" si="15"/>
        <v>-</v>
      </c>
      <c r="BT7" s="53">
        <f t="shared" si="15"/>
        <v>86310</v>
      </c>
      <c r="BU7" s="53">
        <f t="shared" si="15"/>
        <v>103775</v>
      </c>
      <c r="BV7" s="53" t="str">
        <f t="shared" si="15"/>
        <v>-</v>
      </c>
      <c r="BW7" s="53" t="str">
        <f t="shared" si="15"/>
        <v>-</v>
      </c>
      <c r="BX7" s="53" t="str">
        <f t="shared" si="15"/>
        <v>-</v>
      </c>
      <c r="BY7" s="53">
        <f t="shared" si="15"/>
        <v>4153</v>
      </c>
      <c r="BZ7" s="53">
        <f t="shared" si="15"/>
        <v>6140</v>
      </c>
      <c r="CA7" s="51"/>
      <c r="CB7" s="52" t="s">
        <v>115</v>
      </c>
      <c r="CC7" s="52" t="s">
        <v>115</v>
      </c>
      <c r="CD7" s="52" t="s">
        <v>115</v>
      </c>
      <c r="CE7" s="52" t="s">
        <v>115</v>
      </c>
      <c r="CF7" s="52" t="s">
        <v>115</v>
      </c>
      <c r="CG7" s="52" t="s">
        <v>115</v>
      </c>
      <c r="CH7" s="52" t="s">
        <v>115</v>
      </c>
      <c r="CI7" s="52" t="s">
        <v>115</v>
      </c>
      <c r="CJ7" s="52" t="s">
        <v>115</v>
      </c>
      <c r="CK7" s="52" t="s">
        <v>113</v>
      </c>
      <c r="CL7" s="49"/>
      <c r="CM7" s="51">
        <f>CM8</f>
        <v>2431117</v>
      </c>
      <c r="CN7" s="51">
        <f>CN8</f>
        <v>0</v>
      </c>
      <c r="CO7" s="52" t="s">
        <v>115</v>
      </c>
      <c r="CP7" s="52" t="s">
        <v>115</v>
      </c>
      <c r="CQ7" s="52" t="s">
        <v>115</v>
      </c>
      <c r="CR7" s="52" t="s">
        <v>115</v>
      </c>
      <c r="CS7" s="52" t="s">
        <v>115</v>
      </c>
      <c r="CT7" s="52" t="s">
        <v>115</v>
      </c>
      <c r="CU7" s="52" t="s">
        <v>115</v>
      </c>
      <c r="CV7" s="52" t="s">
        <v>115</v>
      </c>
      <c r="CW7" s="52" t="s">
        <v>115</v>
      </c>
      <c r="CX7" s="52" t="s">
        <v>112</v>
      </c>
      <c r="CY7" s="49"/>
      <c r="CZ7" s="52" t="str">
        <f>CZ8</f>
        <v>-</v>
      </c>
      <c r="DA7" s="52" t="str">
        <f t="shared" ref="DA7:DI7" si="16">DA8</f>
        <v>-</v>
      </c>
      <c r="DB7" s="52" t="str">
        <f t="shared" si="16"/>
        <v>-</v>
      </c>
      <c r="DC7" s="52">
        <f t="shared" si="16"/>
        <v>1467.5</v>
      </c>
      <c r="DD7" s="52">
        <f t="shared" si="16"/>
        <v>1110.2</v>
      </c>
      <c r="DE7" s="52" t="str">
        <f t="shared" si="16"/>
        <v>-</v>
      </c>
      <c r="DF7" s="52" t="str">
        <f t="shared" si="16"/>
        <v>-</v>
      </c>
      <c r="DG7" s="52" t="str">
        <f t="shared" si="16"/>
        <v>-</v>
      </c>
      <c r="DH7" s="52">
        <f t="shared" si="16"/>
        <v>70</v>
      </c>
      <c r="DI7" s="52">
        <f t="shared" si="16"/>
        <v>47.6</v>
      </c>
      <c r="DJ7" s="49"/>
      <c r="DK7" s="52" t="str">
        <f>DK8</f>
        <v>-</v>
      </c>
      <c r="DL7" s="52" t="str">
        <f t="shared" ref="DL7:DT7" si="17">DL8</f>
        <v>-</v>
      </c>
      <c r="DM7" s="52" t="str">
        <f t="shared" si="17"/>
        <v>-</v>
      </c>
      <c r="DN7" s="52">
        <f t="shared" si="17"/>
        <v>184.4</v>
      </c>
      <c r="DO7" s="52">
        <f t="shared" si="17"/>
        <v>223.3</v>
      </c>
      <c r="DP7" s="52" t="str">
        <f t="shared" si="17"/>
        <v>-</v>
      </c>
      <c r="DQ7" s="52" t="str">
        <f t="shared" si="17"/>
        <v>-</v>
      </c>
      <c r="DR7" s="52" t="str">
        <f t="shared" si="17"/>
        <v>-</v>
      </c>
      <c r="DS7" s="52">
        <f t="shared" si="17"/>
        <v>251.9</v>
      </c>
      <c r="DT7" s="52">
        <f t="shared" si="17"/>
        <v>291.5</v>
      </c>
      <c r="DU7" s="49"/>
    </row>
    <row r="8" spans="1:125" s="54" customFormat="1" x14ac:dyDescent="0.2">
      <c r="A8" s="37"/>
      <c r="B8" s="55">
        <v>2022</v>
      </c>
      <c r="C8" s="55">
        <v>222062</v>
      </c>
      <c r="D8" s="55">
        <v>47</v>
      </c>
      <c r="E8" s="55">
        <v>14</v>
      </c>
      <c r="F8" s="55">
        <v>0</v>
      </c>
      <c r="G8" s="55">
        <v>2</v>
      </c>
      <c r="H8" s="55" t="s">
        <v>116</v>
      </c>
      <c r="I8" s="55" t="s">
        <v>117</v>
      </c>
      <c r="J8" s="55" t="s">
        <v>118</v>
      </c>
      <c r="K8" s="55" t="s">
        <v>119</v>
      </c>
      <c r="L8" s="55" t="s">
        <v>120</v>
      </c>
      <c r="M8" s="55" t="s">
        <v>121</v>
      </c>
      <c r="N8" s="55" t="s">
        <v>122</v>
      </c>
      <c r="O8" s="56" t="s">
        <v>123</v>
      </c>
      <c r="P8" s="57" t="s">
        <v>124</v>
      </c>
      <c r="Q8" s="57" t="s">
        <v>125</v>
      </c>
      <c r="R8" s="58">
        <v>2</v>
      </c>
      <c r="S8" s="57" t="s">
        <v>126</v>
      </c>
      <c r="T8" s="57" t="s">
        <v>127</v>
      </c>
      <c r="U8" s="58">
        <v>9277</v>
      </c>
      <c r="V8" s="58">
        <v>365</v>
      </c>
      <c r="W8" s="58">
        <v>300</v>
      </c>
      <c r="X8" s="57" t="s">
        <v>127</v>
      </c>
      <c r="Y8" s="59" t="s">
        <v>120</v>
      </c>
      <c r="Z8" s="59" t="s">
        <v>120</v>
      </c>
      <c r="AA8" s="59" t="s">
        <v>120</v>
      </c>
      <c r="AB8" s="59">
        <v>624.9</v>
      </c>
      <c r="AC8" s="59">
        <v>149</v>
      </c>
      <c r="AD8" s="59" t="s">
        <v>120</v>
      </c>
      <c r="AE8" s="59" t="s">
        <v>120</v>
      </c>
      <c r="AF8" s="59" t="s">
        <v>120</v>
      </c>
      <c r="AG8" s="59">
        <v>338.4</v>
      </c>
      <c r="AH8" s="59">
        <v>1268.9000000000001</v>
      </c>
      <c r="AI8" s="56">
        <v>676.8</v>
      </c>
      <c r="AJ8" s="59" t="s">
        <v>120</v>
      </c>
      <c r="AK8" s="59" t="s">
        <v>120</v>
      </c>
      <c r="AL8" s="59" t="s">
        <v>120</v>
      </c>
      <c r="AM8" s="59">
        <v>0</v>
      </c>
      <c r="AN8" s="59">
        <v>0</v>
      </c>
      <c r="AO8" s="59" t="s">
        <v>120</v>
      </c>
      <c r="AP8" s="59" t="s">
        <v>120</v>
      </c>
      <c r="AQ8" s="59" t="s">
        <v>120</v>
      </c>
      <c r="AR8" s="59">
        <v>5.0999999999999996</v>
      </c>
      <c r="AS8" s="59">
        <v>1.9</v>
      </c>
      <c r="AT8" s="56">
        <v>3.6</v>
      </c>
      <c r="AU8" s="60" t="s">
        <v>120</v>
      </c>
      <c r="AV8" s="60" t="s">
        <v>120</v>
      </c>
      <c r="AW8" s="60" t="s">
        <v>120</v>
      </c>
      <c r="AX8" s="60">
        <v>0</v>
      </c>
      <c r="AY8" s="60">
        <v>0</v>
      </c>
      <c r="AZ8" s="60" t="s">
        <v>120</v>
      </c>
      <c r="BA8" s="60" t="s">
        <v>120</v>
      </c>
      <c r="BB8" s="60" t="s">
        <v>120</v>
      </c>
      <c r="BC8" s="60">
        <v>166</v>
      </c>
      <c r="BD8" s="60">
        <v>18</v>
      </c>
      <c r="BE8" s="60">
        <v>33</v>
      </c>
      <c r="BF8" s="59" t="s">
        <v>120</v>
      </c>
      <c r="BG8" s="59" t="s">
        <v>120</v>
      </c>
      <c r="BH8" s="59" t="s">
        <v>120</v>
      </c>
      <c r="BI8" s="59">
        <v>86.6</v>
      </c>
      <c r="BJ8" s="59">
        <v>82.2</v>
      </c>
      <c r="BK8" s="59" t="s">
        <v>120</v>
      </c>
      <c r="BL8" s="59" t="s">
        <v>120</v>
      </c>
      <c r="BM8" s="59" t="s">
        <v>120</v>
      </c>
      <c r="BN8" s="59">
        <v>8.5</v>
      </c>
      <c r="BO8" s="59">
        <v>26.6</v>
      </c>
      <c r="BP8" s="56">
        <v>12.8</v>
      </c>
      <c r="BQ8" s="60" t="s">
        <v>120</v>
      </c>
      <c r="BR8" s="60" t="s">
        <v>120</v>
      </c>
      <c r="BS8" s="60" t="s">
        <v>120</v>
      </c>
      <c r="BT8" s="61">
        <v>86310</v>
      </c>
      <c r="BU8" s="61">
        <v>103775</v>
      </c>
      <c r="BV8" s="60" t="s">
        <v>120</v>
      </c>
      <c r="BW8" s="60" t="s">
        <v>120</v>
      </c>
      <c r="BX8" s="60" t="s">
        <v>120</v>
      </c>
      <c r="BY8" s="60">
        <v>4153</v>
      </c>
      <c r="BZ8" s="60">
        <v>6140</v>
      </c>
      <c r="CA8" s="58">
        <v>10556</v>
      </c>
      <c r="CB8" s="59" t="s">
        <v>120</v>
      </c>
      <c r="CC8" s="59" t="s">
        <v>120</v>
      </c>
      <c r="CD8" s="59" t="s">
        <v>120</v>
      </c>
      <c r="CE8" s="59" t="s">
        <v>120</v>
      </c>
      <c r="CF8" s="59" t="s">
        <v>120</v>
      </c>
      <c r="CG8" s="59" t="s">
        <v>120</v>
      </c>
      <c r="CH8" s="59" t="s">
        <v>120</v>
      </c>
      <c r="CI8" s="59" t="s">
        <v>120</v>
      </c>
      <c r="CJ8" s="59" t="s">
        <v>120</v>
      </c>
      <c r="CK8" s="59" t="s">
        <v>120</v>
      </c>
      <c r="CL8" s="56" t="s">
        <v>120</v>
      </c>
      <c r="CM8" s="58">
        <v>2431117</v>
      </c>
      <c r="CN8" s="58">
        <v>0</v>
      </c>
      <c r="CO8" s="59" t="s">
        <v>120</v>
      </c>
      <c r="CP8" s="59" t="s">
        <v>120</v>
      </c>
      <c r="CQ8" s="59" t="s">
        <v>120</v>
      </c>
      <c r="CR8" s="59" t="s">
        <v>120</v>
      </c>
      <c r="CS8" s="59" t="s">
        <v>120</v>
      </c>
      <c r="CT8" s="59" t="s">
        <v>120</v>
      </c>
      <c r="CU8" s="59" t="s">
        <v>120</v>
      </c>
      <c r="CV8" s="59" t="s">
        <v>120</v>
      </c>
      <c r="CW8" s="59" t="s">
        <v>120</v>
      </c>
      <c r="CX8" s="59" t="s">
        <v>120</v>
      </c>
      <c r="CY8" s="56" t="s">
        <v>120</v>
      </c>
      <c r="CZ8" s="59" t="s">
        <v>120</v>
      </c>
      <c r="DA8" s="59" t="s">
        <v>120</v>
      </c>
      <c r="DB8" s="59" t="s">
        <v>120</v>
      </c>
      <c r="DC8" s="59">
        <v>1467.5</v>
      </c>
      <c r="DD8" s="59">
        <v>1110.2</v>
      </c>
      <c r="DE8" s="59" t="s">
        <v>120</v>
      </c>
      <c r="DF8" s="59" t="s">
        <v>120</v>
      </c>
      <c r="DG8" s="59" t="s">
        <v>120</v>
      </c>
      <c r="DH8" s="59">
        <v>70</v>
      </c>
      <c r="DI8" s="59">
        <v>47.6</v>
      </c>
      <c r="DJ8" s="56">
        <v>72.2</v>
      </c>
      <c r="DK8" s="59" t="s">
        <v>120</v>
      </c>
      <c r="DL8" s="59" t="s">
        <v>120</v>
      </c>
      <c r="DM8" s="59" t="s">
        <v>120</v>
      </c>
      <c r="DN8" s="59">
        <v>184.4</v>
      </c>
      <c r="DO8" s="59">
        <v>223.3</v>
      </c>
      <c r="DP8" s="59" t="s">
        <v>120</v>
      </c>
      <c r="DQ8" s="59" t="s">
        <v>120</v>
      </c>
      <c r="DR8" s="59" t="s">
        <v>120</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2024-01-25T06:50:08Z</cp:lastPrinted>
  <dcterms:created xsi:type="dcterms:W3CDTF">2024-01-11T00:11:08Z</dcterms:created>
  <dcterms:modified xsi:type="dcterms:W3CDTF">2024-01-25T06:57:05Z</dcterms:modified>
  <cp:category/>
</cp:coreProperties>
</file>