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財政課\非公開\公営企業（調査）\05その他調査\R5\240117【0202（金）〆】公営企業に係る経営比較分析表（令和４年度決算）の分析等について（依頼）\02_各課回答\"/>
    </mc:Choice>
  </mc:AlternateContent>
  <workbookProtection workbookAlgorithmName="SHA-512" workbookHashValue="c0L6HuEwE33Ob6Lj0QUJnnXim9QD47ASTgXehv7cFfttQBpCl6Aw9hoSMfUL/tSrNumUcbl0fgg9Ncf/1IVaYw==" workbookSaltValue="/Gy+86gnowCExFcn4F0GZA=="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<sst xmlns="http://schemas.openxmlformats.org/spreadsheetml/2006/main" count="231" uniqueCount="116">
  <si>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</si>
  <si>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</si>
  <si>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</si>
  <si>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</si>
  <si>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</si>
  <si>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</si>
  <si>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</si>
  <si>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</si>
  <si>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</si>
  <si>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</si>
  <si>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</si>
  <si>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</si>
  <si>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</si>
  <si>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</si>
  <si>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</si>
  <si>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</si>
  <si>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</si>
  <si>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</si>
  <si>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</si>
  <si>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</si>
  <si>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</si>
  <si>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</si>
  <si>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</si>
  <si>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</si>
  <si>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</si>
  <si>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</si>
  <si>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</si>
  <si>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</si>
  <si>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</si>
  <si>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</si>
  <si>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</si>
  <si>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</si>
  <si>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</si>
  <si>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</si>
  <si>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</si>
  <si>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</si>
  <si>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</si>
  <si>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</si>
  <si>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</si>
  <si>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</si>
  <si>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</si>
  <si>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</si>
  <si>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</si>
  <si>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</si>
  <si>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</si>
  <si>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</si>
  <si>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</si>
  <si>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</si>
  <si>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</si>
  <si>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</si>
  <si>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</si>
  <si>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</si>
  <si>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</si>
  <si>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</si>
  <si>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</si>
  <si>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</si>
  <si>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</si>
  <si>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</si>
  <si>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</si>
  <si>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</si>
  <si>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</si>
  <si>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</si>
  <si>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</si>
  <si>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</si>
  <si>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</si>
  <si>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</si>
  <si>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</si>
  <si>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</si>
  <si>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</si>
  <si>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</si>
  <si>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</si>
  <si>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</si>
  <si>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</si>
  <si>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</si>
  <si>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</si>
  <si>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</si>
  <si>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</si>
  <si>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</si>
  <si>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</si>
  <si>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</si>
  <si>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</si>
  <si>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</si>
  <si>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</si>
  <si>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</si>
  <si>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</si>
  <si>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</si>
  <si>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</si>
  <si>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</si>
  <si>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</si>
  <si>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</si>
  <si>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</si>
  <si>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</si>
  <si>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</si>
  <si>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</si>
  <si>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</si>
  <si>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</si>
  <si>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</si>
  <si>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</si>
  <si>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</si>
  <si>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</si>
  <si>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</si>
  <si>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</si>
  <si>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</si>
  <si>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</si>
  <si>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</si>
  <si>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</si>
  <si>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</si>
  <si>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</si>
  <si>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</si>
  <si>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</si>
  <si>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</si>
  <si>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</si>
  <si>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</si>
  <si>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平成24年４月に公営企業会計に移行した際、資産の評価額は、未償却残高を新取得価額としたことから、①有形固定資産減価償却率は、類似団体の平均値に比べ低く算定されています。
　②管渠老朽化率は、昭和40年に供用開始以来、平成28年度から一部の管渠が耐用年数50年以上経過し、令和４年度の比率は1.67％です。現状では、類似団体平均を下回っていますが、今後は、耐用年数を超える管渠が増加していくことから、ｽﾄｯｸﾏﾈｼﾞﾒﾝﾄ計画に基づいた優先順位を考慮した施設の改築更新及び適切な維持管理を実施することで、施設の延命化及び資産管理の最適化を図っていきます。</t>
    <phoneticPr fontId="4"/>
  </si>
  <si>
    <t>　昭和40年の供用開始以降、本市の下水道の整備は拡大の一途でありました。近年は、処理区域内人口密度の高い区域から低い区域へ整備対象が移ってきており、水需要の増加や水洗化率の大幅な向上も見込めないことから、今後の下水道使用料収入の伸びは期待できず経営環境はさらに厳しさが増していくものと予測されます。
　経営状況については、「企業債残高対事業規模比率」など、一部の経営指標で数値の改善が見られるものの、料金水準の適切性を示す「経費回収率」は、類似団体の平均より低く、適正な下水道使用料収入の確保や汚水処理費の削減が課題です。
　今後は、計画的かつ効率的に管路整備を行っていくとともに、ストックマネジメント計画等を活用した効果的な施設の維持管理を実施することで、将来にわたる快適な市民生活の確保と持続的で健全な経営基盤の確立を図っていきます。</t>
    <rPh sb="162" eb="164">
      <t>キギョウ</t>
    </rPh>
    <rPh sb="164" eb="165">
      <t>サイ</t>
    </rPh>
    <rPh sb="165" eb="167">
      <t>ザンダカ</t>
    </rPh>
    <rPh sb="167" eb="168">
      <t>タイ</t>
    </rPh>
    <rPh sb="168" eb="170">
      <t>ジギョウ</t>
    </rPh>
    <rPh sb="170" eb="172">
      <t>キボ</t>
    </rPh>
    <rPh sb="172" eb="173">
      <t>ヒ</t>
    </rPh>
    <phoneticPr fontId="4"/>
  </si>
  <si>
    <t>　①令和４年度の経常収支比率は、前年度に比べ、1.17ポイント減となっています。これは主に、有収水量の減少による下水道使用料の減等によるものです。
　⑤経費回収率は、前年度に比べ、0.79ポイント増の91.82％であり、100％を下回っていることから、汚水処理費用の削減とともに下水道使用料収入の安定的な確保が課題です。
　⑥汚水処理原価は、前年度に比べ、0.59円減の150.40円となっています。これは主に、支払利息の減等によるものです。
　また、支払能力を示す③流動比率は、100％を下回っていますが、これは、建設改良費に係る企業債が、流動負債に約8割含まれているためであり、将来において、償還・返済の原資を下水道使用料収入等により得ることが予定されていることから、一概に支払い能力が低いことを表しているものではありません。
　債務残高の状況を示す④企業債残高対事業規模比率は、企業債元金の償還が進んでいることにより、年々比率が改善されています。
　⑦施設利用率は、管路整備に伴う流入水量の増に対応するため、平成29年度に処理能力を増強した結果、比率が低い状況となっています。
　⑧水洗化率は、前年度に比べ、0.09ポイント増となっていますが、類似団体平均を下回っていることから、公共下水道への接続促進により、下水道使用料収入の確保に努めていきます。</t>
    <rPh sb="31" eb="32">
      <t>ゲン</t>
    </rPh>
    <rPh sb="46" eb="48">
      <t>ユウシュウ</t>
    </rPh>
    <rPh sb="48" eb="50">
      <t>スイリョウ</t>
    </rPh>
    <rPh sb="51" eb="53">
      <t>ゲンショウ</t>
    </rPh>
    <rPh sb="56" eb="59">
      <t>ゲスイドウ</t>
    </rPh>
    <rPh sb="59" eb="62">
      <t>シヨウリョウ</t>
    </rPh>
    <rPh sb="63" eb="64">
      <t>ゲン</t>
    </rPh>
    <rPh sb="64" eb="65">
      <t>トウ</t>
    </rPh>
    <rPh sb="98" eb="99">
      <t>ゾウ</t>
    </rPh>
    <rPh sb="183" eb="184">
      <t>ゲン</t>
    </rPh>
    <rPh sb="206" eb="208">
      <t>シハライ</t>
    </rPh>
    <rPh sb="208" eb="210">
      <t>リソク</t>
    </rPh>
    <rPh sb="276" eb="277">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</si>
</sst>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0.17</c:v>
                </c:pt>
                <c:pt idx="1">
                  <c:v>0.1</c:v>
                </c:pt>
                <c:pt idx="2">
                  <c:v>0.04</c:v>
                </c:pt>
                <c:pt idx="3">
                  <c:v>7.0000000000000007E-2</c:v>
                </c:pt>
                <c:pt idx="4">
                  <c:v>7.0000000000000007E-2</c:v>
                </c:pt>
              </c:numCache>
            </c:numRef>
          </c:val>
          <c:extLst>
            <c:ext xmlns:c16="http://schemas.microsoft.com/office/drawing/2014/chart" uri="{C3380CC4-5D6E-409C-BE32-E72D297353CC}">
              <c16:uniqueId val="{00000000-4989-4DB4-99DE-516D455F1E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4989-4DB4-99DE-516D455F1E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63.19</c:v>
                </c:pt>
                <c:pt idx="1">
                  <c:v>62.43</c:v>
                </c:pt>
                <c:pt idx="2">
                  <c:v>64.930000000000007</c:v>
                </c:pt>
                <c:pt idx="3">
                  <c:v>64.8</c:v>
                </c:pt>
                <c:pt idx="4">
                  <c:v>63.79</c:v>
                </c:pt>
              </c:numCache>
            </c:numRef>
          </c:val>
          <c:extLst>
            <c:ext xmlns:c16="http://schemas.microsoft.com/office/drawing/2014/chart" uri="{C3380CC4-5D6E-409C-BE32-E72D297353CC}">
              <c16:uniqueId val="{00000000-43C3-4B50-AC0E-4264BCB00C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43C3-4B50-AC0E-4264BCB00C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91.39</c:v>
                </c:pt>
                <c:pt idx="1">
                  <c:v>91.56</c:v>
                </c:pt>
                <c:pt idx="2">
                  <c:v>91.59</c:v>
                </c:pt>
                <c:pt idx="3">
                  <c:v>91.97</c:v>
                </c:pt>
                <c:pt idx="4">
                  <c:v>92.06</c:v>
                </c:pt>
              </c:numCache>
            </c:numRef>
          </c:val>
          <c:extLst>
            <c:ext xmlns:c16="http://schemas.microsoft.com/office/drawing/2014/chart" uri="{C3380CC4-5D6E-409C-BE32-E72D297353CC}">
              <c16:uniqueId val="{00000000-2286-4BC5-BA2E-1D6B8B949AA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2286-4BC5-BA2E-1D6B8B949AA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122.97</c:v>
                </c:pt>
                <c:pt idx="1">
                  <c:v>120.5</c:v>
                </c:pt>
                <c:pt idx="2">
                  <c:v>120.03</c:v>
                </c:pt>
                <c:pt idx="3">
                  <c:v>120.55</c:v>
                </c:pt>
                <c:pt idx="4">
                  <c:v>119.38</c:v>
                </c:pt>
              </c:numCache>
            </c:numRef>
          </c:val>
          <c:extLst>
            <c:ext xmlns:c16="http://schemas.microsoft.com/office/drawing/2014/chart" uri="{C3380CC4-5D6E-409C-BE32-E72D297353CC}">
              <c16:uniqueId val="{00000000-81F1-4BC4-81DB-192DFD0443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81F1-4BC4-81DB-192DFD0443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19.940000000000001</c:v>
                </c:pt>
                <c:pt idx="1">
                  <c:v>22.34</c:v>
                </c:pt>
                <c:pt idx="2">
                  <c:v>24.58</c:v>
                </c:pt>
                <c:pt idx="3">
                  <c:v>26.79</c:v>
                </c:pt>
                <c:pt idx="4">
                  <c:v>28.93</c:v>
                </c:pt>
              </c:numCache>
            </c:numRef>
          </c:val>
          <c:extLst>
            <c:ext xmlns:c16="http://schemas.microsoft.com/office/drawing/2014/chart" uri="{C3380CC4-5D6E-409C-BE32-E72D297353CC}">
              <c16:uniqueId val="{00000000-289D-47EE-9DC8-2213ACC0B3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289D-47EE-9DC8-2213ACC0B3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0.59</c:v>
                </c:pt>
                <c:pt idx="1">
                  <c:v>0.9</c:v>
                </c:pt>
                <c:pt idx="2">
                  <c:v>0.95</c:v>
                </c:pt>
                <c:pt idx="3">
                  <c:v>1.2</c:v>
                </c:pt>
                <c:pt idx="4">
                  <c:v>1.67</c:v>
                </c:pt>
              </c:numCache>
            </c:numRef>
          </c:val>
          <c:extLst>
            <c:ext xmlns:c16="http://schemas.microsoft.com/office/drawing/2014/chart" uri="{C3380CC4-5D6E-409C-BE32-E72D297353CC}">
              <c16:uniqueId val="{00000000-A602-4DAE-9365-1D8021DFE9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A602-4DAE-9365-1D8021DFE9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2D-4D89-8D5F-8EDC1B7385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B02D-4D89-8D5F-8EDC1B7385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62.51</c:v>
                </c:pt>
                <c:pt idx="1">
                  <c:v>57.5</c:v>
                </c:pt>
                <c:pt idx="2">
                  <c:v>57.99</c:v>
                </c:pt>
                <c:pt idx="3">
                  <c:v>57.79</c:v>
                </c:pt>
                <c:pt idx="4">
                  <c:v>66.489999999999995</c:v>
                </c:pt>
              </c:numCache>
            </c:numRef>
          </c:val>
          <c:extLst>
            <c:ext xmlns:c16="http://schemas.microsoft.com/office/drawing/2014/chart" uri="{C3380CC4-5D6E-409C-BE32-E72D297353CC}">
              <c16:uniqueId val="{00000000-5B2D-4E79-8E10-AAC17227A6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5B2D-4E79-8E10-AAC17227A6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1047.77</c:v>
                </c:pt>
                <c:pt idx="1">
                  <c:v>999.77</c:v>
                </c:pt>
                <c:pt idx="2">
                  <c:v>934.37</c:v>
                </c:pt>
                <c:pt idx="3">
                  <c:v>893.72</c:v>
                </c:pt>
                <c:pt idx="4">
                  <c:v>848.84</c:v>
                </c:pt>
              </c:numCache>
            </c:numRef>
          </c:val>
          <c:extLst>
            <c:ext xmlns:c16="http://schemas.microsoft.com/office/drawing/2014/chart" uri="{C3380CC4-5D6E-409C-BE32-E72D297353CC}">
              <c16:uniqueId val="{00000000-2B5A-4C9F-8BD8-F424B722B6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2B5A-4C9F-8BD8-F424B722B6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91.28</c:v>
                </c:pt>
                <c:pt idx="1">
                  <c:v>91.63</c:v>
                </c:pt>
                <c:pt idx="2">
                  <c:v>91.04</c:v>
                </c:pt>
                <c:pt idx="3">
                  <c:v>91.03</c:v>
                </c:pt>
                <c:pt idx="4">
                  <c:v>91.82</c:v>
                </c:pt>
              </c:numCache>
            </c:numRef>
          </c:val>
          <c:extLst>
            <c:ext xmlns:c16="http://schemas.microsoft.com/office/drawing/2014/chart" uri="{C3380CC4-5D6E-409C-BE32-E72D297353CC}">
              <c16:uniqueId val="{00000000-14EB-48CB-93CD-D8883291B6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14EB-48CB-93CD-D8883291B6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150.94999999999999</c:v>
                </c:pt>
                <c:pt idx="1">
                  <c:v>150.86000000000001</c:v>
                </c:pt>
                <c:pt idx="2">
                  <c:v>150.62</c:v>
                </c:pt>
                <c:pt idx="3">
                  <c:v>150.99</c:v>
                </c:pt>
                <c:pt idx="4">
                  <c:v>150.4</c:v>
                </c:pt>
              </c:numCache>
            </c:numRef>
          </c:val>
          <c:extLst>
            <c:ext xmlns:c16="http://schemas.microsoft.com/office/drawing/2014/chart" uri="{C3380CC4-5D6E-409C-BE32-E72D297353CC}">
              <c16:uniqueId val="{00000000-CEDB-41FB-A2FC-67C02020DC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CEDB-41FB-A2FC-67C02020DC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48" zoomScaleNormal="100" workbookViewId="0">
      <selection activeCell="BE35" sqref="BE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富士市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6">
        <f>データ!S6</f>
        <v>249094</v>
      </c>
      <c r="AM8" s="46"/>
      <c r="AN8" s="46"/>
      <c r="AO8" s="46"/>
      <c r="AP8" s="46"/>
      <c r="AQ8" s="46"/>
      <c r="AR8" s="46"/>
      <c r="AS8" s="46"/>
      <c r="AT8" s="45">
        <f>データ!T6</f>
        <v>244.95</v>
      </c>
      <c r="AU8" s="45"/>
      <c r="AV8" s="45"/>
      <c r="AW8" s="45"/>
      <c r="AX8" s="45"/>
      <c r="AY8" s="45"/>
      <c r="AZ8" s="45"/>
      <c r="BA8" s="45"/>
      <c r="BB8" s="45">
        <f>データ!U6</f>
        <v>1016.92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68.209999999999994</v>
      </c>
      <c r="J10" s="45"/>
      <c r="K10" s="45"/>
      <c r="L10" s="45"/>
      <c r="M10" s="45"/>
      <c r="N10" s="45"/>
      <c r="O10" s="45"/>
      <c r="P10" s="45">
        <f>データ!P6</f>
        <v>79.13</v>
      </c>
      <c r="Q10" s="45"/>
      <c r="R10" s="45"/>
      <c r="S10" s="45"/>
      <c r="T10" s="45"/>
      <c r="U10" s="45"/>
      <c r="V10" s="45"/>
      <c r="W10" s="45">
        <f>データ!Q6</f>
        <v>77.55</v>
      </c>
      <c r="X10" s="45"/>
      <c r="Y10" s="45"/>
      <c r="Z10" s="45"/>
      <c r="AA10" s="45"/>
      <c r="AB10" s="45"/>
      <c r="AC10" s="45"/>
      <c r="AD10" s="46">
        <f>データ!R6</f>
        <v>2640</v>
      </c>
      <c r="AE10" s="46"/>
      <c r="AF10" s="46"/>
      <c r="AG10" s="46"/>
      <c r="AH10" s="46"/>
      <c r="AI10" s="46"/>
      <c r="AJ10" s="46"/>
      <c r="AK10" s="2"/>
      <c r="AL10" s="46">
        <f>データ!V6</f>
        <v>196543</v>
      </c>
      <c r="AM10" s="46"/>
      <c r="AN10" s="46"/>
      <c r="AO10" s="46"/>
      <c r="AP10" s="46"/>
      <c r="AQ10" s="46"/>
      <c r="AR10" s="46"/>
      <c r="AS10" s="46"/>
      <c r="AT10" s="45">
        <f>データ!W6</f>
        <v>43.86</v>
      </c>
      <c r="AU10" s="45"/>
      <c r="AV10" s="45"/>
      <c r="AW10" s="45"/>
      <c r="AX10" s="45"/>
      <c r="AY10" s="45"/>
      <c r="AZ10" s="45"/>
      <c r="BA10" s="45"/>
      <c r="BB10" s="45">
        <f>データ!X6</f>
        <v>4481.1400000000003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iQ00ccaoDDdUyv618nGyu9qVj1+DiGIMkDAK/PV8tRmiAQf5oMP4tWppmZGMfH+Z/r9V0oD8ctv0tFbgCptxg==" saltValue="fhxqkolNXdCYAcicDAiw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222101</v>
      </c>
      <c r="D6" s="19">
        <f t="shared" si="3"/>
        <v>46</v>
      </c>
      <c r="E6" s="19">
        <f t="shared" si="3"/>
        <v>17</v>
      </c>
      <c r="F6" s="19">
        <f t="shared" si="3"/>
        <v>1</v>
      </c>
      <c r="G6" s="19">
        <f t="shared" si="3"/>
        <v>0</v>
      </c>
      <c r="H6" s="19" t="str">
        <f t="shared" si="3"/>
        <v>静岡県　富士市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68.209999999999994</v>
      </c>
      <c r="P6" s="20">
        <f t="shared" si="3"/>
        <v>79.13</v>
      </c>
      <c r="Q6" s="20">
        <f t="shared" si="3"/>
        <v>77.55</v>
      </c>
      <c r="R6" s="20">
        <f t="shared" si="3"/>
        <v>2640</v>
      </c>
      <c r="S6" s="20">
        <f t="shared" si="3"/>
        <v>249094</v>
      </c>
      <c r="T6" s="20">
        <f t="shared" si="3"/>
        <v>244.95</v>
      </c>
      <c r="U6" s="20">
        <f t="shared" si="3"/>
        <v>1016.92</v>
      </c>
      <c r="V6" s="20">
        <f t="shared" si="3"/>
        <v>196543</v>
      </c>
      <c r="W6" s="20">
        <f t="shared" si="3"/>
        <v>43.86</v>
      </c>
      <c r="X6" s="20">
        <f t="shared" si="3"/>
        <v>4481.1400000000003</v>
      </c>
      <c r="Y6" s="21">
        <f>IF(Y7="",NA(),Y7)</f>
        <v>122.97</v>
      </c>
      <c r="Z6" s="21">
        <f t="shared" ref="Z6:AH6" si="4">IF(Z7="",NA(),Z7)</f>
        <v>120.5</v>
      </c>
      <c r="AA6" s="21">
        <f t="shared" si="4"/>
        <v>120.03</v>
      </c>
      <c r="AB6" s="21">
        <f t="shared" si="4"/>
        <v>120.55</v>
      </c>
      <c r="AC6" s="21">
        <f t="shared" si="4"/>
        <v>119.38</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62.51</v>
      </c>
      <c r="AV6" s="21">
        <f t="shared" ref="AV6:BD6" si="6">IF(AV7="",NA(),AV7)</f>
        <v>57.5</v>
      </c>
      <c r="AW6" s="21">
        <f t="shared" si="6"/>
        <v>57.99</v>
      </c>
      <c r="AX6" s="21">
        <f t="shared" si="6"/>
        <v>57.79</v>
      </c>
      <c r="AY6" s="21">
        <f t="shared" si="6"/>
        <v>66.489999999999995</v>
      </c>
      <c r="AZ6" s="21">
        <f t="shared" si="6"/>
        <v>62.12</v>
      </c>
      <c r="BA6" s="21">
        <f t="shared" si="6"/>
        <v>61.57</v>
      </c>
      <c r="BB6" s="21">
        <f t="shared" si="6"/>
        <v>60.82</v>
      </c>
      <c r="BC6" s="21">
        <f t="shared" si="6"/>
        <v>63.48</v>
      </c>
      <c r="BD6" s="21">
        <f t="shared" si="6"/>
        <v>65.510000000000005</v>
      </c>
      <c r="BE6" s="20" t="str">
        <f>IF(BE7="","",IF(BE7="-","【-】","【"&amp;SUBSTITUTE(TEXT(BE7,"#,##0.00"),"-","△")&amp;"】"))</f>
        <v>【73.44】</v>
      </c>
      <c r="BF6" s="21">
        <f>IF(BF7="",NA(),BF7)</f>
        <v>1047.77</v>
      </c>
      <c r="BG6" s="21">
        <f t="shared" ref="BG6:BO6" si="7">IF(BG7="",NA(),BG7)</f>
        <v>999.77</v>
      </c>
      <c r="BH6" s="21">
        <f t="shared" si="7"/>
        <v>934.37</v>
      </c>
      <c r="BI6" s="21">
        <f t="shared" si="7"/>
        <v>893.72</v>
      </c>
      <c r="BJ6" s="21">
        <f t="shared" si="7"/>
        <v>848.84</v>
      </c>
      <c r="BK6" s="21">
        <f t="shared" si="7"/>
        <v>875.53</v>
      </c>
      <c r="BL6" s="21">
        <f t="shared" si="7"/>
        <v>867.39</v>
      </c>
      <c r="BM6" s="21">
        <f t="shared" si="7"/>
        <v>920.83</v>
      </c>
      <c r="BN6" s="21">
        <f t="shared" si="7"/>
        <v>874.02</v>
      </c>
      <c r="BO6" s="21">
        <f t="shared" si="7"/>
        <v>827.43</v>
      </c>
      <c r="BP6" s="20" t="str">
        <f>IF(BP7="","",IF(BP7="-","【-】","【"&amp;SUBSTITUTE(TEXT(BP7,"#,##0.00"),"-","△")&amp;"】"))</f>
        <v>【652.82】</v>
      </c>
      <c r="BQ6" s="21">
        <f>IF(BQ7="",NA(),BQ7)</f>
        <v>91.28</v>
      </c>
      <c r="BR6" s="21">
        <f t="shared" ref="BR6:BZ6" si="8">IF(BR7="",NA(),BR7)</f>
        <v>91.63</v>
      </c>
      <c r="BS6" s="21">
        <f t="shared" si="8"/>
        <v>91.04</v>
      </c>
      <c r="BT6" s="21">
        <f t="shared" si="8"/>
        <v>91.03</v>
      </c>
      <c r="BU6" s="21">
        <f t="shared" si="8"/>
        <v>91.82</v>
      </c>
      <c r="BV6" s="21">
        <f t="shared" si="8"/>
        <v>99.83</v>
      </c>
      <c r="BW6" s="21">
        <f t="shared" si="8"/>
        <v>100.91</v>
      </c>
      <c r="BX6" s="21">
        <f t="shared" si="8"/>
        <v>99.82</v>
      </c>
      <c r="BY6" s="21">
        <f t="shared" si="8"/>
        <v>100.32</v>
      </c>
      <c r="BZ6" s="21">
        <f t="shared" si="8"/>
        <v>99.71</v>
      </c>
      <c r="CA6" s="20" t="str">
        <f>IF(CA7="","",IF(CA7="-","【-】","【"&amp;SUBSTITUTE(TEXT(CA7,"#,##0.00"),"-","△")&amp;"】"))</f>
        <v>【97.61】</v>
      </c>
      <c r="CB6" s="21">
        <f>IF(CB7="",NA(),CB7)</f>
        <v>150.94999999999999</v>
      </c>
      <c r="CC6" s="21">
        <f t="shared" ref="CC6:CK6" si="9">IF(CC7="",NA(),CC7)</f>
        <v>150.86000000000001</v>
      </c>
      <c r="CD6" s="21">
        <f t="shared" si="9"/>
        <v>150.62</v>
      </c>
      <c r="CE6" s="21">
        <f t="shared" si="9"/>
        <v>150.99</v>
      </c>
      <c r="CF6" s="21">
        <f t="shared" si="9"/>
        <v>150.4</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63.19</v>
      </c>
      <c r="CN6" s="21">
        <f t="shared" ref="CN6:CV6" si="10">IF(CN7="",NA(),CN7)</f>
        <v>62.43</v>
      </c>
      <c r="CO6" s="21">
        <f t="shared" si="10"/>
        <v>64.930000000000007</v>
      </c>
      <c r="CP6" s="21">
        <f t="shared" si="10"/>
        <v>64.8</v>
      </c>
      <c r="CQ6" s="21">
        <f t="shared" si="10"/>
        <v>63.79</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91.39</v>
      </c>
      <c r="CY6" s="21">
        <f t="shared" ref="CY6:DG6" si="11">IF(CY7="",NA(),CY7)</f>
        <v>91.56</v>
      </c>
      <c r="CZ6" s="21">
        <f t="shared" si="11"/>
        <v>91.59</v>
      </c>
      <c r="DA6" s="21">
        <f t="shared" si="11"/>
        <v>91.97</v>
      </c>
      <c r="DB6" s="21">
        <f t="shared" si="11"/>
        <v>92.06</v>
      </c>
      <c r="DC6" s="21">
        <f t="shared" si="11"/>
        <v>93.96</v>
      </c>
      <c r="DD6" s="21">
        <f t="shared" si="11"/>
        <v>94.06</v>
      </c>
      <c r="DE6" s="21">
        <f t="shared" si="11"/>
        <v>94.41</v>
      </c>
      <c r="DF6" s="21">
        <f t="shared" si="11"/>
        <v>94.43</v>
      </c>
      <c r="DG6" s="21">
        <f t="shared" si="11"/>
        <v>94.58</v>
      </c>
      <c r="DH6" s="20" t="str">
        <f>IF(DH7="","",IF(DH7="-","【-】","【"&amp;SUBSTITUTE(TEXT(DH7,"#,##0.00"),"-","△")&amp;"】"))</f>
        <v>【95.82】</v>
      </c>
      <c r="DI6" s="21">
        <f>IF(DI7="",NA(),DI7)</f>
        <v>19.940000000000001</v>
      </c>
      <c r="DJ6" s="21">
        <f t="shared" ref="DJ6:DR6" si="12">IF(DJ7="",NA(),DJ7)</f>
        <v>22.34</v>
      </c>
      <c r="DK6" s="21">
        <f t="shared" si="12"/>
        <v>24.58</v>
      </c>
      <c r="DL6" s="21">
        <f t="shared" si="12"/>
        <v>26.79</v>
      </c>
      <c r="DM6" s="21">
        <f t="shared" si="12"/>
        <v>28.93</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0.59</v>
      </c>
      <c r="DU6" s="21">
        <f t="shared" ref="DU6:EC6" si="13">IF(DU7="",NA(),DU7)</f>
        <v>0.9</v>
      </c>
      <c r="DV6" s="21">
        <f t="shared" si="13"/>
        <v>0.95</v>
      </c>
      <c r="DW6" s="21">
        <f t="shared" si="13"/>
        <v>1.2</v>
      </c>
      <c r="DX6" s="21">
        <f t="shared" si="13"/>
        <v>1.67</v>
      </c>
      <c r="DY6" s="21">
        <f t="shared" si="13"/>
        <v>5.04</v>
      </c>
      <c r="DZ6" s="21">
        <f t="shared" si="13"/>
        <v>5.1100000000000003</v>
      </c>
      <c r="EA6" s="21">
        <f t="shared" si="13"/>
        <v>5.18</v>
      </c>
      <c r="EB6" s="21">
        <f t="shared" si="13"/>
        <v>6.01</v>
      </c>
      <c r="EC6" s="21">
        <f t="shared" si="13"/>
        <v>6.84</v>
      </c>
      <c r="ED6" s="20" t="str">
        <f>IF(ED7="","",IF(ED7="-","【-】","【"&amp;SUBSTITUTE(TEXT(ED7,"#,##0.00"),"-","△")&amp;"】"))</f>
        <v>【7.62】</v>
      </c>
      <c r="EE6" s="21">
        <f>IF(EE7="",NA(),EE7)</f>
        <v>0.17</v>
      </c>
      <c r="EF6" s="21">
        <f t="shared" ref="EF6:EN6" si="14">IF(EF7="",NA(),EF7)</f>
        <v>0.1</v>
      </c>
      <c r="EG6" s="21">
        <f t="shared" si="14"/>
        <v>0.04</v>
      </c>
      <c r="EH6" s="21">
        <f t="shared" si="14"/>
        <v>7.0000000000000007E-2</v>
      </c>
      <c r="EI6" s="21">
        <f t="shared" si="14"/>
        <v>7.0000000000000007E-2</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222101</v>
      </c>
      <c r="D7" s="23">
        <v>46</v>
      </c>
      <c r="E7" s="23">
        <v>17</v>
      </c>
      <c r="F7" s="23">
        <v>1</v>
      </c>
      <c r="G7" s="23">
        <v>0</v>
      </c>
      <c r="H7" s="23" t="s">
        <v>96</v>
      </c>
      <c r="I7" s="23" t="s">
        <v>97</v>
      </c>
      <c r="J7" s="23" t="s">
        <v>98</v>
      </c>
      <c r="K7" s="23" t="s">
        <v>99</v>
      </c>
      <c r="L7" s="23" t="s">
        <v>100</v>
      </c>
      <c r="M7" s="23" t="s">
        <v>101</v>
      </c>
      <c r="N7" s="24" t="s">
        <v>102</v>
      </c>
      <c r="O7" s="24">
        <v>68.209999999999994</v>
      </c>
      <c r="P7" s="24">
        <v>79.13</v>
      </c>
      <c r="Q7" s="24">
        <v>77.55</v>
      </c>
      <c r="R7" s="24">
        <v>2640</v>
      </c>
      <c r="S7" s="24">
        <v>249094</v>
      </c>
      <c r="T7" s="24">
        <v>244.95</v>
      </c>
      <c r="U7" s="24">
        <v>1016.92</v>
      </c>
      <c r="V7" s="24">
        <v>196543</v>
      </c>
      <c r="W7" s="24">
        <v>43.86</v>
      </c>
      <c r="X7" s="24">
        <v>4481.1400000000003</v>
      </c>
      <c r="Y7" s="24">
        <v>122.97</v>
      </c>
      <c r="Z7" s="24">
        <v>120.5</v>
      </c>
      <c r="AA7" s="24">
        <v>120.03</v>
      </c>
      <c r="AB7" s="24">
        <v>120.55</v>
      </c>
      <c r="AC7" s="24">
        <v>119.38</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62.51</v>
      </c>
      <c r="AV7" s="24">
        <v>57.5</v>
      </c>
      <c r="AW7" s="24">
        <v>57.99</v>
      </c>
      <c r="AX7" s="24">
        <v>57.79</v>
      </c>
      <c r="AY7" s="24">
        <v>66.489999999999995</v>
      </c>
      <c r="AZ7" s="24">
        <v>62.12</v>
      </c>
      <c r="BA7" s="24">
        <v>61.57</v>
      </c>
      <c r="BB7" s="24">
        <v>60.82</v>
      </c>
      <c r="BC7" s="24">
        <v>63.48</v>
      </c>
      <c r="BD7" s="24">
        <v>65.510000000000005</v>
      </c>
      <c r="BE7" s="24">
        <v>73.44</v>
      </c>
      <c r="BF7" s="24">
        <v>1047.77</v>
      </c>
      <c r="BG7" s="24">
        <v>999.77</v>
      </c>
      <c r="BH7" s="24">
        <v>934.37</v>
      </c>
      <c r="BI7" s="24">
        <v>893.72</v>
      </c>
      <c r="BJ7" s="24">
        <v>848.84</v>
      </c>
      <c r="BK7" s="24">
        <v>875.53</v>
      </c>
      <c r="BL7" s="24">
        <v>867.39</v>
      </c>
      <c r="BM7" s="24">
        <v>920.83</v>
      </c>
      <c r="BN7" s="24">
        <v>874.02</v>
      </c>
      <c r="BO7" s="24">
        <v>827.43</v>
      </c>
      <c r="BP7" s="24">
        <v>652.82000000000005</v>
      </c>
      <c r="BQ7" s="24">
        <v>91.28</v>
      </c>
      <c r="BR7" s="24">
        <v>91.63</v>
      </c>
      <c r="BS7" s="24">
        <v>91.04</v>
      </c>
      <c r="BT7" s="24">
        <v>91.03</v>
      </c>
      <c r="BU7" s="24">
        <v>91.82</v>
      </c>
      <c r="BV7" s="24">
        <v>99.83</v>
      </c>
      <c r="BW7" s="24">
        <v>100.91</v>
      </c>
      <c r="BX7" s="24">
        <v>99.82</v>
      </c>
      <c r="BY7" s="24">
        <v>100.32</v>
      </c>
      <c r="BZ7" s="24">
        <v>99.71</v>
      </c>
      <c r="CA7" s="24">
        <v>97.61</v>
      </c>
      <c r="CB7" s="24">
        <v>150.94999999999999</v>
      </c>
      <c r="CC7" s="24">
        <v>150.86000000000001</v>
      </c>
      <c r="CD7" s="24">
        <v>150.62</v>
      </c>
      <c r="CE7" s="24">
        <v>150.99</v>
      </c>
      <c r="CF7" s="24">
        <v>150.4</v>
      </c>
      <c r="CG7" s="24">
        <v>158.94</v>
      </c>
      <c r="CH7" s="24">
        <v>158.04</v>
      </c>
      <c r="CI7" s="24">
        <v>156.77000000000001</v>
      </c>
      <c r="CJ7" s="24">
        <v>157.63999999999999</v>
      </c>
      <c r="CK7" s="24">
        <v>159.59</v>
      </c>
      <c r="CL7" s="24">
        <v>138.29</v>
      </c>
      <c r="CM7" s="24">
        <v>63.19</v>
      </c>
      <c r="CN7" s="24">
        <v>62.43</v>
      </c>
      <c r="CO7" s="24">
        <v>64.930000000000007</v>
      </c>
      <c r="CP7" s="24">
        <v>64.8</v>
      </c>
      <c r="CQ7" s="24">
        <v>63.79</v>
      </c>
      <c r="CR7" s="24">
        <v>67.069999999999993</v>
      </c>
      <c r="CS7" s="24">
        <v>66.78</v>
      </c>
      <c r="CT7" s="24">
        <v>67</v>
      </c>
      <c r="CU7" s="24">
        <v>66.650000000000006</v>
      </c>
      <c r="CV7" s="24">
        <v>64.45</v>
      </c>
      <c r="CW7" s="24">
        <v>59.1</v>
      </c>
      <c r="CX7" s="24">
        <v>91.39</v>
      </c>
      <c r="CY7" s="24">
        <v>91.56</v>
      </c>
      <c r="CZ7" s="24">
        <v>91.59</v>
      </c>
      <c r="DA7" s="24">
        <v>91.97</v>
      </c>
      <c r="DB7" s="24">
        <v>92.06</v>
      </c>
      <c r="DC7" s="24">
        <v>93.96</v>
      </c>
      <c r="DD7" s="24">
        <v>94.06</v>
      </c>
      <c r="DE7" s="24">
        <v>94.41</v>
      </c>
      <c r="DF7" s="24">
        <v>94.43</v>
      </c>
      <c r="DG7" s="24">
        <v>94.58</v>
      </c>
      <c r="DH7" s="24">
        <v>95.82</v>
      </c>
      <c r="DI7" s="24">
        <v>19.940000000000001</v>
      </c>
      <c r="DJ7" s="24">
        <v>22.34</v>
      </c>
      <c r="DK7" s="24">
        <v>24.58</v>
      </c>
      <c r="DL7" s="24">
        <v>26.79</v>
      </c>
      <c r="DM7" s="24">
        <v>28.93</v>
      </c>
      <c r="DN7" s="24">
        <v>33.090000000000003</v>
      </c>
      <c r="DO7" s="24">
        <v>34.33</v>
      </c>
      <c r="DP7" s="24">
        <v>34.15</v>
      </c>
      <c r="DQ7" s="24">
        <v>35.53</v>
      </c>
      <c r="DR7" s="24">
        <v>37.51</v>
      </c>
      <c r="DS7" s="24">
        <v>39.74</v>
      </c>
      <c r="DT7" s="24">
        <v>0.59</v>
      </c>
      <c r="DU7" s="24">
        <v>0.9</v>
      </c>
      <c r="DV7" s="24">
        <v>0.95</v>
      </c>
      <c r="DW7" s="24">
        <v>1.2</v>
      </c>
      <c r="DX7" s="24">
        <v>1.67</v>
      </c>
      <c r="DY7" s="24">
        <v>5.04</v>
      </c>
      <c r="DZ7" s="24">
        <v>5.1100000000000003</v>
      </c>
      <c r="EA7" s="24">
        <v>5.18</v>
      </c>
      <c r="EB7" s="24">
        <v>6.01</v>
      </c>
      <c r="EC7" s="24">
        <v>6.84</v>
      </c>
      <c r="ED7" s="24">
        <v>7.62</v>
      </c>
      <c r="EE7" s="24">
        <v>0.17</v>
      </c>
      <c r="EF7" s="24">
        <v>0.1</v>
      </c>
      <c r="EG7" s="24">
        <v>0.04</v>
      </c>
      <c r="EH7" s="24">
        <v>7.0000000000000007E-2</v>
      </c>
      <c r="EI7" s="24">
        <v>7.0000000000000007E-2</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ちずわ　じゅんぺい</cp:lastModifiedBy>
  <cp:lastPrinted>2024-02-02T00:50:42Z</cp:lastPrinted>
  <dcterms:created xsi:type="dcterms:W3CDTF">2023-12-12T00:47:25Z</dcterms:created>
  <dcterms:modified xsi:type="dcterms:W3CDTF">2024-02-02T00:50:44Z</dcterms:modified>
  <cp:category/>
</cp:coreProperties>
</file>