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J:\下水道課\０５共有\☆★照会・回答\★庁内\財政課\240119_【131(水)〆】公営企業に係る経営比較分析表（令和４年度決算）の分析等について（依頼）\【提出】06_経営比較分析表\"/>
    </mc:Choice>
  </mc:AlternateContent>
  <xr:revisionPtr revIDLastSave="0" documentId="13_ncr:1_{BAD9C3C4-40C0-4D64-B8ED-A94986ED8DAC}" xr6:coauthVersionLast="47" xr6:coauthVersionMax="47" xr10:uidLastSave="{00000000-0000-0000-0000-000000000000}"/>
  <workbookProtection workbookAlgorithmName="SHA-512" workbookHashValue="8tLtpy1gOX8tvUe8zDt959xn9CAKbQL/5GVe90olri0V9SU0HvFQBpzEu0bYcHurIBb2+4INeHiUGr6atEjJIg==" workbookSaltValue="yNzs+P26VY0gC+4uy3S2Zw=="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<sst xmlns="http://schemas.openxmlformats.org/spreadsheetml/2006/main" count="275" uniqueCount="115">
  <si>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</si>
  <si>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</si>
  <si>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</si>
  <si>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</si>
  <si>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</si>
  <si>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</si>
  <si>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</si>
  <si>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</si>
  <si>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</si>
  <si>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</si>
  <si>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</si>
  <si>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</si>
  <si>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</si>
  <si>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</si>
  <si>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</si>
  <si>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</si>
  <si>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</si>
  <si>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</si>
  <si>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</si>
  <si>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</si>
  <si>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</si>
  <si>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</si>
  <si>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</si>
  <si>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</si>
  <si>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</si>
  <si>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</si>
  <si>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</si>
  <si>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</si>
  <si>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</si>
  <si>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</si>
  <si>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</si>
  <si>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</si>
  <si>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</si>
  <si>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</si>
  <si>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</si>
  <si>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</si>
  <si>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</si>
  <si>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</si>
  <si>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</si>
  <si>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</si>
  <si>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</si>
  <si>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</si>
  <si>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</si>
  <si>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</si>
  <si>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</si>
  <si>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</si>
  <si>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</si>
  <si>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</si>
  <si>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</si>
  <si>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</si>
  <si>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</si>
  <si>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</si>
  <si>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</si>
  <si>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</si>
  <si>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</si>
  <si>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</si>
  <si>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</si>
  <si>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</si>
  <si>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</si>
  <si>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</si>
  <si>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</si>
  <si>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</si>
  <si>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</si>
  <si>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</si>
  <si>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</si>
  <si>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</si>
  <si>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</si>
  <si>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</si>
  <si>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</si>
  <si>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</si>
  <si>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</si>
  <si>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</si>
  <si>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</si>
  <si>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</si>
  <si>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</si>
  <si>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</si>
  <si>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</si>
  <si>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</si>
  <si>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</si>
  <si>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</si>
  <si>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</si>
  <si>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</si>
  <si>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</si>
  <si>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</si>
  <si>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</si>
  <si>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</si>
  <si>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</si>
  <si>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</si>
  <si>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</si>
  <si>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</si>
  <si>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</si>
  <si>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</si>
  <si>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</si>
  <si>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</si>
  <si>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</si>
  <si>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</si>
  <si>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</si>
  <si>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</si>
  <si>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</si>
  <si>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</si>
  <si>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</si>
  <si>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</si>
  <si>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</si>
  <si>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</si>
  <si>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</si>
  <si>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</si>
  <si>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</si>
  <si>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</si>
  <si>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</si>
  <si>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</si>
  <si>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</si>
  <si>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</si>
  <si>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当市公共下水道事業は平成６年度から建設事業を開始しており、老朽化は現時点ではありません。
　①有形固定資産減価償却率は、前年度完了工事分の帳簿原価が増加しましたが、全体に占める割合は低く、概ね増加率は前年度と同等となっています。今後も同水準で上昇していく見込みです。</t>
    <phoneticPr fontId="4"/>
  </si>
  <si>
    <t xml:space="preserve"> 経営の健全性において、①経常収支比率は、前年度から増加となっており、100％を超え収支の均衡は保たれていますが、収益の大部分は一般会計からの繰入金となっています。⑤経費回収率は96.58%と100％を下回っており、汚水処理に係る費用が使用料収入以外の収入（一般会計からの繰入金）により賄われています。⑥汚水処理原価は類似団体と同程度の数値となっていますが、特定環境保全公共下水道事業からの汚水も処理経費に含めて算定しております。③流動比率は100％を下回っていますが、流動負債の半分以上を企業債償還金が占めており、一般会計からの繰入金により賄われる見込みです。また、④企業債残高対事業規模比率は類似団体平均と同程度の数値となっていますが、今後、償還ピークを迎える中で、引き続き新たな借入を償還額以内に抑えながら企業債残高の減少に努めます。
　経営の効率性において⑦施設利用率は類似団体・全国平均と比較して低くなっています。令和７年度以降の農業集落排水及びコミュニティプラントの編入により処理水量の増加に繋がる見込みですが、長期的には節水型機器の普及に伴い大幅な増加が望みにくい現状にあります。また、⑧水洗化率は類似団体平均を上回っているものの、水洗化率の向上を図るため、引き続き未接続世帯への啓発活動を行っていきます。</t>
    <rPh sb="26" eb="28">
      <t>ゾウカ</t>
    </rPh>
    <rPh sb="57" eb="59">
      <t>シュウエキ</t>
    </rPh>
    <rPh sb="60" eb="63">
      <t>ダイブブン</t>
    </rPh>
    <rPh sb="64" eb="66">
      <t>イッパン</t>
    </rPh>
    <rPh sb="66" eb="68">
      <t>カイケイ</t>
    </rPh>
    <rPh sb="71" eb="73">
      <t>クリイレ</t>
    </rPh>
    <rPh sb="73" eb="74">
      <t>キン</t>
    </rPh>
    <rPh sb="164" eb="167">
      <t>ドウテイド</t>
    </rPh>
    <rPh sb="168" eb="170">
      <t>スウチ</t>
    </rPh>
    <rPh sb="305" eb="308">
      <t>ドウテイド</t>
    </rPh>
    <rPh sb="309" eb="311">
      <t>スウチ</t>
    </rPh>
    <phoneticPr fontId="4"/>
  </si>
  <si>
    <t>　令和２年度から地方公営企業法を全部適用してから３年が経過し、経営成績や財務状況等の実態把握をすることで課題が見えてくるようになりました。
　経営課題としては経費回収率が100％を下回っており、汚水処理に係る費用が使用料収入により賄われていないことが挙げられます。今後、経営状況を改善するため、投資・財政計画を見直すとともに汚水処理費用の削減のため、民間活力の活用により効率的な下水処理方法を模索し推進していきます。使用料についても、財政シミュレーションにより適正水準を検討し、健全な下水道経営を進めていきます。また、計画的な管路整備に加えてストックマネジメント計画に基づく施設等の修繕を推進し持続可能な下水道事業を目指します。</t>
    <rPh sb="25" eb="26">
      <t>ネン</t>
    </rPh>
    <rPh sb="27" eb="29">
      <t>ケイカ</t>
    </rPh>
    <rPh sb="42" eb="44">
      <t>ジッタイ</t>
    </rPh>
    <rPh sb="44" eb="46">
      <t>ハアク</t>
    </rPh>
    <rPh sb="52" eb="54">
      <t>カダイ</t>
    </rPh>
    <rPh sb="55" eb="56">
      <t>ミ</t>
    </rPh>
    <rPh sb="71" eb="73">
      <t>ケイエイ</t>
    </rPh>
    <rPh sb="73" eb="75">
      <t>カダイ</t>
    </rPh>
    <rPh sb="90" eb="92">
      <t>シタマワ</t>
    </rPh>
    <rPh sb="125" eb="126">
      <t>ア</t>
    </rPh>
    <rPh sb="162" eb="164">
      <t>オスイ</t>
    </rPh>
    <rPh sb="164" eb="166">
      <t>ショリ</t>
    </rPh>
    <rPh sb="166" eb="168">
      <t>ヒヨウ</t>
    </rPh>
    <rPh sb="169" eb="171">
      <t>サクゲン</t>
    </rPh>
    <rPh sb="185" eb="188">
      <t>コウリツテキ</t>
    </rPh>
    <rPh sb="189" eb="191">
      <t>ゲスイ</t>
    </rPh>
    <rPh sb="191" eb="193">
      <t>ショリ</t>
    </rPh>
    <rPh sb="193" eb="195">
      <t>ホウホウ</t>
    </rPh>
    <rPh sb="196" eb="198">
      <t>モサク</t>
    </rPh>
    <rPh sb="199" eb="201">
      <t>スイシン</t>
    </rPh>
    <rPh sb="208" eb="211">
      <t>シヨウリョウ</t>
    </rPh>
    <rPh sb="217" eb="219">
      <t>ザイセイ</t>
    </rPh>
    <rPh sb="230" eb="232">
      <t>テキセイ</t>
    </rPh>
    <rPh sb="232" eb="234">
      <t>スイジュン</t>
    </rPh>
    <rPh sb="235" eb="237">
      <t>ケントウ</t>
    </rPh>
    <rPh sb="245" eb="247">
      <t>ケイエイ</t>
    </rPh>
    <rPh sb="248" eb="249">
      <t>スス</t>
    </rPh>
    <rPh sb="297" eb="299">
      <t>ジゾク</t>
    </rPh>
    <rPh sb="299" eb="301">
      <t>カノウ</t>
    </rPh>
    <rPh sb="302" eb="305">
      <t>ゲスイドウ</t>
    </rPh>
    <rPh sb="305" eb="307">
      <t>ジギョウ</t>
    </rPh>
    <rPh sb="308" eb="310">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</si>
</sst>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2D4-4B15-8ABB-68097057256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0.06</c:v>
                </c:pt>
                <c:pt idx="4">
                  <c:v>0.09</c:v>
                </c:pt>
              </c:numCache>
            </c:numRef>
          </c:val>
          <c:smooth val="0"/>
          <c:extLst>
            <c:ext xmlns:c16="http://schemas.microsoft.com/office/drawing/2014/chart" uri="{C3380CC4-5D6E-409C-BE32-E72D297353CC}">
              <c16:uniqueId val="{00000001-72D4-4B15-8ABB-68097057256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47.97</c:v>
                </c:pt>
                <c:pt idx="3">
                  <c:v>47.67</c:v>
                </c:pt>
                <c:pt idx="4">
                  <c:v>48.1</c:v>
                </c:pt>
              </c:numCache>
            </c:numRef>
          </c:val>
          <c:extLst>
            <c:ext xmlns:c16="http://schemas.microsoft.com/office/drawing/2014/chart" uri="{C3380CC4-5D6E-409C-BE32-E72D297353CC}">
              <c16:uniqueId val="{00000000-D1AD-487A-B0B1-59A2954FFA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51.2</c:v>
                </c:pt>
                <c:pt idx="4">
                  <c:v>57.32</c:v>
                </c:pt>
              </c:numCache>
            </c:numRef>
          </c:val>
          <c:smooth val="0"/>
          <c:extLst>
            <c:ext xmlns:c16="http://schemas.microsoft.com/office/drawing/2014/chart" uri="{C3380CC4-5D6E-409C-BE32-E72D297353CC}">
              <c16:uniqueId val="{00000001-D1AD-487A-B0B1-59A2954FFA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84.63</c:v>
                </c:pt>
                <c:pt idx="3">
                  <c:v>85.54</c:v>
                </c:pt>
                <c:pt idx="4">
                  <c:v>86.52</c:v>
                </c:pt>
              </c:numCache>
            </c:numRef>
          </c:val>
          <c:extLst>
            <c:ext xmlns:c16="http://schemas.microsoft.com/office/drawing/2014/chart" uri="{C3380CC4-5D6E-409C-BE32-E72D297353CC}">
              <c16:uniqueId val="{00000000-0406-4672-8E5E-F85BCDC065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85.03</c:v>
                </c:pt>
                <c:pt idx="4">
                  <c:v>85.96</c:v>
                </c:pt>
              </c:numCache>
            </c:numRef>
          </c:val>
          <c:smooth val="0"/>
          <c:extLst>
            <c:ext xmlns:c16="http://schemas.microsoft.com/office/drawing/2014/chart" uri="{C3380CC4-5D6E-409C-BE32-E72D297353CC}">
              <c16:uniqueId val="{00000001-0406-4672-8E5E-F85BCDC065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130.13999999999999</c:v>
                </c:pt>
                <c:pt idx="3">
                  <c:v>115.32</c:v>
                </c:pt>
                <c:pt idx="4">
                  <c:v>120.91</c:v>
                </c:pt>
              </c:numCache>
            </c:numRef>
          </c:val>
          <c:extLst>
            <c:ext xmlns:c16="http://schemas.microsoft.com/office/drawing/2014/chart" uri="{C3380CC4-5D6E-409C-BE32-E72D297353CC}">
              <c16:uniqueId val="{00000000-2BCC-4D2A-8F24-3F754562853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108.61</c:v>
                </c:pt>
                <c:pt idx="4">
                  <c:v>109.58</c:v>
                </c:pt>
              </c:numCache>
            </c:numRef>
          </c:val>
          <c:smooth val="0"/>
          <c:extLst>
            <c:ext xmlns:c16="http://schemas.microsoft.com/office/drawing/2014/chart" uri="{C3380CC4-5D6E-409C-BE32-E72D297353CC}">
              <c16:uniqueId val="{00000001-2BCC-4D2A-8F24-3F754562853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3.67</c:v>
                </c:pt>
                <c:pt idx="3">
                  <c:v>6.84</c:v>
                </c:pt>
                <c:pt idx="4">
                  <c:v>9.56</c:v>
                </c:pt>
              </c:numCache>
            </c:numRef>
          </c:val>
          <c:extLst>
            <c:ext xmlns:c16="http://schemas.microsoft.com/office/drawing/2014/chart" uri="{C3380CC4-5D6E-409C-BE32-E72D297353CC}">
              <c16:uniqueId val="{00000000-E591-48E0-A7C8-C1CC4541A4D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17.809999999999999</c:v>
                </c:pt>
                <c:pt idx="4">
                  <c:v>19.96</c:v>
                </c:pt>
              </c:numCache>
            </c:numRef>
          </c:val>
          <c:smooth val="0"/>
          <c:extLst>
            <c:ext xmlns:c16="http://schemas.microsoft.com/office/drawing/2014/chart" uri="{C3380CC4-5D6E-409C-BE32-E72D297353CC}">
              <c16:uniqueId val="{00000001-E591-48E0-A7C8-C1CC4541A4D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D2B-48AA-9FAF-069AD5A68D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0.64</c:v>
                </c:pt>
                <c:pt idx="4">
                  <c:v>0.83</c:v>
                </c:pt>
              </c:numCache>
            </c:numRef>
          </c:val>
          <c:smooth val="0"/>
          <c:extLst>
            <c:ext xmlns:c16="http://schemas.microsoft.com/office/drawing/2014/chart" uri="{C3380CC4-5D6E-409C-BE32-E72D297353CC}">
              <c16:uniqueId val="{00000001-FD2B-48AA-9FAF-069AD5A68D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9E9-4422-B8E5-0E5D3FA4D30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11.49</c:v>
                </c:pt>
                <c:pt idx="4">
                  <c:v>5.35</c:v>
                </c:pt>
              </c:numCache>
            </c:numRef>
          </c:val>
          <c:smooth val="0"/>
          <c:extLst>
            <c:ext xmlns:c16="http://schemas.microsoft.com/office/drawing/2014/chart" uri="{C3380CC4-5D6E-409C-BE32-E72D297353CC}">
              <c16:uniqueId val="{00000001-99E9-4422-B8E5-0E5D3FA4D30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46.49</c:v>
                </c:pt>
                <c:pt idx="3">
                  <c:v>45.72</c:v>
                </c:pt>
                <c:pt idx="4">
                  <c:v>47</c:v>
                </c:pt>
              </c:numCache>
            </c:numRef>
          </c:val>
          <c:extLst>
            <c:ext xmlns:c16="http://schemas.microsoft.com/office/drawing/2014/chart" uri="{C3380CC4-5D6E-409C-BE32-E72D297353CC}">
              <c16:uniqueId val="{00000000-07A7-4B58-AC3E-9C5DDEE7FE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52.69</c:v>
                </c:pt>
                <c:pt idx="4">
                  <c:v>59.45</c:v>
                </c:pt>
              </c:numCache>
            </c:numRef>
          </c:val>
          <c:smooth val="0"/>
          <c:extLst>
            <c:ext xmlns:c16="http://schemas.microsoft.com/office/drawing/2014/chart" uri="{C3380CC4-5D6E-409C-BE32-E72D297353CC}">
              <c16:uniqueId val="{00000001-07A7-4B58-AC3E-9C5DDEE7FE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1281.3699999999999</c:v>
                </c:pt>
                <c:pt idx="3">
                  <c:v>1197.6500000000001</c:v>
                </c:pt>
                <c:pt idx="4">
                  <c:v>889.4</c:v>
                </c:pt>
              </c:numCache>
            </c:numRef>
          </c:val>
          <c:extLst>
            <c:ext xmlns:c16="http://schemas.microsoft.com/office/drawing/2014/chart" uri="{C3380CC4-5D6E-409C-BE32-E72D297353CC}">
              <c16:uniqueId val="{00000000-2C8B-4BB1-BD16-98877221E3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998.38</c:v>
                </c:pt>
                <c:pt idx="4">
                  <c:v>925.32</c:v>
                </c:pt>
              </c:numCache>
            </c:numRef>
          </c:val>
          <c:smooth val="0"/>
          <c:extLst>
            <c:ext xmlns:c16="http://schemas.microsoft.com/office/drawing/2014/chart" uri="{C3380CC4-5D6E-409C-BE32-E72D297353CC}">
              <c16:uniqueId val="{00000001-2C8B-4BB1-BD16-98877221E3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74.2</c:v>
                </c:pt>
                <c:pt idx="3">
                  <c:v>73.23</c:v>
                </c:pt>
                <c:pt idx="4">
                  <c:v>96.58</c:v>
                </c:pt>
              </c:numCache>
            </c:numRef>
          </c:val>
          <c:extLst>
            <c:ext xmlns:c16="http://schemas.microsoft.com/office/drawing/2014/chart" uri="{C3380CC4-5D6E-409C-BE32-E72D297353CC}">
              <c16:uniqueId val="{00000000-0959-4B0C-83C3-EB294157C68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95.92</c:v>
                </c:pt>
                <c:pt idx="4">
                  <c:v>96.98</c:v>
                </c:pt>
              </c:numCache>
            </c:numRef>
          </c:val>
          <c:smooth val="0"/>
          <c:extLst>
            <c:ext xmlns:c16="http://schemas.microsoft.com/office/drawing/2014/chart" uri="{C3380CC4-5D6E-409C-BE32-E72D297353CC}">
              <c16:uniqueId val="{00000001-0959-4B0C-83C3-EB294157C68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197.23</c:v>
                </c:pt>
                <c:pt idx="3">
                  <c:v>198.45</c:v>
                </c:pt>
                <c:pt idx="4">
                  <c:v>150</c:v>
                </c:pt>
              </c:numCache>
            </c:numRef>
          </c:val>
          <c:extLst>
            <c:ext xmlns:c16="http://schemas.microsoft.com/office/drawing/2014/chart" uri="{C3380CC4-5D6E-409C-BE32-E72D297353CC}">
              <c16:uniqueId val="{00000000-6D1A-4F52-BBA2-75B2B60D6F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156.75</c:v>
                </c:pt>
                <c:pt idx="4">
                  <c:v>153.54</c:v>
                </c:pt>
              </c:numCache>
            </c:numRef>
          </c:val>
          <c:smooth val="0"/>
          <c:extLst>
            <c:ext xmlns:c16="http://schemas.microsoft.com/office/drawing/2014/chart" uri="{C3380CC4-5D6E-409C-BE32-E72D297353CC}">
              <c16:uniqueId val="{00000001-6D1A-4F52-BBA2-75B2B60D6F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6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掛川市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Bd2</v>
      </c>
      <c r="X8" s="35"/>
      <c r="Y8" s="35"/>
      <c r="Z8" s="35"/>
      <c r="AA8" s="35"/>
      <c r="AB8" s="35"/>
      <c r="AC8" s="35"/>
      <c r="AD8" s="36" t="str">
        <f>データ!$M$6</f>
        <v>非設置</v>
      </c>
      <c r="AE8" s="36"/>
      <c r="AF8" s="36"/>
      <c r="AG8" s="36"/>
      <c r="AH8" s="36"/>
      <c r="AI8" s="36"/>
      <c r="AJ8" s="36"/>
      <c r="AK8" s="3"/>
      <c r="AL8" s="37">
        <f>データ!S6</f>
        <v>115873</v>
      </c>
      <c r="AM8" s="37"/>
      <c r="AN8" s="37"/>
      <c r="AO8" s="37"/>
      <c r="AP8" s="37"/>
      <c r="AQ8" s="37"/>
      <c r="AR8" s="37"/>
      <c r="AS8" s="37"/>
      <c r="AT8" s="38">
        <f>データ!T6</f>
        <v>265.69</v>
      </c>
      <c r="AU8" s="38"/>
      <c r="AV8" s="38"/>
      <c r="AW8" s="38"/>
      <c r="AX8" s="38"/>
      <c r="AY8" s="38"/>
      <c r="AZ8" s="38"/>
      <c r="BA8" s="38"/>
      <c r="BB8" s="38">
        <f>データ!U6</f>
        <v>436.12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54.84</v>
      </c>
      <c r="J10" s="38"/>
      <c r="K10" s="38"/>
      <c r="L10" s="38"/>
      <c r="M10" s="38"/>
      <c r="N10" s="38"/>
      <c r="O10" s="38"/>
      <c r="P10" s="38">
        <f>データ!P6</f>
        <v>31.7</v>
      </c>
      <c r="Q10" s="38"/>
      <c r="R10" s="38"/>
      <c r="S10" s="38"/>
      <c r="T10" s="38"/>
      <c r="U10" s="38"/>
      <c r="V10" s="38"/>
      <c r="W10" s="38">
        <f>データ!Q6</f>
        <v>94.92</v>
      </c>
      <c r="X10" s="38"/>
      <c r="Y10" s="38"/>
      <c r="Z10" s="38"/>
      <c r="AA10" s="38"/>
      <c r="AB10" s="38"/>
      <c r="AC10" s="38"/>
      <c r="AD10" s="37">
        <f>データ!R6</f>
        <v>2838</v>
      </c>
      <c r="AE10" s="37"/>
      <c r="AF10" s="37"/>
      <c r="AG10" s="37"/>
      <c r="AH10" s="37"/>
      <c r="AI10" s="37"/>
      <c r="AJ10" s="37"/>
      <c r="AK10" s="2"/>
      <c r="AL10" s="37">
        <f>データ!V6</f>
        <v>36645</v>
      </c>
      <c r="AM10" s="37"/>
      <c r="AN10" s="37"/>
      <c r="AO10" s="37"/>
      <c r="AP10" s="37"/>
      <c r="AQ10" s="37"/>
      <c r="AR10" s="37"/>
      <c r="AS10" s="37"/>
      <c r="AT10" s="38">
        <f>データ!W6</f>
        <v>9.68</v>
      </c>
      <c r="AU10" s="38"/>
      <c r="AV10" s="38"/>
      <c r="AW10" s="38"/>
      <c r="AX10" s="38"/>
      <c r="AY10" s="38"/>
      <c r="AZ10" s="38"/>
      <c r="BA10" s="38"/>
      <c r="BB10" s="38">
        <f>データ!X6</f>
        <v>3785.64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BIa1XQnr879fS1ZU4f18pI7tItf9nnofbO4SZbz1QLPZlO8dkD+XYPTJxCdmrom0cvq6QOgDTMxjnGhsFBpPQ==" saltValue="4zHjoeqPpMB0bqvUXvGEJ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222135</v>
      </c>
      <c r="D6" s="19">
        <f t="shared" si="3"/>
        <v>46</v>
      </c>
      <c r="E6" s="19">
        <f t="shared" si="3"/>
        <v>17</v>
      </c>
      <c r="F6" s="19">
        <f t="shared" si="3"/>
        <v>1</v>
      </c>
      <c r="G6" s="19">
        <f t="shared" si="3"/>
        <v>0</v>
      </c>
      <c r="H6" s="19" t="str">
        <f t="shared" si="3"/>
        <v>静岡県　掛川市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54.84</v>
      </c>
      <c r="P6" s="20">
        <f t="shared" si="3"/>
        <v>31.7</v>
      </c>
      <c r="Q6" s="20">
        <f t="shared" si="3"/>
        <v>94.92</v>
      </c>
      <c r="R6" s="20">
        <f t="shared" si="3"/>
        <v>2838</v>
      </c>
      <c r="S6" s="20">
        <f t="shared" si="3"/>
        <v>115873</v>
      </c>
      <c r="T6" s="20">
        <f t="shared" si="3"/>
        <v>265.69</v>
      </c>
      <c r="U6" s="20">
        <f t="shared" si="3"/>
        <v>436.12</v>
      </c>
      <c r="V6" s="20">
        <f t="shared" si="3"/>
        <v>36645</v>
      </c>
      <c r="W6" s="20">
        <f t="shared" si="3"/>
        <v>9.68</v>
      </c>
      <c r="X6" s="20">
        <f t="shared" si="3"/>
        <v>3785.64</v>
      </c>
      <c r="Y6" s="21" t="str">
        <f>IF(Y7="",NA(),Y7)</f>
        <v>-</v>
      </c>
      <c r="Z6" s="21" t="str">
        <f t="shared" ref="Z6:AH6" si="4">IF(Z7="",NA(),Z7)</f>
        <v>-</v>
      </c>
      <c r="AA6" s="21">
        <f t="shared" si="4"/>
        <v>130.13999999999999</v>
      </c>
      <c r="AB6" s="21">
        <f t="shared" si="4"/>
        <v>115.32</v>
      </c>
      <c r="AC6" s="21">
        <f t="shared" si="4"/>
        <v>120.91</v>
      </c>
      <c r="AD6" s="21" t="str">
        <f t="shared" si="4"/>
        <v>-</v>
      </c>
      <c r="AE6" s="21" t="str">
        <f t="shared" si="4"/>
        <v>-</v>
      </c>
      <c r="AF6" s="21">
        <f t="shared" si="4"/>
        <v>109.91</v>
      </c>
      <c r="AG6" s="21">
        <f t="shared" si="4"/>
        <v>108.61</v>
      </c>
      <c r="AH6" s="21">
        <f t="shared" si="4"/>
        <v>109.58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9.42</v>
      </c>
      <c r="AR6" s="21">
        <f t="shared" si="5"/>
        <v>11.49</v>
      </c>
      <c r="AS6" s="21">
        <f t="shared" si="5"/>
        <v>5.35</v>
      </c>
      <c r="AT6" s="20" t="str">
        <f>IF(AT7="","",IF(AT7="-","【-】","【"&amp;SUBSTITUTE(TEXT(AT7,"#,##0.00"),"-","△")&amp;"】"))</f>
        <v>【3.15】</v>
      </c>
      <c r="AU6" s="21" t="str">
        <f>IF(AU7="",NA(),AU7)</f>
        <v>-</v>
      </c>
      <c r="AV6" s="21" t="str">
        <f t="shared" ref="AV6:BD6" si="6">IF(AV7="",NA(),AV7)</f>
        <v>-</v>
      </c>
      <c r="AW6" s="21">
        <f t="shared" si="6"/>
        <v>46.49</v>
      </c>
      <c r="AX6" s="21">
        <f t="shared" si="6"/>
        <v>45.72</v>
      </c>
      <c r="AY6" s="21">
        <f t="shared" si="6"/>
        <v>47</v>
      </c>
      <c r="AZ6" s="21" t="str">
        <f t="shared" si="6"/>
        <v>-</v>
      </c>
      <c r="BA6" s="21" t="str">
        <f t="shared" si="6"/>
        <v>-</v>
      </c>
      <c r="BB6" s="21">
        <f t="shared" si="6"/>
        <v>47.61</v>
      </c>
      <c r="BC6" s="21">
        <f t="shared" si="6"/>
        <v>52.69</v>
      </c>
      <c r="BD6" s="21">
        <f t="shared" si="6"/>
        <v>59.45</v>
      </c>
      <c r="BE6" s="20" t="str">
        <f>IF(BE7="","",IF(BE7="-","【-】","【"&amp;SUBSTITUTE(TEXT(BE7,"#,##0.00"),"-","△")&amp;"】"))</f>
        <v>【73.44】</v>
      </c>
      <c r="BF6" s="21" t="str">
        <f>IF(BF7="",NA(),BF7)</f>
        <v>-</v>
      </c>
      <c r="BG6" s="21" t="str">
        <f t="shared" ref="BG6:BO6" si="7">IF(BG7="",NA(),BG7)</f>
        <v>-</v>
      </c>
      <c r="BH6" s="21">
        <f t="shared" si="7"/>
        <v>1281.3699999999999</v>
      </c>
      <c r="BI6" s="21">
        <f t="shared" si="7"/>
        <v>1197.6500000000001</v>
      </c>
      <c r="BJ6" s="21">
        <f t="shared" si="7"/>
        <v>889.4</v>
      </c>
      <c r="BK6" s="21" t="str">
        <f t="shared" si="7"/>
        <v>-</v>
      </c>
      <c r="BL6" s="21" t="str">
        <f t="shared" si="7"/>
        <v>-</v>
      </c>
      <c r="BM6" s="21">
        <f t="shared" si="7"/>
        <v>1092.22</v>
      </c>
      <c r="BN6" s="21">
        <f t="shared" si="7"/>
        <v>998.38</v>
      </c>
      <c r="BO6" s="21">
        <f t="shared" si="7"/>
        <v>925.32</v>
      </c>
      <c r="BP6" s="20" t="str">
        <f>IF(BP7="","",IF(BP7="-","【-】","【"&amp;SUBSTITUTE(TEXT(BP7,"#,##0.00"),"-","△")&amp;"】"))</f>
        <v>【652.82】</v>
      </c>
      <c r="BQ6" s="21" t="str">
        <f>IF(BQ7="",NA(),BQ7)</f>
        <v>-</v>
      </c>
      <c r="BR6" s="21" t="str">
        <f t="shared" ref="BR6:BZ6" si="8">IF(BR7="",NA(),BR7)</f>
        <v>-</v>
      </c>
      <c r="BS6" s="21">
        <f t="shared" si="8"/>
        <v>74.2</v>
      </c>
      <c r="BT6" s="21">
        <f t="shared" si="8"/>
        <v>73.23</v>
      </c>
      <c r="BU6" s="21">
        <f t="shared" si="8"/>
        <v>96.58</v>
      </c>
      <c r="BV6" s="21" t="str">
        <f t="shared" si="8"/>
        <v>-</v>
      </c>
      <c r="BW6" s="21" t="str">
        <f t="shared" si="8"/>
        <v>-</v>
      </c>
      <c r="BX6" s="21">
        <f t="shared" si="8"/>
        <v>97.53</v>
      </c>
      <c r="BY6" s="21">
        <f t="shared" si="8"/>
        <v>95.92</v>
      </c>
      <c r="BZ6" s="21">
        <f t="shared" si="8"/>
        <v>96.98</v>
      </c>
      <c r="CA6" s="20" t="str">
        <f>IF(CA7="","",IF(CA7="-","【-】","【"&amp;SUBSTITUTE(TEXT(CA7,"#,##0.00"),"-","△")&amp;"】"))</f>
        <v>【97.61】</v>
      </c>
      <c r="CB6" s="21" t="str">
        <f>IF(CB7="",NA(),CB7)</f>
        <v>-</v>
      </c>
      <c r="CC6" s="21" t="str">
        <f t="shared" ref="CC6:CK6" si="9">IF(CC7="",NA(),CC7)</f>
        <v>-</v>
      </c>
      <c r="CD6" s="21">
        <f t="shared" si="9"/>
        <v>197.23</v>
      </c>
      <c r="CE6" s="21">
        <f t="shared" si="9"/>
        <v>198.45</v>
      </c>
      <c r="CF6" s="21">
        <f t="shared" si="9"/>
        <v>150</v>
      </c>
      <c r="CG6" s="21" t="str">
        <f t="shared" si="9"/>
        <v>-</v>
      </c>
      <c r="CH6" s="21" t="str">
        <f t="shared" si="9"/>
        <v>-</v>
      </c>
      <c r="CI6" s="21">
        <f t="shared" si="9"/>
        <v>155.83000000000001</v>
      </c>
      <c r="CJ6" s="21">
        <f t="shared" si="9"/>
        <v>156.75</v>
      </c>
      <c r="CK6" s="21">
        <f t="shared" si="9"/>
        <v>153.54</v>
      </c>
      <c r="CL6" s="20" t="str">
        <f>IF(CL7="","",IF(CL7="-","【-】","【"&amp;SUBSTITUTE(TEXT(CL7,"#,##0.00"),"-","△")&amp;"】"))</f>
        <v>【138.29】</v>
      </c>
      <c r="CM6" s="21" t="str">
        <f>IF(CM7="",NA(),CM7)</f>
        <v>-</v>
      </c>
      <c r="CN6" s="21" t="str">
        <f t="shared" ref="CN6:CV6" si="10">IF(CN7="",NA(),CN7)</f>
        <v>-</v>
      </c>
      <c r="CO6" s="21">
        <f t="shared" si="10"/>
        <v>47.97</v>
      </c>
      <c r="CP6" s="21">
        <f t="shared" si="10"/>
        <v>47.67</v>
      </c>
      <c r="CQ6" s="21">
        <f t="shared" si="10"/>
        <v>48.1</v>
      </c>
      <c r="CR6" s="21" t="str">
        <f t="shared" si="10"/>
        <v>-</v>
      </c>
      <c r="CS6" s="21" t="str">
        <f t="shared" si="10"/>
        <v>-</v>
      </c>
      <c r="CT6" s="21">
        <f t="shared" si="10"/>
        <v>61.51</v>
      </c>
      <c r="CU6" s="21">
        <f t="shared" si="10"/>
        <v>51.2</v>
      </c>
      <c r="CV6" s="21">
        <f t="shared" si="10"/>
        <v>57.32</v>
      </c>
      <c r="CW6" s="20" t="str">
        <f>IF(CW7="","",IF(CW7="-","【-】","【"&amp;SUBSTITUTE(TEXT(CW7,"#,##0.00"),"-","△")&amp;"】"))</f>
        <v>【59.10】</v>
      </c>
      <c r="CX6" s="21" t="str">
        <f>IF(CX7="",NA(),CX7)</f>
        <v>-</v>
      </c>
      <c r="CY6" s="21" t="str">
        <f t="shared" ref="CY6:DG6" si="11">IF(CY7="",NA(),CY7)</f>
        <v>-</v>
      </c>
      <c r="CZ6" s="21">
        <f t="shared" si="11"/>
        <v>84.63</v>
      </c>
      <c r="DA6" s="21">
        <f t="shared" si="11"/>
        <v>85.54</v>
      </c>
      <c r="DB6" s="21">
        <f t="shared" si="11"/>
        <v>86.52</v>
      </c>
      <c r="DC6" s="21" t="str">
        <f t="shared" si="11"/>
        <v>-</v>
      </c>
      <c r="DD6" s="21" t="str">
        <f t="shared" si="11"/>
        <v>-</v>
      </c>
      <c r="DE6" s="21">
        <f t="shared" si="11"/>
        <v>85.82</v>
      </c>
      <c r="DF6" s="21">
        <f t="shared" si="11"/>
        <v>85.03</v>
      </c>
      <c r="DG6" s="21">
        <f t="shared" si="11"/>
        <v>85.96</v>
      </c>
      <c r="DH6" s="20" t="str">
        <f>IF(DH7="","",IF(DH7="-","【-】","【"&amp;SUBSTITUTE(TEXT(DH7,"#,##0.00"),"-","△")&amp;"】"))</f>
        <v>【95.82】</v>
      </c>
      <c r="DI6" s="21" t="str">
        <f>IF(DI7="",NA(),DI7)</f>
        <v>-</v>
      </c>
      <c r="DJ6" s="21" t="str">
        <f t="shared" ref="DJ6:DR6" si="12">IF(DJ7="",NA(),DJ7)</f>
        <v>-</v>
      </c>
      <c r="DK6" s="21">
        <f t="shared" si="12"/>
        <v>3.67</v>
      </c>
      <c r="DL6" s="21">
        <f t="shared" si="12"/>
        <v>6.84</v>
      </c>
      <c r="DM6" s="21">
        <f t="shared" si="12"/>
        <v>9.56</v>
      </c>
      <c r="DN6" s="21" t="str">
        <f t="shared" si="12"/>
        <v>-</v>
      </c>
      <c r="DO6" s="21" t="str">
        <f t="shared" si="12"/>
        <v>-</v>
      </c>
      <c r="DP6" s="21">
        <f t="shared" si="12"/>
        <v>15.29</v>
      </c>
      <c r="DQ6" s="21">
        <f t="shared" si="12"/>
        <v>17.809999999999999</v>
      </c>
      <c r="DR6" s="21">
        <f t="shared" si="12"/>
        <v>19.96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0.64</v>
      </c>
      <c r="EC6" s="21">
        <f t="shared" si="13"/>
        <v>0.83</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0.06</v>
      </c>
      <c r="EN6" s="21">
        <f t="shared" si="14"/>
        <v>0.09</v>
      </c>
      <c r="EO6" s="20" t="str">
        <f>IF(EO7="","",IF(EO7="-","【-】","【"&amp;SUBSTITUTE(TEXT(EO7,"#,##0.00"),"-","△")&amp;"】"))</f>
        <v>【0.23】</v>
      </c>
    </row>
    <row r="7" spans="1:148" s="22" customFormat="1" x14ac:dyDescent="0.15">
      <c r="A7" s="14"/>
      <c r="B7" s="23">
        <v>2022</v>
      </c>
      <c r="C7" s="23">
        <v>222135</v>
      </c>
      <c r="D7" s="23">
        <v>46</v>
      </c>
      <c r="E7" s="23">
        <v>17</v>
      </c>
      <c r="F7" s="23">
        <v>1</v>
      </c>
      <c r="G7" s="23">
        <v>0</v>
      </c>
      <c r="H7" s="23" t="s">
        <v>95</v>
      </c>
      <c r="I7" s="23" t="s">
        <v>96</v>
      </c>
      <c r="J7" s="23" t="s">
        <v>97</v>
      </c>
      <c r="K7" s="23" t="s">
        <v>98</v>
      </c>
      <c r="L7" s="23" t="s">
        <v>99</v>
      </c>
      <c r="M7" s="23" t="s">
        <v>100</v>
      </c>
      <c r="N7" s="24" t="s">
        <v>101</v>
      </c>
      <c r="O7" s="24">
        <v>54.84</v>
      </c>
      <c r="P7" s="24">
        <v>31.7</v>
      </c>
      <c r="Q7" s="24">
        <v>94.92</v>
      </c>
      <c r="R7" s="24">
        <v>2838</v>
      </c>
      <c r="S7" s="24">
        <v>115873</v>
      </c>
      <c r="T7" s="24">
        <v>265.69</v>
      </c>
      <c r="U7" s="24">
        <v>436.12</v>
      </c>
      <c r="V7" s="24">
        <v>36645</v>
      </c>
      <c r="W7" s="24">
        <v>9.68</v>
      </c>
      <c r="X7" s="24">
        <v>3785.64</v>
      </c>
      <c r="Y7" s="24" t="s">
        <v>101</v>
      </c>
      <c r="Z7" s="24" t="s">
        <v>101</v>
      </c>
      <c r="AA7" s="24">
        <v>130.13999999999999</v>
      </c>
      <c r="AB7" s="24">
        <v>115.32</v>
      </c>
      <c r="AC7" s="24">
        <v>120.91</v>
      </c>
      <c r="AD7" s="24" t="s">
        <v>101</v>
      </c>
      <c r="AE7" s="24" t="s">
        <v>101</v>
      </c>
      <c r="AF7" s="24">
        <v>109.91</v>
      </c>
      <c r="AG7" s="24">
        <v>108.61</v>
      </c>
      <c r="AH7" s="24">
        <v>109.58</v>
      </c>
      <c r="AI7" s="24">
        <v>106.11</v>
      </c>
      <c r="AJ7" s="24" t="s">
        <v>101</v>
      </c>
      <c r="AK7" s="24" t="s">
        <v>101</v>
      </c>
      <c r="AL7" s="24">
        <v>0</v>
      </c>
      <c r="AM7" s="24">
        <v>0</v>
      </c>
      <c r="AN7" s="24">
        <v>0</v>
      </c>
      <c r="AO7" s="24" t="s">
        <v>101</v>
      </c>
      <c r="AP7" s="24" t="s">
        <v>101</v>
      </c>
      <c r="AQ7" s="24">
        <v>9.42</v>
      </c>
      <c r="AR7" s="24">
        <v>11.49</v>
      </c>
      <c r="AS7" s="24">
        <v>5.35</v>
      </c>
      <c r="AT7" s="24">
        <v>3.15</v>
      </c>
      <c r="AU7" s="24" t="s">
        <v>101</v>
      </c>
      <c r="AV7" s="24" t="s">
        <v>101</v>
      </c>
      <c r="AW7" s="24">
        <v>46.49</v>
      </c>
      <c r="AX7" s="24">
        <v>45.72</v>
      </c>
      <c r="AY7" s="24">
        <v>47</v>
      </c>
      <c r="AZ7" s="24" t="s">
        <v>101</v>
      </c>
      <c r="BA7" s="24" t="s">
        <v>101</v>
      </c>
      <c r="BB7" s="24">
        <v>47.61</v>
      </c>
      <c r="BC7" s="24">
        <v>52.69</v>
      </c>
      <c r="BD7" s="24">
        <v>59.45</v>
      </c>
      <c r="BE7" s="24">
        <v>73.44</v>
      </c>
      <c r="BF7" s="24" t="s">
        <v>101</v>
      </c>
      <c r="BG7" s="24" t="s">
        <v>101</v>
      </c>
      <c r="BH7" s="24">
        <v>1281.3699999999999</v>
      </c>
      <c r="BI7" s="24">
        <v>1197.6500000000001</v>
      </c>
      <c r="BJ7" s="24">
        <v>889.4</v>
      </c>
      <c r="BK7" s="24" t="s">
        <v>101</v>
      </c>
      <c r="BL7" s="24" t="s">
        <v>101</v>
      </c>
      <c r="BM7" s="24">
        <v>1092.22</v>
      </c>
      <c r="BN7" s="24">
        <v>998.38</v>
      </c>
      <c r="BO7" s="24">
        <v>925.32</v>
      </c>
      <c r="BP7" s="24">
        <v>652.82000000000005</v>
      </c>
      <c r="BQ7" s="24" t="s">
        <v>101</v>
      </c>
      <c r="BR7" s="24" t="s">
        <v>101</v>
      </c>
      <c r="BS7" s="24">
        <v>74.2</v>
      </c>
      <c r="BT7" s="24">
        <v>73.23</v>
      </c>
      <c r="BU7" s="24">
        <v>96.58</v>
      </c>
      <c r="BV7" s="24" t="s">
        <v>101</v>
      </c>
      <c r="BW7" s="24" t="s">
        <v>101</v>
      </c>
      <c r="BX7" s="24">
        <v>97.53</v>
      </c>
      <c r="BY7" s="24">
        <v>95.92</v>
      </c>
      <c r="BZ7" s="24">
        <v>96.98</v>
      </c>
      <c r="CA7" s="24">
        <v>97.61</v>
      </c>
      <c r="CB7" s="24" t="s">
        <v>101</v>
      </c>
      <c r="CC7" s="24" t="s">
        <v>101</v>
      </c>
      <c r="CD7" s="24">
        <v>197.23</v>
      </c>
      <c r="CE7" s="24">
        <v>198.45</v>
      </c>
      <c r="CF7" s="24">
        <v>150</v>
      </c>
      <c r="CG7" s="24" t="s">
        <v>101</v>
      </c>
      <c r="CH7" s="24" t="s">
        <v>101</v>
      </c>
      <c r="CI7" s="24">
        <v>155.83000000000001</v>
      </c>
      <c r="CJ7" s="24">
        <v>156.75</v>
      </c>
      <c r="CK7" s="24">
        <v>153.54</v>
      </c>
      <c r="CL7" s="24">
        <v>138.29</v>
      </c>
      <c r="CM7" s="24" t="s">
        <v>101</v>
      </c>
      <c r="CN7" s="24" t="s">
        <v>101</v>
      </c>
      <c r="CO7" s="24">
        <v>47.97</v>
      </c>
      <c r="CP7" s="24">
        <v>47.67</v>
      </c>
      <c r="CQ7" s="24">
        <v>48.1</v>
      </c>
      <c r="CR7" s="24" t="s">
        <v>101</v>
      </c>
      <c r="CS7" s="24" t="s">
        <v>101</v>
      </c>
      <c r="CT7" s="24">
        <v>61.51</v>
      </c>
      <c r="CU7" s="24">
        <v>51.2</v>
      </c>
      <c r="CV7" s="24">
        <v>57.32</v>
      </c>
      <c r="CW7" s="24">
        <v>59.1</v>
      </c>
      <c r="CX7" s="24" t="s">
        <v>101</v>
      </c>
      <c r="CY7" s="24" t="s">
        <v>101</v>
      </c>
      <c r="CZ7" s="24">
        <v>84.63</v>
      </c>
      <c r="DA7" s="24">
        <v>85.54</v>
      </c>
      <c r="DB7" s="24">
        <v>86.52</v>
      </c>
      <c r="DC7" s="24" t="s">
        <v>101</v>
      </c>
      <c r="DD7" s="24" t="s">
        <v>101</v>
      </c>
      <c r="DE7" s="24">
        <v>85.82</v>
      </c>
      <c r="DF7" s="24">
        <v>85.03</v>
      </c>
      <c r="DG7" s="24">
        <v>85.96</v>
      </c>
      <c r="DH7" s="24">
        <v>95.82</v>
      </c>
      <c r="DI7" s="24" t="s">
        <v>101</v>
      </c>
      <c r="DJ7" s="24" t="s">
        <v>101</v>
      </c>
      <c r="DK7" s="24">
        <v>3.67</v>
      </c>
      <c r="DL7" s="24">
        <v>6.84</v>
      </c>
      <c r="DM7" s="24">
        <v>9.56</v>
      </c>
      <c r="DN7" s="24" t="s">
        <v>101</v>
      </c>
      <c r="DO7" s="24" t="s">
        <v>101</v>
      </c>
      <c r="DP7" s="24">
        <v>15.29</v>
      </c>
      <c r="DQ7" s="24">
        <v>17.809999999999999</v>
      </c>
      <c r="DR7" s="24">
        <v>19.96</v>
      </c>
      <c r="DS7" s="24">
        <v>39.74</v>
      </c>
      <c r="DT7" s="24" t="s">
        <v>101</v>
      </c>
      <c r="DU7" s="24" t="s">
        <v>101</v>
      </c>
      <c r="DV7" s="24">
        <v>0</v>
      </c>
      <c r="DW7" s="24">
        <v>0</v>
      </c>
      <c r="DX7" s="24">
        <v>0</v>
      </c>
      <c r="DY7" s="24" t="s">
        <v>101</v>
      </c>
      <c r="DZ7" s="24" t="s">
        <v>101</v>
      </c>
      <c r="EA7" s="24">
        <v>0.11</v>
      </c>
      <c r="EB7" s="24">
        <v>0.64</v>
      </c>
      <c r="EC7" s="24">
        <v>0.83</v>
      </c>
      <c r="ED7" s="24">
        <v>7.62</v>
      </c>
      <c r="EE7" s="24" t="s">
        <v>101</v>
      </c>
      <c r="EF7" s="24" t="s">
        <v>101</v>
      </c>
      <c r="EG7" s="24">
        <v>0</v>
      </c>
      <c r="EH7" s="24">
        <v>0</v>
      </c>
      <c r="EI7" s="24">
        <v>0</v>
      </c>
      <c r="EJ7" s="24" t="s">
        <v>101</v>
      </c>
      <c r="EK7" s="24" t="s">
        <v>101</v>
      </c>
      <c r="EL7" s="24">
        <v>0.15</v>
      </c>
      <c r="EM7" s="24">
        <v>0.06</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翔</cp:lastModifiedBy>
  <dcterms:created xsi:type="dcterms:W3CDTF">2023-12-12T00:47:27Z</dcterms:created>
  <dcterms:modified xsi:type="dcterms:W3CDTF">2024-01-23T08:21:17Z</dcterms:modified>
  <cp:category/>
</cp:coreProperties>
</file>