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J:\水道課\Ｒ５共有\依頼回答通知\01財政課\060119【0131(水)〆】公営企業に係る経営比較分析表（令和４年度決算）の分析等について（依頼）\提出\"/>
    </mc:Choice>
  </mc:AlternateContent>
  <xr:revisionPtr revIDLastSave="0" documentId="13_ncr:1_{0D5007A6-DF6B-4078-B737-DF9A40ECBBB3}" xr6:coauthVersionLast="47" xr6:coauthVersionMax="47" xr10:uidLastSave="{00000000-0000-0000-0000-000000000000}"/>
  <workbookProtection workbookAlgorithmName="SHA-512" workbookHashValue="RDqsdIZovhfGx0OPRnyh9Wmikm92zVyGbD7QEx82kS1lZPwNGsC2N75yPcBwtTOEi+eJ0SjpLL2XUzFN1QZlEA==" workbookSaltValue="tci8cbWSdx7oLBanw8OqbQ==" workbookSpinCount="100000" lockStructure="1"/>
  <bookViews>
    <workbookView xWindow="-120" yWindow="-120" windowWidth="20730" windowHeight="1116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<sst xmlns="http://schemas.openxmlformats.org/spreadsheetml/2006/main" count="228" uniqueCount="113">
  <si>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</si>
  <si>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</si>
  <si>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</si>
  <si>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</si>
  <si>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</si>
  <si>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</si>
  <si>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</si>
  <si>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</si>
  <si>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</si>
  <si>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</si>
  <si>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</si>
  <si>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</si>
  <si>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</si>
  <si>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</si>
  <si>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</si>
  <si>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</si>
  <si>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</si>
  <si>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</si>
  <si>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</si>
  <si>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</si>
  <si>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</si>
  <si>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</si>
  <si>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</si>
  <si>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</si>
  <si>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</si>
  <si>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</si>
  <si>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</si>
  <si>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</si>
  <si>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</si>
  <si>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</si>
  <si>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</si>
  <si>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</si>
  <si>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</si>
  <si>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</si>
  <si>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</si>
  <si>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</si>
  <si>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</si>
  <si>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</si>
  <si>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</si>
  <si>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</si>
  <si>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</si>
  <si>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</si>
  <si>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</si>
  <si>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</si>
  <si>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</si>
  <si>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</si>
  <si>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</si>
  <si>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</si>
  <si>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</si>
  <si>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</si>
  <si>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</si>
  <si>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</si>
  <si>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</si>
  <si>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</si>
  <si>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</si>
  <si>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</si>
  <si>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</si>
  <si>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</si>
  <si>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</si>
  <si>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</si>
  <si>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</si>
  <si>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</si>
  <si>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</si>
  <si>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</si>
  <si>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</si>
  <si>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</si>
  <si>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</si>
  <si>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</si>
  <si>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</si>
  <si>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</si>
  <si>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</si>
  <si>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</si>
  <si>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</si>
  <si>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</si>
  <si>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</si>
  <si>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</si>
  <si>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</si>
  <si>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</si>
  <si>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</si>
  <si>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</si>
  <si>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</si>
  <si>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</si>
  <si>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</si>
  <si>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</si>
  <si>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</si>
  <si>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</si>
  <si>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</si>
  <si>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</si>
  <si>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</si>
  <si>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</si>
  <si>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</si>
  <si>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</si>
  <si>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</si>
  <si>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掛川市</t>
  </si>
  <si>
    <t>法適用</t>
  </si>
  <si>
    <t>水道事業</t>
  </si>
  <si>
    <t>末端給水事業</t>
  </si>
  <si>
    <t>A3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</si>
  <si>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</si>
  <si>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</si>
  <si>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</si>
  <si>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</si>
  <si>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</si>
  <si>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</si>
  <si>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</si>
  <si>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</si>
  <si>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</si>
  <si>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</si>
  <si>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</si>
  <si>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</si>
  <si>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① 有形固定資産減価償却率 は平均を下回っているが、上昇傾向が続いており、管路や施設の老朽化度合が増している。② 管路経年化率 は耐用年数を経過した管路の増加により僅かに上昇した。③ 管路更新率 は更新管路延長が前年度より減少したことにより、平均値並みとなった。
　今後も、利益を老朽施設や管路の更新費用に充て、老朽化状況の改善と有収率向上への取り組みを強力に進めていく。</t>
    <rPh sb="38" eb="40">
      <t>カンロ</t>
    </rPh>
    <rPh sb="41" eb="43">
      <t>シセツ</t>
    </rPh>
    <rPh sb="44" eb="47">
      <t>ロウキュウカ</t>
    </rPh>
    <rPh sb="47" eb="49">
      <t>ドアイ</t>
    </rPh>
    <rPh sb="68" eb="70">
      <t>ネンスウ</t>
    </rPh>
    <rPh sb="71" eb="73">
      <t>ケイカ</t>
    </rPh>
    <rPh sb="75" eb="77">
      <t>カンロ</t>
    </rPh>
    <rPh sb="146" eb="148">
      <t>カンロ</t>
    </rPh>
    <phoneticPr fontId="4"/>
  </si>
  <si>
    <t>　人口減少による家庭用使用水量の減少や大口使用者である工場の事業規模縮小の影響により、R4の水需要は減少した。今後、水需要の減少が継続するなか、物価や労務単価の上昇による経費の増加が見込まれるため、長期計画の見直しを検討し、健全な財政計画の策定に努めたい。
　安定的な水道サービスを維持するため、起債額を増額し老朽化した管路や施設の更新ペースを加速させ、耐震化率の向上を図るとともに有収率の向上に努めていく。
　また、窓口の共同委託等で広域的な取り組みを行えるよう研究を行うことや、施設管理業務の包括委託など、費用の削減・管理体制の強化及び事業の持続性を確保できるよう努めていく。</t>
    <rPh sb="37" eb="39">
      <t>エイキョウ</t>
    </rPh>
    <rPh sb="55" eb="57">
      <t>コンゴ</t>
    </rPh>
    <rPh sb="62" eb="64">
      <t>ゲンショウ</t>
    </rPh>
    <rPh sb="65" eb="67">
      <t>ケイゾク</t>
    </rPh>
    <rPh sb="72" eb="74">
      <t>ブッカ</t>
    </rPh>
    <rPh sb="75" eb="77">
      <t>ロウム</t>
    </rPh>
    <rPh sb="77" eb="79">
      <t>タンカ</t>
    </rPh>
    <rPh sb="80" eb="82">
      <t>ジョウショウ</t>
    </rPh>
    <rPh sb="85" eb="87">
      <t>ケイヒ</t>
    </rPh>
    <rPh sb="88" eb="90">
      <t>ゾウカ</t>
    </rPh>
    <rPh sb="91" eb="93">
      <t>ミコ</t>
    </rPh>
    <rPh sb="99" eb="101">
      <t>チョウキ</t>
    </rPh>
    <rPh sb="101" eb="103">
      <t>ケイカク</t>
    </rPh>
    <rPh sb="104" eb="106">
      <t>ミナオ</t>
    </rPh>
    <rPh sb="108" eb="110">
      <t>ケントウ</t>
    </rPh>
    <rPh sb="112" eb="114">
      <t>ケンゼン</t>
    </rPh>
    <rPh sb="115" eb="117">
      <t>ザイセイ</t>
    </rPh>
    <rPh sb="117" eb="119">
      <t>ケイカク</t>
    </rPh>
    <rPh sb="120" eb="122">
      <t>サクテイ</t>
    </rPh>
    <rPh sb="123" eb="124">
      <t>ツト</t>
    </rPh>
    <rPh sb="130" eb="133">
      <t>アンテイテキ</t>
    </rPh>
    <rPh sb="134" eb="136">
      <t>スイドウ</t>
    </rPh>
    <rPh sb="141" eb="143">
      <t>イジ</t>
    </rPh>
    <phoneticPr fontId="4"/>
  </si>
  <si>
    <t>　R4は前年度と比較して給水収益が減少し、営業費用が増加したため、 ① 経常収支比率 は低下したが、営業損益においては引き続き黒字を達成した。また、建設改良費の未払金減少により、流動負債が減少したため　③ 流動比率 については上昇した。そのほか、電気料金の高騰や委託料の増加により⑥ 給水原価 が増加したことで⑤ 料金回収率 の低下につながった。
　⑦ 施設利用率 は平均を大きく上回っており、効率的な利用ができていると考えられる。 ⑧ 有収率 については、R2及びR3年度において重点的に漏水調査を行ったことによりR3の有収率は大きく向上したが、R4は重点的な漏水調査が行えなかったため、有収率が低下した。有収率の向上は非常に重要な経営課題のため、重点事項として今後も引き続き改善に向けて取り組む必要がある。
　新規の起債額について、償還額を上限としていたが、長期計画の見直しにより、R4から起債額を増額することとした。今後、基幹管路の耐震化を加速させるため、R4以前に比べ起債額を増額していくことになり④ 企業債残高収益比率 は、上昇が見込まれる。</t>
    <rPh sb="4" eb="7">
      <t>ゼンネンド</t>
    </rPh>
    <rPh sb="8" eb="10">
      <t>ヒカク</t>
    </rPh>
    <rPh sb="17" eb="19">
      <t>ゲンショウ</t>
    </rPh>
    <rPh sb="21" eb="23">
      <t>エイギョウ</t>
    </rPh>
    <rPh sb="23" eb="25">
      <t>ヒヨウ</t>
    </rPh>
    <rPh sb="26" eb="28">
      <t>ゾウカ</t>
    </rPh>
    <rPh sb="44" eb="46">
      <t>テイカ</t>
    </rPh>
    <rPh sb="83" eb="85">
      <t>ゲンショウ</t>
    </rPh>
    <rPh sb="94" eb="96">
      <t>ゲンショウ</t>
    </rPh>
    <rPh sb="113" eb="115">
      <t>ジョウショウ</t>
    </rPh>
    <rPh sb="123" eb="125">
      <t>デンキ</t>
    </rPh>
    <rPh sb="125" eb="127">
      <t>リョウキン</t>
    </rPh>
    <rPh sb="131" eb="134">
      <t>イタクリョウ</t>
    </rPh>
    <rPh sb="135" eb="137">
      <t>ゾウカ</t>
    </rPh>
    <rPh sb="164" eb="166">
      <t>テイカ</t>
    </rPh>
    <rPh sb="286" eb="287">
      <t>オコナ</t>
    </rPh>
    <rPh sb="295" eb="298">
      <t>ユウシュウリツ</t>
    </rPh>
    <rPh sb="299" eb="301">
      <t>テイカ</t>
    </rPh>
    <rPh sb="349" eb="351">
      <t>ヒツヨウ</t>
    </rPh>
    <rPh sb="381" eb="383">
      <t>チョウキ</t>
    </rPh>
    <rPh sb="383" eb="385">
      <t>ケイカク</t>
    </rPh>
    <rPh sb="386" eb="388">
      <t>ミナオ</t>
    </rPh>
    <rPh sb="401" eb="403">
      <t>ゾウガク</t>
    </rPh>
    <rPh sb="411" eb="413">
      <t>コンゴ</t>
    </rPh>
    <rPh sb="423" eb="425">
      <t>カソク</t>
    </rPh>
    <rPh sb="433" eb="435">
      <t>イゼン</t>
    </rPh>
    <rPh sb="436" eb="437">
      <t>クラ</t>
    </rPh>
    <rPh sb="438" eb="440">
      <t>キサイ</t>
    </rPh>
    <rPh sb="440" eb="441">
      <t>ガク</t>
    </rPh>
    <rPh sb="442" eb="444">
      <t>ゾウガク</t>
    </rPh>
    <rPh sb="467" eb="469">
      <t>ジョウショウ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</si>
</sst>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0.81</c:v>
                </c:pt>
                <c:pt idx="1">
                  <c:v>0.67</c:v>
                </c:pt>
                <c:pt idx="2">
                  <c:v>1.1000000000000001</c:v>
                </c:pt>
                <c:pt idx="3">
                  <c:v>0.67</c:v>
                </c:pt>
                <c:pt idx="4">
                  <c:v>0.61</c:v>
                </c:pt>
              </c:numCache>
            </c:numRef>
          </c:val>
          <c:extLst>
            <c:ext xmlns:c16="http://schemas.microsoft.com/office/drawing/2014/chart" uri="{C3380CC4-5D6E-409C-BE32-E72D297353CC}">
              <c16:uniqueId val="{00000000-666C-4109-B2D8-FA1733548ACA}"/>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0.66</c:v>
                </c:pt>
                <c:pt idx="2">
                  <c:v>0.67</c:v>
                </c:pt>
                <c:pt idx="3">
                  <c:v>0.62</c:v>
                </c:pt>
                <c:pt idx="4">
                  <c:v>0.6</c:v>
                </c:pt>
              </c:numCache>
            </c:numRef>
          </c:val>
          <c:smooth val="0"/>
          <c:extLst>
            <c:ext xmlns:c16="http://schemas.microsoft.com/office/drawing/2014/chart" uri="{C3380CC4-5D6E-409C-BE32-E72D297353CC}">
              <c16:uniqueId val="{00000001-666C-4109-B2D8-FA1733548ACA}"/>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71.400000000000006</c:v>
                </c:pt>
                <c:pt idx="1">
                  <c:v>72.05</c:v>
                </c:pt>
                <c:pt idx="2">
                  <c:v>72.19</c:v>
                </c:pt>
                <c:pt idx="3">
                  <c:v>69.45</c:v>
                </c:pt>
                <c:pt idx="4">
                  <c:v>69.53</c:v>
                </c:pt>
              </c:numCache>
            </c:numRef>
          </c:val>
          <c:extLst>
            <c:ext xmlns:c16="http://schemas.microsoft.com/office/drawing/2014/chart" uri="{C3380CC4-5D6E-409C-BE32-E72D297353CC}">
              <c16:uniqueId val="{00000000-9F1B-410F-BA70-04C334E2A84A}"/>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62.83</c:v>
                </c:pt>
                <c:pt idx="1">
                  <c:v>62.05</c:v>
                </c:pt>
                <c:pt idx="2">
                  <c:v>63.23</c:v>
                </c:pt>
                <c:pt idx="3">
                  <c:v>62.59</c:v>
                </c:pt>
                <c:pt idx="4">
                  <c:v>61.81</c:v>
                </c:pt>
              </c:numCache>
            </c:numRef>
          </c:val>
          <c:smooth val="0"/>
          <c:extLst>
            <c:ext xmlns:c16="http://schemas.microsoft.com/office/drawing/2014/chart" uri="{C3380CC4-5D6E-409C-BE32-E72D297353CC}">
              <c16:uniqueId val="{00000001-9F1B-410F-BA70-04C334E2A84A}"/>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84.86</c:v>
                </c:pt>
                <c:pt idx="1">
                  <c:v>83.98</c:v>
                </c:pt>
                <c:pt idx="2">
                  <c:v>84.46</c:v>
                </c:pt>
                <c:pt idx="3">
                  <c:v>86.88</c:v>
                </c:pt>
                <c:pt idx="4">
                  <c:v>85.32</c:v>
                </c:pt>
              </c:numCache>
            </c:numRef>
          </c:val>
          <c:extLst>
            <c:ext xmlns:c16="http://schemas.microsoft.com/office/drawing/2014/chart" uri="{C3380CC4-5D6E-409C-BE32-E72D297353CC}">
              <c16:uniqueId val="{00000000-E705-455F-B87F-EE36E4D2EDE4}"/>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88.86</c:v>
                </c:pt>
                <c:pt idx="1">
                  <c:v>89.11</c:v>
                </c:pt>
                <c:pt idx="2">
                  <c:v>89.35</c:v>
                </c:pt>
                <c:pt idx="3">
                  <c:v>89.7</c:v>
                </c:pt>
                <c:pt idx="4">
                  <c:v>89.24</c:v>
                </c:pt>
              </c:numCache>
            </c:numRef>
          </c:val>
          <c:smooth val="0"/>
          <c:extLst>
            <c:ext xmlns:c16="http://schemas.microsoft.com/office/drawing/2014/chart" uri="{C3380CC4-5D6E-409C-BE32-E72D297353CC}">
              <c16:uniqueId val="{00000001-E705-455F-B87F-EE36E4D2EDE4}"/>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111.74</c:v>
                </c:pt>
                <c:pt idx="1">
                  <c:v>111.65</c:v>
                </c:pt>
                <c:pt idx="2">
                  <c:v>110.96</c:v>
                </c:pt>
                <c:pt idx="3">
                  <c:v>110.87</c:v>
                </c:pt>
                <c:pt idx="4">
                  <c:v>107.34</c:v>
                </c:pt>
              </c:numCache>
            </c:numRef>
          </c:val>
          <c:extLst>
            <c:ext xmlns:c16="http://schemas.microsoft.com/office/drawing/2014/chart" uri="{C3380CC4-5D6E-409C-BE32-E72D297353CC}">
              <c16:uniqueId val="{00000000-8C09-4BD5-BFA3-5C4298468696}"/>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113.82</c:v>
                </c:pt>
                <c:pt idx="1">
                  <c:v>112.82</c:v>
                </c:pt>
                <c:pt idx="2">
                  <c:v>111.21</c:v>
                </c:pt>
                <c:pt idx="3">
                  <c:v>111.89</c:v>
                </c:pt>
                <c:pt idx="4">
                  <c:v>109.99</c:v>
                </c:pt>
              </c:numCache>
            </c:numRef>
          </c:val>
          <c:smooth val="0"/>
          <c:extLst>
            <c:ext xmlns:c16="http://schemas.microsoft.com/office/drawing/2014/chart" uri="{C3380CC4-5D6E-409C-BE32-E72D297353CC}">
              <c16:uniqueId val="{00000001-8C09-4BD5-BFA3-5C4298468696}"/>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47.21</c:v>
                </c:pt>
                <c:pt idx="1">
                  <c:v>48.44</c:v>
                </c:pt>
                <c:pt idx="2">
                  <c:v>49.46</c:v>
                </c:pt>
                <c:pt idx="3">
                  <c:v>49.99</c:v>
                </c:pt>
                <c:pt idx="4">
                  <c:v>50.39</c:v>
                </c:pt>
              </c:numCache>
            </c:numRef>
          </c:val>
          <c:extLst>
            <c:ext xmlns:c16="http://schemas.microsoft.com/office/drawing/2014/chart" uri="{C3380CC4-5D6E-409C-BE32-E72D297353CC}">
              <c16:uniqueId val="{00000000-6B27-4A08-AE44-4FC6E9D32A13}"/>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47.89</c:v>
                </c:pt>
                <c:pt idx="1">
                  <c:v>48.69</c:v>
                </c:pt>
                <c:pt idx="2">
                  <c:v>49.62</c:v>
                </c:pt>
                <c:pt idx="3">
                  <c:v>50.5</c:v>
                </c:pt>
                <c:pt idx="4">
                  <c:v>51.28</c:v>
                </c:pt>
              </c:numCache>
            </c:numRef>
          </c:val>
          <c:smooth val="0"/>
          <c:extLst>
            <c:ext xmlns:c16="http://schemas.microsoft.com/office/drawing/2014/chart" uri="{C3380CC4-5D6E-409C-BE32-E72D297353CC}">
              <c16:uniqueId val="{00000001-6B27-4A08-AE44-4FC6E9D32A13}"/>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11.18</c:v>
                </c:pt>
                <c:pt idx="1">
                  <c:v>13.04</c:v>
                </c:pt>
                <c:pt idx="2">
                  <c:v>13.67</c:v>
                </c:pt>
                <c:pt idx="3">
                  <c:v>14.22</c:v>
                </c:pt>
                <c:pt idx="4">
                  <c:v>15.78</c:v>
                </c:pt>
              </c:numCache>
            </c:numRef>
          </c:val>
          <c:extLst>
            <c:ext xmlns:c16="http://schemas.microsoft.com/office/drawing/2014/chart" uri="{C3380CC4-5D6E-409C-BE32-E72D297353CC}">
              <c16:uniqueId val="{00000000-DE58-4D46-AE52-B7DBC1119976}"/>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16.899999999999999</c:v>
                </c:pt>
                <c:pt idx="1">
                  <c:v>18.260000000000002</c:v>
                </c:pt>
                <c:pt idx="2">
                  <c:v>19.510000000000002</c:v>
                </c:pt>
                <c:pt idx="3">
                  <c:v>21.19</c:v>
                </c:pt>
                <c:pt idx="4">
                  <c:v>22.64</c:v>
                </c:pt>
              </c:numCache>
            </c:numRef>
          </c:val>
          <c:smooth val="0"/>
          <c:extLst>
            <c:ext xmlns:c16="http://schemas.microsoft.com/office/drawing/2014/chart" uri="{C3380CC4-5D6E-409C-BE32-E72D297353CC}">
              <c16:uniqueId val="{00000001-DE58-4D46-AE52-B7DBC1119976}"/>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DD9-47AB-B933-149AA3E8ECF9}"/>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formatCode="#,##0.00;&quot;△&quot;#,##0.00;&quot;-&quot;">
                  <c:v>0.45</c:v>
                </c:pt>
                <c:pt idx="4">
                  <c:v>0</c:v>
                </c:pt>
              </c:numCache>
            </c:numRef>
          </c:val>
          <c:smooth val="0"/>
          <c:extLst>
            <c:ext xmlns:c16="http://schemas.microsoft.com/office/drawing/2014/chart" uri="{C3380CC4-5D6E-409C-BE32-E72D297353CC}">
              <c16:uniqueId val="{00000001-7DD9-47AB-B933-149AA3E8ECF9}"/>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252.61</c:v>
                </c:pt>
                <c:pt idx="1">
                  <c:v>406.27</c:v>
                </c:pt>
                <c:pt idx="2">
                  <c:v>477.44</c:v>
                </c:pt>
                <c:pt idx="3">
                  <c:v>391.23</c:v>
                </c:pt>
                <c:pt idx="4">
                  <c:v>495.09</c:v>
                </c:pt>
              </c:numCache>
            </c:numRef>
          </c:val>
          <c:extLst>
            <c:ext xmlns:c16="http://schemas.microsoft.com/office/drawing/2014/chart" uri="{C3380CC4-5D6E-409C-BE32-E72D297353CC}">
              <c16:uniqueId val="{00000000-759E-4E5F-9A42-603D1101DDA6}"/>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335.6</c:v>
                </c:pt>
                <c:pt idx="1">
                  <c:v>358.91</c:v>
                </c:pt>
                <c:pt idx="2">
                  <c:v>360.96</c:v>
                </c:pt>
                <c:pt idx="3">
                  <c:v>351.29</c:v>
                </c:pt>
                <c:pt idx="4">
                  <c:v>364.24</c:v>
                </c:pt>
              </c:numCache>
            </c:numRef>
          </c:val>
          <c:smooth val="0"/>
          <c:extLst>
            <c:ext xmlns:c16="http://schemas.microsoft.com/office/drawing/2014/chart" uri="{C3380CC4-5D6E-409C-BE32-E72D297353CC}">
              <c16:uniqueId val="{00000001-759E-4E5F-9A42-603D1101DDA6}"/>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179.91</c:v>
                </c:pt>
                <c:pt idx="1">
                  <c:v>179.76</c:v>
                </c:pt>
                <c:pt idx="2">
                  <c:v>180.02</c:v>
                </c:pt>
                <c:pt idx="3">
                  <c:v>181.6</c:v>
                </c:pt>
                <c:pt idx="4">
                  <c:v>195.16</c:v>
                </c:pt>
              </c:numCache>
            </c:numRef>
          </c:val>
          <c:extLst>
            <c:ext xmlns:c16="http://schemas.microsoft.com/office/drawing/2014/chart" uri="{C3380CC4-5D6E-409C-BE32-E72D297353CC}">
              <c16:uniqueId val="{00000000-7970-4E37-8D94-8E82B7414CE1}"/>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258.26</c:v>
                </c:pt>
                <c:pt idx="1">
                  <c:v>247.27</c:v>
                </c:pt>
                <c:pt idx="2">
                  <c:v>239.18</c:v>
                </c:pt>
                <c:pt idx="3">
                  <c:v>236.29</c:v>
                </c:pt>
                <c:pt idx="4">
                  <c:v>238.77</c:v>
                </c:pt>
              </c:numCache>
            </c:numRef>
          </c:val>
          <c:smooth val="0"/>
          <c:extLst>
            <c:ext xmlns:c16="http://schemas.microsoft.com/office/drawing/2014/chart" uri="{C3380CC4-5D6E-409C-BE32-E72D297353CC}">
              <c16:uniqueId val="{00000001-7970-4E37-8D94-8E82B7414CE1}"/>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110.01</c:v>
                </c:pt>
                <c:pt idx="1">
                  <c:v>110.21</c:v>
                </c:pt>
                <c:pt idx="2">
                  <c:v>109.7</c:v>
                </c:pt>
                <c:pt idx="3">
                  <c:v>109.07</c:v>
                </c:pt>
                <c:pt idx="4">
                  <c:v>104.51</c:v>
                </c:pt>
              </c:numCache>
            </c:numRef>
          </c:val>
          <c:extLst>
            <c:ext xmlns:c16="http://schemas.microsoft.com/office/drawing/2014/chart" uri="{C3380CC4-5D6E-409C-BE32-E72D297353CC}">
              <c16:uniqueId val="{00000000-11DE-4F60-AD07-44C9A3F31276}"/>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106.07</c:v>
                </c:pt>
                <c:pt idx="1">
                  <c:v>105.34</c:v>
                </c:pt>
                <c:pt idx="2">
                  <c:v>101.89</c:v>
                </c:pt>
                <c:pt idx="3">
                  <c:v>104.33</c:v>
                </c:pt>
                <c:pt idx="4">
                  <c:v>98.85</c:v>
                </c:pt>
              </c:numCache>
            </c:numRef>
          </c:val>
          <c:smooth val="0"/>
          <c:extLst>
            <c:ext xmlns:c16="http://schemas.microsoft.com/office/drawing/2014/chart" uri="{C3380CC4-5D6E-409C-BE32-E72D297353CC}">
              <c16:uniqueId val="{00000001-11DE-4F60-AD07-44C9A3F31276}"/>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160.19999999999999</c:v>
                </c:pt>
                <c:pt idx="1">
                  <c:v>159.97999999999999</c:v>
                </c:pt>
                <c:pt idx="2">
                  <c:v>159.86000000000001</c:v>
                </c:pt>
                <c:pt idx="3">
                  <c:v>160.84</c:v>
                </c:pt>
                <c:pt idx="4">
                  <c:v>167.92</c:v>
                </c:pt>
              </c:numCache>
            </c:numRef>
          </c:val>
          <c:extLst>
            <c:ext xmlns:c16="http://schemas.microsoft.com/office/drawing/2014/chart" uri="{C3380CC4-5D6E-409C-BE32-E72D297353CC}">
              <c16:uniqueId val="{00000000-8836-4318-B7CD-A1BC1E558AE3}"/>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159.22</c:v>
                </c:pt>
                <c:pt idx="1">
                  <c:v>159.6</c:v>
                </c:pt>
                <c:pt idx="2">
                  <c:v>156.32</c:v>
                </c:pt>
                <c:pt idx="3">
                  <c:v>157.4</c:v>
                </c:pt>
                <c:pt idx="4">
                  <c:v>162.61000000000001</c:v>
                </c:pt>
              </c:numCache>
            </c:numRef>
          </c:val>
          <c:smooth val="0"/>
          <c:extLst>
            <c:ext xmlns:c16="http://schemas.microsoft.com/office/drawing/2014/chart" uri="{C3380CC4-5D6E-409C-BE32-E72D297353CC}">
              <c16:uniqueId val="{00000001-8836-4318-B7CD-A1BC1E558AE3}"/>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A18" zoomScale="90" zoomScaleNormal="9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静岡県　掛川市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A3</v>
      </c>
      <c r="X8" s="44"/>
      <c r="Y8" s="44"/>
      <c r="Z8" s="44"/>
      <c r="AA8" s="44"/>
      <c r="AB8" s="44"/>
      <c r="AC8" s="44"/>
      <c r="AD8" s="44" t="str">
        <f>データ!$M$6</f>
        <v>非設置</v>
      </c>
      <c r="AE8" s="44"/>
      <c r="AF8" s="44"/>
      <c r="AG8" s="44"/>
      <c r="AH8" s="44"/>
      <c r="AI8" s="44"/>
      <c r="AJ8" s="44"/>
      <c r="AK8" s="2"/>
      <c r="AL8" s="45">
        <f>データ!$R$6</f>
        <v>115873</v>
      </c>
      <c r="AM8" s="45"/>
      <c r="AN8" s="45"/>
      <c r="AO8" s="45"/>
      <c r="AP8" s="45"/>
      <c r="AQ8" s="45"/>
      <c r="AR8" s="45"/>
      <c r="AS8" s="45"/>
      <c r="AT8" s="46">
        <f>データ!$S$6</f>
        <v>265.69</v>
      </c>
      <c r="AU8" s="47"/>
      <c r="AV8" s="47"/>
      <c r="AW8" s="47"/>
      <c r="AX8" s="47"/>
      <c r="AY8" s="47"/>
      <c r="AZ8" s="47"/>
      <c r="BA8" s="47"/>
      <c r="BB8" s="48">
        <f>データ!$T$6</f>
        <v>436.12</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78.599999999999994</v>
      </c>
      <c r="J10" s="47"/>
      <c r="K10" s="47"/>
      <c r="L10" s="47"/>
      <c r="M10" s="47"/>
      <c r="N10" s="47"/>
      <c r="O10" s="81"/>
      <c r="P10" s="48">
        <f>データ!$P$6</f>
        <v>99.06</v>
      </c>
      <c r="Q10" s="48"/>
      <c r="R10" s="48"/>
      <c r="S10" s="48"/>
      <c r="T10" s="48"/>
      <c r="U10" s="48"/>
      <c r="V10" s="48"/>
      <c r="W10" s="45">
        <f>データ!$Q$6</f>
        <v>3299</v>
      </c>
      <c r="X10" s="45"/>
      <c r="Y10" s="45"/>
      <c r="Z10" s="45"/>
      <c r="AA10" s="45"/>
      <c r="AB10" s="45"/>
      <c r="AC10" s="45"/>
      <c r="AD10" s="2"/>
      <c r="AE10" s="2"/>
      <c r="AF10" s="2"/>
      <c r="AG10" s="2"/>
      <c r="AH10" s="2"/>
      <c r="AI10" s="2"/>
      <c r="AJ10" s="2"/>
      <c r="AK10" s="2"/>
      <c r="AL10" s="45">
        <f>データ!$U$6</f>
        <v>114505</v>
      </c>
      <c r="AM10" s="45"/>
      <c r="AN10" s="45"/>
      <c r="AO10" s="45"/>
      <c r="AP10" s="45"/>
      <c r="AQ10" s="45"/>
      <c r="AR10" s="45"/>
      <c r="AS10" s="45"/>
      <c r="AT10" s="46">
        <f>データ!$V$6</f>
        <v>138.86000000000001</v>
      </c>
      <c r="AU10" s="47"/>
      <c r="AV10" s="47"/>
      <c r="AW10" s="47"/>
      <c r="AX10" s="47"/>
      <c r="AY10" s="47"/>
      <c r="AZ10" s="47"/>
      <c r="BA10" s="47"/>
      <c r="BB10" s="48">
        <f>データ!$W$6</f>
        <v>824.61</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112</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110</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111</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ImKyPlaZaOduY9ksDAZ0Dh4RjxR4cXIGzMd4NT4zo5j9nLWSjAGo7RDlKbULNWv0sWWh4GvB9NHHuXxBw2Iuew==" saltValue="uPIgw5kw8sEm2Q4lTyZWSA=="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222135</v>
      </c>
      <c r="D6" s="20">
        <f t="shared" si="3"/>
        <v>46</v>
      </c>
      <c r="E6" s="20">
        <f t="shared" si="3"/>
        <v>1</v>
      </c>
      <c r="F6" s="20">
        <f t="shared" si="3"/>
        <v>0</v>
      </c>
      <c r="G6" s="20">
        <f t="shared" si="3"/>
        <v>1</v>
      </c>
      <c r="H6" s="20" t="str">
        <f t="shared" si="3"/>
        <v>静岡県　掛川市</v>
      </c>
      <c r="I6" s="20" t="str">
        <f t="shared" si="3"/>
        <v>法適用</v>
      </c>
      <c r="J6" s="20" t="str">
        <f t="shared" si="3"/>
        <v>水道事業</v>
      </c>
      <c r="K6" s="20" t="str">
        <f t="shared" si="3"/>
        <v>末端給水事業</v>
      </c>
      <c r="L6" s="20" t="str">
        <f t="shared" si="3"/>
        <v>A3</v>
      </c>
      <c r="M6" s="20" t="str">
        <f t="shared" si="3"/>
        <v>非設置</v>
      </c>
      <c r="N6" s="21" t="str">
        <f t="shared" si="3"/>
        <v>-</v>
      </c>
      <c r="O6" s="21">
        <f t="shared" si="3"/>
        <v>78.599999999999994</v>
      </c>
      <c r="P6" s="21">
        <f t="shared" si="3"/>
        <v>99.06</v>
      </c>
      <c r="Q6" s="21">
        <f t="shared" si="3"/>
        <v>3299</v>
      </c>
      <c r="R6" s="21">
        <f t="shared" si="3"/>
        <v>115873</v>
      </c>
      <c r="S6" s="21">
        <f t="shared" si="3"/>
        <v>265.69</v>
      </c>
      <c r="T6" s="21">
        <f t="shared" si="3"/>
        <v>436.12</v>
      </c>
      <c r="U6" s="21">
        <f t="shared" si="3"/>
        <v>114505</v>
      </c>
      <c r="V6" s="21">
        <f t="shared" si="3"/>
        <v>138.86000000000001</v>
      </c>
      <c r="W6" s="21">
        <f t="shared" si="3"/>
        <v>824.61</v>
      </c>
      <c r="X6" s="22">
        <f>IF(X7="",NA(),X7)</f>
        <v>111.74</v>
      </c>
      <c r="Y6" s="22">
        <f t="shared" ref="Y6:AG6" si="4">IF(Y7="",NA(),Y7)</f>
        <v>111.65</v>
      </c>
      <c r="Z6" s="22">
        <f t="shared" si="4"/>
        <v>110.96</v>
      </c>
      <c r="AA6" s="22">
        <f t="shared" si="4"/>
        <v>110.87</v>
      </c>
      <c r="AB6" s="22">
        <f t="shared" si="4"/>
        <v>107.34</v>
      </c>
      <c r="AC6" s="22">
        <f t="shared" si="4"/>
        <v>113.82</v>
      </c>
      <c r="AD6" s="22">
        <f t="shared" si="4"/>
        <v>112.82</v>
      </c>
      <c r="AE6" s="22">
        <f t="shared" si="4"/>
        <v>111.21</v>
      </c>
      <c r="AF6" s="22">
        <f t="shared" si="4"/>
        <v>111.89</v>
      </c>
      <c r="AG6" s="22">
        <f t="shared" si="4"/>
        <v>109.99</v>
      </c>
      <c r="AH6" s="21" t="str">
        <f>IF(AH7="","",IF(AH7="-","【-】","【"&amp;SUBSTITUTE(TEXT(AH7,"#,##0.00"),"-","△")&amp;"】"))</f>
        <v>【108.70】</v>
      </c>
      <c r="AI6" s="21">
        <f>IF(AI7="",NA(),AI7)</f>
        <v>0</v>
      </c>
      <c r="AJ6" s="21">
        <f t="shared" ref="AJ6:AR6" si="5">IF(AJ7="",NA(),AJ7)</f>
        <v>0</v>
      </c>
      <c r="AK6" s="21">
        <f t="shared" si="5"/>
        <v>0</v>
      </c>
      <c r="AL6" s="21">
        <f t="shared" si="5"/>
        <v>0</v>
      </c>
      <c r="AM6" s="21">
        <f t="shared" si="5"/>
        <v>0</v>
      </c>
      <c r="AN6" s="21">
        <f t="shared" si="5"/>
        <v>0</v>
      </c>
      <c r="AO6" s="21">
        <f t="shared" si="5"/>
        <v>0</v>
      </c>
      <c r="AP6" s="21">
        <f t="shared" si="5"/>
        <v>0</v>
      </c>
      <c r="AQ6" s="22">
        <f t="shared" si="5"/>
        <v>0.45</v>
      </c>
      <c r="AR6" s="21">
        <f t="shared" si="5"/>
        <v>0</v>
      </c>
      <c r="AS6" s="21" t="str">
        <f>IF(AS7="","",IF(AS7="-","【-】","【"&amp;SUBSTITUTE(TEXT(AS7,"#,##0.00"),"-","△")&amp;"】"))</f>
        <v>【1.34】</v>
      </c>
      <c r="AT6" s="22">
        <f>IF(AT7="",NA(),AT7)</f>
        <v>252.61</v>
      </c>
      <c r="AU6" s="22">
        <f t="shared" ref="AU6:BC6" si="6">IF(AU7="",NA(),AU7)</f>
        <v>406.27</v>
      </c>
      <c r="AV6" s="22">
        <f t="shared" si="6"/>
        <v>477.44</v>
      </c>
      <c r="AW6" s="22">
        <f t="shared" si="6"/>
        <v>391.23</v>
      </c>
      <c r="AX6" s="22">
        <f t="shared" si="6"/>
        <v>495.09</v>
      </c>
      <c r="AY6" s="22">
        <f t="shared" si="6"/>
        <v>335.6</v>
      </c>
      <c r="AZ6" s="22">
        <f t="shared" si="6"/>
        <v>358.91</v>
      </c>
      <c r="BA6" s="22">
        <f t="shared" si="6"/>
        <v>360.96</v>
      </c>
      <c r="BB6" s="22">
        <f t="shared" si="6"/>
        <v>351.29</v>
      </c>
      <c r="BC6" s="22">
        <f t="shared" si="6"/>
        <v>364.24</v>
      </c>
      <c r="BD6" s="21" t="str">
        <f>IF(BD7="","",IF(BD7="-","【-】","【"&amp;SUBSTITUTE(TEXT(BD7,"#,##0.00"),"-","△")&amp;"】"))</f>
        <v>【252.29】</v>
      </c>
      <c r="BE6" s="22">
        <f>IF(BE7="",NA(),BE7)</f>
        <v>179.91</v>
      </c>
      <c r="BF6" s="22">
        <f t="shared" ref="BF6:BN6" si="7">IF(BF7="",NA(),BF7)</f>
        <v>179.76</v>
      </c>
      <c r="BG6" s="22">
        <f t="shared" si="7"/>
        <v>180.02</v>
      </c>
      <c r="BH6" s="22">
        <f t="shared" si="7"/>
        <v>181.6</v>
      </c>
      <c r="BI6" s="22">
        <f t="shared" si="7"/>
        <v>195.16</v>
      </c>
      <c r="BJ6" s="22">
        <f t="shared" si="7"/>
        <v>258.26</v>
      </c>
      <c r="BK6" s="22">
        <f t="shared" si="7"/>
        <v>247.27</v>
      </c>
      <c r="BL6" s="22">
        <f t="shared" si="7"/>
        <v>239.18</v>
      </c>
      <c r="BM6" s="22">
        <f t="shared" si="7"/>
        <v>236.29</v>
      </c>
      <c r="BN6" s="22">
        <f t="shared" si="7"/>
        <v>238.77</v>
      </c>
      <c r="BO6" s="21" t="str">
        <f>IF(BO7="","",IF(BO7="-","【-】","【"&amp;SUBSTITUTE(TEXT(BO7,"#,##0.00"),"-","△")&amp;"】"))</f>
        <v>【268.07】</v>
      </c>
      <c r="BP6" s="22">
        <f>IF(BP7="",NA(),BP7)</f>
        <v>110.01</v>
      </c>
      <c r="BQ6" s="22">
        <f t="shared" ref="BQ6:BY6" si="8">IF(BQ7="",NA(),BQ7)</f>
        <v>110.21</v>
      </c>
      <c r="BR6" s="22">
        <f t="shared" si="8"/>
        <v>109.7</v>
      </c>
      <c r="BS6" s="22">
        <f t="shared" si="8"/>
        <v>109.07</v>
      </c>
      <c r="BT6" s="22">
        <f t="shared" si="8"/>
        <v>104.51</v>
      </c>
      <c r="BU6" s="22">
        <f t="shared" si="8"/>
        <v>106.07</v>
      </c>
      <c r="BV6" s="22">
        <f t="shared" si="8"/>
        <v>105.34</v>
      </c>
      <c r="BW6" s="22">
        <f t="shared" si="8"/>
        <v>101.89</v>
      </c>
      <c r="BX6" s="22">
        <f t="shared" si="8"/>
        <v>104.33</v>
      </c>
      <c r="BY6" s="22">
        <f t="shared" si="8"/>
        <v>98.85</v>
      </c>
      <c r="BZ6" s="21" t="str">
        <f>IF(BZ7="","",IF(BZ7="-","【-】","【"&amp;SUBSTITUTE(TEXT(BZ7,"#,##0.00"),"-","△")&amp;"】"))</f>
        <v>【97.47】</v>
      </c>
      <c r="CA6" s="22">
        <f>IF(CA7="",NA(),CA7)</f>
        <v>160.19999999999999</v>
      </c>
      <c r="CB6" s="22">
        <f t="shared" ref="CB6:CJ6" si="9">IF(CB7="",NA(),CB7)</f>
        <v>159.97999999999999</v>
      </c>
      <c r="CC6" s="22">
        <f t="shared" si="9"/>
        <v>159.86000000000001</v>
      </c>
      <c r="CD6" s="22">
        <f t="shared" si="9"/>
        <v>160.84</v>
      </c>
      <c r="CE6" s="22">
        <f t="shared" si="9"/>
        <v>167.92</v>
      </c>
      <c r="CF6" s="22">
        <f t="shared" si="9"/>
        <v>159.22</v>
      </c>
      <c r="CG6" s="22">
        <f t="shared" si="9"/>
        <v>159.6</v>
      </c>
      <c r="CH6" s="22">
        <f t="shared" si="9"/>
        <v>156.32</v>
      </c>
      <c r="CI6" s="22">
        <f t="shared" si="9"/>
        <v>157.4</v>
      </c>
      <c r="CJ6" s="22">
        <f t="shared" si="9"/>
        <v>162.61000000000001</v>
      </c>
      <c r="CK6" s="21" t="str">
        <f>IF(CK7="","",IF(CK7="-","【-】","【"&amp;SUBSTITUTE(TEXT(CK7,"#,##0.00"),"-","△")&amp;"】"))</f>
        <v>【174.75】</v>
      </c>
      <c r="CL6" s="22">
        <f>IF(CL7="",NA(),CL7)</f>
        <v>71.400000000000006</v>
      </c>
      <c r="CM6" s="22">
        <f t="shared" ref="CM6:CU6" si="10">IF(CM7="",NA(),CM7)</f>
        <v>72.05</v>
      </c>
      <c r="CN6" s="22">
        <f t="shared" si="10"/>
        <v>72.19</v>
      </c>
      <c r="CO6" s="22">
        <f t="shared" si="10"/>
        <v>69.45</v>
      </c>
      <c r="CP6" s="22">
        <f t="shared" si="10"/>
        <v>69.53</v>
      </c>
      <c r="CQ6" s="22">
        <f t="shared" si="10"/>
        <v>62.83</v>
      </c>
      <c r="CR6" s="22">
        <f t="shared" si="10"/>
        <v>62.05</v>
      </c>
      <c r="CS6" s="22">
        <f t="shared" si="10"/>
        <v>63.23</v>
      </c>
      <c r="CT6" s="22">
        <f t="shared" si="10"/>
        <v>62.59</v>
      </c>
      <c r="CU6" s="22">
        <f t="shared" si="10"/>
        <v>61.81</v>
      </c>
      <c r="CV6" s="21" t="str">
        <f>IF(CV7="","",IF(CV7="-","【-】","【"&amp;SUBSTITUTE(TEXT(CV7,"#,##0.00"),"-","△")&amp;"】"))</f>
        <v>【59.97】</v>
      </c>
      <c r="CW6" s="22">
        <f>IF(CW7="",NA(),CW7)</f>
        <v>84.86</v>
      </c>
      <c r="CX6" s="22">
        <f t="shared" ref="CX6:DF6" si="11">IF(CX7="",NA(),CX7)</f>
        <v>83.98</v>
      </c>
      <c r="CY6" s="22">
        <f t="shared" si="11"/>
        <v>84.46</v>
      </c>
      <c r="CZ6" s="22">
        <f t="shared" si="11"/>
        <v>86.88</v>
      </c>
      <c r="DA6" s="22">
        <f t="shared" si="11"/>
        <v>85.32</v>
      </c>
      <c r="DB6" s="22">
        <f t="shared" si="11"/>
        <v>88.86</v>
      </c>
      <c r="DC6" s="22">
        <f t="shared" si="11"/>
        <v>89.11</v>
      </c>
      <c r="DD6" s="22">
        <f t="shared" si="11"/>
        <v>89.35</v>
      </c>
      <c r="DE6" s="22">
        <f t="shared" si="11"/>
        <v>89.7</v>
      </c>
      <c r="DF6" s="22">
        <f t="shared" si="11"/>
        <v>89.24</v>
      </c>
      <c r="DG6" s="21" t="str">
        <f>IF(DG7="","",IF(DG7="-","【-】","【"&amp;SUBSTITUTE(TEXT(DG7,"#,##0.00"),"-","△")&amp;"】"))</f>
        <v>【89.76】</v>
      </c>
      <c r="DH6" s="22">
        <f>IF(DH7="",NA(),DH7)</f>
        <v>47.21</v>
      </c>
      <c r="DI6" s="22">
        <f t="shared" ref="DI6:DQ6" si="12">IF(DI7="",NA(),DI7)</f>
        <v>48.44</v>
      </c>
      <c r="DJ6" s="22">
        <f t="shared" si="12"/>
        <v>49.46</v>
      </c>
      <c r="DK6" s="22">
        <f t="shared" si="12"/>
        <v>49.99</v>
      </c>
      <c r="DL6" s="22">
        <f t="shared" si="12"/>
        <v>50.39</v>
      </c>
      <c r="DM6" s="22">
        <f t="shared" si="12"/>
        <v>47.89</v>
      </c>
      <c r="DN6" s="22">
        <f t="shared" si="12"/>
        <v>48.69</v>
      </c>
      <c r="DO6" s="22">
        <f t="shared" si="12"/>
        <v>49.62</v>
      </c>
      <c r="DP6" s="22">
        <f t="shared" si="12"/>
        <v>50.5</v>
      </c>
      <c r="DQ6" s="22">
        <f t="shared" si="12"/>
        <v>51.28</v>
      </c>
      <c r="DR6" s="21" t="str">
        <f>IF(DR7="","",IF(DR7="-","【-】","【"&amp;SUBSTITUTE(TEXT(DR7,"#,##0.00"),"-","△")&amp;"】"))</f>
        <v>【51.51】</v>
      </c>
      <c r="DS6" s="22">
        <f>IF(DS7="",NA(),DS7)</f>
        <v>11.18</v>
      </c>
      <c r="DT6" s="22">
        <f t="shared" ref="DT6:EB6" si="13">IF(DT7="",NA(),DT7)</f>
        <v>13.04</v>
      </c>
      <c r="DU6" s="22">
        <f t="shared" si="13"/>
        <v>13.67</v>
      </c>
      <c r="DV6" s="22">
        <f t="shared" si="13"/>
        <v>14.22</v>
      </c>
      <c r="DW6" s="22">
        <f t="shared" si="13"/>
        <v>15.78</v>
      </c>
      <c r="DX6" s="22">
        <f t="shared" si="13"/>
        <v>16.899999999999999</v>
      </c>
      <c r="DY6" s="22">
        <f t="shared" si="13"/>
        <v>18.260000000000002</v>
      </c>
      <c r="DZ6" s="22">
        <f t="shared" si="13"/>
        <v>19.510000000000002</v>
      </c>
      <c r="EA6" s="22">
        <f t="shared" si="13"/>
        <v>21.19</v>
      </c>
      <c r="EB6" s="22">
        <f t="shared" si="13"/>
        <v>22.64</v>
      </c>
      <c r="EC6" s="21" t="str">
        <f>IF(EC7="","",IF(EC7="-","【-】","【"&amp;SUBSTITUTE(TEXT(EC7,"#,##0.00"),"-","△")&amp;"】"))</f>
        <v>【23.75】</v>
      </c>
      <c r="ED6" s="22">
        <f>IF(ED7="",NA(),ED7)</f>
        <v>0.81</v>
      </c>
      <c r="EE6" s="22">
        <f t="shared" ref="EE6:EM6" si="14">IF(EE7="",NA(),EE7)</f>
        <v>0.67</v>
      </c>
      <c r="EF6" s="22">
        <f t="shared" si="14"/>
        <v>1.1000000000000001</v>
      </c>
      <c r="EG6" s="22">
        <f t="shared" si="14"/>
        <v>0.67</v>
      </c>
      <c r="EH6" s="22">
        <f t="shared" si="14"/>
        <v>0.61</v>
      </c>
      <c r="EI6" s="22">
        <f t="shared" si="14"/>
        <v>0.72</v>
      </c>
      <c r="EJ6" s="22">
        <f t="shared" si="14"/>
        <v>0.66</v>
      </c>
      <c r="EK6" s="22">
        <f t="shared" si="14"/>
        <v>0.67</v>
      </c>
      <c r="EL6" s="22">
        <f t="shared" si="14"/>
        <v>0.62</v>
      </c>
      <c r="EM6" s="22">
        <f t="shared" si="14"/>
        <v>0.6</v>
      </c>
      <c r="EN6" s="21" t="str">
        <f>IF(EN7="","",IF(EN7="-","【-】","【"&amp;SUBSTITUTE(TEXT(EN7,"#,##0.00"),"-","△")&amp;"】"))</f>
        <v>【0.67】</v>
      </c>
    </row>
    <row r="7" spans="1:144" s="23" customFormat="1" x14ac:dyDescent="0.15">
      <c r="A7" s="15"/>
      <c r="B7" s="24">
        <v>2022</v>
      </c>
      <c r="C7" s="24">
        <v>222135</v>
      </c>
      <c r="D7" s="24">
        <v>46</v>
      </c>
      <c r="E7" s="24">
        <v>1</v>
      </c>
      <c r="F7" s="24">
        <v>0</v>
      </c>
      <c r="G7" s="24">
        <v>1</v>
      </c>
      <c r="H7" s="24" t="s">
        <v>93</v>
      </c>
      <c r="I7" s="24" t="s">
        <v>94</v>
      </c>
      <c r="J7" s="24" t="s">
        <v>95</v>
      </c>
      <c r="K7" s="24" t="s">
        <v>96</v>
      </c>
      <c r="L7" s="24" t="s">
        <v>97</v>
      </c>
      <c r="M7" s="24" t="s">
        <v>98</v>
      </c>
      <c r="N7" s="25" t="s">
        <v>99</v>
      </c>
      <c r="O7" s="25">
        <v>78.599999999999994</v>
      </c>
      <c r="P7" s="25">
        <v>99.06</v>
      </c>
      <c r="Q7" s="25">
        <v>3299</v>
      </c>
      <c r="R7" s="25">
        <v>115873</v>
      </c>
      <c r="S7" s="25">
        <v>265.69</v>
      </c>
      <c r="T7" s="25">
        <v>436.12</v>
      </c>
      <c r="U7" s="25">
        <v>114505</v>
      </c>
      <c r="V7" s="25">
        <v>138.86000000000001</v>
      </c>
      <c r="W7" s="25">
        <v>824.61</v>
      </c>
      <c r="X7" s="25">
        <v>111.74</v>
      </c>
      <c r="Y7" s="25">
        <v>111.65</v>
      </c>
      <c r="Z7" s="25">
        <v>110.96</v>
      </c>
      <c r="AA7" s="25">
        <v>110.87</v>
      </c>
      <c r="AB7" s="25">
        <v>107.34</v>
      </c>
      <c r="AC7" s="25">
        <v>113.82</v>
      </c>
      <c r="AD7" s="25">
        <v>112.82</v>
      </c>
      <c r="AE7" s="25">
        <v>111.21</v>
      </c>
      <c r="AF7" s="25">
        <v>111.89</v>
      </c>
      <c r="AG7" s="25">
        <v>109.99</v>
      </c>
      <c r="AH7" s="25">
        <v>108.7</v>
      </c>
      <c r="AI7" s="25">
        <v>0</v>
      </c>
      <c r="AJ7" s="25">
        <v>0</v>
      </c>
      <c r="AK7" s="25">
        <v>0</v>
      </c>
      <c r="AL7" s="25">
        <v>0</v>
      </c>
      <c r="AM7" s="25">
        <v>0</v>
      </c>
      <c r="AN7" s="25">
        <v>0</v>
      </c>
      <c r="AO7" s="25">
        <v>0</v>
      </c>
      <c r="AP7" s="25">
        <v>0</v>
      </c>
      <c r="AQ7" s="25">
        <v>0.45</v>
      </c>
      <c r="AR7" s="25">
        <v>0</v>
      </c>
      <c r="AS7" s="25">
        <v>1.34</v>
      </c>
      <c r="AT7" s="25">
        <v>252.61</v>
      </c>
      <c r="AU7" s="25">
        <v>406.27</v>
      </c>
      <c r="AV7" s="25">
        <v>477.44</v>
      </c>
      <c r="AW7" s="25">
        <v>391.23</v>
      </c>
      <c r="AX7" s="25">
        <v>495.09</v>
      </c>
      <c r="AY7" s="25">
        <v>335.6</v>
      </c>
      <c r="AZ7" s="25">
        <v>358.91</v>
      </c>
      <c r="BA7" s="25">
        <v>360.96</v>
      </c>
      <c r="BB7" s="25">
        <v>351.29</v>
      </c>
      <c r="BC7" s="25">
        <v>364.24</v>
      </c>
      <c r="BD7" s="25">
        <v>252.29</v>
      </c>
      <c r="BE7" s="25">
        <v>179.91</v>
      </c>
      <c r="BF7" s="25">
        <v>179.76</v>
      </c>
      <c r="BG7" s="25">
        <v>180.02</v>
      </c>
      <c r="BH7" s="25">
        <v>181.6</v>
      </c>
      <c r="BI7" s="25">
        <v>195.16</v>
      </c>
      <c r="BJ7" s="25">
        <v>258.26</v>
      </c>
      <c r="BK7" s="25">
        <v>247.27</v>
      </c>
      <c r="BL7" s="25">
        <v>239.18</v>
      </c>
      <c r="BM7" s="25">
        <v>236.29</v>
      </c>
      <c r="BN7" s="25">
        <v>238.77</v>
      </c>
      <c r="BO7" s="25">
        <v>268.07</v>
      </c>
      <c r="BP7" s="25">
        <v>110.01</v>
      </c>
      <c r="BQ7" s="25">
        <v>110.21</v>
      </c>
      <c r="BR7" s="25">
        <v>109.7</v>
      </c>
      <c r="BS7" s="25">
        <v>109.07</v>
      </c>
      <c r="BT7" s="25">
        <v>104.51</v>
      </c>
      <c r="BU7" s="25">
        <v>106.07</v>
      </c>
      <c r="BV7" s="25">
        <v>105.34</v>
      </c>
      <c r="BW7" s="25">
        <v>101.89</v>
      </c>
      <c r="BX7" s="25">
        <v>104.33</v>
      </c>
      <c r="BY7" s="25">
        <v>98.85</v>
      </c>
      <c r="BZ7" s="25">
        <v>97.47</v>
      </c>
      <c r="CA7" s="25">
        <v>160.19999999999999</v>
      </c>
      <c r="CB7" s="25">
        <v>159.97999999999999</v>
      </c>
      <c r="CC7" s="25">
        <v>159.86000000000001</v>
      </c>
      <c r="CD7" s="25">
        <v>160.84</v>
      </c>
      <c r="CE7" s="25">
        <v>167.92</v>
      </c>
      <c r="CF7" s="25">
        <v>159.22</v>
      </c>
      <c r="CG7" s="25">
        <v>159.6</v>
      </c>
      <c r="CH7" s="25">
        <v>156.32</v>
      </c>
      <c r="CI7" s="25">
        <v>157.4</v>
      </c>
      <c r="CJ7" s="25">
        <v>162.61000000000001</v>
      </c>
      <c r="CK7" s="25">
        <v>174.75</v>
      </c>
      <c r="CL7" s="25">
        <v>71.400000000000006</v>
      </c>
      <c r="CM7" s="25">
        <v>72.05</v>
      </c>
      <c r="CN7" s="25">
        <v>72.19</v>
      </c>
      <c r="CO7" s="25">
        <v>69.45</v>
      </c>
      <c r="CP7" s="25">
        <v>69.53</v>
      </c>
      <c r="CQ7" s="25">
        <v>62.83</v>
      </c>
      <c r="CR7" s="25">
        <v>62.05</v>
      </c>
      <c r="CS7" s="25">
        <v>63.23</v>
      </c>
      <c r="CT7" s="25">
        <v>62.59</v>
      </c>
      <c r="CU7" s="25">
        <v>61.81</v>
      </c>
      <c r="CV7" s="25">
        <v>59.97</v>
      </c>
      <c r="CW7" s="25">
        <v>84.86</v>
      </c>
      <c r="CX7" s="25">
        <v>83.98</v>
      </c>
      <c r="CY7" s="25">
        <v>84.46</v>
      </c>
      <c r="CZ7" s="25">
        <v>86.88</v>
      </c>
      <c r="DA7" s="25">
        <v>85.32</v>
      </c>
      <c r="DB7" s="25">
        <v>88.86</v>
      </c>
      <c r="DC7" s="25">
        <v>89.11</v>
      </c>
      <c r="DD7" s="25">
        <v>89.35</v>
      </c>
      <c r="DE7" s="25">
        <v>89.7</v>
      </c>
      <c r="DF7" s="25">
        <v>89.24</v>
      </c>
      <c r="DG7" s="25">
        <v>89.76</v>
      </c>
      <c r="DH7" s="25">
        <v>47.21</v>
      </c>
      <c r="DI7" s="25">
        <v>48.44</v>
      </c>
      <c r="DJ7" s="25">
        <v>49.46</v>
      </c>
      <c r="DK7" s="25">
        <v>49.99</v>
      </c>
      <c r="DL7" s="25">
        <v>50.39</v>
      </c>
      <c r="DM7" s="25">
        <v>47.89</v>
      </c>
      <c r="DN7" s="25">
        <v>48.69</v>
      </c>
      <c r="DO7" s="25">
        <v>49.62</v>
      </c>
      <c r="DP7" s="25">
        <v>50.5</v>
      </c>
      <c r="DQ7" s="25">
        <v>51.28</v>
      </c>
      <c r="DR7" s="25">
        <v>51.51</v>
      </c>
      <c r="DS7" s="25">
        <v>11.18</v>
      </c>
      <c r="DT7" s="25">
        <v>13.04</v>
      </c>
      <c r="DU7" s="25">
        <v>13.67</v>
      </c>
      <c r="DV7" s="25">
        <v>14.22</v>
      </c>
      <c r="DW7" s="25">
        <v>15.78</v>
      </c>
      <c r="DX7" s="25">
        <v>16.899999999999999</v>
      </c>
      <c r="DY7" s="25">
        <v>18.260000000000002</v>
      </c>
      <c r="DZ7" s="25">
        <v>19.510000000000002</v>
      </c>
      <c r="EA7" s="25">
        <v>21.19</v>
      </c>
      <c r="EB7" s="25">
        <v>22.64</v>
      </c>
      <c r="EC7" s="25">
        <v>23.75</v>
      </c>
      <c r="ED7" s="25">
        <v>0.81</v>
      </c>
      <c r="EE7" s="25">
        <v>0.67</v>
      </c>
      <c r="EF7" s="25">
        <v>1.1000000000000001</v>
      </c>
      <c r="EG7" s="25">
        <v>0.67</v>
      </c>
      <c r="EH7" s="25">
        <v>0.61</v>
      </c>
      <c r="EI7" s="25">
        <v>0.72</v>
      </c>
      <c r="EJ7" s="25">
        <v>0.66</v>
      </c>
      <c r="EK7" s="25">
        <v>0.67</v>
      </c>
      <c r="EL7" s="25">
        <v>0.62</v>
      </c>
      <c r="EM7" s="25">
        <v>0.6</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永田 雄哉</cp:lastModifiedBy>
  <cp:lastPrinted>2024-01-26T01:36:48Z</cp:lastPrinted>
  <dcterms:created xsi:type="dcterms:W3CDTF">2023-12-05T00:55:10Z</dcterms:created>
  <dcterms:modified xsi:type="dcterms:W3CDTF">2024-01-31T01:05:33Z</dcterms:modified>
  <cp:category/>
</cp:coreProperties>
</file>