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 報告提出\庁内報告\R5\★財政課\1.31〆公営企業に係る経営比較分析表（令和４年度決算）の分析等について（依頼）\【2.15（木）〆】公営企業に係る経営比較分析表（令和４年度決算）の分析等について（確認依頼）\"/>
    </mc:Choice>
  </mc:AlternateContent>
  <workbookProtection workbookAlgorithmName="SHA-512" workbookHashValue="eTOLNhO/lDjfBvk/Vmzvwu+G5qcubDW2ngbeCIfpICFfFZKaEeWJeBxzVTjipT7E/kgJo0Y7mNjOVcGV0dPu+A==" workbookSaltValue="iAqEZC88jsw21NXhl9EqA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<sst xmlns="http://schemas.openxmlformats.org/spreadsheetml/2006/main" count="253" uniqueCount="116">
  <si>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</si>
  <si>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</si>
  <si>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</si>
  <si>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</si>
  <si>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</si>
  <si>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</si>
  <si>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</si>
  <si>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</si>
  <si>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</si>
  <si>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</si>
  <si>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</si>
  <si>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</si>
  <si>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</si>
  <si>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</si>
  <si>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</si>
  <si>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</si>
  <si>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</si>
  <si>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</si>
  <si>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</si>
  <si>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</si>
  <si>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</si>
  <si>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</si>
  <si>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</si>
  <si>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</si>
  <si>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</si>
  <si>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</si>
  <si>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</si>
  <si>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</si>
  <si>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</si>
  <si>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</si>
  <si>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</si>
  <si>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</si>
  <si>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</si>
  <si>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</si>
  <si>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</si>
  <si>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</si>
  <si>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</si>
  <si>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</si>
  <si>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</si>
  <si>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</si>
  <si>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</si>
  <si>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</si>
  <si>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</si>
  <si>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</si>
  <si>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</si>
  <si>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</si>
  <si>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</si>
  <si>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</si>
  <si>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</si>
  <si>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</si>
  <si>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</si>
  <si>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</si>
  <si>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</si>
  <si>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</si>
  <si>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</si>
  <si>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</si>
  <si>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</si>
  <si>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</si>
  <si>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</si>
  <si>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</si>
  <si>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</si>
  <si>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</si>
  <si>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</si>
  <si>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</si>
  <si>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</si>
  <si>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</si>
  <si>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</si>
  <si>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</si>
  <si>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</si>
  <si>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</si>
  <si>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</si>
  <si>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</si>
  <si>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</si>
  <si>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</si>
  <si>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</si>
  <si>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</si>
  <si>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</si>
  <si>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</si>
  <si>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</si>
  <si>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</si>
  <si>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</si>
  <si>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</si>
  <si>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</si>
  <si>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</si>
  <si>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</si>
  <si>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</si>
  <si>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</si>
  <si>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</si>
  <si>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</si>
  <si>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</si>
  <si>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</si>
  <si>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</si>
  <si>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</si>
  <si>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</si>
  <si>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</si>
  <si>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</si>
  <si>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</si>
  <si>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</si>
  <si>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</si>
  <si>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</si>
  <si>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</si>
  <si>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</si>
  <si>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</si>
  <si>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</si>
  <si>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</si>
  <si>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</si>
  <si>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</si>
  <si>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</si>
  <si>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</si>
  <si>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</si>
  <si>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</si>
  <si>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</si>
  <si>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</si>
  <si>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xml:space="preserve">
　</t>
    </r>
    <r>
      <rPr>
        <sz val="11"/>
        <color theme="1"/>
        <rFont val="ＭＳ ゴシック"/>
        <family val="3"/>
        <charset val="128"/>
      </rPr>
      <t>平成6年の供用開始以降大規模改修を行っていないため、有形固定資産減価償却率(①)が類似企業平均と比較して大きくなっていると考えられる。
　管渠老朽化率（②）及び管渠改善率（③）の数値が0となっているように、主要な管渠施設の老朽化は大きな問題とはいえない。
　処理場については、令和2年度からストックマネジメント計画に基づく改築事業を実施している。</t>
    </r>
    <phoneticPr fontId="4"/>
  </si>
  <si>
    <t xml:space="preserve">
　令和2年度に策定した経営戦略に基づき、経費回収率(1.⑤)を100％以上とするための使用料改定について、令和4年度に審議会を開催した結果、令和6年度から使用料の改定を行う予定である。
　管渠の老朽化に対しては、耐用年数の短いマンホールポンプ施設やマンホール蓋の更新を重点的に実施する。
　また、処理場に関しては、引き続きストックマネジメント計画に基づき改築を進めていく予定である。</t>
    <rPh sb="54" eb="56">
      <t>レイワ</t>
    </rPh>
    <rPh sb="57" eb="59">
      <t>ネンド</t>
    </rPh>
    <rPh sb="60" eb="63">
      <t>シンギカイ</t>
    </rPh>
    <rPh sb="64" eb="66">
      <t>カイサイ</t>
    </rPh>
    <rPh sb="68" eb="70">
      <t>ケッカ</t>
    </rPh>
    <rPh sb="78" eb="81">
      <t>シヨウリョウ</t>
    </rPh>
    <rPh sb="82" eb="84">
      <t>カイテイ</t>
    </rPh>
    <rPh sb="85" eb="86">
      <t>オコナ</t>
    </rPh>
    <rPh sb="87" eb="89">
      <t>ヨテイ</t>
    </rPh>
    <phoneticPr fontId="4"/>
  </si>
  <si>
    <r>
      <t xml:space="preserve">
</t>
    </r>
    <r>
      <rPr>
        <sz val="11"/>
        <color theme="1"/>
        <rFont val="ＭＳ ゴシック"/>
        <family val="3"/>
        <charset val="128"/>
      </rPr>
      <t xml:space="preserve">　経常収支比率(①)及び経費回収率(⑤)についてはほぼ横ばいとなっている。
</t>
    </r>
    <r>
      <rPr>
        <sz val="11"/>
        <color rgb="FFFF0000"/>
        <rFont val="ＭＳ ゴシック"/>
        <family val="3"/>
        <charset val="128"/>
      </rPr>
      <t>　</t>
    </r>
    <r>
      <rPr>
        <sz val="11"/>
        <color theme="1"/>
        <rFont val="ＭＳ ゴシック"/>
        <family val="3"/>
        <charset val="128"/>
      </rPr>
      <t>経常収支比率及び経費回収率は100％を下回っており、累積欠損金比率(②)も年々増加しており、すみやかに経営改善を行う必要があると考えている。</t>
    </r>
    <r>
      <rPr>
        <sz val="11"/>
        <color rgb="FFFF0000"/>
        <rFont val="ＭＳ ゴシック"/>
        <family val="3"/>
        <charset val="128"/>
      </rPr>
      <t xml:space="preserve">
</t>
    </r>
    <r>
      <rPr>
        <sz val="11"/>
        <rFont val="ＭＳ ゴシック"/>
        <family val="3"/>
        <charset val="128"/>
      </rPr>
      <t>令和6年使用料から改定を行うため今後改善が見込まれる。</t>
    </r>
    <r>
      <rPr>
        <sz val="11"/>
        <color rgb="FFFF0000"/>
        <rFont val="ＭＳ ゴシック"/>
        <family val="3"/>
        <charset val="128"/>
      </rPr>
      <t xml:space="preserve">
　</t>
    </r>
    <r>
      <rPr>
        <sz val="11"/>
        <color theme="1"/>
        <rFont val="ＭＳ ゴシック"/>
        <family val="3"/>
        <charset val="128"/>
      </rPr>
      <t xml:space="preserve">流動比率(③)は微増であるが、現金預金が増加し、未払金、企業債償還額がそれぞれ減少した結果、微増となった。
　企業債償還のピークの時期を迎えていることにより、流動比率は類似企業の平均値を下回っているが、今後は企業債償還金が減少傾向となるため、徐々に改善することが見込まれる。
</t>
    </r>
    <r>
      <rPr>
        <sz val="11"/>
        <color rgb="FFFF0000"/>
        <rFont val="ＭＳ ゴシック"/>
        <family val="3"/>
        <charset val="128"/>
      </rPr>
      <t xml:space="preserve">
　</t>
    </r>
    <r>
      <rPr>
        <sz val="11"/>
        <color theme="1"/>
        <rFont val="ＭＳ ゴシック"/>
        <family val="3"/>
        <charset val="128"/>
      </rPr>
      <t>企業債残高対事業規模比率(④)はほぼ横ばいとなっている。</t>
    </r>
    <r>
      <rPr>
        <sz val="11"/>
        <color rgb="FFFF0000"/>
        <rFont val="ＭＳ ゴシック"/>
        <family val="3"/>
        <charset val="128"/>
      </rPr>
      <t xml:space="preserve">
　</t>
    </r>
    <r>
      <rPr>
        <sz val="11"/>
        <color theme="1"/>
        <rFont val="ＭＳ ゴシック"/>
        <family val="3"/>
        <charset val="128"/>
      </rPr>
      <t>施設利用率(⑦)は管渠整備の進捗等の結果、増加傾向にある。新型コロナウイルス感染症による生活様式の変更が影響したものと考えられる。</t>
    </r>
    <r>
      <rPr>
        <sz val="11"/>
        <color rgb="FFFF0000"/>
        <rFont val="ＭＳ ゴシック"/>
        <family val="3"/>
        <charset val="128"/>
      </rPr>
      <t xml:space="preserve">
　</t>
    </r>
    <r>
      <rPr>
        <sz val="11"/>
        <color theme="1"/>
        <rFont val="ＭＳ ゴシック"/>
        <family val="3"/>
        <charset val="128"/>
      </rPr>
      <t>汚水処理原価(⑥)、水洗化率(⑧)は類似企業平均と同等となっている。</t>
    </r>
    <rPh sb="28" eb="29">
      <t>ヨコ</t>
    </rPh>
    <rPh sb="111" eb="113">
      <t>レイワ</t>
    </rPh>
    <rPh sb="149" eb="151">
      <t>ビゾウ</t>
    </rPh>
    <rPh sb="156" eb="158">
      <t>ゲンキン</t>
    </rPh>
    <rPh sb="158" eb="160">
      <t>ヨキン</t>
    </rPh>
    <rPh sb="161" eb="163">
      <t>ゾウカ</t>
    </rPh>
    <rPh sb="187" eb="189">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</si>
</sst>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formatCode="#,##0.00;&quot;△&quot;#,##0.00;&quot;-&quot;">
                  <c:v>0.05</c:v>
                </c:pt>
                <c:pt idx="4">
                  <c:v>0</c:v>
                </c:pt>
              </c:numCache>
            </c:numRef>
          </c:val>
          <c:extLst>
            <c:ext xmlns:c16="http://schemas.microsoft.com/office/drawing/2014/chart" uri="{C3380CC4-5D6E-409C-BE32-E72D297353CC}">
              <c16:uniqueId val="{00000000-7654-4DD3-B276-6F2677FFC7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0.05</c:v>
                </c:pt>
                <c:pt idx="2">
                  <c:v>0.09</c:v>
                </c:pt>
                <c:pt idx="3">
                  <c:v>0.25</c:v>
                </c:pt>
                <c:pt idx="4">
                  <c:v>0.05</c:v>
                </c:pt>
              </c:numCache>
            </c:numRef>
          </c:val>
          <c:smooth val="0"/>
          <c:extLst>
            <c:ext xmlns:c16="http://schemas.microsoft.com/office/drawing/2014/chart" uri="{C3380CC4-5D6E-409C-BE32-E72D297353CC}">
              <c16:uniqueId val="{00000001-7654-4DD3-B276-6F2677FFC7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68.75</c:v>
                </c:pt>
                <c:pt idx="2">
                  <c:v>70.790000000000006</c:v>
                </c:pt>
                <c:pt idx="3">
                  <c:v>69.849999999999994</c:v>
                </c:pt>
                <c:pt idx="4">
                  <c:v>70.209999999999994</c:v>
                </c:pt>
              </c:numCache>
            </c:numRef>
          </c:val>
          <c:extLst>
            <c:ext xmlns:c16="http://schemas.microsoft.com/office/drawing/2014/chart" uri="{C3380CC4-5D6E-409C-BE32-E72D297353CC}">
              <c16:uniqueId val="{00000000-A0B9-43BB-B199-10784D2FB1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66.180000000000007</c:v>
                </c:pt>
                <c:pt idx="2">
                  <c:v>56.39</c:v>
                </c:pt>
                <c:pt idx="3">
                  <c:v>55.67</c:v>
                </c:pt>
                <c:pt idx="4">
                  <c:v>55.27</c:v>
                </c:pt>
              </c:numCache>
            </c:numRef>
          </c:val>
          <c:smooth val="0"/>
          <c:extLst>
            <c:ext xmlns:c16="http://schemas.microsoft.com/office/drawing/2014/chart" uri="{C3380CC4-5D6E-409C-BE32-E72D297353CC}">
              <c16:uniqueId val="{00000001-A0B9-43BB-B199-10784D2FB1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89.32</c:v>
                </c:pt>
                <c:pt idx="2">
                  <c:v>92</c:v>
                </c:pt>
                <c:pt idx="3">
                  <c:v>92.59</c:v>
                </c:pt>
                <c:pt idx="4">
                  <c:v>90.72</c:v>
                </c:pt>
              </c:numCache>
            </c:numRef>
          </c:val>
          <c:extLst>
            <c:ext xmlns:c16="http://schemas.microsoft.com/office/drawing/2014/chart" uri="{C3380CC4-5D6E-409C-BE32-E72D297353CC}">
              <c16:uniqueId val="{00000000-A3F9-47A7-961E-AAFF8DAA46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91.87</c:v>
                </c:pt>
                <c:pt idx="2">
                  <c:v>91.45</c:v>
                </c:pt>
                <c:pt idx="3">
                  <c:v>91</c:v>
                </c:pt>
                <c:pt idx="4">
                  <c:v>88.12</c:v>
                </c:pt>
              </c:numCache>
            </c:numRef>
          </c:val>
          <c:smooth val="0"/>
          <c:extLst>
            <c:ext xmlns:c16="http://schemas.microsoft.com/office/drawing/2014/chart" uri="{C3380CC4-5D6E-409C-BE32-E72D297353CC}">
              <c16:uniqueId val="{00000001-A3F9-47A7-961E-AAFF8DAA46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99.82</c:v>
                </c:pt>
                <c:pt idx="2">
                  <c:v>98.66</c:v>
                </c:pt>
                <c:pt idx="3">
                  <c:v>98.75</c:v>
                </c:pt>
                <c:pt idx="4">
                  <c:v>97.18</c:v>
                </c:pt>
              </c:numCache>
            </c:numRef>
          </c:val>
          <c:extLst>
            <c:ext xmlns:c16="http://schemas.microsoft.com/office/drawing/2014/chart" uri="{C3380CC4-5D6E-409C-BE32-E72D297353CC}">
              <c16:uniqueId val="{00000000-C5B8-44E0-BF69-B3E677AD06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105.89</c:v>
                </c:pt>
                <c:pt idx="2">
                  <c:v>104.59</c:v>
                </c:pt>
                <c:pt idx="3">
                  <c:v>102.96</c:v>
                </c:pt>
                <c:pt idx="4">
                  <c:v>102.1</c:v>
                </c:pt>
              </c:numCache>
            </c:numRef>
          </c:val>
          <c:smooth val="0"/>
          <c:extLst>
            <c:ext xmlns:c16="http://schemas.microsoft.com/office/drawing/2014/chart" uri="{C3380CC4-5D6E-409C-BE32-E72D297353CC}">
              <c16:uniqueId val="{00000001-C5B8-44E0-BF69-B3E677AD06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40.67</c:v>
                </c:pt>
                <c:pt idx="2">
                  <c:v>41.95</c:v>
                </c:pt>
                <c:pt idx="3">
                  <c:v>43.35</c:v>
                </c:pt>
                <c:pt idx="4">
                  <c:v>44.69</c:v>
                </c:pt>
              </c:numCache>
            </c:numRef>
          </c:val>
          <c:extLst>
            <c:ext xmlns:c16="http://schemas.microsoft.com/office/drawing/2014/chart" uri="{C3380CC4-5D6E-409C-BE32-E72D297353CC}">
              <c16:uniqueId val="{00000000-DC0B-4927-AA46-FD4F78A1D7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19.78</c:v>
                </c:pt>
                <c:pt idx="2">
                  <c:v>14.8</c:v>
                </c:pt>
                <c:pt idx="3">
                  <c:v>17.149999999999999</c:v>
                </c:pt>
                <c:pt idx="4">
                  <c:v>19.68</c:v>
                </c:pt>
              </c:numCache>
            </c:numRef>
          </c:val>
          <c:smooth val="0"/>
          <c:extLst>
            <c:ext xmlns:c16="http://schemas.microsoft.com/office/drawing/2014/chart" uri="{C3380CC4-5D6E-409C-BE32-E72D297353CC}">
              <c16:uniqueId val="{00000001-DC0B-4927-AA46-FD4F78A1D7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8D5-4B7C-8A52-0BD1CC2F89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0.44</c:v>
                </c:pt>
                <c:pt idx="2">
                  <c:v>0.1</c:v>
                </c:pt>
                <c:pt idx="3">
                  <c:v>0.14000000000000001</c:v>
                </c:pt>
                <c:pt idx="4">
                  <c:v>0.16</c:v>
                </c:pt>
              </c:numCache>
            </c:numRef>
          </c:val>
          <c:smooth val="0"/>
          <c:extLst>
            <c:ext xmlns:c16="http://schemas.microsoft.com/office/drawing/2014/chart" uri="{C3380CC4-5D6E-409C-BE32-E72D297353CC}">
              <c16:uniqueId val="{00000001-48D5-4B7C-8A52-0BD1CC2F89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1.84</c:v>
                </c:pt>
                <c:pt idx="2">
                  <c:v>5.33</c:v>
                </c:pt>
                <c:pt idx="3">
                  <c:v>8.59</c:v>
                </c:pt>
                <c:pt idx="4">
                  <c:v>16.010000000000002</c:v>
                </c:pt>
              </c:numCache>
            </c:numRef>
          </c:val>
          <c:extLst>
            <c:ext xmlns:c16="http://schemas.microsoft.com/office/drawing/2014/chart" uri="{C3380CC4-5D6E-409C-BE32-E72D297353CC}">
              <c16:uniqueId val="{00000000-FF54-4651-AD5F-F198406B00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0.83</c:v>
                </c:pt>
                <c:pt idx="2">
                  <c:v>0.83</c:v>
                </c:pt>
                <c:pt idx="3">
                  <c:v>1.22</c:v>
                </c:pt>
                <c:pt idx="4">
                  <c:v>11.99</c:v>
                </c:pt>
              </c:numCache>
            </c:numRef>
          </c:val>
          <c:smooth val="0"/>
          <c:extLst>
            <c:ext xmlns:c16="http://schemas.microsoft.com/office/drawing/2014/chart" uri="{C3380CC4-5D6E-409C-BE32-E72D297353CC}">
              <c16:uniqueId val="{00000001-FF54-4651-AD5F-F198406B00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17.399999999999999</c:v>
                </c:pt>
                <c:pt idx="2">
                  <c:v>24.64</c:v>
                </c:pt>
                <c:pt idx="3">
                  <c:v>24.26</c:v>
                </c:pt>
                <c:pt idx="4">
                  <c:v>26.86</c:v>
                </c:pt>
              </c:numCache>
            </c:numRef>
          </c:val>
          <c:extLst>
            <c:ext xmlns:c16="http://schemas.microsoft.com/office/drawing/2014/chart" uri="{C3380CC4-5D6E-409C-BE32-E72D297353CC}">
              <c16:uniqueId val="{00000000-42D1-4869-98E1-C05FE9B2CE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61.2</c:v>
                </c:pt>
                <c:pt idx="2">
                  <c:v>57.6</c:v>
                </c:pt>
                <c:pt idx="3">
                  <c:v>58.15</c:v>
                </c:pt>
                <c:pt idx="4">
                  <c:v>77.69</c:v>
                </c:pt>
              </c:numCache>
            </c:numRef>
          </c:val>
          <c:smooth val="0"/>
          <c:extLst>
            <c:ext xmlns:c16="http://schemas.microsoft.com/office/drawing/2014/chart" uri="{C3380CC4-5D6E-409C-BE32-E72D297353CC}">
              <c16:uniqueId val="{00000001-42D1-4869-98E1-C05FE9B2CE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627.62</c:v>
                </c:pt>
                <c:pt idx="2">
                  <c:v>607.11</c:v>
                </c:pt>
                <c:pt idx="3">
                  <c:v>624.80999999999995</c:v>
                </c:pt>
                <c:pt idx="4">
                  <c:v>650.54999999999995</c:v>
                </c:pt>
              </c:numCache>
            </c:numRef>
          </c:val>
          <c:extLst>
            <c:ext xmlns:c16="http://schemas.microsoft.com/office/drawing/2014/chart" uri="{C3380CC4-5D6E-409C-BE32-E72D297353CC}">
              <c16:uniqueId val="{00000000-90C0-4D3D-9768-72CFEB0232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1033.5999999999999</c:v>
                </c:pt>
                <c:pt idx="2">
                  <c:v>1008.36</c:v>
                </c:pt>
                <c:pt idx="3">
                  <c:v>880.28</c:v>
                </c:pt>
                <c:pt idx="4">
                  <c:v>909.2</c:v>
                </c:pt>
              </c:numCache>
            </c:numRef>
          </c:val>
          <c:smooth val="0"/>
          <c:extLst>
            <c:ext xmlns:c16="http://schemas.microsoft.com/office/drawing/2014/chart" uri="{C3380CC4-5D6E-409C-BE32-E72D297353CC}">
              <c16:uniqueId val="{00000001-90C0-4D3D-9768-72CFEB0232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93.03</c:v>
                </c:pt>
                <c:pt idx="2">
                  <c:v>91.85</c:v>
                </c:pt>
                <c:pt idx="3">
                  <c:v>92.2</c:v>
                </c:pt>
                <c:pt idx="4">
                  <c:v>91.19</c:v>
                </c:pt>
              </c:numCache>
            </c:numRef>
          </c:val>
          <c:extLst>
            <c:ext xmlns:c16="http://schemas.microsoft.com/office/drawing/2014/chart" uri="{C3380CC4-5D6E-409C-BE32-E72D297353CC}">
              <c16:uniqueId val="{00000000-64B8-428A-A5B9-0DFBB2BFF7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85.39</c:v>
                </c:pt>
                <c:pt idx="2">
                  <c:v>85.67</c:v>
                </c:pt>
                <c:pt idx="3">
                  <c:v>86.23</c:v>
                </c:pt>
                <c:pt idx="4">
                  <c:v>84.23</c:v>
                </c:pt>
              </c:numCache>
            </c:numRef>
          </c:val>
          <c:smooth val="0"/>
          <c:extLst>
            <c:ext xmlns:c16="http://schemas.microsoft.com/office/drawing/2014/chart" uri="{C3380CC4-5D6E-409C-BE32-E72D297353CC}">
              <c16:uniqueId val="{00000001-64B8-428A-A5B9-0DFBB2BFF7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153.22999999999999</c:v>
                </c:pt>
              </c:numCache>
            </c:numRef>
          </c:val>
          <c:extLst>
            <c:ext xmlns:c16="http://schemas.microsoft.com/office/drawing/2014/chart" uri="{C3380CC4-5D6E-409C-BE32-E72D297353CC}">
              <c16:uniqueId val="{00000000-DF09-4C72-A49D-C3FE6BBA27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150.96</c:v>
                </c:pt>
                <c:pt idx="2">
                  <c:v>146.12</c:v>
                </c:pt>
                <c:pt idx="3">
                  <c:v>150.44</c:v>
                </c:pt>
                <c:pt idx="4">
                  <c:v>153.13999999999999</c:v>
                </c:pt>
              </c:numCache>
            </c:numRef>
          </c:val>
          <c:smooth val="0"/>
          <c:extLst>
            <c:ext xmlns:c16="http://schemas.microsoft.com/office/drawing/2014/chart" uri="{C3380CC4-5D6E-409C-BE32-E72D297353CC}">
              <c16:uniqueId val="{00000001-DF09-4C72-A49D-C3FE6BBA27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CC29" sqref="CC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御殿場市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9" t="str">
        <f>データ!I6</f>
        <v>法適用</v>
      </c>
      <c r="C8" s="39"/>
      <c r="D8" s="39"/>
      <c r="E8" s="39"/>
      <c r="F8" s="39"/>
      <c r="G8" s="39"/>
      <c r="H8" s="39"/>
      <c r="I8" s="39" t="str">
        <f>データ!J6</f>
        <v>下水道事業</v>
      </c>
      <c r="J8" s="39"/>
      <c r="K8" s="39"/>
      <c r="L8" s="39"/>
      <c r="M8" s="39"/>
      <c r="N8" s="39"/>
      <c r="O8" s="39"/>
      <c r="P8" s="39" t="str">
        <f>データ!K6</f>
        <v>公共下水道</v>
      </c>
      <c r="Q8" s="39"/>
      <c r="R8" s="39"/>
      <c r="S8" s="39"/>
      <c r="T8" s="39"/>
      <c r="U8" s="39"/>
      <c r="V8" s="39"/>
      <c r="W8" s="39" t="str">
        <f>データ!L6</f>
        <v>Bc2</v>
      </c>
      <c r="X8" s="39"/>
      <c r="Y8" s="39"/>
      <c r="Z8" s="39"/>
      <c r="AA8" s="39"/>
      <c r="AB8" s="39"/>
      <c r="AC8" s="39"/>
      <c r="AD8" s="40" t="str">
        <f>データ!$M$6</f>
        <v>非設置</v>
      </c>
      <c r="AE8" s="40"/>
      <c r="AF8" s="40"/>
      <c r="AG8" s="40"/>
      <c r="AH8" s="40"/>
      <c r="AI8" s="40"/>
      <c r="AJ8" s="40"/>
      <c r="AK8" s="3"/>
      <c r="AL8" s="41">
        <f>データ!S6</f>
        <v>85267</v>
      </c>
      <c r="AM8" s="41"/>
      <c r="AN8" s="41"/>
      <c r="AO8" s="41"/>
      <c r="AP8" s="41"/>
      <c r="AQ8" s="41"/>
      <c r="AR8" s="41"/>
      <c r="AS8" s="41"/>
      <c r="AT8" s="42">
        <f>データ!T6</f>
        <v>194.9</v>
      </c>
      <c r="AU8" s="42"/>
      <c r="AV8" s="42"/>
      <c r="AW8" s="42"/>
      <c r="AX8" s="42"/>
      <c r="AY8" s="42"/>
      <c r="AZ8" s="42"/>
      <c r="BA8" s="42"/>
      <c r="BB8" s="42">
        <f>データ!U6</f>
        <v>437.49</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42" t="str">
        <f>データ!N6</f>
        <v>-</v>
      </c>
      <c r="C10" s="42"/>
      <c r="D10" s="42"/>
      <c r="E10" s="42"/>
      <c r="F10" s="42"/>
      <c r="G10" s="42"/>
      <c r="H10" s="42"/>
      <c r="I10" s="42">
        <f>データ!O6</f>
        <v>54.53</v>
      </c>
      <c r="J10" s="42"/>
      <c r="K10" s="42"/>
      <c r="L10" s="42"/>
      <c r="M10" s="42"/>
      <c r="N10" s="42"/>
      <c r="O10" s="42"/>
      <c r="P10" s="42">
        <f>データ!P6</f>
        <v>39.24</v>
      </c>
      <c r="Q10" s="42"/>
      <c r="R10" s="42"/>
      <c r="S10" s="42"/>
      <c r="T10" s="42"/>
      <c r="U10" s="42"/>
      <c r="V10" s="42"/>
      <c r="W10" s="42">
        <f>データ!Q6</f>
        <v>85.12</v>
      </c>
      <c r="X10" s="42"/>
      <c r="Y10" s="42"/>
      <c r="Z10" s="42"/>
      <c r="AA10" s="42"/>
      <c r="AB10" s="42"/>
      <c r="AC10" s="42"/>
      <c r="AD10" s="41">
        <f>データ!R6</f>
        <v>2570</v>
      </c>
      <c r="AE10" s="41"/>
      <c r="AF10" s="41"/>
      <c r="AG10" s="41"/>
      <c r="AH10" s="41"/>
      <c r="AI10" s="41"/>
      <c r="AJ10" s="41"/>
      <c r="AK10" s="2"/>
      <c r="AL10" s="41">
        <f>データ!V6</f>
        <v>33170</v>
      </c>
      <c r="AM10" s="41"/>
      <c r="AN10" s="41"/>
      <c r="AO10" s="41"/>
      <c r="AP10" s="41"/>
      <c r="AQ10" s="41"/>
      <c r="AR10" s="41"/>
      <c r="AS10" s="41"/>
      <c r="AT10" s="42">
        <f>データ!W6</f>
        <v>6.35</v>
      </c>
      <c r="AU10" s="42"/>
      <c r="AV10" s="42"/>
      <c r="AW10" s="42"/>
      <c r="AX10" s="42"/>
      <c r="AY10" s="42"/>
      <c r="AZ10" s="42"/>
      <c r="BA10" s="42"/>
      <c r="BB10" s="42">
        <f>データ!X6</f>
        <v>5223.62</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113</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114</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O9QEQBYUlxnWvmCTCPMR0MPSULBP/2C+E5tje+7XlxJLgk95GzQD4TPA+MNmfIk0vz6SFw8KE20EXOveJXTtA==" saltValue="Ju0kf7uQIDyGOn1rW5G5yg=="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222151</v>
      </c>
      <c r="D6" s="19">
        <f t="shared" si="3"/>
        <v>46</v>
      </c>
      <c r="E6" s="19">
        <f t="shared" si="3"/>
        <v>17</v>
      </c>
      <c r="F6" s="19">
        <f t="shared" si="3"/>
        <v>1</v>
      </c>
      <c r="G6" s="19">
        <f t="shared" si="3"/>
        <v>0</v>
      </c>
      <c r="H6" s="19" t="str">
        <f t="shared" si="3"/>
        <v>静岡県　御殿場市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54.53</v>
      </c>
      <c r="P6" s="20">
        <f t="shared" si="3"/>
        <v>39.24</v>
      </c>
      <c r="Q6" s="20">
        <f t="shared" si="3"/>
        <v>85.12</v>
      </c>
      <c r="R6" s="20">
        <f t="shared" si="3"/>
        <v>2570</v>
      </c>
      <c r="S6" s="20">
        <f t="shared" si="3"/>
        <v>85267</v>
      </c>
      <c r="T6" s="20">
        <f t="shared" si="3"/>
        <v>194.9</v>
      </c>
      <c r="U6" s="20">
        <f t="shared" si="3"/>
        <v>437.49</v>
      </c>
      <c r="V6" s="20">
        <f t="shared" si="3"/>
        <v>33170</v>
      </c>
      <c r="W6" s="20">
        <f t="shared" si="3"/>
        <v>6.35</v>
      </c>
      <c r="X6" s="20">
        <f t="shared" si="3"/>
        <v>5223.62</v>
      </c>
      <c r="Y6" s="21" t="str">
        <f>IF(Y7="",NA(),Y7)</f>
        <v>-</v>
      </c>
      <c r="Z6" s="21">
        <f t="shared" ref="Z6:AH6" si="4">IF(Z7="",NA(),Z7)</f>
        <v>99.82</v>
      </c>
      <c r="AA6" s="21">
        <f t="shared" si="4"/>
        <v>98.66</v>
      </c>
      <c r="AB6" s="21">
        <f t="shared" si="4"/>
        <v>98.75</v>
      </c>
      <c r="AC6" s="21">
        <f t="shared" si="4"/>
        <v>97.18</v>
      </c>
      <c r="AD6" s="21" t="str">
        <f t="shared" si="4"/>
        <v>-</v>
      </c>
      <c r="AE6" s="21">
        <f t="shared" si="4"/>
        <v>105.89</v>
      </c>
      <c r="AF6" s="21">
        <f t="shared" si="4"/>
        <v>104.59</v>
      </c>
      <c r="AG6" s="21">
        <f t="shared" si="4"/>
        <v>102.96</v>
      </c>
      <c r="AH6" s="21">
        <f t="shared" si="4"/>
        <v>102.1</v>
      </c>
      <c r="AI6" s="20" t="str">
        <f>IF(AI7="","",IF(AI7="-","【-】","【"&amp;SUBSTITUTE(TEXT(AI7,"#,##0.00"),"-","△")&amp;"】"))</f>
        <v>【106.11】</v>
      </c>
      <c r="AJ6" s="21" t="str">
        <f>IF(AJ7="",NA(),AJ7)</f>
        <v>-</v>
      </c>
      <c r="AK6" s="21">
        <f t="shared" ref="AK6:AS6" si="5">IF(AK7="",NA(),AK7)</f>
        <v>1.84</v>
      </c>
      <c r="AL6" s="21">
        <f t="shared" si="5"/>
        <v>5.33</v>
      </c>
      <c r="AM6" s="21">
        <f t="shared" si="5"/>
        <v>8.59</v>
      </c>
      <c r="AN6" s="21">
        <f t="shared" si="5"/>
        <v>16.010000000000002</v>
      </c>
      <c r="AO6" s="21" t="str">
        <f t="shared" si="5"/>
        <v>-</v>
      </c>
      <c r="AP6" s="21">
        <f t="shared" si="5"/>
        <v>0.83</v>
      </c>
      <c r="AQ6" s="21">
        <f t="shared" si="5"/>
        <v>0.83</v>
      </c>
      <c r="AR6" s="21">
        <f t="shared" si="5"/>
        <v>1.22</v>
      </c>
      <c r="AS6" s="21">
        <f t="shared" si="5"/>
        <v>11.99</v>
      </c>
      <c r="AT6" s="20" t="str">
        <f>IF(AT7="","",IF(AT7="-","【-】","【"&amp;SUBSTITUTE(TEXT(AT7,"#,##0.00"),"-","△")&amp;"】"))</f>
        <v>【3.15】</v>
      </c>
      <c r="AU6" s="21" t="str">
        <f>IF(AU7="",NA(),AU7)</f>
        <v>-</v>
      </c>
      <c r="AV6" s="21">
        <f t="shared" ref="AV6:BD6" si="6">IF(AV7="",NA(),AV7)</f>
        <v>17.399999999999999</v>
      </c>
      <c r="AW6" s="21">
        <f t="shared" si="6"/>
        <v>24.64</v>
      </c>
      <c r="AX6" s="21">
        <f t="shared" si="6"/>
        <v>24.26</v>
      </c>
      <c r="AY6" s="21">
        <f t="shared" si="6"/>
        <v>26.86</v>
      </c>
      <c r="AZ6" s="21" t="str">
        <f t="shared" si="6"/>
        <v>-</v>
      </c>
      <c r="BA6" s="21">
        <f t="shared" si="6"/>
        <v>61.2</v>
      </c>
      <c r="BB6" s="21">
        <f t="shared" si="6"/>
        <v>57.6</v>
      </c>
      <c r="BC6" s="21">
        <f t="shared" si="6"/>
        <v>58.15</v>
      </c>
      <c r="BD6" s="21">
        <f t="shared" si="6"/>
        <v>77.69</v>
      </c>
      <c r="BE6" s="20" t="str">
        <f>IF(BE7="","",IF(BE7="-","【-】","【"&amp;SUBSTITUTE(TEXT(BE7,"#,##0.00"),"-","△")&amp;"】"))</f>
        <v>【73.44】</v>
      </c>
      <c r="BF6" s="21" t="str">
        <f>IF(BF7="",NA(),BF7)</f>
        <v>-</v>
      </c>
      <c r="BG6" s="21">
        <f t="shared" ref="BG6:BO6" si="7">IF(BG7="",NA(),BG7)</f>
        <v>627.62</v>
      </c>
      <c r="BH6" s="21">
        <f t="shared" si="7"/>
        <v>607.11</v>
      </c>
      <c r="BI6" s="21">
        <f t="shared" si="7"/>
        <v>624.80999999999995</v>
      </c>
      <c r="BJ6" s="21">
        <f t="shared" si="7"/>
        <v>650.54999999999995</v>
      </c>
      <c r="BK6" s="21" t="str">
        <f t="shared" si="7"/>
        <v>-</v>
      </c>
      <c r="BL6" s="21">
        <f t="shared" si="7"/>
        <v>1033.5999999999999</v>
      </c>
      <c r="BM6" s="21">
        <f t="shared" si="7"/>
        <v>1008.36</v>
      </c>
      <c r="BN6" s="21">
        <f t="shared" si="7"/>
        <v>880.28</v>
      </c>
      <c r="BO6" s="21">
        <f t="shared" si="7"/>
        <v>909.2</v>
      </c>
      <c r="BP6" s="20" t="str">
        <f>IF(BP7="","",IF(BP7="-","【-】","【"&amp;SUBSTITUTE(TEXT(BP7,"#,##0.00"),"-","△")&amp;"】"))</f>
        <v>【652.82】</v>
      </c>
      <c r="BQ6" s="21" t="str">
        <f>IF(BQ7="",NA(),BQ7)</f>
        <v>-</v>
      </c>
      <c r="BR6" s="21">
        <f t="shared" ref="BR6:BZ6" si="8">IF(BR7="",NA(),BR7)</f>
        <v>93.03</v>
      </c>
      <c r="BS6" s="21">
        <f t="shared" si="8"/>
        <v>91.85</v>
      </c>
      <c r="BT6" s="21">
        <f t="shared" si="8"/>
        <v>92.2</v>
      </c>
      <c r="BU6" s="21">
        <f t="shared" si="8"/>
        <v>91.19</v>
      </c>
      <c r="BV6" s="21" t="str">
        <f t="shared" si="8"/>
        <v>-</v>
      </c>
      <c r="BW6" s="21">
        <f t="shared" si="8"/>
        <v>85.39</v>
      </c>
      <c r="BX6" s="21">
        <f t="shared" si="8"/>
        <v>85.67</v>
      </c>
      <c r="BY6" s="21">
        <f t="shared" si="8"/>
        <v>86.23</v>
      </c>
      <c r="BZ6" s="21">
        <f t="shared" si="8"/>
        <v>84.23</v>
      </c>
      <c r="CA6" s="20" t="str">
        <f>IF(CA7="","",IF(CA7="-","【-】","【"&amp;SUBSTITUTE(TEXT(CA7,"#,##0.00"),"-","△")&amp;"】"))</f>
        <v>【97.61】</v>
      </c>
      <c r="CB6" s="21" t="str">
        <f>IF(CB7="",NA(),CB7)</f>
        <v>-</v>
      </c>
      <c r="CC6" s="21">
        <f t="shared" ref="CC6:CK6" si="9">IF(CC7="",NA(),CC7)</f>
        <v>150</v>
      </c>
      <c r="CD6" s="21">
        <f t="shared" si="9"/>
        <v>150</v>
      </c>
      <c r="CE6" s="21">
        <f t="shared" si="9"/>
        <v>150</v>
      </c>
      <c r="CF6" s="21">
        <f t="shared" si="9"/>
        <v>153.22999999999999</v>
      </c>
      <c r="CG6" s="21" t="str">
        <f t="shared" si="9"/>
        <v>-</v>
      </c>
      <c r="CH6" s="21">
        <f t="shared" si="9"/>
        <v>150.96</v>
      </c>
      <c r="CI6" s="21">
        <f t="shared" si="9"/>
        <v>146.12</v>
      </c>
      <c r="CJ6" s="21">
        <f t="shared" si="9"/>
        <v>150.44</v>
      </c>
      <c r="CK6" s="21">
        <f t="shared" si="9"/>
        <v>153.13999999999999</v>
      </c>
      <c r="CL6" s="20" t="str">
        <f>IF(CL7="","",IF(CL7="-","【-】","【"&amp;SUBSTITUTE(TEXT(CL7,"#,##0.00"),"-","△")&amp;"】"))</f>
        <v>【138.29】</v>
      </c>
      <c r="CM6" s="21" t="str">
        <f>IF(CM7="",NA(),CM7)</f>
        <v>-</v>
      </c>
      <c r="CN6" s="21">
        <f t="shared" ref="CN6:CV6" si="10">IF(CN7="",NA(),CN7)</f>
        <v>68.75</v>
      </c>
      <c r="CO6" s="21">
        <f t="shared" si="10"/>
        <v>70.790000000000006</v>
      </c>
      <c r="CP6" s="21">
        <f t="shared" si="10"/>
        <v>69.849999999999994</v>
      </c>
      <c r="CQ6" s="21">
        <f t="shared" si="10"/>
        <v>70.209999999999994</v>
      </c>
      <c r="CR6" s="21" t="str">
        <f t="shared" si="10"/>
        <v>-</v>
      </c>
      <c r="CS6" s="21">
        <f t="shared" si="10"/>
        <v>66.180000000000007</v>
      </c>
      <c r="CT6" s="21">
        <f t="shared" si="10"/>
        <v>56.39</v>
      </c>
      <c r="CU6" s="21">
        <f t="shared" si="10"/>
        <v>55.67</v>
      </c>
      <c r="CV6" s="21">
        <f t="shared" si="10"/>
        <v>55.27</v>
      </c>
      <c r="CW6" s="20" t="str">
        <f>IF(CW7="","",IF(CW7="-","【-】","【"&amp;SUBSTITUTE(TEXT(CW7,"#,##0.00"),"-","△")&amp;"】"))</f>
        <v>【59.10】</v>
      </c>
      <c r="CX6" s="21" t="str">
        <f>IF(CX7="",NA(),CX7)</f>
        <v>-</v>
      </c>
      <c r="CY6" s="21">
        <f t="shared" ref="CY6:DG6" si="11">IF(CY7="",NA(),CY7)</f>
        <v>89.32</v>
      </c>
      <c r="CZ6" s="21">
        <f t="shared" si="11"/>
        <v>92</v>
      </c>
      <c r="DA6" s="21">
        <f t="shared" si="11"/>
        <v>92.59</v>
      </c>
      <c r="DB6" s="21">
        <f t="shared" si="11"/>
        <v>90.72</v>
      </c>
      <c r="DC6" s="21" t="str">
        <f t="shared" si="11"/>
        <v>-</v>
      </c>
      <c r="DD6" s="21">
        <f t="shared" si="11"/>
        <v>91.87</v>
      </c>
      <c r="DE6" s="21">
        <f t="shared" si="11"/>
        <v>91.45</v>
      </c>
      <c r="DF6" s="21">
        <f t="shared" si="11"/>
        <v>91</v>
      </c>
      <c r="DG6" s="21">
        <f t="shared" si="11"/>
        <v>88.12</v>
      </c>
      <c r="DH6" s="20" t="str">
        <f>IF(DH7="","",IF(DH7="-","【-】","【"&amp;SUBSTITUTE(TEXT(DH7,"#,##0.00"),"-","△")&amp;"】"))</f>
        <v>【95.82】</v>
      </c>
      <c r="DI6" s="21" t="str">
        <f>IF(DI7="",NA(),DI7)</f>
        <v>-</v>
      </c>
      <c r="DJ6" s="21">
        <f t="shared" ref="DJ6:DR6" si="12">IF(DJ7="",NA(),DJ7)</f>
        <v>40.67</v>
      </c>
      <c r="DK6" s="21">
        <f t="shared" si="12"/>
        <v>41.95</v>
      </c>
      <c r="DL6" s="21">
        <f t="shared" si="12"/>
        <v>43.35</v>
      </c>
      <c r="DM6" s="21">
        <f t="shared" si="12"/>
        <v>44.69</v>
      </c>
      <c r="DN6" s="21" t="str">
        <f t="shared" si="12"/>
        <v>-</v>
      </c>
      <c r="DO6" s="21">
        <f t="shared" si="12"/>
        <v>19.78</v>
      </c>
      <c r="DP6" s="21">
        <f t="shared" si="12"/>
        <v>14.8</v>
      </c>
      <c r="DQ6" s="21">
        <f t="shared" si="12"/>
        <v>17.149999999999999</v>
      </c>
      <c r="DR6" s="21">
        <f t="shared" si="12"/>
        <v>19.68</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0.44</v>
      </c>
      <c r="EA6" s="21">
        <f t="shared" si="13"/>
        <v>0.1</v>
      </c>
      <c r="EB6" s="21">
        <f t="shared" si="13"/>
        <v>0.14000000000000001</v>
      </c>
      <c r="EC6" s="21">
        <f t="shared" si="13"/>
        <v>0.16</v>
      </c>
      <c r="ED6" s="20" t="str">
        <f>IF(ED7="","",IF(ED7="-","【-】","【"&amp;SUBSTITUTE(TEXT(ED7,"#,##0.00"),"-","△")&amp;"】"))</f>
        <v>【7.62】</v>
      </c>
      <c r="EE6" s="21" t="str">
        <f>IF(EE7="",NA(),EE7)</f>
        <v>-</v>
      </c>
      <c r="EF6" s="20">
        <f t="shared" ref="EF6:EN6" si="14">IF(EF7="",NA(),EF7)</f>
        <v>0</v>
      </c>
      <c r="EG6" s="20">
        <f t="shared" si="14"/>
        <v>0</v>
      </c>
      <c r="EH6" s="21">
        <f t="shared" si="14"/>
        <v>0.05</v>
      </c>
      <c r="EI6" s="20">
        <f t="shared" si="14"/>
        <v>0</v>
      </c>
      <c r="EJ6" s="21" t="str">
        <f t="shared" si="14"/>
        <v>-</v>
      </c>
      <c r="EK6" s="21">
        <f t="shared" si="14"/>
        <v>0.05</v>
      </c>
      <c r="EL6" s="21">
        <f t="shared" si="14"/>
        <v>0.09</v>
      </c>
      <c r="EM6" s="21">
        <f t="shared" si="14"/>
        <v>0.25</v>
      </c>
      <c r="EN6" s="21">
        <f t="shared" si="14"/>
        <v>0.05</v>
      </c>
      <c r="EO6" s="20" t="str">
        <f>IF(EO7="","",IF(EO7="-","【-】","【"&amp;SUBSTITUTE(TEXT(EO7,"#,##0.00"),"-","△")&amp;"】"))</f>
        <v>【0.23】</v>
      </c>
    </row>
    <row r="7" spans="1:148" s="22" customFormat="1" x14ac:dyDescent="0.15">
      <c r="A7" s="14"/>
      <c r="B7" s="23">
        <v>2022</v>
      </c>
      <c r="C7" s="23">
        <v>222151</v>
      </c>
      <c r="D7" s="23">
        <v>46</v>
      </c>
      <c r="E7" s="23">
        <v>17</v>
      </c>
      <c r="F7" s="23">
        <v>1</v>
      </c>
      <c r="G7" s="23">
        <v>0</v>
      </c>
      <c r="H7" s="23" t="s">
        <v>95</v>
      </c>
      <c r="I7" s="23" t="s">
        <v>96</v>
      </c>
      <c r="J7" s="23" t="s">
        <v>97</v>
      </c>
      <c r="K7" s="23" t="s">
        <v>98</v>
      </c>
      <c r="L7" s="23" t="s">
        <v>99</v>
      </c>
      <c r="M7" s="23" t="s">
        <v>100</v>
      </c>
      <c r="N7" s="24" t="s">
        <v>101</v>
      </c>
      <c r="O7" s="24">
        <v>54.53</v>
      </c>
      <c r="P7" s="24">
        <v>39.24</v>
      </c>
      <c r="Q7" s="24">
        <v>85.12</v>
      </c>
      <c r="R7" s="24">
        <v>2570</v>
      </c>
      <c r="S7" s="24">
        <v>85267</v>
      </c>
      <c r="T7" s="24">
        <v>194.9</v>
      </c>
      <c r="U7" s="24">
        <v>437.49</v>
      </c>
      <c r="V7" s="24">
        <v>33170</v>
      </c>
      <c r="W7" s="24">
        <v>6.35</v>
      </c>
      <c r="X7" s="24">
        <v>5223.62</v>
      </c>
      <c r="Y7" s="24" t="s">
        <v>101</v>
      </c>
      <c r="Z7" s="24">
        <v>99.82</v>
      </c>
      <c r="AA7" s="24">
        <v>98.66</v>
      </c>
      <c r="AB7" s="24">
        <v>98.75</v>
      </c>
      <c r="AC7" s="24">
        <v>97.18</v>
      </c>
      <c r="AD7" s="24" t="s">
        <v>101</v>
      </c>
      <c r="AE7" s="24">
        <v>105.89</v>
      </c>
      <c r="AF7" s="24">
        <v>104.59</v>
      </c>
      <c r="AG7" s="24">
        <v>102.96</v>
      </c>
      <c r="AH7" s="24">
        <v>102.1</v>
      </c>
      <c r="AI7" s="24">
        <v>106.11</v>
      </c>
      <c r="AJ7" s="24" t="s">
        <v>101</v>
      </c>
      <c r="AK7" s="24">
        <v>1.84</v>
      </c>
      <c r="AL7" s="24">
        <v>5.33</v>
      </c>
      <c r="AM7" s="24">
        <v>8.59</v>
      </c>
      <c r="AN7" s="24">
        <v>16.010000000000002</v>
      </c>
      <c r="AO7" s="24" t="s">
        <v>101</v>
      </c>
      <c r="AP7" s="24">
        <v>0.83</v>
      </c>
      <c r="AQ7" s="24">
        <v>0.83</v>
      </c>
      <c r="AR7" s="24">
        <v>1.22</v>
      </c>
      <c r="AS7" s="24">
        <v>11.99</v>
      </c>
      <c r="AT7" s="24">
        <v>3.15</v>
      </c>
      <c r="AU7" s="24" t="s">
        <v>101</v>
      </c>
      <c r="AV7" s="24">
        <v>17.399999999999999</v>
      </c>
      <c r="AW7" s="24">
        <v>24.64</v>
      </c>
      <c r="AX7" s="24">
        <v>24.26</v>
      </c>
      <c r="AY7" s="24">
        <v>26.86</v>
      </c>
      <c r="AZ7" s="24" t="s">
        <v>101</v>
      </c>
      <c r="BA7" s="24">
        <v>61.2</v>
      </c>
      <c r="BB7" s="24">
        <v>57.6</v>
      </c>
      <c r="BC7" s="24">
        <v>58.15</v>
      </c>
      <c r="BD7" s="24">
        <v>77.69</v>
      </c>
      <c r="BE7" s="24">
        <v>73.44</v>
      </c>
      <c r="BF7" s="24" t="s">
        <v>101</v>
      </c>
      <c r="BG7" s="24">
        <v>627.62</v>
      </c>
      <c r="BH7" s="24">
        <v>607.11</v>
      </c>
      <c r="BI7" s="24">
        <v>624.80999999999995</v>
      </c>
      <c r="BJ7" s="24">
        <v>650.54999999999995</v>
      </c>
      <c r="BK7" s="24" t="s">
        <v>101</v>
      </c>
      <c r="BL7" s="24">
        <v>1033.5999999999999</v>
      </c>
      <c r="BM7" s="24">
        <v>1008.36</v>
      </c>
      <c r="BN7" s="24">
        <v>880.28</v>
      </c>
      <c r="BO7" s="24">
        <v>909.2</v>
      </c>
      <c r="BP7" s="24">
        <v>652.82000000000005</v>
      </c>
      <c r="BQ7" s="24" t="s">
        <v>101</v>
      </c>
      <c r="BR7" s="24">
        <v>93.03</v>
      </c>
      <c r="BS7" s="24">
        <v>91.85</v>
      </c>
      <c r="BT7" s="24">
        <v>92.2</v>
      </c>
      <c r="BU7" s="24">
        <v>91.19</v>
      </c>
      <c r="BV7" s="24" t="s">
        <v>101</v>
      </c>
      <c r="BW7" s="24">
        <v>85.39</v>
      </c>
      <c r="BX7" s="24">
        <v>85.67</v>
      </c>
      <c r="BY7" s="24">
        <v>86.23</v>
      </c>
      <c r="BZ7" s="24">
        <v>84.23</v>
      </c>
      <c r="CA7" s="24">
        <v>97.61</v>
      </c>
      <c r="CB7" s="24" t="s">
        <v>101</v>
      </c>
      <c r="CC7" s="24">
        <v>150</v>
      </c>
      <c r="CD7" s="24">
        <v>150</v>
      </c>
      <c r="CE7" s="24">
        <v>150</v>
      </c>
      <c r="CF7" s="24">
        <v>153.22999999999999</v>
      </c>
      <c r="CG7" s="24" t="s">
        <v>101</v>
      </c>
      <c r="CH7" s="24">
        <v>150.96</v>
      </c>
      <c r="CI7" s="24">
        <v>146.12</v>
      </c>
      <c r="CJ7" s="24">
        <v>150.44</v>
      </c>
      <c r="CK7" s="24">
        <v>153.13999999999999</v>
      </c>
      <c r="CL7" s="24">
        <v>138.29</v>
      </c>
      <c r="CM7" s="24" t="s">
        <v>101</v>
      </c>
      <c r="CN7" s="24">
        <v>68.75</v>
      </c>
      <c r="CO7" s="24">
        <v>70.790000000000006</v>
      </c>
      <c r="CP7" s="24">
        <v>69.849999999999994</v>
      </c>
      <c r="CQ7" s="24">
        <v>70.209999999999994</v>
      </c>
      <c r="CR7" s="24" t="s">
        <v>101</v>
      </c>
      <c r="CS7" s="24">
        <v>66.180000000000007</v>
      </c>
      <c r="CT7" s="24">
        <v>56.39</v>
      </c>
      <c r="CU7" s="24">
        <v>55.67</v>
      </c>
      <c r="CV7" s="24">
        <v>55.27</v>
      </c>
      <c r="CW7" s="24">
        <v>59.1</v>
      </c>
      <c r="CX7" s="24" t="s">
        <v>101</v>
      </c>
      <c r="CY7" s="24">
        <v>89.32</v>
      </c>
      <c r="CZ7" s="24">
        <v>92</v>
      </c>
      <c r="DA7" s="24">
        <v>92.59</v>
      </c>
      <c r="DB7" s="24">
        <v>90.72</v>
      </c>
      <c r="DC7" s="24" t="s">
        <v>101</v>
      </c>
      <c r="DD7" s="24">
        <v>91.87</v>
      </c>
      <c r="DE7" s="24">
        <v>91.45</v>
      </c>
      <c r="DF7" s="24">
        <v>91</v>
      </c>
      <c r="DG7" s="24">
        <v>88.12</v>
      </c>
      <c r="DH7" s="24">
        <v>95.82</v>
      </c>
      <c r="DI7" s="24" t="s">
        <v>101</v>
      </c>
      <c r="DJ7" s="24">
        <v>40.67</v>
      </c>
      <c r="DK7" s="24">
        <v>41.95</v>
      </c>
      <c r="DL7" s="24">
        <v>43.35</v>
      </c>
      <c r="DM7" s="24">
        <v>44.69</v>
      </c>
      <c r="DN7" s="24" t="s">
        <v>101</v>
      </c>
      <c r="DO7" s="24">
        <v>19.78</v>
      </c>
      <c r="DP7" s="24">
        <v>14.8</v>
      </c>
      <c r="DQ7" s="24">
        <v>17.149999999999999</v>
      </c>
      <c r="DR7" s="24">
        <v>19.68</v>
      </c>
      <c r="DS7" s="24">
        <v>39.74</v>
      </c>
      <c r="DT7" s="24" t="s">
        <v>101</v>
      </c>
      <c r="DU7" s="24">
        <v>0</v>
      </c>
      <c r="DV7" s="24">
        <v>0</v>
      </c>
      <c r="DW7" s="24">
        <v>0</v>
      </c>
      <c r="DX7" s="24">
        <v>0</v>
      </c>
      <c r="DY7" s="24" t="s">
        <v>101</v>
      </c>
      <c r="DZ7" s="24">
        <v>0.44</v>
      </c>
      <c r="EA7" s="24">
        <v>0.1</v>
      </c>
      <c r="EB7" s="24">
        <v>0.14000000000000001</v>
      </c>
      <c r="EC7" s="24">
        <v>0.16</v>
      </c>
      <c r="ED7" s="24">
        <v>7.62</v>
      </c>
      <c r="EE7" s="24" t="s">
        <v>101</v>
      </c>
      <c r="EF7" s="24">
        <v>0</v>
      </c>
      <c r="EG7" s="24">
        <v>0</v>
      </c>
      <c r="EH7" s="24">
        <v>0.05</v>
      </c>
      <c r="EI7" s="24">
        <v>0</v>
      </c>
      <c r="EJ7" s="24" t="s">
        <v>101</v>
      </c>
      <c r="EK7" s="24">
        <v>0.05</v>
      </c>
      <c r="EL7" s="24">
        <v>0.09</v>
      </c>
      <c r="EM7" s="24">
        <v>0.25</v>
      </c>
      <c r="EN7" s="24">
        <v>0.05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02299</cp:lastModifiedBy>
  <dcterms:created xsi:type="dcterms:W3CDTF">2023-12-12T00:47:28Z</dcterms:created>
  <dcterms:modified xsi:type="dcterms:W3CDTF">2024-02-07T00:02:24Z</dcterms:modified>
  <cp:category/>
</cp:coreProperties>
</file>