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2Y+evSqel7E/uFX7fPo9Zph2MxPVBxNWAdoNWy/8t1VZz9NtTgrk0+vZVSFKGeUgpS0HmYLNWOLWU7GwVUGdg==" workbookSaltValue="pkKGksexFmPHg1umjOUliQ==" workbookSpinCount="100000"/>
  <bookViews>
    <workbookView xWindow="-110" yWindow="-110" windowWidth="19420" windowHeight="1150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<sst xmlns="http://schemas.openxmlformats.org/spreadsheetml/2006/main" xmlns:r="http://schemas.openxmlformats.org/officeDocument/2006/relationships" count="115" uniqueCount="115">
  <si>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</si>
  <si>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</si>
  <si>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</si>
  <si>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</si>
  <si>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</si>
  <si>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</si>
  <si>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</si>
  <si>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</si>
  <si>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</si>
  <si>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</si>
  <si>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</si>
  <si>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</si>
  <si>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</si>
  <si>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</si>
  <si>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</si>
  <si>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静岡県　伊豆市</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</si>
  <si>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</si>
  <si>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</si>
  <si>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</si>
  <si>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</si>
  <si>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</si>
  <si>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</si>
  <si>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</si>
  <si>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</si>
  <si>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</si>
  <si>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</si>
  <si>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</si>
  <si>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</si>
  <si>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</si>
  <si>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</si>
  <si>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</si>
  <si>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</si>
  <si>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</si>
  <si>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</si>
  <si>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</si>
  <si>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</si>
  <si>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</si>
  <si>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</si>
  <si>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</si>
  <si>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</si>
  <si>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</si>
  <si>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</si>
  <si>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</si>
  <si>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</si>
  <si>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</si>
  <si>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</si>
  <si>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</si>
  <si>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</si>
  <si>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</si>
  <si>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</si>
  <si>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</si>
  <si>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</si>
  <si>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</si>
  <si>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</si>
  <si>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</si>
  <si>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</si>
  <si>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</si>
  <si>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</si>
  <si>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</si>
  <si>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</si>
  <si>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</si>
  <si>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</si>
  <si>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</si>
  <si>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</si>
  <si>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</si>
  <si>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</si>
  <si>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</si>
  <si>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</si>
  <si>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</si>
  <si>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</si>
  <si>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</si>
  <si>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</si>
  <si>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</si>
  <si>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</si>
  <si>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</si>
  <si>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</si>
  <si>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</si>
  <si>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</si>
  <si>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</si>
  <si>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</si>
  <si>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</si>
  <si>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</si>
  <si>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</si>
  <si>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</si>
  <si>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</si>
  <si>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</si>
  <si>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</si>
  <si>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</si>
  <si>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</si>
  <si>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</si>
  <si>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</si>
  <si>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</si>
  <si>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</si>
  <si>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</si>
  <si>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</si>
  <si>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</si>
  <si>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</si>
  <si>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</si>
  <si>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</si>
  <si>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</si>
  <si>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</si>
  <si>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</si>
  <si>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</si>
  <si>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</si>
  <si>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</si>
  <si>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</si>
  <si>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</si>
  <si>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</si>
  <si>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</si>
  <si>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</si>
  <si>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</si>
  <si>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</si>
  <si>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伊豆市全体として人口は年々減少している。下水道事業においては有収水量の減少が見込まれているため、今後も接続率の向上が必要となる。
　経営指標により抽出された、下水道の広域化等による施設利用率の改善、使用料改訂等による収入の増加、水洗化の促進や不明水対策による処理効率の改善に努める。</t>
  </si>
  <si>
    <t>　地方公営企業法の適用４年目となる。
　①有形固定資産減価償却率については、減価償却費の累積加算により、今後の数値は減価償却を重ねていくため、上昇していくこととなる。　
　②老朽化の状況については、３箇所の処理場の改築更新工事を随時、進めている。最も古い土肥浄化センターの工事はほぼ完了し、現在はストックマネジメントの考え方を取り入れ、リスクや健全度による優先順位付けをし、改築を実施している。
　管渠については、公共下水道に続き、カメラ調査を同様に実施し、痛み等が確認された場合は修繕を行っていく。
　③管渠改善率は現在、公共下水道を優先しているが、特環でも不明水が多く、築年数の経過しているエリア等、調査を実施していく予定である。</t>
    <rPh sb="159" eb="160">
      <t>カンガ</t>
    </rPh>
    <rPh sb="161" eb="162">
      <t>カタ</t>
    </rPh>
    <rPh sb="163" eb="164">
      <t>ト</t>
    </rPh>
    <rPh sb="165" eb="166">
      <t>イ</t>
    </rPh>
    <rPh sb="172" eb="175">
      <t>ケンゼンド</t>
    </rPh>
    <rPh sb="178" eb="180">
      <t>ユウセン</t>
    </rPh>
    <rPh sb="180" eb="182">
      <t>ジュンイ</t>
    </rPh>
    <rPh sb="182" eb="183">
      <t>ヅ</t>
    </rPh>
    <rPh sb="187" eb="189">
      <t>カイチク</t>
    </rPh>
    <rPh sb="190" eb="192">
      <t>ジッシ</t>
    </rPh>
    <rPh sb="207" eb="209">
      <t>コウキョウ</t>
    </rPh>
    <rPh sb="209" eb="212">
      <t>ゲスイドウ</t>
    </rPh>
    <rPh sb="213" eb="214">
      <t>ツヅ</t>
    </rPh>
    <rPh sb="219" eb="221">
      <t>チョウサ</t>
    </rPh>
    <rPh sb="222" eb="224">
      <t>ドウヨウ</t>
    </rPh>
    <rPh sb="225" eb="227">
      <t>ジッシ</t>
    </rPh>
    <rPh sb="229" eb="230">
      <t>イタ</t>
    </rPh>
    <rPh sb="231" eb="232">
      <t>トウ</t>
    </rPh>
    <rPh sb="233" eb="235">
      <t>カクニン</t>
    </rPh>
    <rPh sb="238" eb="240">
      <t>バアイ</t>
    </rPh>
    <rPh sb="241" eb="243">
      <t>シュウゼン</t>
    </rPh>
    <rPh sb="244" eb="245">
      <t>オコナ</t>
    </rPh>
    <rPh sb="259" eb="261">
      <t>ゲンザイ</t>
    </rPh>
    <rPh sb="262" eb="264">
      <t>コウキョウ</t>
    </rPh>
    <rPh sb="264" eb="267">
      <t>ゲスイドウ</t>
    </rPh>
    <rPh sb="268" eb="270">
      <t>ユウセン</t>
    </rPh>
    <rPh sb="276" eb="278">
      <t>トッカン</t>
    </rPh>
    <rPh sb="280" eb="282">
      <t>フメイ</t>
    </rPh>
    <rPh sb="282" eb="283">
      <t>スイ</t>
    </rPh>
    <rPh sb="284" eb="285">
      <t>オオ</t>
    </rPh>
    <rPh sb="287" eb="288">
      <t>チク</t>
    </rPh>
    <rPh sb="288" eb="290">
      <t>ネンスウ</t>
    </rPh>
    <rPh sb="291" eb="293">
      <t>ケイカ</t>
    </rPh>
    <rPh sb="300" eb="301">
      <t>トウ</t>
    </rPh>
    <rPh sb="302" eb="304">
      <t>チョウサ</t>
    </rPh>
    <rPh sb="305" eb="307">
      <t>ジッシ</t>
    </rPh>
    <rPh sb="311" eb="313">
      <t>ヨテイ</t>
    </rPh>
    <phoneticPr fontId="1"/>
  </si>
  <si>
    <t>　令和元年度より地方公営企業会計へ移行したため、数値は４年度分となっている。
　当該事業の処理区は、流域関連の処理区が1地区、単独の処理場を有する処理区が3地区となっている。
　①経常収支比率は費用に対し、料金収入が少ないため、100%を下回っている。今後の運営について、更なる経営努力を図り、料金収入の確保、費用削減を進めていく。
　②累積欠損金比率は、減価償却費と負担金の減少により、改善されている。
　③流動比率は、流動負債のなかに建設改良費等に充てられた企業債が含まれているため100％を下回っているが、将来、償還・返済の原資を使用料収入により得ることを予定している。
　④企業債残高対事業規模比率は、一般会計繰入金を反映させたため、当該値が０となっている。
　⑤経費回収率は、類似団体平均を下回っている状況となっている。総収益の約半分を一般会計繰入金で賄っている。また、有収水量の減少が激しいため、使用料の確保が喫緊の課題となっている。
　⑥汚水処理原価は、類似団体平均を上回ってきているが、汚水処理費のコスト削減を図っていく。
　⑦施設利用率は、類似団体平均を上回っているが、現状分析をし、将来の汚水人口の減少等に対する方策を考えていく必要がある。
　⑧水洗化率は、類似団体平均値を下回っているため、有収水量の増加を図るためにも接続促進につながる策が必要となる。</t>
    <rPh sb="90" eb="92">
      <t>ケイジョウ</t>
    </rPh>
    <rPh sb="97" eb="99">
      <t>ヒヨウ</t>
    </rPh>
    <rPh sb="100" eb="101">
      <t>タイ</t>
    </rPh>
    <rPh sb="103" eb="105">
      <t>リョウキン</t>
    </rPh>
    <rPh sb="105" eb="107">
      <t>シュウニュウ</t>
    </rPh>
    <rPh sb="108" eb="109">
      <t>スク</t>
    </rPh>
    <rPh sb="119" eb="121">
      <t>シタマワ</t>
    </rPh>
    <rPh sb="126" eb="128">
      <t>コンゴ</t>
    </rPh>
    <rPh sb="129" eb="131">
      <t>ウンエイ</t>
    </rPh>
    <rPh sb="136" eb="137">
      <t>サラ</t>
    </rPh>
    <rPh sb="139" eb="141">
      <t>ケイエイ</t>
    </rPh>
    <rPh sb="141" eb="143">
      <t>ドリョク</t>
    </rPh>
    <rPh sb="144" eb="145">
      <t>ハカ</t>
    </rPh>
    <rPh sb="147" eb="149">
      <t>リョウキン</t>
    </rPh>
    <rPh sb="149" eb="151">
      <t>シュウニュウ</t>
    </rPh>
    <rPh sb="152" eb="154">
      <t>カクホ</t>
    </rPh>
    <rPh sb="155" eb="157">
      <t>ヒヨウ</t>
    </rPh>
    <rPh sb="157" eb="159">
      <t>サクゲン</t>
    </rPh>
    <rPh sb="160" eb="161">
      <t>スス</t>
    </rPh>
    <rPh sb="178" eb="180">
      <t>ゲンカ</t>
    </rPh>
    <rPh sb="180" eb="182">
      <t>ショウキャク</t>
    </rPh>
    <rPh sb="182" eb="183">
      <t>ヒ</t>
    </rPh>
    <rPh sb="184" eb="187">
      <t>フタンキン</t>
    </rPh>
    <rPh sb="188" eb="190">
      <t>ゲンショウ</t>
    </rPh>
    <rPh sb="194" eb="196">
      <t>カイゼン</t>
    </rPh>
    <rPh sb="441" eb="443">
      <t>ウワマワ</t>
    </rPh>
    <rPh sb="451" eb="453">
      <t>オスイ</t>
    </rPh>
    <rPh sb="453" eb="455">
      <t>ショリ</t>
    </rPh>
    <rPh sb="455" eb="456">
      <t>ヒ</t>
    </rPh>
    <rPh sb="460" eb="462">
      <t>サクゲン</t>
    </rPh>
    <rPh sb="463" eb="464">
      <t>ハカ</t>
    </rPh>
    <rPh sb="513" eb="514">
      <t>タイ</t>
    </rPh>
    <rPh sb="516" eb="518">
      <t>ホウサク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</si>
</sst>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0" fillId="0" borderId="1"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4.e-002</c:v>
                </c:pt>
                <c:pt idx="2">
                  <c:v>6.e-002</c:v>
                </c:pt>
                <c:pt idx="3">
                  <c:v>0.27</c:v>
                </c:pt>
                <c:pt idx="4">
                  <c:v>0.22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68.84</c:v>
                </c:pt>
                <c:pt idx="2">
                  <c:v>70.239999999999995</c:v>
                </c:pt>
                <c:pt idx="3">
                  <c:v>66.42</c:v>
                </c:pt>
                <c:pt idx="4">
                  <c:v>65.28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45.68</c:v>
                </c:pt>
                <c:pt idx="2">
                  <c:v>45.87</c:v>
                </c:pt>
                <c:pt idx="3">
                  <c:v>44.24</c:v>
                </c:pt>
                <c:pt idx="4">
                  <c:v>45.3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80.680000000000007</c:v>
                </c:pt>
                <c:pt idx="2">
                  <c:v>79.77</c:v>
                </c:pt>
                <c:pt idx="3">
                  <c:v>79.73</c:v>
                </c:pt>
                <c:pt idx="4">
                  <c:v>79.239999999999995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87.96</c:v>
                </c:pt>
                <c:pt idx="2">
                  <c:v>87.65</c:v>
                </c:pt>
                <c:pt idx="3">
                  <c:v>88.15</c:v>
                </c:pt>
                <c:pt idx="4">
                  <c:v>88.37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95.5</c:v>
                </c:pt>
                <c:pt idx="2">
                  <c:v>99.54</c:v>
                </c:pt>
                <c:pt idx="3">
                  <c:v>110.28</c:v>
                </c:pt>
                <c:pt idx="4">
                  <c:v>100.05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103.34</c:v>
                </c:pt>
                <c:pt idx="2">
                  <c:v>102.7</c:v>
                </c:pt>
                <c:pt idx="3">
                  <c:v>104.11</c:v>
                </c:pt>
                <c:pt idx="4">
                  <c:v>101.98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4.17</c:v>
                </c:pt>
                <c:pt idx="2">
                  <c:v>8.91</c:v>
                </c:pt>
                <c:pt idx="3">
                  <c:v>12.07</c:v>
                </c:pt>
                <c:pt idx="4">
                  <c:v>15.64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27.82</c:v>
                </c:pt>
                <c:pt idx="2">
                  <c:v>29.24</c:v>
                </c:pt>
                <c:pt idx="3">
                  <c:v>31.73</c:v>
                </c:pt>
                <c:pt idx="4">
                  <c:v>32.57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c:v>0</c:v>
                </c:pt>
                <c:pt idx="2">
                  <c:v>0</c:v>
                </c:pt>
                <c:pt idx="3">
                  <c:v>0</c:v>
                </c:pt>
                <c:pt idx="4" formatCode="#,##0.00;&quot;△&quot;#,##0.00;&quot;-&quot;">
                  <c:v>4.e-002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23.49</c:v>
                </c:pt>
                <c:pt idx="2">
                  <c:v>27.76</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29.74</c:v>
                </c:pt>
                <c:pt idx="2">
                  <c:v>48.2</c:v>
                </c:pt>
                <c:pt idx="3">
                  <c:v>46.91</c:v>
                </c:pt>
                <c:pt idx="4">
                  <c:v>52.27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48.35</c:v>
                </c:pt>
                <c:pt idx="2">
                  <c:v>31.29</c:v>
                </c:pt>
                <c:pt idx="3">
                  <c:v>41.77</c:v>
                </c:pt>
                <c:pt idx="4">
                  <c:v>39.14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53.44</c:v>
                </c:pt>
                <c:pt idx="2">
                  <c:v>46.85</c:v>
                </c:pt>
                <c:pt idx="3">
                  <c:v>44.35</c:v>
                </c:pt>
                <c:pt idx="4">
                  <c:v>41.51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1267.3900000000001</c:v>
                </c:pt>
                <c:pt idx="2">
                  <c:v>1268.6300000000001</c:v>
                </c:pt>
                <c:pt idx="3">
                  <c:v>1283.69</c:v>
                </c:pt>
                <c:pt idx="4">
                  <c:v>1160.22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66.64</c:v>
                </c:pt>
                <c:pt idx="2">
                  <c:v>57.78</c:v>
                </c:pt>
                <c:pt idx="3">
                  <c:v>62.15</c:v>
                </c:pt>
                <c:pt idx="4">
                  <c:v>70.540000000000006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84.3</c:v>
                </c:pt>
                <c:pt idx="2">
                  <c:v>82.88</c:v>
                </c:pt>
                <c:pt idx="3">
                  <c:v>82.53</c:v>
                </c:pt>
                <c:pt idx="4">
                  <c:v>81.81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177.55</c:v>
                </c:pt>
                <c:pt idx="2">
                  <c:v>194.84</c:v>
                </c:pt>
                <c:pt idx="3">
                  <c:v>141.68</c:v>
                </c:pt>
                <c:pt idx="4">
                  <c:v>233.31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185.47</c:v>
                </c:pt>
                <c:pt idx="2">
                  <c:v>187.76</c:v>
                </c:pt>
                <c:pt idx="3">
                  <c:v>190.48</c:v>
                </c:pt>
                <c:pt idx="4">
                  <c:v>193.59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323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3895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3468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13040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323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3895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3468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13040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32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375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8318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9534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9107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8679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8252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8252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186795"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9107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95345"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342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645650"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8228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U9" workbookViewId="0">
      <selection activeCell="BL45" sqref="BL45:BZ46"/>
    </sheetView>
  </sheetViews>
  <sheetFormatPr defaultColWidth="2.6328125" defaultRowHeight="13"/>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16</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非設置</v>
      </c>
      <c r="AE8" s="20"/>
      <c r="AF8" s="20"/>
      <c r="AG8" s="20"/>
      <c r="AH8" s="20"/>
      <c r="AI8" s="20"/>
      <c r="AJ8" s="20"/>
      <c r="AK8" s="3"/>
      <c r="AL8" s="21">
        <f>データ!S6</f>
        <v>28872</v>
      </c>
      <c r="AM8" s="21"/>
      <c r="AN8" s="21"/>
      <c r="AO8" s="21"/>
      <c r="AP8" s="21"/>
      <c r="AQ8" s="21"/>
      <c r="AR8" s="21"/>
      <c r="AS8" s="21"/>
      <c r="AT8" s="7">
        <f>データ!T6</f>
        <v>363.97</v>
      </c>
      <c r="AU8" s="7"/>
      <c r="AV8" s="7"/>
      <c r="AW8" s="7"/>
      <c r="AX8" s="7"/>
      <c r="AY8" s="7"/>
      <c r="AZ8" s="7"/>
      <c r="BA8" s="7"/>
      <c r="BB8" s="7">
        <f>データ!U6</f>
        <v>79.33</v>
      </c>
      <c r="BC8" s="7"/>
      <c r="BD8" s="7"/>
      <c r="BE8" s="7"/>
      <c r="BF8" s="7"/>
      <c r="BG8" s="7"/>
      <c r="BH8" s="7"/>
      <c r="BI8" s="7"/>
      <c r="BJ8" s="3"/>
      <c r="BK8" s="3"/>
      <c r="BL8" s="27" t="s">
        <v>12</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75.5</v>
      </c>
      <c r="J10" s="7"/>
      <c r="K10" s="7"/>
      <c r="L10" s="7"/>
      <c r="M10" s="7"/>
      <c r="N10" s="7"/>
      <c r="O10" s="7"/>
      <c r="P10" s="7">
        <f>データ!P6</f>
        <v>35.19</v>
      </c>
      <c r="Q10" s="7"/>
      <c r="R10" s="7"/>
      <c r="S10" s="7"/>
      <c r="T10" s="7"/>
      <c r="U10" s="7"/>
      <c r="V10" s="7"/>
      <c r="W10" s="7">
        <f>データ!Q6</f>
        <v>63.78</v>
      </c>
      <c r="X10" s="7"/>
      <c r="Y10" s="7"/>
      <c r="Z10" s="7"/>
      <c r="AA10" s="7"/>
      <c r="AB10" s="7"/>
      <c r="AC10" s="7"/>
      <c r="AD10" s="21">
        <f>データ!R6</f>
        <v>2728</v>
      </c>
      <c r="AE10" s="21"/>
      <c r="AF10" s="21"/>
      <c r="AG10" s="21"/>
      <c r="AH10" s="21"/>
      <c r="AI10" s="21"/>
      <c r="AJ10" s="21"/>
      <c r="AK10" s="2"/>
      <c r="AL10" s="21">
        <f>データ!V6</f>
        <v>10062</v>
      </c>
      <c r="AM10" s="21"/>
      <c r="AN10" s="21"/>
      <c r="AO10" s="21"/>
      <c r="AP10" s="21"/>
      <c r="AQ10" s="21"/>
      <c r="AR10" s="21"/>
      <c r="AS10" s="21"/>
      <c r="AT10" s="7">
        <f>データ!W6</f>
        <v>4.6900000000000004</v>
      </c>
      <c r="AU10" s="7"/>
      <c r="AV10" s="7"/>
      <c r="AW10" s="7"/>
      <c r="AX10" s="7"/>
      <c r="AY10" s="7"/>
      <c r="AZ10" s="7"/>
      <c r="BA10" s="7"/>
      <c r="BB10" s="7">
        <f>データ!X6</f>
        <v>2145.42</v>
      </c>
      <c r="BC10" s="7"/>
      <c r="BD10" s="7"/>
      <c r="BE10" s="7"/>
      <c r="BF10" s="7"/>
      <c r="BG10" s="7"/>
      <c r="BH10" s="7"/>
      <c r="BI10" s="7"/>
      <c r="BJ10" s="2"/>
      <c r="BK10" s="2"/>
      <c r="BL10" s="29" t="s">
        <v>38</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7</v>
      </c>
      <c r="J84" s="12" t="s">
        <v>49</v>
      </c>
      <c r="K84" s="12" t="s">
        <v>50</v>
      </c>
      <c r="L84" s="12" t="s">
        <v>33</v>
      </c>
      <c r="M84" s="12" t="s">
        <v>36</v>
      </c>
      <c r="N84" s="12" t="s">
        <v>52</v>
      </c>
      <c r="O84" s="12" t="s">
        <v>54</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SI3nea0NZaDRk43qYfmNNMB85LwtF1XSzZeV6wMJcZsKpc0DJ/F9a+DR/FWGb+Dxj5jDxmGvVRLRkBfTlUw==" saltValue="WETHDp5m5YmVL7MjBJVkU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
  <cols>
    <col min="2" max="144" width="11.9062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3</v>
      </c>
      <c r="F3" s="58" t="s">
        <v>2</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57</v>
      </c>
      <c r="I5" s="67" t="s">
        <v>71</v>
      </c>
      <c r="J5" s="67" t="s">
        <v>72</v>
      </c>
      <c r="K5" s="67" t="s">
        <v>73</v>
      </c>
      <c r="L5" s="67" t="s">
        <v>74</v>
      </c>
      <c r="M5" s="67" t="s">
        <v>4</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44</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2022</v>
      </c>
      <c r="C6" s="61">
        <f t="shared" si="1"/>
        <v>222224</v>
      </c>
      <c r="D6" s="61">
        <f t="shared" si="1"/>
        <v>46</v>
      </c>
      <c r="E6" s="61">
        <f t="shared" si="1"/>
        <v>17</v>
      </c>
      <c r="F6" s="61">
        <f t="shared" si="1"/>
        <v>4</v>
      </c>
      <c r="G6" s="61">
        <f t="shared" si="1"/>
        <v>0</v>
      </c>
      <c r="H6" s="61" t="str">
        <f t="shared" si="1"/>
        <v>静岡県　伊豆市</v>
      </c>
      <c r="I6" s="61" t="str">
        <f t="shared" si="1"/>
        <v>法適用</v>
      </c>
      <c r="J6" s="61" t="str">
        <f t="shared" si="1"/>
        <v>下水道事業</v>
      </c>
      <c r="K6" s="61" t="str">
        <f t="shared" si="1"/>
        <v>特定環境保全公共下水道</v>
      </c>
      <c r="L6" s="61" t="str">
        <f t="shared" si="1"/>
        <v>D1</v>
      </c>
      <c r="M6" s="61" t="str">
        <f t="shared" si="1"/>
        <v>非設置</v>
      </c>
      <c r="N6" s="70" t="str">
        <f t="shared" si="1"/>
        <v>-</v>
      </c>
      <c r="O6" s="70">
        <f t="shared" si="1"/>
        <v>75.5</v>
      </c>
      <c r="P6" s="70">
        <f t="shared" si="1"/>
        <v>35.19</v>
      </c>
      <c r="Q6" s="70">
        <f t="shared" si="1"/>
        <v>63.78</v>
      </c>
      <c r="R6" s="70">
        <f t="shared" si="1"/>
        <v>2728</v>
      </c>
      <c r="S6" s="70">
        <f t="shared" si="1"/>
        <v>28872</v>
      </c>
      <c r="T6" s="70">
        <f t="shared" si="1"/>
        <v>363.97</v>
      </c>
      <c r="U6" s="70">
        <f t="shared" si="1"/>
        <v>79.33</v>
      </c>
      <c r="V6" s="70">
        <f t="shared" si="1"/>
        <v>10062</v>
      </c>
      <c r="W6" s="70">
        <f t="shared" si="1"/>
        <v>4.6900000000000004</v>
      </c>
      <c r="X6" s="70">
        <f t="shared" si="1"/>
        <v>2145.42</v>
      </c>
      <c r="Y6" s="78" t="str">
        <f t="shared" ref="Y6:AH6" si="2">IF(Y7="",NA(),Y7)</f>
        <v>-</v>
      </c>
      <c r="Z6" s="78">
        <f t="shared" si="2"/>
        <v>95.5</v>
      </c>
      <c r="AA6" s="78">
        <f t="shared" si="2"/>
        <v>99.54</v>
      </c>
      <c r="AB6" s="78">
        <f t="shared" si="2"/>
        <v>110.28</v>
      </c>
      <c r="AC6" s="78">
        <f t="shared" si="2"/>
        <v>100.05</v>
      </c>
      <c r="AD6" s="78" t="str">
        <f t="shared" si="2"/>
        <v>-</v>
      </c>
      <c r="AE6" s="78">
        <f t="shared" si="2"/>
        <v>103.34</v>
      </c>
      <c r="AF6" s="78">
        <f t="shared" si="2"/>
        <v>102.7</v>
      </c>
      <c r="AG6" s="78">
        <f t="shared" si="2"/>
        <v>104.11</v>
      </c>
      <c r="AH6" s="78">
        <f t="shared" si="2"/>
        <v>101.98</v>
      </c>
      <c r="AI6" s="70" t="str">
        <f>IF(AI7="","",IF(AI7="-","【-】","【"&amp;SUBSTITUTE(TEXT(AI7,"#,##0.00"),"-","△")&amp;"】"))</f>
        <v>【104.54】</v>
      </c>
      <c r="AJ6" s="78" t="str">
        <f t="shared" ref="AJ6:AS6" si="3">IF(AJ7="",NA(),AJ7)</f>
        <v>-</v>
      </c>
      <c r="AK6" s="78">
        <f t="shared" si="3"/>
        <v>23.49</v>
      </c>
      <c r="AL6" s="78">
        <f t="shared" si="3"/>
        <v>27.76</v>
      </c>
      <c r="AM6" s="70">
        <f t="shared" si="3"/>
        <v>0</v>
      </c>
      <c r="AN6" s="70">
        <f t="shared" si="3"/>
        <v>0</v>
      </c>
      <c r="AO6" s="78" t="str">
        <f t="shared" si="3"/>
        <v>-</v>
      </c>
      <c r="AP6" s="78">
        <f t="shared" si="3"/>
        <v>29.74</v>
      </c>
      <c r="AQ6" s="78">
        <f t="shared" si="3"/>
        <v>48.2</v>
      </c>
      <c r="AR6" s="78">
        <f t="shared" si="3"/>
        <v>46.91</v>
      </c>
      <c r="AS6" s="78">
        <f t="shared" si="3"/>
        <v>52.27</v>
      </c>
      <c r="AT6" s="70" t="str">
        <f>IF(AT7="","",IF(AT7="-","【-】","【"&amp;SUBSTITUTE(TEXT(AT7,"#,##0.00"),"-","△")&amp;"】"))</f>
        <v>【65.93】</v>
      </c>
      <c r="AU6" s="78" t="str">
        <f t="shared" ref="AU6:BD6" si="4">IF(AU7="",NA(),AU7)</f>
        <v>-</v>
      </c>
      <c r="AV6" s="78">
        <f t="shared" si="4"/>
        <v>48.35</v>
      </c>
      <c r="AW6" s="78">
        <f t="shared" si="4"/>
        <v>31.29</v>
      </c>
      <c r="AX6" s="78">
        <f t="shared" si="4"/>
        <v>41.77</v>
      </c>
      <c r="AY6" s="78">
        <f t="shared" si="4"/>
        <v>39.14</v>
      </c>
      <c r="AZ6" s="78" t="str">
        <f t="shared" si="4"/>
        <v>-</v>
      </c>
      <c r="BA6" s="78">
        <f t="shared" si="4"/>
        <v>53.44</v>
      </c>
      <c r="BB6" s="78">
        <f t="shared" si="4"/>
        <v>46.85</v>
      </c>
      <c r="BC6" s="78">
        <f t="shared" si="4"/>
        <v>44.35</v>
      </c>
      <c r="BD6" s="78">
        <f t="shared" si="4"/>
        <v>41.51</v>
      </c>
      <c r="BE6" s="70" t="str">
        <f>IF(BE7="","",IF(BE7="-","【-】","【"&amp;SUBSTITUTE(TEXT(BE7,"#,##0.00"),"-","△")&amp;"】"))</f>
        <v>【44.25】</v>
      </c>
      <c r="BF6" s="78" t="str">
        <f t="shared" ref="BF6:BO6" si="5">IF(BF7="",NA(),BF7)</f>
        <v>-</v>
      </c>
      <c r="BG6" s="70">
        <f t="shared" si="5"/>
        <v>0</v>
      </c>
      <c r="BH6" s="70">
        <f t="shared" si="5"/>
        <v>0</v>
      </c>
      <c r="BI6" s="70">
        <f t="shared" si="5"/>
        <v>0</v>
      </c>
      <c r="BJ6" s="70">
        <f t="shared" si="5"/>
        <v>0</v>
      </c>
      <c r="BK6" s="78" t="str">
        <f t="shared" si="5"/>
        <v>-</v>
      </c>
      <c r="BL6" s="78">
        <f t="shared" si="5"/>
        <v>1267.3900000000001</v>
      </c>
      <c r="BM6" s="78">
        <f t="shared" si="5"/>
        <v>1268.6300000000001</v>
      </c>
      <c r="BN6" s="78">
        <f t="shared" si="5"/>
        <v>1283.69</v>
      </c>
      <c r="BO6" s="78">
        <f t="shared" si="5"/>
        <v>1160.22</v>
      </c>
      <c r="BP6" s="70" t="str">
        <f>IF(BP7="","",IF(BP7="-","【-】","【"&amp;SUBSTITUTE(TEXT(BP7,"#,##0.00"),"-","△")&amp;"】"))</f>
        <v>【1,182.11】</v>
      </c>
      <c r="BQ6" s="78" t="str">
        <f t="shared" ref="BQ6:BZ6" si="6">IF(BQ7="",NA(),BQ7)</f>
        <v>-</v>
      </c>
      <c r="BR6" s="78">
        <f t="shared" si="6"/>
        <v>66.64</v>
      </c>
      <c r="BS6" s="78">
        <f t="shared" si="6"/>
        <v>57.78</v>
      </c>
      <c r="BT6" s="78">
        <f t="shared" si="6"/>
        <v>62.15</v>
      </c>
      <c r="BU6" s="78">
        <f t="shared" si="6"/>
        <v>70.540000000000006</v>
      </c>
      <c r="BV6" s="78" t="str">
        <f t="shared" si="6"/>
        <v>-</v>
      </c>
      <c r="BW6" s="78">
        <f t="shared" si="6"/>
        <v>84.3</v>
      </c>
      <c r="BX6" s="78">
        <f t="shared" si="6"/>
        <v>82.88</v>
      </c>
      <c r="BY6" s="78">
        <f t="shared" si="6"/>
        <v>82.53</v>
      </c>
      <c r="BZ6" s="78">
        <f t="shared" si="6"/>
        <v>81.81</v>
      </c>
      <c r="CA6" s="70" t="str">
        <f>IF(CA7="","",IF(CA7="-","【-】","【"&amp;SUBSTITUTE(TEXT(CA7,"#,##0.00"),"-","△")&amp;"】"))</f>
        <v>【73.78】</v>
      </c>
      <c r="CB6" s="78" t="str">
        <f t="shared" ref="CB6:CK6" si="7">IF(CB7="",NA(),CB7)</f>
        <v>-</v>
      </c>
      <c r="CC6" s="78">
        <f t="shared" si="7"/>
        <v>177.55</v>
      </c>
      <c r="CD6" s="78">
        <f t="shared" si="7"/>
        <v>194.84</v>
      </c>
      <c r="CE6" s="78">
        <f t="shared" si="7"/>
        <v>141.68</v>
      </c>
      <c r="CF6" s="78">
        <f t="shared" si="7"/>
        <v>233.31</v>
      </c>
      <c r="CG6" s="78" t="str">
        <f t="shared" si="7"/>
        <v>-</v>
      </c>
      <c r="CH6" s="78">
        <f t="shared" si="7"/>
        <v>185.47</v>
      </c>
      <c r="CI6" s="78">
        <f t="shared" si="7"/>
        <v>187.76</v>
      </c>
      <c r="CJ6" s="78">
        <f t="shared" si="7"/>
        <v>190.48</v>
      </c>
      <c r="CK6" s="78">
        <f t="shared" si="7"/>
        <v>193.59</v>
      </c>
      <c r="CL6" s="70" t="str">
        <f>IF(CL7="","",IF(CL7="-","【-】","【"&amp;SUBSTITUTE(TEXT(CL7,"#,##0.00"),"-","△")&amp;"】"))</f>
        <v>【220.62】</v>
      </c>
      <c r="CM6" s="78" t="str">
        <f t="shared" ref="CM6:CV6" si="8">IF(CM7="",NA(),CM7)</f>
        <v>-</v>
      </c>
      <c r="CN6" s="78">
        <f t="shared" si="8"/>
        <v>68.84</v>
      </c>
      <c r="CO6" s="78">
        <f t="shared" si="8"/>
        <v>70.239999999999995</v>
      </c>
      <c r="CP6" s="78">
        <f t="shared" si="8"/>
        <v>66.42</v>
      </c>
      <c r="CQ6" s="78">
        <f t="shared" si="8"/>
        <v>65.28</v>
      </c>
      <c r="CR6" s="78" t="str">
        <f t="shared" si="8"/>
        <v>-</v>
      </c>
      <c r="CS6" s="78">
        <f t="shared" si="8"/>
        <v>45.68</v>
      </c>
      <c r="CT6" s="78">
        <f t="shared" si="8"/>
        <v>45.87</v>
      </c>
      <c r="CU6" s="78">
        <f t="shared" si="8"/>
        <v>44.24</v>
      </c>
      <c r="CV6" s="78">
        <f t="shared" si="8"/>
        <v>45.3</v>
      </c>
      <c r="CW6" s="70" t="str">
        <f>IF(CW7="","",IF(CW7="-","【-】","【"&amp;SUBSTITUTE(TEXT(CW7,"#,##0.00"),"-","△")&amp;"】"))</f>
        <v>【42.22】</v>
      </c>
      <c r="CX6" s="78" t="str">
        <f t="shared" ref="CX6:DG6" si="9">IF(CX7="",NA(),CX7)</f>
        <v>-</v>
      </c>
      <c r="CY6" s="78">
        <f t="shared" si="9"/>
        <v>80.680000000000007</v>
      </c>
      <c r="CZ6" s="78">
        <f t="shared" si="9"/>
        <v>79.77</v>
      </c>
      <c r="DA6" s="78">
        <f t="shared" si="9"/>
        <v>79.73</v>
      </c>
      <c r="DB6" s="78">
        <f t="shared" si="9"/>
        <v>79.239999999999995</v>
      </c>
      <c r="DC6" s="78" t="str">
        <f t="shared" si="9"/>
        <v>-</v>
      </c>
      <c r="DD6" s="78">
        <f t="shared" si="9"/>
        <v>87.96</v>
      </c>
      <c r="DE6" s="78">
        <f t="shared" si="9"/>
        <v>87.65</v>
      </c>
      <c r="DF6" s="78">
        <f t="shared" si="9"/>
        <v>88.15</v>
      </c>
      <c r="DG6" s="78">
        <f t="shared" si="9"/>
        <v>88.37</v>
      </c>
      <c r="DH6" s="70" t="str">
        <f>IF(DH7="","",IF(DH7="-","【-】","【"&amp;SUBSTITUTE(TEXT(DH7,"#,##0.00"),"-","△")&amp;"】"))</f>
        <v>【85.67】</v>
      </c>
      <c r="DI6" s="78" t="str">
        <f t="shared" ref="DI6:DR6" si="10">IF(DI7="",NA(),DI7)</f>
        <v>-</v>
      </c>
      <c r="DJ6" s="78">
        <f t="shared" si="10"/>
        <v>4.17</v>
      </c>
      <c r="DK6" s="78">
        <f t="shared" si="10"/>
        <v>8.91</v>
      </c>
      <c r="DL6" s="78">
        <f t="shared" si="10"/>
        <v>12.07</v>
      </c>
      <c r="DM6" s="78">
        <f t="shared" si="10"/>
        <v>15.64</v>
      </c>
      <c r="DN6" s="78" t="str">
        <f t="shared" si="10"/>
        <v>-</v>
      </c>
      <c r="DO6" s="78">
        <f t="shared" si="10"/>
        <v>27.82</v>
      </c>
      <c r="DP6" s="78">
        <f t="shared" si="10"/>
        <v>29.24</v>
      </c>
      <c r="DQ6" s="78">
        <f t="shared" si="10"/>
        <v>31.73</v>
      </c>
      <c r="DR6" s="78">
        <f t="shared" si="10"/>
        <v>32.57</v>
      </c>
      <c r="DS6" s="70" t="str">
        <f>IF(DS7="","",IF(DS7="-","【-】","【"&amp;SUBSTITUTE(TEXT(DS7,"#,##0.00"),"-","△")&amp;"】"))</f>
        <v>【28.00】</v>
      </c>
      <c r="DT6" s="78" t="str">
        <f t="shared" ref="DT6:EC6" si="11">IF(DT7="",NA(),DT7)</f>
        <v>-</v>
      </c>
      <c r="DU6" s="70">
        <f t="shared" si="11"/>
        <v>0</v>
      </c>
      <c r="DV6" s="70">
        <f t="shared" si="11"/>
        <v>0</v>
      </c>
      <c r="DW6" s="70">
        <f t="shared" si="11"/>
        <v>0</v>
      </c>
      <c r="DX6" s="70">
        <f t="shared" si="11"/>
        <v>0</v>
      </c>
      <c r="DY6" s="78" t="str">
        <f t="shared" si="11"/>
        <v>-</v>
      </c>
      <c r="DZ6" s="70">
        <f t="shared" si="11"/>
        <v>0</v>
      </c>
      <c r="EA6" s="70">
        <f t="shared" si="11"/>
        <v>0</v>
      </c>
      <c r="EB6" s="70">
        <f t="shared" si="11"/>
        <v>0</v>
      </c>
      <c r="EC6" s="78">
        <f t="shared" si="11"/>
        <v>4.e-002</v>
      </c>
      <c r="ED6" s="70" t="str">
        <f>IF(ED7="","",IF(ED7="-","【-】","【"&amp;SUBSTITUTE(TEXT(ED7,"#,##0.00"),"-","△")&amp;"】"))</f>
        <v>【0.03】</v>
      </c>
      <c r="EE6" s="78" t="str">
        <f t="shared" ref="EE6:EN6" si="12">IF(EE7="",NA(),EE7)</f>
        <v>-</v>
      </c>
      <c r="EF6" s="70">
        <f t="shared" si="12"/>
        <v>0</v>
      </c>
      <c r="EG6" s="70">
        <f t="shared" si="12"/>
        <v>0</v>
      </c>
      <c r="EH6" s="70">
        <f t="shared" si="12"/>
        <v>0</v>
      </c>
      <c r="EI6" s="70">
        <f t="shared" si="12"/>
        <v>0</v>
      </c>
      <c r="EJ6" s="78" t="str">
        <f t="shared" si="12"/>
        <v>-</v>
      </c>
      <c r="EK6" s="78">
        <f t="shared" si="12"/>
        <v>4.e-002</v>
      </c>
      <c r="EL6" s="78">
        <f t="shared" si="12"/>
        <v>6.e-002</v>
      </c>
      <c r="EM6" s="78">
        <f t="shared" si="12"/>
        <v>0.27</v>
      </c>
      <c r="EN6" s="78">
        <f t="shared" si="12"/>
        <v>0.22</v>
      </c>
      <c r="EO6" s="70" t="str">
        <f>IF(EO7="","",IF(EO7="-","【-】","【"&amp;SUBSTITUTE(TEXT(EO7,"#,##0.00"),"-","△")&amp;"】"))</f>
        <v>【0.13】</v>
      </c>
    </row>
    <row r="7" spans="1:148" s="55" customFormat="1">
      <c r="A7" s="56"/>
      <c r="B7" s="62">
        <v>2022</v>
      </c>
      <c r="C7" s="62">
        <v>222224</v>
      </c>
      <c r="D7" s="62">
        <v>46</v>
      </c>
      <c r="E7" s="62">
        <v>17</v>
      </c>
      <c r="F7" s="62">
        <v>4</v>
      </c>
      <c r="G7" s="62">
        <v>0</v>
      </c>
      <c r="H7" s="62" t="s">
        <v>15</v>
      </c>
      <c r="I7" s="62" t="s">
        <v>97</v>
      </c>
      <c r="J7" s="62" t="s">
        <v>98</v>
      </c>
      <c r="K7" s="62" t="s">
        <v>11</v>
      </c>
      <c r="L7" s="62" t="s">
        <v>99</v>
      </c>
      <c r="M7" s="62" t="s">
        <v>100</v>
      </c>
      <c r="N7" s="71" t="s">
        <v>101</v>
      </c>
      <c r="O7" s="71">
        <v>75.5</v>
      </c>
      <c r="P7" s="71">
        <v>35.19</v>
      </c>
      <c r="Q7" s="71">
        <v>63.78</v>
      </c>
      <c r="R7" s="71">
        <v>2728</v>
      </c>
      <c r="S7" s="71">
        <v>28872</v>
      </c>
      <c r="T7" s="71">
        <v>363.97</v>
      </c>
      <c r="U7" s="71">
        <v>79.33</v>
      </c>
      <c r="V7" s="71">
        <v>10062</v>
      </c>
      <c r="W7" s="71">
        <v>4.6900000000000004</v>
      </c>
      <c r="X7" s="71">
        <v>2145.42</v>
      </c>
      <c r="Y7" s="71" t="s">
        <v>101</v>
      </c>
      <c r="Z7" s="71">
        <v>95.5</v>
      </c>
      <c r="AA7" s="71">
        <v>99.54</v>
      </c>
      <c r="AB7" s="71">
        <v>110.28</v>
      </c>
      <c r="AC7" s="71">
        <v>100.05</v>
      </c>
      <c r="AD7" s="71" t="s">
        <v>101</v>
      </c>
      <c r="AE7" s="71">
        <v>103.34</v>
      </c>
      <c r="AF7" s="71">
        <v>102.7</v>
      </c>
      <c r="AG7" s="71">
        <v>104.11</v>
      </c>
      <c r="AH7" s="71">
        <v>101.98</v>
      </c>
      <c r="AI7" s="71">
        <v>104.54</v>
      </c>
      <c r="AJ7" s="71" t="s">
        <v>101</v>
      </c>
      <c r="AK7" s="71">
        <v>23.49</v>
      </c>
      <c r="AL7" s="71">
        <v>27.76</v>
      </c>
      <c r="AM7" s="71">
        <v>0</v>
      </c>
      <c r="AN7" s="71">
        <v>0</v>
      </c>
      <c r="AO7" s="71" t="s">
        <v>101</v>
      </c>
      <c r="AP7" s="71">
        <v>29.74</v>
      </c>
      <c r="AQ7" s="71">
        <v>48.2</v>
      </c>
      <c r="AR7" s="71">
        <v>46.91</v>
      </c>
      <c r="AS7" s="71">
        <v>52.27</v>
      </c>
      <c r="AT7" s="71">
        <v>65.930000000000007</v>
      </c>
      <c r="AU7" s="71" t="s">
        <v>101</v>
      </c>
      <c r="AV7" s="71">
        <v>48.35</v>
      </c>
      <c r="AW7" s="71">
        <v>31.29</v>
      </c>
      <c r="AX7" s="71">
        <v>41.77</v>
      </c>
      <c r="AY7" s="71">
        <v>39.14</v>
      </c>
      <c r="AZ7" s="71" t="s">
        <v>101</v>
      </c>
      <c r="BA7" s="71">
        <v>53.44</v>
      </c>
      <c r="BB7" s="71">
        <v>46.85</v>
      </c>
      <c r="BC7" s="71">
        <v>44.35</v>
      </c>
      <c r="BD7" s="71">
        <v>41.51</v>
      </c>
      <c r="BE7" s="71">
        <v>44.25</v>
      </c>
      <c r="BF7" s="71" t="s">
        <v>101</v>
      </c>
      <c r="BG7" s="71">
        <v>0</v>
      </c>
      <c r="BH7" s="71">
        <v>0</v>
      </c>
      <c r="BI7" s="71">
        <v>0</v>
      </c>
      <c r="BJ7" s="71">
        <v>0</v>
      </c>
      <c r="BK7" s="71" t="s">
        <v>101</v>
      </c>
      <c r="BL7" s="71">
        <v>1267.3900000000001</v>
      </c>
      <c r="BM7" s="71">
        <v>1268.6300000000001</v>
      </c>
      <c r="BN7" s="71">
        <v>1283.69</v>
      </c>
      <c r="BO7" s="71">
        <v>1160.22</v>
      </c>
      <c r="BP7" s="71">
        <v>1182.1099999999999</v>
      </c>
      <c r="BQ7" s="71" t="s">
        <v>101</v>
      </c>
      <c r="BR7" s="71">
        <v>66.64</v>
      </c>
      <c r="BS7" s="71">
        <v>57.78</v>
      </c>
      <c r="BT7" s="71">
        <v>62.15</v>
      </c>
      <c r="BU7" s="71">
        <v>70.540000000000006</v>
      </c>
      <c r="BV7" s="71" t="s">
        <v>101</v>
      </c>
      <c r="BW7" s="71">
        <v>84.3</v>
      </c>
      <c r="BX7" s="71">
        <v>82.88</v>
      </c>
      <c r="BY7" s="71">
        <v>82.53</v>
      </c>
      <c r="BZ7" s="71">
        <v>81.81</v>
      </c>
      <c r="CA7" s="71">
        <v>73.78</v>
      </c>
      <c r="CB7" s="71" t="s">
        <v>101</v>
      </c>
      <c r="CC7" s="71">
        <v>177.55</v>
      </c>
      <c r="CD7" s="71">
        <v>194.84</v>
      </c>
      <c r="CE7" s="71">
        <v>141.68</v>
      </c>
      <c r="CF7" s="71">
        <v>233.31</v>
      </c>
      <c r="CG7" s="71" t="s">
        <v>101</v>
      </c>
      <c r="CH7" s="71">
        <v>185.47</v>
      </c>
      <c r="CI7" s="71">
        <v>187.76</v>
      </c>
      <c r="CJ7" s="71">
        <v>190.48</v>
      </c>
      <c r="CK7" s="71">
        <v>193.59</v>
      </c>
      <c r="CL7" s="71">
        <v>220.62</v>
      </c>
      <c r="CM7" s="71" t="s">
        <v>101</v>
      </c>
      <c r="CN7" s="71">
        <v>68.84</v>
      </c>
      <c r="CO7" s="71">
        <v>70.239999999999995</v>
      </c>
      <c r="CP7" s="71">
        <v>66.42</v>
      </c>
      <c r="CQ7" s="71">
        <v>65.28</v>
      </c>
      <c r="CR7" s="71" t="s">
        <v>101</v>
      </c>
      <c r="CS7" s="71">
        <v>45.68</v>
      </c>
      <c r="CT7" s="71">
        <v>45.87</v>
      </c>
      <c r="CU7" s="71">
        <v>44.24</v>
      </c>
      <c r="CV7" s="71">
        <v>45.3</v>
      </c>
      <c r="CW7" s="71">
        <v>42.22</v>
      </c>
      <c r="CX7" s="71" t="s">
        <v>101</v>
      </c>
      <c r="CY7" s="71">
        <v>80.680000000000007</v>
      </c>
      <c r="CZ7" s="71">
        <v>79.77</v>
      </c>
      <c r="DA7" s="71">
        <v>79.73</v>
      </c>
      <c r="DB7" s="71">
        <v>79.239999999999995</v>
      </c>
      <c r="DC7" s="71" t="s">
        <v>101</v>
      </c>
      <c r="DD7" s="71">
        <v>87.96</v>
      </c>
      <c r="DE7" s="71">
        <v>87.65</v>
      </c>
      <c r="DF7" s="71">
        <v>88.15</v>
      </c>
      <c r="DG7" s="71">
        <v>88.37</v>
      </c>
      <c r="DH7" s="71">
        <v>85.67</v>
      </c>
      <c r="DI7" s="71" t="s">
        <v>101</v>
      </c>
      <c r="DJ7" s="71">
        <v>4.17</v>
      </c>
      <c r="DK7" s="71">
        <v>8.91</v>
      </c>
      <c r="DL7" s="71">
        <v>12.07</v>
      </c>
      <c r="DM7" s="71">
        <v>15.64</v>
      </c>
      <c r="DN7" s="71" t="s">
        <v>101</v>
      </c>
      <c r="DO7" s="71">
        <v>27.82</v>
      </c>
      <c r="DP7" s="71">
        <v>29.24</v>
      </c>
      <c r="DQ7" s="71">
        <v>31.73</v>
      </c>
      <c r="DR7" s="71">
        <v>32.57</v>
      </c>
      <c r="DS7" s="71">
        <v>28</v>
      </c>
      <c r="DT7" s="71" t="s">
        <v>101</v>
      </c>
      <c r="DU7" s="71">
        <v>0</v>
      </c>
      <c r="DV7" s="71">
        <v>0</v>
      </c>
      <c r="DW7" s="71">
        <v>0</v>
      </c>
      <c r="DX7" s="71">
        <v>0</v>
      </c>
      <c r="DY7" s="71" t="s">
        <v>101</v>
      </c>
      <c r="DZ7" s="71">
        <v>0</v>
      </c>
      <c r="EA7" s="71">
        <v>0</v>
      </c>
      <c r="EB7" s="71">
        <v>0</v>
      </c>
      <c r="EC7" s="71">
        <v>4.e-002</v>
      </c>
      <c r="ED7" s="71">
        <v>3.e-002</v>
      </c>
      <c r="EE7" s="71" t="s">
        <v>101</v>
      </c>
      <c r="EF7" s="71">
        <v>0</v>
      </c>
      <c r="EG7" s="71">
        <v>0</v>
      </c>
      <c r="EH7" s="71">
        <v>0</v>
      </c>
      <c r="EI7" s="71">
        <v>0</v>
      </c>
      <c r="EJ7" s="71" t="s">
        <v>101</v>
      </c>
      <c r="EK7" s="71">
        <v>4.e-002</v>
      </c>
      <c r="EL7" s="71">
        <v>6.e-002</v>
      </c>
      <c r="EM7" s="71">
        <v>0.27</v>
      </c>
      <c r="EN7" s="71">
        <v>0.22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2024-02-07T05:28:42Z</cp:lastPrinted>
  <dcterms:created xsi:type="dcterms:W3CDTF">2023-12-12T00:56:23Z</dcterms:created>
  <dcterms:modified xsi:type="dcterms:W3CDTF">2024-02-13T06:59:21Z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2024-02-13T06:59:21Z</vt:filetime>
  </property>
</Properties>
</file>