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s2901y222267\榛原庁舎ﾃﾞｰﾀ\水道課\☆業務係\90201-7　調査関係\R05\庁舎内\財政課\20240119　経営比較分析\"/>
    </mc:Choice>
  </mc:AlternateContent>
  <xr:revisionPtr revIDLastSave="0" documentId="13_ncr:1_{1F1DD62C-EE15-41D2-A86E-99B790E2E407}" xr6:coauthVersionLast="45" xr6:coauthVersionMax="45" xr10:uidLastSave="{00000000-0000-0000-0000-000000000000}"/>
  <workbookProtection workbookAlgorithmName="SHA-512" workbookHashValue="7jKZ2i3Bajtxjcs8RuqvSt6vqygH+Pw9S60GwwEcchlCULhraVHeG6q0EQ2LkVZ0WDH+j2wBb2FRPDl8Hc+Yuw==" workbookSaltValue="NC6xMceEivJk3MPsG2AkEw==" workbookSpinCount="100000" lockStructure="1"/>
  <bookViews>
    <workbookView xWindow="-120" yWindow="-120" windowWidth="20730" windowHeight="1131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10" i="4"/>
  <c r="BB8" i="4"/>
  <c r="AT8" i="4"/>
  <c r="AD8" i="4"/>
  <c r="W8" i="4"/>
  <c r="P8" i="4"/>
  <c r="I8" i="4"/>
  <c r="B8" i="4"/>
  <c r="B6"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<sst xmlns="http://schemas.openxmlformats.org/spreadsheetml/2006/main" count="228" uniqueCount="116">
  <si>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</si>
  <si>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</si>
  <si>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</si>
  <si>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</si>
  <si>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</si>
  <si>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</si>
  <si>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</si>
  <si>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</si>
  <si>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</si>
  <si>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</si>
  <si>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</si>
  <si>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</si>
  <si>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</si>
  <si>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</si>
  <si>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</si>
  <si>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</si>
  <si>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</si>
  <si>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</si>
  <si>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</si>
  <si>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</si>
  <si>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</si>
  <si>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</si>
  <si>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</si>
  <si>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</si>
  <si>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</si>
  <si>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</si>
  <si>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</si>
  <si>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</si>
  <si>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</si>
  <si>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</si>
  <si>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</si>
  <si>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</si>
  <si>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</si>
  <si>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</si>
  <si>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</si>
  <si>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</si>
  <si>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</si>
  <si>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</si>
  <si>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</si>
  <si>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</si>
  <si>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</si>
  <si>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</si>
  <si>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</si>
  <si>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</si>
  <si>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</si>
  <si>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</si>
  <si>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</si>
  <si>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</si>
  <si>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</si>
  <si>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</si>
  <si>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</si>
  <si>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</si>
  <si>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</si>
  <si>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</si>
  <si>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</si>
  <si>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</si>
  <si>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</si>
  <si>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</si>
  <si>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</si>
  <si>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</si>
  <si>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</si>
  <si>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</si>
  <si>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</si>
  <si>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</si>
  <si>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</si>
  <si>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</si>
  <si>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</si>
  <si>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</si>
  <si>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</si>
  <si>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</si>
  <si>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</si>
  <si>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</si>
  <si>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</si>
  <si>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</si>
  <si>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</si>
  <si>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</si>
  <si>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</si>
  <si>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</si>
  <si>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</si>
  <si>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</si>
  <si>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</si>
  <si>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</si>
  <si>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</si>
  <si>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</si>
  <si>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</si>
  <si>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</si>
  <si>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</si>
  <si>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</si>
  <si>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</si>
  <si>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</si>
  <si>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</si>
  <si>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</si>
  <si>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</si>
  <si>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牧之原市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</si>
  <si>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</si>
  <si>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</si>
  <si>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</si>
  <si>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</si>
  <si>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</si>
  <si>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</si>
  <si>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</si>
  <si>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</si>
  <si>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</si>
  <si>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</si>
  <si>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</si>
  <si>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</si>
  <si>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</si>
  <si>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</si>
  <si>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</si>
  <si>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</si>
  <si>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</si>
  <si>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</si>
  <si>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</si>
  <si>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経常収支比率及び料金回収率は100%を下回っており、経常収支比率は人口減少に伴う給水収益の減少により年々下がっている。今後も健全経営を続けていくために、料金回収の検討、更なる費用削減等の改善点の分析が必要である。
　次に、流動比率を見ると、100％を超えており、支払能力には問題はない。
　料金回収率は、給水収益の減少及び有収水量の減少により年々下がっているため、有収率の向上対策を講じる必要がある。
　施設利用率については、全国平均を少し下回っているため、最大稼働率や負荷率と併せて更なる分析を行い、施設規模が適正であるか検討していくべきである。
　有収率については、全国平均に比べ低い水準であり、更に年々減少している。その原因としては漏水が考えられる。継続的に管路等の調査を行い、有収率の向上対策を講じる必要がある。
　今後、有収水量は、人口減少に伴い、年々減少していくものと思われる。このことは同時に給水原価が年々上がっていくということである。当市は、既に給水原価が全国平均より高い水準であることから、更なる経費削減等の対策を講じる必要がある。</t>
    <rPh sb="20" eb="22">
      <t>シタマワ</t>
    </rPh>
    <rPh sb="77" eb="79">
      <t>リョウキン</t>
    </rPh>
    <rPh sb="79" eb="81">
      <t>カイシュウ</t>
    </rPh>
    <rPh sb="82" eb="84">
      <t>ケントウ</t>
    </rPh>
    <rPh sb="221" eb="223">
      <t>シタマワ</t>
    </rPh>
    <rPh sb="329" eb="332">
      <t>ケイゾクテキ</t>
    </rPh>
    <phoneticPr fontId="4"/>
  </si>
  <si>
    <t>　有形固定資産減価償却率、管路経年化率とともに、平均値より良い数値であるため、今後も更新計画に沿って適切に更新を行っていく。ただし、R04の更新率は1％を下回っており、更新に100年以上かかってしまう計算となり、更新速度をあげ迅速に事業を行っていく必要がある。</t>
    <phoneticPr fontId="4"/>
  </si>
  <si>
    <t>　経常収支比率及び料金回収率は100%を下回り、R4年度は赤字経営となった。人口減少や節水意識の向上により、今後も収入の減少が見込まれるため、常に経営状況を分析し、必要な段階で料金改定等の対策を早めに講じる必要がある。</t>
    <rPh sb="20" eb="21">
      <t>シタ</t>
    </rPh>
    <rPh sb="26" eb="28">
      <t>ネンド</t>
    </rPh>
    <rPh sb="29" eb="31">
      <t>アカジ</t>
    </rPh>
    <rPh sb="31" eb="33">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</si>
</sst>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1.33</c:v>
                </c:pt>
                <c:pt idx="1">
                  <c:v>0.78</c:v>
                </c:pt>
                <c:pt idx="2">
                  <c:v>0.89</c:v>
                </c:pt>
                <c:pt idx="3">
                  <c:v>0.85</c:v>
                </c:pt>
                <c:pt idx="4">
                  <c:v>0.36</c:v>
                </c:pt>
              </c:numCache>
            </c:numRef>
          </c:val>
          <c:extLst>
            <c:ext xmlns:c16="http://schemas.microsoft.com/office/drawing/2014/chart" uri="{C3380CC4-5D6E-409C-BE32-E72D297353CC}">
              <c16:uniqueId val="{00000000-C286-4FA9-9509-23E805A0A8E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C286-4FA9-9509-23E805A0A8E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61.59</c:v>
                </c:pt>
                <c:pt idx="1">
                  <c:v>60.33</c:v>
                </c:pt>
                <c:pt idx="2">
                  <c:v>60.96</c:v>
                </c:pt>
                <c:pt idx="3">
                  <c:v>59.3</c:v>
                </c:pt>
                <c:pt idx="4">
                  <c:v>58.11</c:v>
                </c:pt>
              </c:numCache>
            </c:numRef>
          </c:val>
          <c:extLst>
            <c:ext xmlns:c16="http://schemas.microsoft.com/office/drawing/2014/chart" uri="{C3380CC4-5D6E-409C-BE32-E72D297353CC}">
              <c16:uniqueId val="{00000000-ED64-4099-BAD3-CE0380CC201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ED64-4099-BAD3-CE0380CC201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76.78</c:v>
                </c:pt>
                <c:pt idx="1">
                  <c:v>75.89</c:v>
                </c:pt>
                <c:pt idx="2">
                  <c:v>74.37</c:v>
                </c:pt>
                <c:pt idx="3">
                  <c:v>74.709999999999994</c:v>
                </c:pt>
                <c:pt idx="4">
                  <c:v>74.400000000000006</c:v>
                </c:pt>
              </c:numCache>
            </c:numRef>
          </c:val>
          <c:extLst>
            <c:ext xmlns:c16="http://schemas.microsoft.com/office/drawing/2014/chart" uri="{C3380CC4-5D6E-409C-BE32-E72D297353CC}">
              <c16:uniqueId val="{00000000-289A-4F1F-ACC3-47D8C820394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289A-4F1F-ACC3-47D8C820394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106.45</c:v>
                </c:pt>
                <c:pt idx="1">
                  <c:v>104.44</c:v>
                </c:pt>
                <c:pt idx="2">
                  <c:v>103.43</c:v>
                </c:pt>
                <c:pt idx="3">
                  <c:v>100.73</c:v>
                </c:pt>
                <c:pt idx="4">
                  <c:v>99.82</c:v>
                </c:pt>
              </c:numCache>
            </c:numRef>
          </c:val>
          <c:extLst>
            <c:ext xmlns:c16="http://schemas.microsoft.com/office/drawing/2014/chart" uri="{C3380CC4-5D6E-409C-BE32-E72D297353CC}">
              <c16:uniqueId val="{00000000-1D93-4C20-B0BC-A9AD3098EF9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1D93-4C20-B0BC-A9AD3098EF9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44.66</c:v>
                </c:pt>
                <c:pt idx="1">
                  <c:v>45.96</c:v>
                </c:pt>
                <c:pt idx="2">
                  <c:v>47.25</c:v>
                </c:pt>
                <c:pt idx="3">
                  <c:v>48.38</c:v>
                </c:pt>
                <c:pt idx="4">
                  <c:v>49.71</c:v>
                </c:pt>
              </c:numCache>
            </c:numRef>
          </c:val>
          <c:extLst>
            <c:ext xmlns:c16="http://schemas.microsoft.com/office/drawing/2014/chart" uri="{C3380CC4-5D6E-409C-BE32-E72D297353CC}">
              <c16:uniqueId val="{00000000-510B-4178-BC42-826A3B8CBCF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510B-4178-BC42-826A3B8CBCF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13.9</c:v>
                </c:pt>
                <c:pt idx="1">
                  <c:v>13.17</c:v>
                </c:pt>
                <c:pt idx="2">
                  <c:v>11.95</c:v>
                </c:pt>
                <c:pt idx="3">
                  <c:v>12.06</c:v>
                </c:pt>
                <c:pt idx="4">
                  <c:v>11.81</c:v>
                </c:pt>
              </c:numCache>
            </c:numRef>
          </c:val>
          <c:extLst>
            <c:ext xmlns:c16="http://schemas.microsoft.com/office/drawing/2014/chart" uri="{C3380CC4-5D6E-409C-BE32-E72D297353CC}">
              <c16:uniqueId val="{00000000-B4F9-4D86-8254-1795886AC07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B4F9-4D86-8254-1795886AC07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formatCode="#,##0.00;&quot;△&quot;#,##0.00;&quot;-&quot;">
                  <c:v>0.19</c:v>
                </c:pt>
              </c:numCache>
            </c:numRef>
          </c:val>
          <c:extLst>
            <c:ext xmlns:c16="http://schemas.microsoft.com/office/drawing/2014/chart" uri="{C3380CC4-5D6E-409C-BE32-E72D297353CC}">
              <c16:uniqueId val="{00000000-9A91-474E-B4C7-B5DF2C2861E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9A91-474E-B4C7-B5DF2C2861E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271.2</c:v>
                </c:pt>
                <c:pt idx="1">
                  <c:v>382.61</c:v>
                </c:pt>
                <c:pt idx="2">
                  <c:v>428.46</c:v>
                </c:pt>
                <c:pt idx="3">
                  <c:v>461.8</c:v>
                </c:pt>
                <c:pt idx="4">
                  <c:v>445.45</c:v>
                </c:pt>
              </c:numCache>
            </c:numRef>
          </c:val>
          <c:extLst>
            <c:ext xmlns:c16="http://schemas.microsoft.com/office/drawing/2014/chart" uri="{C3380CC4-5D6E-409C-BE32-E72D297353CC}">
              <c16:uniqueId val="{00000000-09F3-4AB3-A429-20B2ED6C955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09F3-4AB3-A429-20B2ED6C955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254.28</c:v>
                </c:pt>
                <c:pt idx="1">
                  <c:v>261.33999999999997</c:v>
                </c:pt>
                <c:pt idx="2">
                  <c:v>262.91000000000003</c:v>
                </c:pt>
                <c:pt idx="3">
                  <c:v>267.47000000000003</c:v>
                </c:pt>
                <c:pt idx="4">
                  <c:v>267.94</c:v>
                </c:pt>
              </c:numCache>
            </c:numRef>
          </c:val>
          <c:extLst>
            <c:ext xmlns:c16="http://schemas.microsoft.com/office/drawing/2014/chart" uri="{C3380CC4-5D6E-409C-BE32-E72D297353CC}">
              <c16:uniqueId val="{00000000-C845-41FB-BD62-199A4AB58BD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C845-41FB-BD62-199A4AB58BD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106.08</c:v>
                </c:pt>
                <c:pt idx="1">
                  <c:v>104.38</c:v>
                </c:pt>
                <c:pt idx="2">
                  <c:v>103.37</c:v>
                </c:pt>
                <c:pt idx="3">
                  <c:v>100.5</c:v>
                </c:pt>
                <c:pt idx="4">
                  <c:v>99.05</c:v>
                </c:pt>
              </c:numCache>
            </c:numRef>
          </c:val>
          <c:extLst>
            <c:ext xmlns:c16="http://schemas.microsoft.com/office/drawing/2014/chart" uri="{C3380CC4-5D6E-409C-BE32-E72D297353CC}">
              <c16:uniqueId val="{00000000-C0F8-48EA-8285-EA966678E2F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C0F8-48EA-8285-EA966678E2F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178.99</c:v>
                </c:pt>
                <c:pt idx="1">
                  <c:v>182.18</c:v>
                </c:pt>
                <c:pt idx="2">
                  <c:v>183.3</c:v>
                </c:pt>
                <c:pt idx="3">
                  <c:v>188.77</c:v>
                </c:pt>
                <c:pt idx="4">
                  <c:v>192.81</c:v>
                </c:pt>
              </c:numCache>
            </c:numRef>
          </c:val>
          <c:extLst>
            <c:ext xmlns:c16="http://schemas.microsoft.com/office/drawing/2014/chart" uri="{C3380CC4-5D6E-409C-BE32-E72D297353CC}">
              <c16:uniqueId val="{00000000-BD10-4A3F-855D-6B4DC34A226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BD10-4A3F-855D-6B4DC34A226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J72" sqref="BJ7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静岡県　牧之原市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A5</v>
      </c>
      <c r="X8" s="76"/>
      <c r="Y8" s="76"/>
      <c r="Z8" s="76"/>
      <c r="AA8" s="76"/>
      <c r="AB8" s="76"/>
      <c r="AC8" s="76"/>
      <c r="AD8" s="76" t="str">
        <f>データ!$M$6</f>
        <v>非設置</v>
      </c>
      <c r="AE8" s="76"/>
      <c r="AF8" s="76"/>
      <c r="AG8" s="76"/>
      <c r="AH8" s="76"/>
      <c r="AI8" s="76"/>
      <c r="AJ8" s="76"/>
      <c r="AK8" s="2"/>
      <c r="AL8" s="59">
        <f>データ!$R$6</f>
        <v>43497</v>
      </c>
      <c r="AM8" s="59"/>
      <c r="AN8" s="59"/>
      <c r="AO8" s="59"/>
      <c r="AP8" s="59"/>
      <c r="AQ8" s="59"/>
      <c r="AR8" s="59"/>
      <c r="AS8" s="59"/>
      <c r="AT8" s="56">
        <f>データ!$S$6</f>
        <v>111.69</v>
      </c>
      <c r="AU8" s="57"/>
      <c r="AV8" s="57"/>
      <c r="AW8" s="57"/>
      <c r="AX8" s="57"/>
      <c r="AY8" s="57"/>
      <c r="AZ8" s="57"/>
      <c r="BA8" s="57"/>
      <c r="BB8" s="46">
        <f>データ!$T$6</f>
        <v>389.44</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69.27</v>
      </c>
      <c r="J10" s="57"/>
      <c r="K10" s="57"/>
      <c r="L10" s="57"/>
      <c r="M10" s="57"/>
      <c r="N10" s="57"/>
      <c r="O10" s="58"/>
      <c r="P10" s="46">
        <f>データ!$P$6</f>
        <v>83.58</v>
      </c>
      <c r="Q10" s="46"/>
      <c r="R10" s="46"/>
      <c r="S10" s="46"/>
      <c r="T10" s="46"/>
      <c r="U10" s="46"/>
      <c r="V10" s="46"/>
      <c r="W10" s="59">
        <f>データ!$Q$6</f>
        <v>3685</v>
      </c>
      <c r="X10" s="59"/>
      <c r="Y10" s="59"/>
      <c r="Z10" s="59"/>
      <c r="AA10" s="59"/>
      <c r="AB10" s="59"/>
      <c r="AC10" s="59"/>
      <c r="AD10" s="2"/>
      <c r="AE10" s="2"/>
      <c r="AF10" s="2"/>
      <c r="AG10" s="2"/>
      <c r="AH10" s="2"/>
      <c r="AI10" s="2"/>
      <c r="AJ10" s="2"/>
      <c r="AK10" s="2"/>
      <c r="AL10" s="59">
        <f>データ!$U$6</f>
        <v>36176</v>
      </c>
      <c r="AM10" s="59"/>
      <c r="AN10" s="59"/>
      <c r="AO10" s="59"/>
      <c r="AP10" s="59"/>
      <c r="AQ10" s="59"/>
      <c r="AR10" s="59"/>
      <c r="AS10" s="59"/>
      <c r="AT10" s="56">
        <f>データ!$V$6</f>
        <v>48.84</v>
      </c>
      <c r="AU10" s="57"/>
      <c r="AV10" s="57"/>
      <c r="AW10" s="57"/>
      <c r="AX10" s="57"/>
      <c r="AY10" s="57"/>
      <c r="AZ10" s="57"/>
      <c r="BA10" s="57"/>
      <c r="BB10" s="46">
        <f>データ!$W$6</f>
        <v>740.7</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114</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115</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MW+QHi/DKiNmBWHx5iw81AQRmCYjQ774KLffrCyxda7Q3rwG6+zuRZpy5Yv8WO0Zgi+EcAqLiJs4bGAoA4J+dg==" saltValue="+hJTLJrrvM0ql5PLY9XBn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222267</v>
      </c>
      <c r="D6" s="20">
        <f t="shared" si="3"/>
        <v>46</v>
      </c>
      <c r="E6" s="20">
        <f t="shared" si="3"/>
        <v>1</v>
      </c>
      <c r="F6" s="20">
        <f t="shared" si="3"/>
        <v>0</v>
      </c>
      <c r="G6" s="20">
        <f t="shared" si="3"/>
        <v>1</v>
      </c>
      <c r="H6" s="20" t="str">
        <f t="shared" si="3"/>
        <v>静岡県　牧之原市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69.27</v>
      </c>
      <c r="P6" s="21">
        <f t="shared" si="3"/>
        <v>83.58</v>
      </c>
      <c r="Q6" s="21">
        <f t="shared" si="3"/>
        <v>3685</v>
      </c>
      <c r="R6" s="21">
        <f t="shared" si="3"/>
        <v>43497</v>
      </c>
      <c r="S6" s="21">
        <f t="shared" si="3"/>
        <v>111.69</v>
      </c>
      <c r="T6" s="21">
        <f t="shared" si="3"/>
        <v>389.44</v>
      </c>
      <c r="U6" s="21">
        <f t="shared" si="3"/>
        <v>36176</v>
      </c>
      <c r="V6" s="21">
        <f t="shared" si="3"/>
        <v>48.84</v>
      </c>
      <c r="W6" s="21">
        <f t="shared" si="3"/>
        <v>740.7</v>
      </c>
      <c r="X6" s="22">
        <f>IF(X7="",NA(),X7)</f>
        <v>106.45</v>
      </c>
      <c r="Y6" s="22">
        <f t="shared" ref="Y6:AG6" si="4">IF(Y7="",NA(),Y7)</f>
        <v>104.44</v>
      </c>
      <c r="Z6" s="22">
        <f t="shared" si="4"/>
        <v>103.43</v>
      </c>
      <c r="AA6" s="22">
        <f t="shared" si="4"/>
        <v>100.73</v>
      </c>
      <c r="AB6" s="22">
        <f t="shared" si="4"/>
        <v>99.82</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2">
        <f t="shared" si="5"/>
        <v>0.19</v>
      </c>
      <c r="AN6" s="22">
        <f t="shared" si="5"/>
        <v>2.74</v>
      </c>
      <c r="AO6" s="22">
        <f t="shared" si="5"/>
        <v>3.7</v>
      </c>
      <c r="AP6" s="22">
        <f t="shared" si="5"/>
        <v>4.34</v>
      </c>
      <c r="AQ6" s="22">
        <f t="shared" si="5"/>
        <v>4.6900000000000004</v>
      </c>
      <c r="AR6" s="22">
        <f t="shared" si="5"/>
        <v>4.72</v>
      </c>
      <c r="AS6" s="21" t="str">
        <f>IF(AS7="","",IF(AS7="-","【-】","【"&amp;SUBSTITUTE(TEXT(AS7,"#,##0.00"),"-","△")&amp;"】"))</f>
        <v>【1.34】</v>
      </c>
      <c r="AT6" s="22">
        <f>IF(AT7="",NA(),AT7)</f>
        <v>271.2</v>
      </c>
      <c r="AU6" s="22">
        <f t="shared" ref="AU6:BC6" si="6">IF(AU7="",NA(),AU7)</f>
        <v>382.61</v>
      </c>
      <c r="AV6" s="22">
        <f t="shared" si="6"/>
        <v>428.46</v>
      </c>
      <c r="AW6" s="22">
        <f t="shared" si="6"/>
        <v>461.8</v>
      </c>
      <c r="AX6" s="22">
        <f t="shared" si="6"/>
        <v>445.45</v>
      </c>
      <c r="AY6" s="22">
        <f t="shared" si="6"/>
        <v>366.03</v>
      </c>
      <c r="AZ6" s="22">
        <f t="shared" si="6"/>
        <v>365.18</v>
      </c>
      <c r="BA6" s="22">
        <f t="shared" si="6"/>
        <v>327.77</v>
      </c>
      <c r="BB6" s="22">
        <f t="shared" si="6"/>
        <v>338.02</v>
      </c>
      <c r="BC6" s="22">
        <f t="shared" si="6"/>
        <v>345.94</v>
      </c>
      <c r="BD6" s="21" t="str">
        <f>IF(BD7="","",IF(BD7="-","【-】","【"&amp;SUBSTITUTE(TEXT(BD7,"#,##0.00"),"-","△")&amp;"】"))</f>
        <v>【252.29】</v>
      </c>
      <c r="BE6" s="22">
        <f>IF(BE7="",NA(),BE7)</f>
        <v>254.28</v>
      </c>
      <c r="BF6" s="22">
        <f t="shared" ref="BF6:BN6" si="7">IF(BF7="",NA(),BF7)</f>
        <v>261.33999999999997</v>
      </c>
      <c r="BG6" s="22">
        <f t="shared" si="7"/>
        <v>262.91000000000003</v>
      </c>
      <c r="BH6" s="22">
        <f t="shared" si="7"/>
        <v>267.47000000000003</v>
      </c>
      <c r="BI6" s="22">
        <f t="shared" si="7"/>
        <v>267.94</v>
      </c>
      <c r="BJ6" s="22">
        <f t="shared" si="7"/>
        <v>370.12</v>
      </c>
      <c r="BK6" s="22">
        <f t="shared" si="7"/>
        <v>371.65</v>
      </c>
      <c r="BL6" s="22">
        <f t="shared" si="7"/>
        <v>397.1</v>
      </c>
      <c r="BM6" s="22">
        <f t="shared" si="7"/>
        <v>379.91</v>
      </c>
      <c r="BN6" s="22">
        <f t="shared" si="7"/>
        <v>386.61</v>
      </c>
      <c r="BO6" s="21" t="str">
        <f>IF(BO7="","",IF(BO7="-","【-】","【"&amp;SUBSTITUTE(TEXT(BO7,"#,##0.00"),"-","△")&amp;"】"))</f>
        <v>【268.07】</v>
      </c>
      <c r="BP6" s="22">
        <f>IF(BP7="",NA(),BP7)</f>
        <v>106.08</v>
      </c>
      <c r="BQ6" s="22">
        <f t="shared" ref="BQ6:BY6" si="8">IF(BQ7="",NA(),BQ7)</f>
        <v>104.38</v>
      </c>
      <c r="BR6" s="22">
        <f t="shared" si="8"/>
        <v>103.37</v>
      </c>
      <c r="BS6" s="22">
        <f t="shared" si="8"/>
        <v>100.5</v>
      </c>
      <c r="BT6" s="22">
        <f t="shared" si="8"/>
        <v>99.05</v>
      </c>
      <c r="BU6" s="22">
        <f t="shared" si="8"/>
        <v>100.42</v>
      </c>
      <c r="BV6" s="22">
        <f t="shared" si="8"/>
        <v>98.77</v>
      </c>
      <c r="BW6" s="22">
        <f t="shared" si="8"/>
        <v>95.79</v>
      </c>
      <c r="BX6" s="22">
        <f t="shared" si="8"/>
        <v>98.3</v>
      </c>
      <c r="BY6" s="22">
        <f t="shared" si="8"/>
        <v>93.82</v>
      </c>
      <c r="BZ6" s="21" t="str">
        <f>IF(BZ7="","",IF(BZ7="-","【-】","【"&amp;SUBSTITUTE(TEXT(BZ7,"#,##0.00"),"-","△")&amp;"】"))</f>
        <v>【97.47】</v>
      </c>
      <c r="CA6" s="22">
        <f>IF(CA7="",NA(),CA7)</f>
        <v>178.99</v>
      </c>
      <c r="CB6" s="22">
        <f t="shared" ref="CB6:CJ6" si="9">IF(CB7="",NA(),CB7)</f>
        <v>182.18</v>
      </c>
      <c r="CC6" s="22">
        <f t="shared" si="9"/>
        <v>183.3</v>
      </c>
      <c r="CD6" s="22">
        <f t="shared" si="9"/>
        <v>188.77</v>
      </c>
      <c r="CE6" s="22">
        <f t="shared" si="9"/>
        <v>192.81</v>
      </c>
      <c r="CF6" s="22">
        <f t="shared" si="9"/>
        <v>171.67</v>
      </c>
      <c r="CG6" s="22">
        <f t="shared" si="9"/>
        <v>173.67</v>
      </c>
      <c r="CH6" s="22">
        <f t="shared" si="9"/>
        <v>171.13</v>
      </c>
      <c r="CI6" s="22">
        <f t="shared" si="9"/>
        <v>173.7</v>
      </c>
      <c r="CJ6" s="22">
        <f t="shared" si="9"/>
        <v>178.94</v>
      </c>
      <c r="CK6" s="21" t="str">
        <f>IF(CK7="","",IF(CK7="-","【-】","【"&amp;SUBSTITUTE(TEXT(CK7,"#,##0.00"),"-","△")&amp;"】"))</f>
        <v>【174.75】</v>
      </c>
      <c r="CL6" s="22">
        <f>IF(CL7="",NA(),CL7)</f>
        <v>61.59</v>
      </c>
      <c r="CM6" s="22">
        <f t="shared" ref="CM6:CU6" si="10">IF(CM7="",NA(),CM7)</f>
        <v>60.33</v>
      </c>
      <c r="CN6" s="22">
        <f t="shared" si="10"/>
        <v>60.96</v>
      </c>
      <c r="CO6" s="22">
        <f t="shared" si="10"/>
        <v>59.3</v>
      </c>
      <c r="CP6" s="22">
        <f t="shared" si="10"/>
        <v>58.11</v>
      </c>
      <c r="CQ6" s="22">
        <f t="shared" si="10"/>
        <v>59.74</v>
      </c>
      <c r="CR6" s="22">
        <f t="shared" si="10"/>
        <v>59.67</v>
      </c>
      <c r="CS6" s="22">
        <f t="shared" si="10"/>
        <v>60.12</v>
      </c>
      <c r="CT6" s="22">
        <f t="shared" si="10"/>
        <v>60.34</v>
      </c>
      <c r="CU6" s="22">
        <f t="shared" si="10"/>
        <v>59.54</v>
      </c>
      <c r="CV6" s="21" t="str">
        <f>IF(CV7="","",IF(CV7="-","【-】","【"&amp;SUBSTITUTE(TEXT(CV7,"#,##0.00"),"-","△")&amp;"】"))</f>
        <v>【59.97】</v>
      </c>
      <c r="CW6" s="22">
        <f>IF(CW7="",NA(),CW7)</f>
        <v>76.78</v>
      </c>
      <c r="CX6" s="22">
        <f t="shared" ref="CX6:DF6" si="11">IF(CX7="",NA(),CX7)</f>
        <v>75.89</v>
      </c>
      <c r="CY6" s="22">
        <f t="shared" si="11"/>
        <v>74.37</v>
      </c>
      <c r="CZ6" s="22">
        <f t="shared" si="11"/>
        <v>74.709999999999994</v>
      </c>
      <c r="DA6" s="22">
        <f t="shared" si="11"/>
        <v>74.400000000000006</v>
      </c>
      <c r="DB6" s="22">
        <f t="shared" si="11"/>
        <v>84.8</v>
      </c>
      <c r="DC6" s="22">
        <f t="shared" si="11"/>
        <v>84.6</v>
      </c>
      <c r="DD6" s="22">
        <f t="shared" si="11"/>
        <v>84.24</v>
      </c>
      <c r="DE6" s="22">
        <f t="shared" si="11"/>
        <v>84.19</v>
      </c>
      <c r="DF6" s="22">
        <f t="shared" si="11"/>
        <v>83.93</v>
      </c>
      <c r="DG6" s="21" t="str">
        <f>IF(DG7="","",IF(DG7="-","【-】","【"&amp;SUBSTITUTE(TEXT(DG7,"#,##0.00"),"-","△")&amp;"】"))</f>
        <v>【89.76】</v>
      </c>
      <c r="DH6" s="22">
        <f>IF(DH7="",NA(),DH7)</f>
        <v>44.66</v>
      </c>
      <c r="DI6" s="22">
        <f t="shared" ref="DI6:DQ6" si="12">IF(DI7="",NA(),DI7)</f>
        <v>45.96</v>
      </c>
      <c r="DJ6" s="22">
        <f t="shared" si="12"/>
        <v>47.25</v>
      </c>
      <c r="DK6" s="22">
        <f t="shared" si="12"/>
        <v>48.38</v>
      </c>
      <c r="DL6" s="22">
        <f t="shared" si="12"/>
        <v>49.71</v>
      </c>
      <c r="DM6" s="22">
        <f t="shared" si="12"/>
        <v>47.66</v>
      </c>
      <c r="DN6" s="22">
        <f t="shared" si="12"/>
        <v>48.17</v>
      </c>
      <c r="DO6" s="22">
        <f t="shared" si="12"/>
        <v>48.83</v>
      </c>
      <c r="DP6" s="22">
        <f t="shared" si="12"/>
        <v>49.96</v>
      </c>
      <c r="DQ6" s="22">
        <f t="shared" si="12"/>
        <v>50.82</v>
      </c>
      <c r="DR6" s="21" t="str">
        <f>IF(DR7="","",IF(DR7="-","【-】","【"&amp;SUBSTITUTE(TEXT(DR7,"#,##0.00"),"-","△")&amp;"】"))</f>
        <v>【51.51】</v>
      </c>
      <c r="DS6" s="22">
        <f>IF(DS7="",NA(),DS7)</f>
        <v>13.9</v>
      </c>
      <c r="DT6" s="22">
        <f t="shared" ref="DT6:EB6" si="13">IF(DT7="",NA(),DT7)</f>
        <v>13.17</v>
      </c>
      <c r="DU6" s="22">
        <f t="shared" si="13"/>
        <v>11.95</v>
      </c>
      <c r="DV6" s="22">
        <f t="shared" si="13"/>
        <v>12.06</v>
      </c>
      <c r="DW6" s="22">
        <f t="shared" si="13"/>
        <v>11.81</v>
      </c>
      <c r="DX6" s="22">
        <f t="shared" si="13"/>
        <v>15.1</v>
      </c>
      <c r="DY6" s="22">
        <f t="shared" si="13"/>
        <v>17.12</v>
      </c>
      <c r="DZ6" s="22">
        <f t="shared" si="13"/>
        <v>18.18</v>
      </c>
      <c r="EA6" s="22">
        <f t="shared" si="13"/>
        <v>19.32</v>
      </c>
      <c r="EB6" s="22">
        <f t="shared" si="13"/>
        <v>21.16</v>
      </c>
      <c r="EC6" s="21" t="str">
        <f>IF(EC7="","",IF(EC7="-","【-】","【"&amp;SUBSTITUTE(TEXT(EC7,"#,##0.00"),"-","△")&amp;"】"))</f>
        <v>【23.75】</v>
      </c>
      <c r="ED6" s="22">
        <f>IF(ED7="",NA(),ED7)</f>
        <v>1.33</v>
      </c>
      <c r="EE6" s="22">
        <f t="shared" ref="EE6:EM6" si="14">IF(EE7="",NA(),EE7)</f>
        <v>0.78</v>
      </c>
      <c r="EF6" s="22">
        <f t="shared" si="14"/>
        <v>0.89</v>
      </c>
      <c r="EG6" s="22">
        <f t="shared" si="14"/>
        <v>0.85</v>
      </c>
      <c r="EH6" s="22">
        <f t="shared" si="14"/>
        <v>0.36</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222267</v>
      </c>
      <c r="D7" s="24">
        <v>46</v>
      </c>
      <c r="E7" s="24">
        <v>1</v>
      </c>
      <c r="F7" s="24">
        <v>0</v>
      </c>
      <c r="G7" s="24">
        <v>1</v>
      </c>
      <c r="H7" s="24" t="s">
        <v>93</v>
      </c>
      <c r="I7" s="24" t="s">
        <v>94</v>
      </c>
      <c r="J7" s="24" t="s">
        <v>95</v>
      </c>
      <c r="K7" s="24" t="s">
        <v>96</v>
      </c>
      <c r="L7" s="24" t="s">
        <v>97</v>
      </c>
      <c r="M7" s="24" t="s">
        <v>98</v>
      </c>
      <c r="N7" s="25" t="s">
        <v>99</v>
      </c>
      <c r="O7" s="25">
        <v>69.27</v>
      </c>
      <c r="P7" s="25">
        <v>83.58</v>
      </c>
      <c r="Q7" s="25">
        <v>3685</v>
      </c>
      <c r="R7" s="25">
        <v>43497</v>
      </c>
      <c r="S7" s="25">
        <v>111.69</v>
      </c>
      <c r="T7" s="25">
        <v>389.44</v>
      </c>
      <c r="U7" s="25">
        <v>36176</v>
      </c>
      <c r="V7" s="25">
        <v>48.84</v>
      </c>
      <c r="W7" s="25">
        <v>740.7</v>
      </c>
      <c r="X7" s="25">
        <v>106.45</v>
      </c>
      <c r="Y7" s="25">
        <v>104.44</v>
      </c>
      <c r="Z7" s="25">
        <v>103.43</v>
      </c>
      <c r="AA7" s="25">
        <v>100.73</v>
      </c>
      <c r="AB7" s="25">
        <v>99.82</v>
      </c>
      <c r="AC7" s="25">
        <v>110.66</v>
      </c>
      <c r="AD7" s="25">
        <v>109.01</v>
      </c>
      <c r="AE7" s="25">
        <v>108.83</v>
      </c>
      <c r="AF7" s="25">
        <v>109.23</v>
      </c>
      <c r="AG7" s="25">
        <v>108.04</v>
      </c>
      <c r="AH7" s="25">
        <v>108.7</v>
      </c>
      <c r="AI7" s="25">
        <v>0</v>
      </c>
      <c r="AJ7" s="25">
        <v>0</v>
      </c>
      <c r="AK7" s="25">
        <v>0</v>
      </c>
      <c r="AL7" s="25">
        <v>0</v>
      </c>
      <c r="AM7" s="25">
        <v>0.19</v>
      </c>
      <c r="AN7" s="25">
        <v>2.74</v>
      </c>
      <c r="AO7" s="25">
        <v>3.7</v>
      </c>
      <c r="AP7" s="25">
        <v>4.34</v>
      </c>
      <c r="AQ7" s="25">
        <v>4.6900000000000004</v>
      </c>
      <c r="AR7" s="25">
        <v>4.72</v>
      </c>
      <c r="AS7" s="25">
        <v>1.34</v>
      </c>
      <c r="AT7" s="25">
        <v>271.2</v>
      </c>
      <c r="AU7" s="25">
        <v>382.61</v>
      </c>
      <c r="AV7" s="25">
        <v>428.46</v>
      </c>
      <c r="AW7" s="25">
        <v>461.8</v>
      </c>
      <c r="AX7" s="25">
        <v>445.45</v>
      </c>
      <c r="AY7" s="25">
        <v>366.03</v>
      </c>
      <c r="AZ7" s="25">
        <v>365.18</v>
      </c>
      <c r="BA7" s="25">
        <v>327.77</v>
      </c>
      <c r="BB7" s="25">
        <v>338.02</v>
      </c>
      <c r="BC7" s="25">
        <v>345.94</v>
      </c>
      <c r="BD7" s="25">
        <v>252.29</v>
      </c>
      <c r="BE7" s="25">
        <v>254.28</v>
      </c>
      <c r="BF7" s="25">
        <v>261.33999999999997</v>
      </c>
      <c r="BG7" s="25">
        <v>262.91000000000003</v>
      </c>
      <c r="BH7" s="25">
        <v>267.47000000000003</v>
      </c>
      <c r="BI7" s="25">
        <v>267.94</v>
      </c>
      <c r="BJ7" s="25">
        <v>370.12</v>
      </c>
      <c r="BK7" s="25">
        <v>371.65</v>
      </c>
      <c r="BL7" s="25">
        <v>397.1</v>
      </c>
      <c r="BM7" s="25">
        <v>379.91</v>
      </c>
      <c r="BN7" s="25">
        <v>386.61</v>
      </c>
      <c r="BO7" s="25">
        <v>268.07</v>
      </c>
      <c r="BP7" s="25">
        <v>106.08</v>
      </c>
      <c r="BQ7" s="25">
        <v>104.38</v>
      </c>
      <c r="BR7" s="25">
        <v>103.37</v>
      </c>
      <c r="BS7" s="25">
        <v>100.5</v>
      </c>
      <c r="BT7" s="25">
        <v>99.05</v>
      </c>
      <c r="BU7" s="25">
        <v>100.42</v>
      </c>
      <c r="BV7" s="25">
        <v>98.77</v>
      </c>
      <c r="BW7" s="25">
        <v>95.79</v>
      </c>
      <c r="BX7" s="25">
        <v>98.3</v>
      </c>
      <c r="BY7" s="25">
        <v>93.82</v>
      </c>
      <c r="BZ7" s="25">
        <v>97.47</v>
      </c>
      <c r="CA7" s="25">
        <v>178.99</v>
      </c>
      <c r="CB7" s="25">
        <v>182.18</v>
      </c>
      <c r="CC7" s="25">
        <v>183.3</v>
      </c>
      <c r="CD7" s="25">
        <v>188.77</v>
      </c>
      <c r="CE7" s="25">
        <v>192.81</v>
      </c>
      <c r="CF7" s="25">
        <v>171.67</v>
      </c>
      <c r="CG7" s="25">
        <v>173.67</v>
      </c>
      <c r="CH7" s="25">
        <v>171.13</v>
      </c>
      <c r="CI7" s="25">
        <v>173.7</v>
      </c>
      <c r="CJ7" s="25">
        <v>178.94</v>
      </c>
      <c r="CK7" s="25">
        <v>174.75</v>
      </c>
      <c r="CL7" s="25">
        <v>61.59</v>
      </c>
      <c r="CM7" s="25">
        <v>60.33</v>
      </c>
      <c r="CN7" s="25">
        <v>60.96</v>
      </c>
      <c r="CO7" s="25">
        <v>59.3</v>
      </c>
      <c r="CP7" s="25">
        <v>58.11</v>
      </c>
      <c r="CQ7" s="25">
        <v>59.74</v>
      </c>
      <c r="CR7" s="25">
        <v>59.67</v>
      </c>
      <c r="CS7" s="25">
        <v>60.12</v>
      </c>
      <c r="CT7" s="25">
        <v>60.34</v>
      </c>
      <c r="CU7" s="25">
        <v>59.54</v>
      </c>
      <c r="CV7" s="25">
        <v>59.97</v>
      </c>
      <c r="CW7" s="25">
        <v>76.78</v>
      </c>
      <c r="CX7" s="25">
        <v>75.89</v>
      </c>
      <c r="CY7" s="25">
        <v>74.37</v>
      </c>
      <c r="CZ7" s="25">
        <v>74.709999999999994</v>
      </c>
      <c r="DA7" s="25">
        <v>74.400000000000006</v>
      </c>
      <c r="DB7" s="25">
        <v>84.8</v>
      </c>
      <c r="DC7" s="25">
        <v>84.6</v>
      </c>
      <c r="DD7" s="25">
        <v>84.24</v>
      </c>
      <c r="DE7" s="25">
        <v>84.19</v>
      </c>
      <c r="DF7" s="25">
        <v>83.93</v>
      </c>
      <c r="DG7" s="25">
        <v>89.76</v>
      </c>
      <c r="DH7" s="25">
        <v>44.66</v>
      </c>
      <c r="DI7" s="25">
        <v>45.96</v>
      </c>
      <c r="DJ7" s="25">
        <v>47.25</v>
      </c>
      <c r="DK7" s="25">
        <v>48.38</v>
      </c>
      <c r="DL7" s="25">
        <v>49.71</v>
      </c>
      <c r="DM7" s="25">
        <v>47.66</v>
      </c>
      <c r="DN7" s="25">
        <v>48.17</v>
      </c>
      <c r="DO7" s="25">
        <v>48.83</v>
      </c>
      <c r="DP7" s="25">
        <v>49.96</v>
      </c>
      <c r="DQ7" s="25">
        <v>50.82</v>
      </c>
      <c r="DR7" s="25">
        <v>51.51</v>
      </c>
      <c r="DS7" s="25">
        <v>13.9</v>
      </c>
      <c r="DT7" s="25">
        <v>13.17</v>
      </c>
      <c r="DU7" s="25">
        <v>11.95</v>
      </c>
      <c r="DV7" s="25">
        <v>12.06</v>
      </c>
      <c r="DW7" s="25">
        <v>11.81</v>
      </c>
      <c r="DX7" s="25">
        <v>15.1</v>
      </c>
      <c r="DY7" s="25">
        <v>17.12</v>
      </c>
      <c r="DZ7" s="25">
        <v>18.18</v>
      </c>
      <c r="EA7" s="25">
        <v>19.32</v>
      </c>
      <c r="EB7" s="25">
        <v>21.16</v>
      </c>
      <c r="EC7" s="25">
        <v>23.75</v>
      </c>
      <c r="ED7" s="25">
        <v>1.33</v>
      </c>
      <c r="EE7" s="25">
        <v>0.78</v>
      </c>
      <c r="EF7" s="25">
        <v>0.89</v>
      </c>
      <c r="EG7" s="25">
        <v>0.85</v>
      </c>
      <c r="EH7" s="25">
        <v>0.36</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U21903</cp:lastModifiedBy>
  <cp:lastPrinted>2024-01-19T00:07:13Z</cp:lastPrinted>
  <dcterms:created xsi:type="dcterms:W3CDTF">2023-12-05T00:55:20Z</dcterms:created>
  <dcterms:modified xsi:type="dcterms:W3CDTF">2024-01-19T00:07:38Z</dcterms:modified>
  <cp:category/>
</cp:coreProperties>
</file>