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M:\306上下水道課\02経理班\庁内調査回答\経営比較分析表\Ｒ４決算\"/>
    </mc:Choice>
  </mc:AlternateContent>
  <xr:revisionPtr revIDLastSave="0" documentId="8_{2B3D201C-C29E-49FA-A399-EF95AE290DA5}" xr6:coauthVersionLast="36" xr6:coauthVersionMax="36" xr10:uidLastSave="{00000000-0000-0000-0000-000000000000}"/>
  <workbookProtection workbookAlgorithmName="SHA-512" workbookHashValue="xyVDrFzPLT85rbr+QhPZvcy1GUCN75ncy2Efge7FKA8j61s1Ho5XlHsmYTWMiJ4ONVApBM90/Qc2cRXId7WsaA==" workbookSaltValue="CYyTm+SsTUFsgdREWJOmO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I10" i="4" s="1"/>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F85" i="4"/>
  <c r="E85" i="4"/>
  <c r="BB10" i="4"/>
  <c r="AT10" i="4"/>
  <c r="AL10" i="4"/>
  <c r="W10" i="4"/>
  <c r="P10" i="4"/>
  <c r="B10" i="4"/>
  <c r="AT8" i="4"/>
  <c r="AL8" i="4"/>
  <c r="AD8" i="4"/>
  <c r="P8" i="4"/>
  <c r="I8" i="4"/>
  <c r="B8"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<sst xmlns="http://schemas.openxmlformats.org/spreadsheetml/2006/main" count="228" uniqueCount="112">
  <si>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</si>
  <si>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</si>
  <si>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</si>
  <si>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</si>
  <si>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</si>
  <si>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</si>
  <si>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</si>
  <si>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</si>
  <si>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</si>
  <si>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</si>
  <si>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</si>
  <si>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</si>
  <si>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</si>
  <si>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</si>
  <si>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</si>
  <si>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</si>
  <si>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</si>
  <si>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</si>
  <si>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</si>
  <si>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</si>
  <si>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</si>
  <si>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</si>
  <si>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</si>
  <si>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</si>
  <si>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</si>
  <si>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</si>
  <si>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</si>
  <si>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</si>
  <si>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</si>
  <si>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</si>
  <si>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</si>
  <si>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</si>
  <si>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</si>
  <si>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</si>
  <si>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</si>
  <si>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</si>
  <si>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</si>
  <si>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</si>
  <si>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</si>
  <si>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</si>
  <si>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</si>
  <si>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</si>
  <si>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</si>
  <si>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</si>
  <si>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</si>
  <si>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</si>
  <si>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</si>
  <si>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</si>
  <si>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</si>
  <si>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</si>
  <si>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</si>
  <si>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</si>
  <si>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</si>
  <si>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</si>
  <si>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</si>
  <si>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</si>
  <si>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</si>
  <si>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</si>
  <si>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</si>
  <si>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</si>
  <si>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</si>
  <si>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</si>
  <si>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</si>
  <si>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</si>
  <si>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</si>
  <si>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</si>
  <si>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</si>
  <si>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</si>
  <si>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</si>
  <si>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</si>
  <si>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</si>
  <si>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</si>
  <si>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</si>
  <si>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</si>
  <si>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</si>
  <si>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</si>
  <si>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</si>
  <si>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</si>
  <si>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</si>
  <si>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</si>
  <si>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</si>
  <si>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</si>
  <si>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</si>
  <si>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</si>
  <si>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</si>
  <si>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</si>
  <si>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</si>
  <si>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</si>
  <si>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</si>
  <si>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</si>
  <si>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</si>
  <si>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</si>
  <si>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小山町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</si>
  <si>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</si>
  <si>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</si>
  <si>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</si>
  <si>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</si>
  <si>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</si>
  <si>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</si>
  <si>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</si>
  <si>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</si>
  <si>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</si>
  <si>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</si>
  <si>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</si>
  <si>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</si>
  <si>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</si>
  <si>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</si>
  <si>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</si>
  <si>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</si>
  <si>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xml:space="preserve">
　今後上記のとおり、資産の老朽化、施設機能の適正化や水需要の減少といった課題は多くあります。本町水道事業としては、安定的に事業を継続していくことを主眼に事業運営をしていきます。
　そのために、経常経費の見直し・補助金や適正な料金収入等財源の確保といった財政的試算と</t>
    </r>
    <r>
      <rPr>
        <sz val="11"/>
        <rFont val="ＭＳ ゴシック"/>
        <family val="3"/>
        <charset val="128"/>
      </rPr>
      <t>、施設利用率向上を図るため、効率的に施設を活用するダウンサイジング・スペックダウンの検討や計画的な施設等の更新といった投資的試算のバランスを図っていきます。</t>
    </r>
    <rPh sb="4" eb="6">
      <t>コンゴ</t>
    </rPh>
    <rPh sb="42" eb="43">
      <t>オオ</t>
    </rPh>
    <rPh sb="136" eb="138">
      <t>シセツ</t>
    </rPh>
    <rPh sb="138" eb="140">
      <t>リヨウ</t>
    </rPh>
    <rPh sb="140" eb="141">
      <t>リツ</t>
    </rPh>
    <rPh sb="141" eb="143">
      <t>コウジョウ</t>
    </rPh>
    <rPh sb="144" eb="145">
      <t>ハカ</t>
    </rPh>
    <rPh sb="149" eb="152">
      <t>コウリツテキ</t>
    </rPh>
    <rPh sb="153" eb="155">
      <t>シセツ</t>
    </rPh>
    <rPh sb="156" eb="158">
      <t>カツヨウ</t>
    </rPh>
    <rPh sb="177" eb="179">
      <t>ケントウ</t>
    </rPh>
    <rPh sb="186" eb="187">
      <t>トウ</t>
    </rPh>
    <rPh sb="188" eb="190">
      <t>コウシン</t>
    </rPh>
    <phoneticPr fontId="17"/>
  </si>
  <si>
    <r>
      <t xml:space="preserve">
</t>
    </r>
    <r>
      <rPr>
        <sz val="11"/>
        <rFont val="ＭＳ ゴシック"/>
        <family val="3"/>
        <charset val="128"/>
      </rPr>
      <t>　本町では昭和30年代から水道事業を開始し、耐用年数を過ぎた老朽管が増えてきているため、事業類似団体平均及び全国平均と比べ、②管路経年化率が高くなっています。その影響もあり１.経営の健全性・効率性中⑧有収率が減少傾向にあるため、国の交付金（防衛）を活用し、老朽管の更新を進めています。
　今後アセットマネジメント計画に基づいて、現有資産の更新需要と長期的な財政状況を鑑み、施設整備（老朽管更新や耐震化）を計画的に行っていきます。</t>
    </r>
    <rPh sb="4" eb="6">
      <t>ホンチョウ</t>
    </rPh>
    <rPh sb="8" eb="10">
      <t>ショウワ</t>
    </rPh>
    <rPh sb="12" eb="14">
      <t>ネンダイ</t>
    </rPh>
    <rPh sb="16" eb="18">
      <t>スイドウ</t>
    </rPh>
    <rPh sb="18" eb="20">
      <t>ジギョウ</t>
    </rPh>
    <rPh sb="21" eb="23">
      <t>カイシ</t>
    </rPh>
    <rPh sb="25" eb="27">
      <t>タイヨウ</t>
    </rPh>
    <rPh sb="27" eb="29">
      <t>ネンスウ</t>
    </rPh>
    <rPh sb="30" eb="31">
      <t>ス</t>
    </rPh>
    <rPh sb="33" eb="35">
      <t>ロウキュウ</t>
    </rPh>
    <rPh sb="35" eb="36">
      <t>カン</t>
    </rPh>
    <rPh sb="37" eb="38">
      <t>フ</t>
    </rPh>
    <rPh sb="47" eb="49">
      <t>ジギョウ</t>
    </rPh>
    <rPh sb="84" eb="86">
      <t>エイキョウ</t>
    </rPh>
    <rPh sb="91" eb="93">
      <t>ケイエイ</t>
    </rPh>
    <rPh sb="94" eb="96">
      <t>ケンゼン</t>
    </rPh>
    <rPh sb="96" eb="97">
      <t>セイ</t>
    </rPh>
    <rPh sb="98" eb="101">
      <t>コウリツセイ</t>
    </rPh>
    <rPh sb="101" eb="102">
      <t>チュウ</t>
    </rPh>
    <rPh sb="103" eb="106">
      <t>ユウシュウリツ</t>
    </rPh>
    <rPh sb="107" eb="109">
      <t>ゲンショウ</t>
    </rPh>
    <rPh sb="109" eb="111">
      <t>ケイコウ</t>
    </rPh>
    <rPh sb="117" eb="118">
      <t>クニ</t>
    </rPh>
    <rPh sb="119" eb="122">
      <t>コウフキン</t>
    </rPh>
    <rPh sb="123" eb="125">
      <t>ボウエイ</t>
    </rPh>
    <rPh sb="127" eb="129">
      <t>カツヨウ</t>
    </rPh>
    <rPh sb="131" eb="133">
      <t>ロウキュウ</t>
    </rPh>
    <rPh sb="133" eb="134">
      <t>カン</t>
    </rPh>
    <rPh sb="135" eb="137">
      <t>コウシン</t>
    </rPh>
    <rPh sb="138" eb="139">
      <t>スス</t>
    </rPh>
    <rPh sb="147" eb="149">
      <t>コンゴ</t>
    </rPh>
    <rPh sb="162" eb="163">
      <t>モト</t>
    </rPh>
    <rPh sb="186" eb="187">
      <t>カンガ</t>
    </rPh>
    <phoneticPr fontId="17"/>
  </si>
  <si>
    <t xml:space="preserve"> 本町水道事業は綺麗で豊富な湧水及び井戸水に恵まれ、浄水施設の必要がないことから、⑥給水原価が類似団体平均の１/２以下となっています。しかし、平成30年度に完成した工業団地へ築造した配水施設にかかる、減価償却費や維持管理費により、上昇傾向にあります。また、給水人口の減少、及び新型コロナウイルス感染症の影響による企業の使用水量減少に伴う、給水収益の悪化により、①経常収支比率及び⑤料金回収率は減少傾向にあり、令和３年度には②欠損金が発生しましたが、利益積立金の取崩しで対応しました。このような状況の中、令和４年12月から料金改定を実施したため、今後改善すると見込まれます。
　配水池改築等大型事業を実施している状況にあり、多額の借入金を充当しているため、④企業債残高対給水収益比率が上昇しています。
　また、⑦施設利用率が類似団体より低い値ですが、本町では複数の工業団地が存在し、日々使用する水量に差があり、一定量の配水能力を確保する必要があることによるものです。
　今後は施設・管路の改修等に多くの投資的経費が掛かることや、人口減少による水需要の減少に伴う収益の悪化がこれまで以上に予想されます。したがって、広域連携を見据えた事務の見直し等を検討し、効率的かつ安全に水を供給していきます。</t>
    <rPh sb="11" eb="13">
      <t>ホウフ</t>
    </rPh>
    <rPh sb="57" eb="59">
      <t>イカ</t>
    </rPh>
    <rPh sb="87" eb="89">
      <t>チクゾウ</t>
    </rPh>
    <rPh sb="106" eb="108">
      <t>イジ</t>
    </rPh>
    <rPh sb="108" eb="111">
      <t>カンリヒ</t>
    </rPh>
    <rPh sb="115" eb="117">
      <t>ジョウショウ</t>
    </rPh>
    <rPh sb="117" eb="119">
      <t>ケイコウ</t>
    </rPh>
    <rPh sb="136" eb="137">
      <t>オヨ</t>
    </rPh>
    <rPh sb="156" eb="158">
      <t>キギョウ</t>
    </rPh>
    <rPh sb="166" eb="167">
      <t>トモナ</t>
    </rPh>
    <rPh sb="169" eb="171">
      <t>キュウスイ</t>
    </rPh>
    <rPh sb="171" eb="173">
      <t>シュウエキ</t>
    </rPh>
    <rPh sb="174" eb="176">
      <t>アッカ</t>
    </rPh>
    <rPh sb="204" eb="206">
      <t>レイワ</t>
    </rPh>
    <rPh sb="207" eb="209">
      <t>ネンド</t>
    </rPh>
    <rPh sb="212" eb="215">
      <t>ケッソンキン</t>
    </rPh>
    <rPh sb="216" eb="218">
      <t>ハッセイ</t>
    </rPh>
    <rPh sb="224" eb="226">
      <t>リエキ</t>
    </rPh>
    <rPh sb="226" eb="228">
      <t>ツミタテ</t>
    </rPh>
    <rPh sb="228" eb="229">
      <t>キン</t>
    </rPh>
    <rPh sb="230" eb="232">
      <t>トリクズ</t>
    </rPh>
    <rPh sb="234" eb="236">
      <t>タイオウ</t>
    </rPh>
    <rPh sb="246" eb="248">
      <t>ジョウキョウ</t>
    </rPh>
    <rPh sb="249" eb="250">
      <t>ナカ</t>
    </rPh>
    <rPh sb="251" eb="253">
      <t>レイワ</t>
    </rPh>
    <rPh sb="260" eb="262">
      <t>リョウキン</t>
    </rPh>
    <rPh sb="262" eb="264">
      <t>カイテイ</t>
    </rPh>
    <rPh sb="265" eb="267">
      <t>ジッシ</t>
    </rPh>
    <rPh sb="272" eb="274">
      <t>コンゴ</t>
    </rPh>
    <rPh sb="274" eb="276">
      <t>カイゼン</t>
    </rPh>
    <rPh sb="279" eb="281">
      <t>ミコ</t>
    </rPh>
    <rPh sb="288" eb="291">
      <t>ハイスイチ</t>
    </rPh>
    <rPh sb="291" eb="293">
      <t>カイチク</t>
    </rPh>
    <rPh sb="293" eb="294">
      <t>トウ</t>
    </rPh>
    <rPh sb="294" eb="296">
      <t>オオガタ</t>
    </rPh>
    <rPh sb="296" eb="298">
      <t>ジギョウ</t>
    </rPh>
    <rPh sb="299" eb="301">
      <t>ジッシ</t>
    </rPh>
    <rPh sb="305" eb="307">
      <t>ジョウキョウ</t>
    </rPh>
    <rPh sb="311" eb="313">
      <t>タガク</t>
    </rPh>
    <rPh sb="314" eb="316">
      <t>カリイレ</t>
    </rPh>
    <rPh sb="316" eb="317">
      <t>キン</t>
    </rPh>
    <rPh sb="318" eb="320">
      <t>ジュウトウ</t>
    </rPh>
    <rPh sb="341" eb="343">
      <t>ジョウショウ</t>
    </rPh>
    <rPh sb="355" eb="357">
      <t>シセツ</t>
    </rPh>
    <rPh sb="357" eb="359">
      <t>リヨウ</t>
    </rPh>
    <rPh sb="359" eb="360">
      <t>リツ</t>
    </rPh>
    <rPh sb="361" eb="363">
      <t>ルイジ</t>
    </rPh>
    <rPh sb="363" eb="365">
      <t>ダンタイ</t>
    </rPh>
    <rPh sb="367" eb="368">
      <t>ヒク</t>
    </rPh>
    <rPh sb="369" eb="370">
      <t>アタイ</t>
    </rPh>
    <rPh sb="374" eb="376">
      <t>ホンチョウ</t>
    </rPh>
    <rPh sb="378" eb="380">
      <t>フクスウ</t>
    </rPh>
    <rPh sb="381" eb="383">
      <t>コウギョウ</t>
    </rPh>
    <rPh sb="383" eb="385">
      <t>ダンチ</t>
    </rPh>
    <rPh sb="386" eb="388">
      <t>ソンザイ</t>
    </rPh>
    <rPh sb="390" eb="392">
      <t>ヒビ</t>
    </rPh>
    <rPh sb="392" eb="394">
      <t>シヨウ</t>
    </rPh>
    <rPh sb="396" eb="398">
      <t>スイリョウ</t>
    </rPh>
    <rPh sb="399" eb="400">
      <t>サ</t>
    </rPh>
    <rPh sb="404" eb="406">
      <t>イッテイ</t>
    </rPh>
    <rPh sb="406" eb="407">
      <t>リョウ</t>
    </rPh>
    <rPh sb="408" eb="410">
      <t>ハイスイ</t>
    </rPh>
    <rPh sb="410" eb="412">
      <t>ノウリョク</t>
    </rPh>
    <rPh sb="413" eb="415">
      <t>カクホ</t>
    </rPh>
    <rPh sb="417" eb="419">
      <t>ヒツヨウ</t>
    </rPh>
    <rPh sb="437" eb="439">
      <t>シセツ</t>
    </rPh>
    <rPh sb="440" eb="442">
      <t>カンロ</t>
    </rPh>
    <rPh sb="443" eb="445">
      <t>カイシュウ</t>
    </rPh>
    <rPh sb="445" eb="446">
      <t>トウ</t>
    </rPh>
    <rPh sb="477" eb="478">
      <t>トモナ</t>
    </rPh>
    <rPh sb="479" eb="481">
      <t>シュウエキ</t>
    </rPh>
    <rPh sb="482" eb="484">
      <t>アッカ</t>
    </rPh>
    <rPh sb="489" eb="491">
      <t>イジョウ</t>
    </rPh>
    <rPh sb="505" eb="507">
      <t>コウイキ</t>
    </rPh>
    <rPh sb="507" eb="509">
      <t>レンケイ</t>
    </rPh>
    <rPh sb="510" eb="512">
      <t>ミス</t>
    </rPh>
    <rPh sb="514" eb="516">
      <t>ジム</t>
    </rPh>
    <rPh sb="517" eb="519">
      <t>ミナオ</t>
    </rPh>
    <rPh sb="520" eb="521">
      <t>トウ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</si>
</sst>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0.64</c:v>
                </c:pt>
                <c:pt idx="1">
                  <c:v>0.86</c:v>
                </c:pt>
                <c:pt idx="2">
                  <c:v>1.19</c:v>
                </c:pt>
                <c:pt idx="3">
                  <c:v>1.24</c:v>
                </c:pt>
                <c:pt idx="4">
                  <c:v>0.63</c:v>
                </c:pt>
              </c:numCache>
            </c:numRef>
          </c:val>
          <c:extLst>
            <c:ext xmlns:c16="http://schemas.microsoft.com/office/drawing/2014/chart" uri="{C3380CC4-5D6E-409C-BE32-E72D297353CC}">
              <c16:uniqueId val="{00000000-0F6D-43A9-9BE2-EC2A48E3F2D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0F6D-43A9-9BE2-EC2A48E3F2D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46.84</c:v>
                </c:pt>
                <c:pt idx="1">
                  <c:v>42.16</c:v>
                </c:pt>
                <c:pt idx="2">
                  <c:v>40.03</c:v>
                </c:pt>
                <c:pt idx="3">
                  <c:v>39.909999999999997</c:v>
                </c:pt>
                <c:pt idx="4">
                  <c:v>40.43</c:v>
                </c:pt>
              </c:numCache>
            </c:numRef>
          </c:val>
          <c:extLst>
            <c:ext xmlns:c16="http://schemas.microsoft.com/office/drawing/2014/chart" uri="{C3380CC4-5D6E-409C-BE32-E72D297353CC}">
              <c16:uniqueId val="{00000000-8D24-4B2E-B304-0D2A099A765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8D24-4B2E-B304-0D2A099A765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86.13</c:v>
                </c:pt>
                <c:pt idx="1">
                  <c:v>85.27</c:v>
                </c:pt>
                <c:pt idx="2">
                  <c:v>84.42</c:v>
                </c:pt>
                <c:pt idx="3">
                  <c:v>83.6</c:v>
                </c:pt>
                <c:pt idx="4">
                  <c:v>81.900000000000006</c:v>
                </c:pt>
              </c:numCache>
            </c:numRef>
          </c:val>
          <c:extLst>
            <c:ext xmlns:c16="http://schemas.microsoft.com/office/drawing/2014/chart" uri="{C3380CC4-5D6E-409C-BE32-E72D297353CC}">
              <c16:uniqueId val="{00000000-5DD7-41A0-BEBC-9080513E80C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5DD7-41A0-BEBC-9080513E80C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118.47</c:v>
                </c:pt>
                <c:pt idx="1">
                  <c:v>110.58</c:v>
                </c:pt>
                <c:pt idx="2">
                  <c:v>105.3</c:v>
                </c:pt>
                <c:pt idx="3">
                  <c:v>99.88</c:v>
                </c:pt>
                <c:pt idx="4">
                  <c:v>100.87</c:v>
                </c:pt>
              </c:numCache>
            </c:numRef>
          </c:val>
          <c:extLst>
            <c:ext xmlns:c16="http://schemas.microsoft.com/office/drawing/2014/chart" uri="{C3380CC4-5D6E-409C-BE32-E72D297353CC}">
              <c16:uniqueId val="{00000000-3B55-41BD-A9BE-7D61F6FB73B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3B55-41BD-A9BE-7D61F6FB73B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48.24</c:v>
                </c:pt>
                <c:pt idx="1">
                  <c:v>44.78</c:v>
                </c:pt>
                <c:pt idx="2">
                  <c:v>44.62</c:v>
                </c:pt>
                <c:pt idx="3">
                  <c:v>45.37</c:v>
                </c:pt>
                <c:pt idx="4">
                  <c:v>46.54</c:v>
                </c:pt>
              </c:numCache>
            </c:numRef>
          </c:val>
          <c:extLst>
            <c:ext xmlns:c16="http://schemas.microsoft.com/office/drawing/2014/chart" uri="{C3380CC4-5D6E-409C-BE32-E72D297353CC}">
              <c16:uniqueId val="{00000000-A2A0-4B3C-A5AD-664D2419305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A2A0-4B3C-A5AD-664D2419305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25.03</c:v>
                </c:pt>
                <c:pt idx="1">
                  <c:v>24.63</c:v>
                </c:pt>
                <c:pt idx="2">
                  <c:v>27.67</c:v>
                </c:pt>
                <c:pt idx="3">
                  <c:v>29.54</c:v>
                </c:pt>
                <c:pt idx="4">
                  <c:v>28.63</c:v>
                </c:pt>
              </c:numCache>
            </c:numRef>
          </c:val>
          <c:extLst>
            <c:ext xmlns:c16="http://schemas.microsoft.com/office/drawing/2014/chart" uri="{C3380CC4-5D6E-409C-BE32-E72D297353CC}">
              <c16:uniqueId val="{00000000-EA11-4C37-B2D0-6929C369F32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EA11-4C37-B2D0-6929C369F32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formatCode="#,##0.00;&quot;△&quot;#,##0.00;&quot;-&quot;">
                  <c:v>2.99</c:v>
                </c:pt>
                <c:pt idx="4">
                  <c:v>0</c:v>
                </c:pt>
              </c:numCache>
            </c:numRef>
          </c:val>
          <c:extLst>
            <c:ext xmlns:c16="http://schemas.microsoft.com/office/drawing/2014/chart" uri="{C3380CC4-5D6E-409C-BE32-E72D297353CC}">
              <c16:uniqueId val="{00000000-A347-414F-8EB3-6B450BE25A3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A347-414F-8EB3-6B450BE25A3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210.04</c:v>
                </c:pt>
                <c:pt idx="1">
                  <c:v>214.49</c:v>
                </c:pt>
                <c:pt idx="2">
                  <c:v>249.94</c:v>
                </c:pt>
                <c:pt idx="3">
                  <c:v>180.11</c:v>
                </c:pt>
                <c:pt idx="4">
                  <c:v>135.04</c:v>
                </c:pt>
              </c:numCache>
            </c:numRef>
          </c:val>
          <c:extLst>
            <c:ext xmlns:c16="http://schemas.microsoft.com/office/drawing/2014/chart" uri="{C3380CC4-5D6E-409C-BE32-E72D297353CC}">
              <c16:uniqueId val="{00000000-3A33-474F-A99A-71987613629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3A33-474F-A99A-71987613629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164.21</c:v>
                </c:pt>
                <c:pt idx="1">
                  <c:v>191.34</c:v>
                </c:pt>
                <c:pt idx="2">
                  <c:v>235.67</c:v>
                </c:pt>
                <c:pt idx="3">
                  <c:v>262.14999999999998</c:v>
                </c:pt>
                <c:pt idx="4">
                  <c:v>265.54000000000002</c:v>
                </c:pt>
              </c:numCache>
            </c:numRef>
          </c:val>
          <c:extLst>
            <c:ext xmlns:c16="http://schemas.microsoft.com/office/drawing/2014/chart" uri="{C3380CC4-5D6E-409C-BE32-E72D297353CC}">
              <c16:uniqueId val="{00000000-CC64-4C6A-92C8-48DBA34F377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CC64-4C6A-92C8-48DBA34F377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121.52</c:v>
                </c:pt>
                <c:pt idx="1">
                  <c:v>110.13</c:v>
                </c:pt>
                <c:pt idx="2">
                  <c:v>102.88</c:v>
                </c:pt>
                <c:pt idx="3">
                  <c:v>95.61</c:v>
                </c:pt>
                <c:pt idx="4">
                  <c:v>94.52</c:v>
                </c:pt>
              </c:numCache>
            </c:numRef>
          </c:val>
          <c:extLst>
            <c:ext xmlns:c16="http://schemas.microsoft.com/office/drawing/2014/chart" uri="{C3380CC4-5D6E-409C-BE32-E72D297353CC}">
              <c16:uniqueId val="{00000000-FE51-42FA-ABB6-32173067A8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FE51-42FA-ABB6-32173067A8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59.27</c:v>
                </c:pt>
                <c:pt idx="1">
                  <c:v>64.95</c:v>
                </c:pt>
                <c:pt idx="2">
                  <c:v>67.900000000000006</c:v>
                </c:pt>
                <c:pt idx="3">
                  <c:v>74.08</c:v>
                </c:pt>
                <c:pt idx="4">
                  <c:v>79.319999999999993</c:v>
                </c:pt>
              </c:numCache>
            </c:numRef>
          </c:val>
          <c:extLst>
            <c:ext xmlns:c16="http://schemas.microsoft.com/office/drawing/2014/chart" uri="{C3380CC4-5D6E-409C-BE32-E72D297353CC}">
              <c16:uniqueId val="{00000000-5704-45AB-A6E1-A94DF57F6D5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5704-45AB-A6E1-A94DF57F6D5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静岡県　小山町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17611</v>
      </c>
      <c r="AM8" s="45"/>
      <c r="AN8" s="45"/>
      <c r="AO8" s="45"/>
      <c r="AP8" s="45"/>
      <c r="AQ8" s="45"/>
      <c r="AR8" s="45"/>
      <c r="AS8" s="45"/>
      <c r="AT8" s="46">
        <f>データ!$S$6</f>
        <v>135.74</v>
      </c>
      <c r="AU8" s="47"/>
      <c r="AV8" s="47"/>
      <c r="AW8" s="47"/>
      <c r="AX8" s="47"/>
      <c r="AY8" s="47"/>
      <c r="AZ8" s="47"/>
      <c r="BA8" s="47"/>
      <c r="BB8" s="48">
        <f>データ!$T$6</f>
        <v>129.74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83.98</v>
      </c>
      <c r="J10" s="47"/>
      <c r="K10" s="47"/>
      <c r="L10" s="47"/>
      <c r="M10" s="47"/>
      <c r="N10" s="47"/>
      <c r="O10" s="81"/>
      <c r="P10" s="48">
        <f>データ!$P$6</f>
        <v>97.91</v>
      </c>
      <c r="Q10" s="48"/>
      <c r="R10" s="48"/>
      <c r="S10" s="48"/>
      <c r="T10" s="48"/>
      <c r="U10" s="48"/>
      <c r="V10" s="48"/>
      <c r="W10" s="45">
        <f>データ!$Q$6</f>
        <v>1397</v>
      </c>
      <c r="X10" s="45"/>
      <c r="Y10" s="45"/>
      <c r="Z10" s="45"/>
      <c r="AA10" s="45"/>
      <c r="AB10" s="45"/>
      <c r="AC10" s="45"/>
      <c r="AD10" s="2"/>
      <c r="AE10" s="2"/>
      <c r="AF10" s="2"/>
      <c r="AG10" s="2"/>
      <c r="AH10" s="2"/>
      <c r="AI10" s="2"/>
      <c r="AJ10" s="2"/>
      <c r="AK10" s="2"/>
      <c r="AL10" s="45">
        <f>データ!$U$6</f>
        <v>16996</v>
      </c>
      <c r="AM10" s="45"/>
      <c r="AN10" s="45"/>
      <c r="AO10" s="45"/>
      <c r="AP10" s="45"/>
      <c r="AQ10" s="45"/>
      <c r="AR10" s="45"/>
      <c r="AS10" s="45"/>
      <c r="AT10" s="46">
        <f>データ!$V$6</f>
        <v>27.39</v>
      </c>
      <c r="AU10" s="47"/>
      <c r="AV10" s="47"/>
      <c r="AW10" s="47"/>
      <c r="AX10" s="47"/>
      <c r="AY10" s="47"/>
      <c r="AZ10" s="47"/>
      <c r="BA10" s="47"/>
      <c r="BB10" s="48">
        <f>データ!$W$6</f>
        <v>620.52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mpHaABqgXrmh9Gfvf6IojPZPBsvQEhcTF2A8d9fFF+atOAqwiqCoQGaAp5m3ENpX3IBGIl98gCqxpsQiJvEA==" saltValue="l9frgaXjh1JYsvKZcySo/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27</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52</v>
      </c>
      <c r="B4" s="17"/>
      <c r="C4" s="17"/>
      <c r="D4" s="17"/>
      <c r="E4" s="17"/>
      <c r="F4" s="17"/>
      <c r="G4" s="17"/>
      <c r="H4" s="87"/>
      <c r="I4" s="88"/>
      <c r="J4" s="88"/>
      <c r="K4" s="88"/>
      <c r="L4" s="88"/>
      <c r="M4" s="88"/>
      <c r="N4" s="88"/>
      <c r="O4" s="88"/>
      <c r="P4" s="88"/>
      <c r="Q4" s="88"/>
      <c r="R4" s="88"/>
      <c r="S4" s="88"/>
      <c r="T4" s="88"/>
      <c r="U4" s="88"/>
      <c r="V4" s="88"/>
      <c r="W4" s="89"/>
      <c r="X4" s="83" t="s">
        <v>53</v>
      </c>
      <c r="Y4" s="83"/>
      <c r="Z4" s="83"/>
      <c r="AA4" s="83"/>
      <c r="AB4" s="83"/>
      <c r="AC4" s="83"/>
      <c r="AD4" s="83"/>
      <c r="AE4" s="83"/>
      <c r="AF4" s="83"/>
      <c r="AG4" s="83"/>
      <c r="AH4" s="83"/>
      <c r="AI4" s="83" t="s">
        <v>54</v>
      </c>
      <c r="AJ4" s="83"/>
      <c r="AK4" s="83"/>
      <c r="AL4" s="83"/>
      <c r="AM4" s="83"/>
      <c r="AN4" s="83"/>
      <c r="AO4" s="83"/>
      <c r="AP4" s="83"/>
      <c r="AQ4" s="83"/>
      <c r="AR4" s="83"/>
      <c r="AS4" s="83"/>
      <c r="AT4" s="83" t="s">
        <v>55</v>
      </c>
      <c r="AU4" s="83"/>
      <c r="AV4" s="83"/>
      <c r="AW4" s="83"/>
      <c r="AX4" s="83"/>
      <c r="AY4" s="83"/>
      <c r="AZ4" s="83"/>
      <c r="BA4" s="83"/>
      <c r="BB4" s="83"/>
      <c r="BC4" s="83"/>
      <c r="BD4" s="83"/>
      <c r="BE4" s="83" t="s">
        <v>56</v>
      </c>
      <c r="BF4" s="83"/>
      <c r="BG4" s="83"/>
      <c r="BH4" s="83"/>
      <c r="BI4" s="83"/>
      <c r="BJ4" s="83"/>
      <c r="BK4" s="83"/>
      <c r="BL4" s="83"/>
      <c r="BM4" s="83"/>
      <c r="BN4" s="83"/>
      <c r="BO4" s="83"/>
      <c r="BP4" s="83" t="s">
        <v>57</v>
      </c>
      <c r="BQ4" s="83"/>
      <c r="BR4" s="83"/>
      <c r="BS4" s="83"/>
      <c r="BT4" s="83"/>
      <c r="BU4" s="83"/>
      <c r="BV4" s="83"/>
      <c r="BW4" s="83"/>
      <c r="BX4" s="83"/>
      <c r="BY4" s="83"/>
      <c r="BZ4" s="83"/>
      <c r="CA4" s="83" t="s">
        <v>58</v>
      </c>
      <c r="CB4" s="83"/>
      <c r="CC4" s="83"/>
      <c r="CD4" s="83"/>
      <c r="CE4" s="83"/>
      <c r="CF4" s="83"/>
      <c r="CG4" s="83"/>
      <c r="CH4" s="83"/>
      <c r="CI4" s="83"/>
      <c r="CJ4" s="83"/>
      <c r="CK4" s="83"/>
      <c r="CL4" s="83" t="s">
        <v>59</v>
      </c>
      <c r="CM4" s="83"/>
      <c r="CN4" s="83"/>
      <c r="CO4" s="83"/>
      <c r="CP4" s="83"/>
      <c r="CQ4" s="83"/>
      <c r="CR4" s="83"/>
      <c r="CS4" s="83"/>
      <c r="CT4" s="83"/>
      <c r="CU4" s="83"/>
      <c r="CV4" s="83"/>
      <c r="CW4" s="83" t="s">
        <v>60</v>
      </c>
      <c r="CX4" s="83"/>
      <c r="CY4" s="83"/>
      <c r="CZ4" s="83"/>
      <c r="DA4" s="83"/>
      <c r="DB4" s="83"/>
      <c r="DC4" s="83"/>
      <c r="DD4" s="83"/>
      <c r="DE4" s="83"/>
      <c r="DF4" s="83"/>
      <c r="DG4" s="83"/>
      <c r="DH4" s="83" t="s">
        <v>61</v>
      </c>
      <c r="DI4" s="83"/>
      <c r="DJ4" s="83"/>
      <c r="DK4" s="83"/>
      <c r="DL4" s="83"/>
      <c r="DM4" s="83"/>
      <c r="DN4" s="83"/>
      <c r="DO4" s="83"/>
      <c r="DP4" s="83"/>
      <c r="DQ4" s="83"/>
      <c r="DR4" s="83"/>
      <c r="DS4" s="83" t="s">
        <v>62</v>
      </c>
      <c r="DT4" s="83"/>
      <c r="DU4" s="83"/>
      <c r="DV4" s="83"/>
      <c r="DW4" s="83"/>
      <c r="DX4" s="83"/>
      <c r="DY4" s="83"/>
      <c r="DZ4" s="83"/>
      <c r="EA4" s="83"/>
      <c r="EB4" s="83"/>
      <c r="EC4" s="83"/>
      <c r="ED4" s="83" t="s">
        <v>63</v>
      </c>
      <c r="EE4" s="83"/>
      <c r="EF4" s="83"/>
      <c r="EG4" s="83"/>
      <c r="EH4" s="83"/>
      <c r="EI4" s="83"/>
      <c r="EJ4" s="83"/>
      <c r="EK4" s="83"/>
      <c r="EL4" s="83"/>
      <c r="EM4" s="83"/>
      <c r="EN4" s="83"/>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223441</v>
      </c>
      <c r="D6" s="20">
        <f t="shared" si="3"/>
        <v>46</v>
      </c>
      <c r="E6" s="20">
        <f t="shared" si="3"/>
        <v>1</v>
      </c>
      <c r="F6" s="20">
        <f t="shared" si="3"/>
        <v>0</v>
      </c>
      <c r="G6" s="20">
        <f t="shared" si="3"/>
        <v>1</v>
      </c>
      <c r="H6" s="20" t="str">
        <f t="shared" si="3"/>
        <v>静岡県　小山町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83.98</v>
      </c>
      <c r="P6" s="21">
        <f t="shared" si="3"/>
        <v>97.91</v>
      </c>
      <c r="Q6" s="21">
        <f t="shared" si="3"/>
        <v>1397</v>
      </c>
      <c r="R6" s="21">
        <f t="shared" si="3"/>
        <v>17611</v>
      </c>
      <c r="S6" s="21">
        <f t="shared" si="3"/>
        <v>135.74</v>
      </c>
      <c r="T6" s="21">
        <f t="shared" si="3"/>
        <v>129.74</v>
      </c>
      <c r="U6" s="21">
        <f t="shared" si="3"/>
        <v>16996</v>
      </c>
      <c r="V6" s="21">
        <f t="shared" si="3"/>
        <v>27.39</v>
      </c>
      <c r="W6" s="21">
        <f t="shared" si="3"/>
        <v>620.52</v>
      </c>
      <c r="X6" s="22">
        <f>IF(X7="",NA(),X7)</f>
        <v>118.47</v>
      </c>
      <c r="Y6" s="22">
        <f t="shared" ref="Y6:AG6" si="4">IF(Y7="",NA(),Y7)</f>
        <v>110.58</v>
      </c>
      <c r="Z6" s="22">
        <f t="shared" si="4"/>
        <v>105.3</v>
      </c>
      <c r="AA6" s="22">
        <f t="shared" si="4"/>
        <v>99.88</v>
      </c>
      <c r="AB6" s="22">
        <f t="shared" si="4"/>
        <v>100.87</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2">
        <f t="shared" si="5"/>
        <v>2.99</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210.04</v>
      </c>
      <c r="AU6" s="22">
        <f t="shared" ref="AU6:BC6" si="6">IF(AU7="",NA(),AU7)</f>
        <v>214.49</v>
      </c>
      <c r="AV6" s="22">
        <f t="shared" si="6"/>
        <v>249.94</v>
      </c>
      <c r="AW6" s="22">
        <f t="shared" si="6"/>
        <v>180.11</v>
      </c>
      <c r="AX6" s="22">
        <f t="shared" si="6"/>
        <v>135.04</v>
      </c>
      <c r="AY6" s="22">
        <f t="shared" si="6"/>
        <v>369.69</v>
      </c>
      <c r="AZ6" s="22">
        <f t="shared" si="6"/>
        <v>379.08</v>
      </c>
      <c r="BA6" s="22">
        <f t="shared" si="6"/>
        <v>367.55</v>
      </c>
      <c r="BB6" s="22">
        <f t="shared" si="6"/>
        <v>378.56</v>
      </c>
      <c r="BC6" s="22">
        <f t="shared" si="6"/>
        <v>364.46</v>
      </c>
      <c r="BD6" s="21" t="str">
        <f>IF(BD7="","",IF(BD7="-","【-】","【"&amp;SUBSTITUTE(TEXT(BD7,"#,##0.00"),"-","△")&amp;"】"))</f>
        <v>【252.29】</v>
      </c>
      <c r="BE6" s="22">
        <f>IF(BE7="",NA(),BE7)</f>
        <v>164.21</v>
      </c>
      <c r="BF6" s="22">
        <f t="shared" ref="BF6:BN6" si="7">IF(BF7="",NA(),BF7)</f>
        <v>191.34</v>
      </c>
      <c r="BG6" s="22">
        <f t="shared" si="7"/>
        <v>235.67</v>
      </c>
      <c r="BH6" s="22">
        <f t="shared" si="7"/>
        <v>262.14999999999998</v>
      </c>
      <c r="BI6" s="22">
        <f t="shared" si="7"/>
        <v>265.54000000000002</v>
      </c>
      <c r="BJ6" s="22">
        <f t="shared" si="7"/>
        <v>402.99</v>
      </c>
      <c r="BK6" s="22">
        <f t="shared" si="7"/>
        <v>398.98</v>
      </c>
      <c r="BL6" s="22">
        <f t="shared" si="7"/>
        <v>418.68</v>
      </c>
      <c r="BM6" s="22">
        <f t="shared" si="7"/>
        <v>395.68</v>
      </c>
      <c r="BN6" s="22">
        <f t="shared" si="7"/>
        <v>403.72</v>
      </c>
      <c r="BO6" s="21" t="str">
        <f>IF(BO7="","",IF(BO7="-","【-】","【"&amp;SUBSTITUTE(TEXT(BO7,"#,##0.00"),"-","△")&amp;"】"))</f>
        <v>【268.07】</v>
      </c>
      <c r="BP6" s="22">
        <f>IF(BP7="",NA(),BP7)</f>
        <v>121.52</v>
      </c>
      <c r="BQ6" s="22">
        <f t="shared" ref="BQ6:BY6" si="8">IF(BQ7="",NA(),BQ7)</f>
        <v>110.13</v>
      </c>
      <c r="BR6" s="22">
        <f t="shared" si="8"/>
        <v>102.88</v>
      </c>
      <c r="BS6" s="22">
        <f t="shared" si="8"/>
        <v>95.61</v>
      </c>
      <c r="BT6" s="22">
        <f t="shared" si="8"/>
        <v>94.52</v>
      </c>
      <c r="BU6" s="22">
        <f t="shared" si="8"/>
        <v>98.66</v>
      </c>
      <c r="BV6" s="22">
        <f t="shared" si="8"/>
        <v>98.64</v>
      </c>
      <c r="BW6" s="22">
        <f t="shared" si="8"/>
        <v>94.78</v>
      </c>
      <c r="BX6" s="22">
        <f t="shared" si="8"/>
        <v>97.59</v>
      </c>
      <c r="BY6" s="22">
        <f t="shared" si="8"/>
        <v>92.17</v>
      </c>
      <c r="BZ6" s="21" t="str">
        <f>IF(BZ7="","",IF(BZ7="-","【-】","【"&amp;SUBSTITUTE(TEXT(BZ7,"#,##0.00"),"-","△")&amp;"】"))</f>
        <v>【97.47】</v>
      </c>
      <c r="CA6" s="22">
        <f>IF(CA7="",NA(),CA7)</f>
        <v>59.27</v>
      </c>
      <c r="CB6" s="22">
        <f t="shared" ref="CB6:CJ6" si="9">IF(CB7="",NA(),CB7)</f>
        <v>64.95</v>
      </c>
      <c r="CC6" s="22">
        <f t="shared" si="9"/>
        <v>67.900000000000006</v>
      </c>
      <c r="CD6" s="22">
        <f t="shared" si="9"/>
        <v>74.08</v>
      </c>
      <c r="CE6" s="22">
        <f t="shared" si="9"/>
        <v>79.319999999999993</v>
      </c>
      <c r="CF6" s="22">
        <f t="shared" si="9"/>
        <v>178.59</v>
      </c>
      <c r="CG6" s="22">
        <f t="shared" si="9"/>
        <v>178.92</v>
      </c>
      <c r="CH6" s="22">
        <f t="shared" si="9"/>
        <v>181.3</v>
      </c>
      <c r="CI6" s="22">
        <f t="shared" si="9"/>
        <v>181.71</v>
      </c>
      <c r="CJ6" s="22">
        <f t="shared" si="9"/>
        <v>188.51</v>
      </c>
      <c r="CK6" s="21" t="str">
        <f>IF(CK7="","",IF(CK7="-","【-】","【"&amp;SUBSTITUTE(TEXT(CK7,"#,##0.00"),"-","△")&amp;"】"))</f>
        <v>【174.75】</v>
      </c>
      <c r="CL6" s="22">
        <f>IF(CL7="",NA(),CL7)</f>
        <v>46.84</v>
      </c>
      <c r="CM6" s="22">
        <f t="shared" ref="CM6:CU6" si="10">IF(CM7="",NA(),CM7)</f>
        <v>42.16</v>
      </c>
      <c r="CN6" s="22">
        <f t="shared" si="10"/>
        <v>40.03</v>
      </c>
      <c r="CO6" s="22">
        <f t="shared" si="10"/>
        <v>39.909999999999997</v>
      </c>
      <c r="CP6" s="22">
        <f t="shared" si="10"/>
        <v>40.43</v>
      </c>
      <c r="CQ6" s="22">
        <f t="shared" si="10"/>
        <v>55.03</v>
      </c>
      <c r="CR6" s="22">
        <f t="shared" si="10"/>
        <v>55.14</v>
      </c>
      <c r="CS6" s="22">
        <f t="shared" si="10"/>
        <v>55.89</v>
      </c>
      <c r="CT6" s="22">
        <f t="shared" si="10"/>
        <v>55.72</v>
      </c>
      <c r="CU6" s="22">
        <f t="shared" si="10"/>
        <v>55.31</v>
      </c>
      <c r="CV6" s="21" t="str">
        <f>IF(CV7="","",IF(CV7="-","【-】","【"&amp;SUBSTITUTE(TEXT(CV7,"#,##0.00"),"-","△")&amp;"】"))</f>
        <v>【59.97】</v>
      </c>
      <c r="CW6" s="22">
        <f>IF(CW7="",NA(),CW7)</f>
        <v>86.13</v>
      </c>
      <c r="CX6" s="22">
        <f t="shared" ref="CX6:DF6" si="11">IF(CX7="",NA(),CX7)</f>
        <v>85.27</v>
      </c>
      <c r="CY6" s="22">
        <f t="shared" si="11"/>
        <v>84.42</v>
      </c>
      <c r="CZ6" s="22">
        <f t="shared" si="11"/>
        <v>83.6</v>
      </c>
      <c r="DA6" s="22">
        <f t="shared" si="11"/>
        <v>81.900000000000006</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48.24</v>
      </c>
      <c r="DI6" s="22">
        <f t="shared" ref="DI6:DQ6" si="12">IF(DI7="",NA(),DI7)</f>
        <v>44.78</v>
      </c>
      <c r="DJ6" s="22">
        <f t="shared" si="12"/>
        <v>44.62</v>
      </c>
      <c r="DK6" s="22">
        <f t="shared" si="12"/>
        <v>45.37</v>
      </c>
      <c r="DL6" s="22">
        <f t="shared" si="12"/>
        <v>46.54</v>
      </c>
      <c r="DM6" s="22">
        <f t="shared" si="12"/>
        <v>48.87</v>
      </c>
      <c r="DN6" s="22">
        <f t="shared" si="12"/>
        <v>49.92</v>
      </c>
      <c r="DO6" s="22">
        <f t="shared" si="12"/>
        <v>50.63</v>
      </c>
      <c r="DP6" s="22">
        <f t="shared" si="12"/>
        <v>51.29</v>
      </c>
      <c r="DQ6" s="22">
        <f t="shared" si="12"/>
        <v>52.2</v>
      </c>
      <c r="DR6" s="21" t="str">
        <f>IF(DR7="","",IF(DR7="-","【-】","【"&amp;SUBSTITUTE(TEXT(DR7,"#,##0.00"),"-","△")&amp;"】"))</f>
        <v>【51.51】</v>
      </c>
      <c r="DS6" s="22">
        <f>IF(DS7="",NA(),DS7)</f>
        <v>25.03</v>
      </c>
      <c r="DT6" s="22">
        <f t="shared" ref="DT6:EB6" si="13">IF(DT7="",NA(),DT7)</f>
        <v>24.63</v>
      </c>
      <c r="DU6" s="22">
        <f t="shared" si="13"/>
        <v>27.67</v>
      </c>
      <c r="DV6" s="22">
        <f t="shared" si="13"/>
        <v>29.54</v>
      </c>
      <c r="DW6" s="22">
        <f t="shared" si="13"/>
        <v>28.63</v>
      </c>
      <c r="DX6" s="22">
        <f t="shared" si="13"/>
        <v>14.85</v>
      </c>
      <c r="DY6" s="22">
        <f t="shared" si="13"/>
        <v>16.88</v>
      </c>
      <c r="DZ6" s="22">
        <f t="shared" si="13"/>
        <v>18.28</v>
      </c>
      <c r="EA6" s="22">
        <f t="shared" si="13"/>
        <v>19.61</v>
      </c>
      <c r="EB6" s="22">
        <f t="shared" si="13"/>
        <v>20.73</v>
      </c>
      <c r="EC6" s="21" t="str">
        <f>IF(EC7="","",IF(EC7="-","【-】","【"&amp;SUBSTITUTE(TEXT(EC7,"#,##0.00"),"-","△")&amp;"】"))</f>
        <v>【23.75】</v>
      </c>
      <c r="ED6" s="22">
        <f>IF(ED7="",NA(),ED7)</f>
        <v>0.64</v>
      </c>
      <c r="EE6" s="22">
        <f t="shared" ref="EE6:EM6" si="14">IF(EE7="",NA(),EE7)</f>
        <v>0.86</v>
      </c>
      <c r="EF6" s="22">
        <f t="shared" si="14"/>
        <v>1.19</v>
      </c>
      <c r="EG6" s="22">
        <f t="shared" si="14"/>
        <v>1.24</v>
      </c>
      <c r="EH6" s="22">
        <f t="shared" si="14"/>
        <v>0.63</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223441</v>
      </c>
      <c r="D7" s="24">
        <v>46</v>
      </c>
      <c r="E7" s="24">
        <v>1</v>
      </c>
      <c r="F7" s="24">
        <v>0</v>
      </c>
      <c r="G7" s="24">
        <v>1</v>
      </c>
      <c r="H7" s="24" t="s">
        <v>92</v>
      </c>
      <c r="I7" s="24" t="s">
        <v>93</v>
      </c>
      <c r="J7" s="24" t="s">
        <v>94</v>
      </c>
      <c r="K7" s="24" t="s">
        <v>95</v>
      </c>
      <c r="L7" s="24" t="s">
        <v>96</v>
      </c>
      <c r="M7" s="24" t="s">
        <v>97</v>
      </c>
      <c r="N7" s="25" t="s">
        <v>98</v>
      </c>
      <c r="O7" s="25">
        <v>83.98</v>
      </c>
      <c r="P7" s="25">
        <v>97.91</v>
      </c>
      <c r="Q7" s="25">
        <v>1397</v>
      </c>
      <c r="R7" s="25">
        <v>17611</v>
      </c>
      <c r="S7" s="25">
        <v>135.74</v>
      </c>
      <c r="T7" s="25">
        <v>129.74</v>
      </c>
      <c r="U7" s="25">
        <v>16996</v>
      </c>
      <c r="V7" s="25">
        <v>27.39</v>
      </c>
      <c r="W7" s="25">
        <v>620.52</v>
      </c>
      <c r="X7" s="25">
        <v>118.47</v>
      </c>
      <c r="Y7" s="25">
        <v>110.58</v>
      </c>
      <c r="Z7" s="25">
        <v>105.3</v>
      </c>
      <c r="AA7" s="25">
        <v>99.88</v>
      </c>
      <c r="AB7" s="25">
        <v>100.87</v>
      </c>
      <c r="AC7" s="25">
        <v>108.87</v>
      </c>
      <c r="AD7" s="25">
        <v>108.61</v>
      </c>
      <c r="AE7" s="25">
        <v>108.35</v>
      </c>
      <c r="AF7" s="25">
        <v>108.84</v>
      </c>
      <c r="AG7" s="25">
        <v>105.92</v>
      </c>
      <c r="AH7" s="25">
        <v>108.7</v>
      </c>
      <c r="AI7" s="25">
        <v>0</v>
      </c>
      <c r="AJ7" s="25">
        <v>0</v>
      </c>
      <c r="AK7" s="25">
        <v>0</v>
      </c>
      <c r="AL7" s="25">
        <v>2.99</v>
      </c>
      <c r="AM7" s="25">
        <v>0</v>
      </c>
      <c r="AN7" s="25">
        <v>3.16</v>
      </c>
      <c r="AO7" s="25">
        <v>3.59</v>
      </c>
      <c r="AP7" s="25">
        <v>3.98</v>
      </c>
      <c r="AQ7" s="25">
        <v>6.02</v>
      </c>
      <c r="AR7" s="25">
        <v>7.78</v>
      </c>
      <c r="AS7" s="25">
        <v>1.34</v>
      </c>
      <c r="AT7" s="25">
        <v>210.04</v>
      </c>
      <c r="AU7" s="25">
        <v>214.49</v>
      </c>
      <c r="AV7" s="25">
        <v>249.94</v>
      </c>
      <c r="AW7" s="25">
        <v>180.11</v>
      </c>
      <c r="AX7" s="25">
        <v>135.04</v>
      </c>
      <c r="AY7" s="25">
        <v>369.69</v>
      </c>
      <c r="AZ7" s="25">
        <v>379.08</v>
      </c>
      <c r="BA7" s="25">
        <v>367.55</v>
      </c>
      <c r="BB7" s="25">
        <v>378.56</v>
      </c>
      <c r="BC7" s="25">
        <v>364.46</v>
      </c>
      <c r="BD7" s="25">
        <v>252.29</v>
      </c>
      <c r="BE7" s="25">
        <v>164.21</v>
      </c>
      <c r="BF7" s="25">
        <v>191.34</v>
      </c>
      <c r="BG7" s="25">
        <v>235.67</v>
      </c>
      <c r="BH7" s="25">
        <v>262.14999999999998</v>
      </c>
      <c r="BI7" s="25">
        <v>265.54000000000002</v>
      </c>
      <c r="BJ7" s="25">
        <v>402.99</v>
      </c>
      <c r="BK7" s="25">
        <v>398.98</v>
      </c>
      <c r="BL7" s="25">
        <v>418.68</v>
      </c>
      <c r="BM7" s="25">
        <v>395.68</v>
      </c>
      <c r="BN7" s="25">
        <v>403.72</v>
      </c>
      <c r="BO7" s="25">
        <v>268.07</v>
      </c>
      <c r="BP7" s="25">
        <v>121.52</v>
      </c>
      <c r="BQ7" s="25">
        <v>110.13</v>
      </c>
      <c r="BR7" s="25">
        <v>102.88</v>
      </c>
      <c r="BS7" s="25">
        <v>95.61</v>
      </c>
      <c r="BT7" s="25">
        <v>94.52</v>
      </c>
      <c r="BU7" s="25">
        <v>98.66</v>
      </c>
      <c r="BV7" s="25">
        <v>98.64</v>
      </c>
      <c r="BW7" s="25">
        <v>94.78</v>
      </c>
      <c r="BX7" s="25">
        <v>97.59</v>
      </c>
      <c r="BY7" s="25">
        <v>92.17</v>
      </c>
      <c r="BZ7" s="25">
        <v>97.47</v>
      </c>
      <c r="CA7" s="25">
        <v>59.27</v>
      </c>
      <c r="CB7" s="25">
        <v>64.95</v>
      </c>
      <c r="CC7" s="25">
        <v>67.900000000000006</v>
      </c>
      <c r="CD7" s="25">
        <v>74.08</v>
      </c>
      <c r="CE7" s="25">
        <v>79.319999999999993</v>
      </c>
      <c r="CF7" s="25">
        <v>178.59</v>
      </c>
      <c r="CG7" s="25">
        <v>178.92</v>
      </c>
      <c r="CH7" s="25">
        <v>181.3</v>
      </c>
      <c r="CI7" s="25">
        <v>181.71</v>
      </c>
      <c r="CJ7" s="25">
        <v>188.51</v>
      </c>
      <c r="CK7" s="25">
        <v>174.75</v>
      </c>
      <c r="CL7" s="25">
        <v>46.84</v>
      </c>
      <c r="CM7" s="25">
        <v>42.16</v>
      </c>
      <c r="CN7" s="25">
        <v>40.03</v>
      </c>
      <c r="CO7" s="25">
        <v>39.909999999999997</v>
      </c>
      <c r="CP7" s="25">
        <v>40.43</v>
      </c>
      <c r="CQ7" s="25">
        <v>55.03</v>
      </c>
      <c r="CR7" s="25">
        <v>55.14</v>
      </c>
      <c r="CS7" s="25">
        <v>55.89</v>
      </c>
      <c r="CT7" s="25">
        <v>55.72</v>
      </c>
      <c r="CU7" s="25">
        <v>55.31</v>
      </c>
      <c r="CV7" s="25">
        <v>59.97</v>
      </c>
      <c r="CW7" s="25">
        <v>86.13</v>
      </c>
      <c r="CX7" s="25">
        <v>85.27</v>
      </c>
      <c r="CY7" s="25">
        <v>84.42</v>
      </c>
      <c r="CZ7" s="25">
        <v>83.6</v>
      </c>
      <c r="DA7" s="25">
        <v>81.900000000000006</v>
      </c>
      <c r="DB7" s="25">
        <v>81.900000000000006</v>
      </c>
      <c r="DC7" s="25">
        <v>81.39</v>
      </c>
      <c r="DD7" s="25">
        <v>81.27</v>
      </c>
      <c r="DE7" s="25">
        <v>81.260000000000005</v>
      </c>
      <c r="DF7" s="25">
        <v>80.36</v>
      </c>
      <c r="DG7" s="25">
        <v>89.76</v>
      </c>
      <c r="DH7" s="25">
        <v>48.24</v>
      </c>
      <c r="DI7" s="25">
        <v>44.78</v>
      </c>
      <c r="DJ7" s="25">
        <v>44.62</v>
      </c>
      <c r="DK7" s="25">
        <v>45.37</v>
      </c>
      <c r="DL7" s="25">
        <v>46.54</v>
      </c>
      <c r="DM7" s="25">
        <v>48.87</v>
      </c>
      <c r="DN7" s="25">
        <v>49.92</v>
      </c>
      <c r="DO7" s="25">
        <v>50.63</v>
      </c>
      <c r="DP7" s="25">
        <v>51.29</v>
      </c>
      <c r="DQ7" s="25">
        <v>52.2</v>
      </c>
      <c r="DR7" s="25">
        <v>51.51</v>
      </c>
      <c r="DS7" s="25">
        <v>25.03</v>
      </c>
      <c r="DT7" s="25">
        <v>24.63</v>
      </c>
      <c r="DU7" s="25">
        <v>27.67</v>
      </c>
      <c r="DV7" s="25">
        <v>29.54</v>
      </c>
      <c r="DW7" s="25">
        <v>28.63</v>
      </c>
      <c r="DX7" s="25">
        <v>14.85</v>
      </c>
      <c r="DY7" s="25">
        <v>16.88</v>
      </c>
      <c r="DZ7" s="25">
        <v>18.28</v>
      </c>
      <c r="EA7" s="25">
        <v>19.61</v>
      </c>
      <c r="EB7" s="25">
        <v>20.73</v>
      </c>
      <c r="EC7" s="25">
        <v>23.75</v>
      </c>
      <c r="ED7" s="25">
        <v>0.64</v>
      </c>
      <c r="EE7" s="25">
        <v>0.86</v>
      </c>
      <c r="EF7" s="25">
        <v>1.19</v>
      </c>
      <c r="EG7" s="25">
        <v>1.24</v>
      </c>
      <c r="EH7" s="25">
        <v>0.63</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705</cp:lastModifiedBy>
  <cp:lastPrinted>2024-01-17T08:08:35Z</cp:lastPrinted>
  <dcterms:created xsi:type="dcterms:W3CDTF">2023-12-05T00:55:27Z</dcterms:created>
  <dcterms:modified xsi:type="dcterms:W3CDTF">2024-02-06T23:46:44Z</dcterms:modified>
  <cp:category/>
</cp:coreProperties>
</file>