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23.10.152\share\180_財政管理課\財政部門\総括\地方公営企業関係綴\令和5年度\照会\【215（木）〆】公営企業に係る経営比較分析表（令和４年度決算）の分析等について（確認依頼）\上水より\20240214114903\"/>
    </mc:Choice>
  </mc:AlternateContent>
  <xr:revisionPtr revIDLastSave="0" documentId="13_ncr:1_{6190ACAF-14D8-4A52-9861-6A18B6E0689D}" xr6:coauthVersionLast="47" xr6:coauthVersionMax="47" xr10:uidLastSave="{00000000-0000-0000-0000-000000000000}"/>
  <workbookProtection workbookAlgorithmName="SHA-512" workbookHashValue="NAI5EZ07wecbfz07jiF1T5lqJm5HR+jaCV2Q/LqbrBANOf1OJeQ/EOF4QodnR6zm3UCEXFzov/JJLQTm2Zr7CA==" workbookSaltValue="wnQ5eNJo4NkI0qDPc0iD8g==" workbookSpinCount="100000" lockStructure="1"/>
  <bookViews>
    <workbookView xWindow="-120" yWindow="-16320" windowWidth="29040" windowHeight="164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BB10" i="4"/>
  <c r="BB8" i="4"/>
  <c r="AT8" i="4"/>
  <c r="AL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<sst xmlns="http://schemas.openxmlformats.org/spreadsheetml/2006/main" count="228" uniqueCount="114">
  <si>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</si>
  <si>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</si>
  <si>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</si>
  <si>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</si>
  <si>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</si>
  <si>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</si>
  <si>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</si>
  <si>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</si>
  <si>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</si>
  <si>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</si>
  <si>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</si>
  <si>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</si>
  <si>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</si>
  <si>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</si>
  <si>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</si>
  <si>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</si>
  <si>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</si>
  <si>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</si>
  <si>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</si>
  <si>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</si>
  <si>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</si>
  <si>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</si>
  <si>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</si>
  <si>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</si>
  <si>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</si>
  <si>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</si>
  <si>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</si>
  <si>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</si>
  <si>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</si>
  <si>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</si>
  <si>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</si>
  <si>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</si>
  <si>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</si>
  <si>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</si>
  <si>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</si>
  <si>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</si>
  <si>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</si>
  <si>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</si>
  <si>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</si>
  <si>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</si>
  <si>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</si>
  <si>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</si>
  <si>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</si>
  <si>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</si>
  <si>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</si>
  <si>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</si>
  <si>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</si>
  <si>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</si>
  <si>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</si>
  <si>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</si>
  <si>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</si>
  <si>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</si>
  <si>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</si>
  <si>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</si>
  <si>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</si>
  <si>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</si>
  <si>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</si>
  <si>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</si>
  <si>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</si>
  <si>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</si>
  <si>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</si>
  <si>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</si>
  <si>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</si>
  <si>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</si>
  <si>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</si>
  <si>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</si>
  <si>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</si>
  <si>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</si>
  <si>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</si>
  <si>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</si>
  <si>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</si>
  <si>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</si>
  <si>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</si>
  <si>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</si>
  <si>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</si>
  <si>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</si>
  <si>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</si>
  <si>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</si>
  <si>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</si>
  <si>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</si>
  <si>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</si>
  <si>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</si>
  <si>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</si>
  <si>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</si>
  <si>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</si>
  <si>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</si>
  <si>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</si>
  <si>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</si>
  <si>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</si>
  <si>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</si>
  <si>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</si>
  <si>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</si>
  <si>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</si>
  <si>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吉田町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</si>
  <si>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</si>
  <si>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</si>
  <si>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</si>
  <si>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</si>
  <si>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</si>
  <si>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</si>
  <si>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</si>
  <si>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</si>
  <si>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</si>
  <si>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</si>
  <si>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</si>
  <si>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</si>
  <si>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</si>
  <si>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</si>
  <si>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</si>
  <si>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</si>
  <si>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</si>
  <si>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類似団体平均値より低く、良好な数値であるが、若干の増加傾向で推移している。法定耐用年数に近い管路の割合が増加していることを示しており、老朽化が徐々に進行していると言える。今後も施設や管路を計画的に更新していく必要がある。
②管路経年化率は、類似団体平均を下回っているが、前年を上回る結果となっている。事業費の平準化を図りより一層の計画的な管路更新を進める必要がある。
③管路更新率は、類似団体平均と比較して上回っており良好な状態であるが、令和3年度から管路更新に加えて施設更新を実施しているため、管路の更新率は低い数値で推移している。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3" eb="24">
      <t>ヒク</t>
    </rPh>
    <rPh sb="26" eb="28">
      <t>リョウコウ</t>
    </rPh>
    <rPh sb="29" eb="31">
      <t>スウチ</t>
    </rPh>
    <rPh sb="36" eb="38">
      <t>ジャッカン</t>
    </rPh>
    <rPh sb="39" eb="41">
      <t>ゾウカ</t>
    </rPh>
    <rPh sb="41" eb="43">
      <t>ケイコウ</t>
    </rPh>
    <rPh sb="44" eb="46">
      <t>スイイ</t>
    </rPh>
    <rPh sb="51" eb="53">
      <t>ホウテイ</t>
    </rPh>
    <rPh sb="53" eb="55">
      <t>タイヨウ</t>
    </rPh>
    <rPh sb="55" eb="57">
      <t>ネンスウ</t>
    </rPh>
    <rPh sb="58" eb="59">
      <t>チカ</t>
    </rPh>
    <rPh sb="60" eb="62">
      <t>カンロ</t>
    </rPh>
    <rPh sb="63" eb="65">
      <t>ワリアイ</t>
    </rPh>
    <rPh sb="66" eb="68">
      <t>ゾウカ</t>
    </rPh>
    <rPh sb="75" eb="76">
      <t>シメ</t>
    </rPh>
    <rPh sb="81" eb="84">
      <t>ロウキュウカ</t>
    </rPh>
    <rPh sb="85" eb="87">
      <t>ジョジョ</t>
    </rPh>
    <rPh sb="88" eb="90">
      <t>シンコウ</t>
    </rPh>
    <rPh sb="95" eb="96">
      <t>イ</t>
    </rPh>
    <rPh sb="99" eb="101">
      <t>コンゴ</t>
    </rPh>
    <rPh sb="102" eb="104">
      <t>シセツ</t>
    </rPh>
    <rPh sb="105" eb="107">
      <t>カンロ</t>
    </rPh>
    <rPh sb="108" eb="111">
      <t>ケイカクテキ</t>
    </rPh>
    <rPh sb="112" eb="114">
      <t>コウシン</t>
    </rPh>
    <rPh sb="118" eb="120">
      <t>ヒツヨウ</t>
    </rPh>
    <rPh sb="126" eb="128">
      <t>カンロ</t>
    </rPh>
    <rPh sb="128" eb="131">
      <t>ケイネンカ</t>
    </rPh>
    <rPh sb="131" eb="132">
      <t>リツ</t>
    </rPh>
    <rPh sb="134" eb="136">
      <t>ルイジ</t>
    </rPh>
    <rPh sb="136" eb="138">
      <t>ダンタイ</t>
    </rPh>
    <rPh sb="138" eb="140">
      <t>ヘイキン</t>
    </rPh>
    <rPh sb="141" eb="143">
      <t>シタマワ</t>
    </rPh>
    <rPh sb="149" eb="151">
      <t>ゼンネン</t>
    </rPh>
    <rPh sb="152" eb="154">
      <t>ウワマワ</t>
    </rPh>
    <rPh sb="155" eb="157">
      <t>ケッカ</t>
    </rPh>
    <rPh sb="164" eb="167">
      <t>ジギョウヒ</t>
    </rPh>
    <rPh sb="168" eb="171">
      <t>ヘイジュンカ</t>
    </rPh>
    <rPh sb="172" eb="173">
      <t>ハカ</t>
    </rPh>
    <rPh sb="176" eb="178">
      <t>イッソウ</t>
    </rPh>
    <rPh sb="179" eb="182">
      <t>ケイカクテキ</t>
    </rPh>
    <rPh sb="183" eb="185">
      <t>カンロ</t>
    </rPh>
    <rPh sb="185" eb="187">
      <t>コウシン</t>
    </rPh>
    <rPh sb="188" eb="189">
      <t>スス</t>
    </rPh>
    <rPh sb="191" eb="193">
      <t>ヒツヨウ</t>
    </rPh>
    <rPh sb="199" eb="201">
      <t>カンロ</t>
    </rPh>
    <rPh sb="201" eb="203">
      <t>コウシン</t>
    </rPh>
    <rPh sb="203" eb="204">
      <t>リツ</t>
    </rPh>
    <rPh sb="206" eb="208">
      <t>ルイジ</t>
    </rPh>
    <rPh sb="208" eb="210">
      <t>ダンタイ</t>
    </rPh>
    <rPh sb="210" eb="212">
      <t>ヘイキン</t>
    </rPh>
    <rPh sb="213" eb="215">
      <t>ヒカク</t>
    </rPh>
    <rPh sb="217" eb="219">
      <t>ウワマワ</t>
    </rPh>
    <rPh sb="223" eb="225">
      <t>リョウコウ</t>
    </rPh>
    <rPh sb="226" eb="228">
      <t>ジョウタイ</t>
    </rPh>
    <rPh sb="233" eb="235">
      <t>レイワ</t>
    </rPh>
    <rPh sb="236" eb="238">
      <t>ネンド</t>
    </rPh>
    <rPh sb="240" eb="242">
      <t>カンロ</t>
    </rPh>
    <rPh sb="242" eb="244">
      <t>コウシン</t>
    </rPh>
    <rPh sb="245" eb="246">
      <t>クワ</t>
    </rPh>
    <rPh sb="248" eb="250">
      <t>シセツ</t>
    </rPh>
    <rPh sb="250" eb="252">
      <t>コウシン</t>
    </rPh>
    <rPh sb="253" eb="255">
      <t>ジッシ</t>
    </rPh>
    <rPh sb="262" eb="264">
      <t>カンロ</t>
    </rPh>
    <rPh sb="265" eb="267">
      <t>コウシン</t>
    </rPh>
    <rPh sb="267" eb="268">
      <t>リツ</t>
    </rPh>
    <rPh sb="269" eb="270">
      <t>ヒク</t>
    </rPh>
    <rPh sb="271" eb="273">
      <t>スウチ</t>
    </rPh>
    <rPh sb="274" eb="276">
      <t>スイイ</t>
    </rPh>
    <phoneticPr fontId="4"/>
  </si>
  <si>
    <t>　経営の健全性・効率性の指標は望ましいとされている数値を満たしており、類似団体平均値と比較しても良好な数値であることから健全な経営状態であると判断できる。
　また、継続的に黒字を確保しつつ、企業債残高を減少させており、効率的な事業運営を実現できている。
　しかしながら、老朽化は徐々に進行している状況であり、計画的な管路及び施設の更新に取り組む必要がある。
　今後は、物価上昇等による経常経費の上昇も考えられるため、令和5年度に実施している水道事業経営戦略の中間見直しの中で、中長期的な経営・財務マネジメントや基本方針について検討し、より一層の安定した経営に努めていく。</t>
    <rPh sb="1" eb="3">
      <t>ケイエイ</t>
    </rPh>
    <rPh sb="4" eb="7">
      <t>ケンゼンセイ</t>
    </rPh>
    <rPh sb="8" eb="11">
      <t>コウリツセイ</t>
    </rPh>
    <rPh sb="12" eb="14">
      <t>シヒョウ</t>
    </rPh>
    <rPh sb="15" eb="16">
      <t>ノゾ</t>
    </rPh>
    <rPh sb="25" eb="27">
      <t>スウチ</t>
    </rPh>
    <rPh sb="28" eb="29">
      <t>ミ</t>
    </rPh>
    <rPh sb="35" eb="37">
      <t>ルイジ</t>
    </rPh>
    <rPh sb="37" eb="39">
      <t>ダンタイ</t>
    </rPh>
    <rPh sb="39" eb="42">
      <t>ヘイキンチ</t>
    </rPh>
    <rPh sb="43" eb="45">
      <t>ヒカク</t>
    </rPh>
    <rPh sb="48" eb="50">
      <t>リョウコウ</t>
    </rPh>
    <rPh sb="51" eb="53">
      <t>スウチ</t>
    </rPh>
    <rPh sb="60" eb="62">
      <t>ケンゼン</t>
    </rPh>
    <rPh sb="63" eb="65">
      <t>ケイエイ</t>
    </rPh>
    <rPh sb="65" eb="67">
      <t>ジョウタイ</t>
    </rPh>
    <rPh sb="71" eb="73">
      <t>ハンダン</t>
    </rPh>
    <rPh sb="82" eb="85">
      <t>ケイゾクテキ</t>
    </rPh>
    <rPh sb="86" eb="88">
      <t>クロジ</t>
    </rPh>
    <rPh sb="89" eb="91">
      <t>カクホ</t>
    </rPh>
    <rPh sb="95" eb="97">
      <t>キギョウ</t>
    </rPh>
    <rPh sb="97" eb="98">
      <t>サイ</t>
    </rPh>
    <rPh sb="98" eb="100">
      <t>ザンダカ</t>
    </rPh>
    <rPh sb="101" eb="103">
      <t>ゲンショウ</t>
    </rPh>
    <rPh sb="109" eb="112">
      <t>コウリツテキ</t>
    </rPh>
    <rPh sb="113" eb="115">
      <t>ジギョウ</t>
    </rPh>
    <rPh sb="115" eb="117">
      <t>ウンエイ</t>
    </rPh>
    <rPh sb="135" eb="138">
      <t>ロウキュウカ</t>
    </rPh>
    <rPh sb="139" eb="141">
      <t>ジョジョ</t>
    </rPh>
    <rPh sb="142" eb="144">
      <t>シンコウ</t>
    </rPh>
    <rPh sb="148" eb="150">
      <t>ジョウキョウ</t>
    </rPh>
    <rPh sb="154" eb="157">
      <t>ケイカクテキ</t>
    </rPh>
    <rPh sb="158" eb="160">
      <t>カンロ</t>
    </rPh>
    <rPh sb="160" eb="161">
      <t>オヨ</t>
    </rPh>
    <rPh sb="162" eb="164">
      <t>シセツ</t>
    </rPh>
    <rPh sb="165" eb="167">
      <t>コウシン</t>
    </rPh>
    <rPh sb="168" eb="169">
      <t>ト</t>
    </rPh>
    <rPh sb="170" eb="171">
      <t>ク</t>
    </rPh>
    <rPh sb="172" eb="174">
      <t>ヒツヨウ</t>
    </rPh>
    <rPh sb="180" eb="182">
      <t>コンゴ</t>
    </rPh>
    <rPh sb="184" eb="186">
      <t>ブッカ</t>
    </rPh>
    <rPh sb="186" eb="188">
      <t>ジョウショウ</t>
    </rPh>
    <rPh sb="188" eb="189">
      <t>ナド</t>
    </rPh>
    <rPh sb="192" eb="194">
      <t>ケイジョウ</t>
    </rPh>
    <rPh sb="194" eb="196">
      <t>ケイヒ</t>
    </rPh>
    <rPh sb="197" eb="199">
      <t>ジョウショウ</t>
    </rPh>
    <rPh sb="200" eb="201">
      <t>カンガ</t>
    </rPh>
    <rPh sb="208" eb="210">
      <t>レイワ</t>
    </rPh>
    <rPh sb="211" eb="213">
      <t>ネンド</t>
    </rPh>
    <rPh sb="214" eb="216">
      <t>ジッシ</t>
    </rPh>
    <rPh sb="220" eb="222">
      <t>スイドウ</t>
    </rPh>
    <rPh sb="222" eb="224">
      <t>ジギョウ</t>
    </rPh>
    <rPh sb="224" eb="226">
      <t>ケイエイ</t>
    </rPh>
    <rPh sb="226" eb="228">
      <t>センリャク</t>
    </rPh>
    <rPh sb="229" eb="231">
      <t>チュウカン</t>
    </rPh>
    <rPh sb="231" eb="233">
      <t>ミナオ</t>
    </rPh>
    <rPh sb="235" eb="236">
      <t>ナカ</t>
    </rPh>
    <rPh sb="238" eb="241">
      <t>チュウチョウキ</t>
    </rPh>
    <rPh sb="241" eb="242">
      <t>テキ</t>
    </rPh>
    <rPh sb="243" eb="245">
      <t>ケイエイ</t>
    </rPh>
    <rPh sb="246" eb="248">
      <t>ザイム</t>
    </rPh>
    <rPh sb="255" eb="257">
      <t>キホン</t>
    </rPh>
    <rPh sb="257" eb="259">
      <t>ホウシン</t>
    </rPh>
    <rPh sb="263" eb="265">
      <t>ケントウ</t>
    </rPh>
    <rPh sb="269" eb="271">
      <t>イッソウ</t>
    </rPh>
    <rPh sb="272" eb="274">
      <t>アンテイ</t>
    </rPh>
    <rPh sb="276" eb="278">
      <t>ケイエイ</t>
    </rPh>
    <rPh sb="279" eb="280">
      <t>ツト</t>
    </rPh>
    <phoneticPr fontId="4"/>
  </si>
  <si>
    <r>
      <rPr>
        <sz val="10.5"/>
        <rFont val="ＭＳ ゴシック"/>
        <family val="3"/>
        <charset val="128"/>
      </rPr>
      <t>①経常収支比率は、100％を超え類似団体平均を上回っており、良好な数値を維持している。収益のほとんどは給水収益であり、健全な経営が保たれている。</t>
    </r>
    <r>
      <rPr>
        <sz val="10.5"/>
        <color rgb="FFFF0000"/>
        <rFont val="ＭＳ ゴシック"/>
        <family val="3"/>
        <charset val="128"/>
      </rPr>
      <t xml:space="preserve">
</t>
    </r>
    <r>
      <rPr>
        <sz val="10.5"/>
        <rFont val="ＭＳ ゴシック"/>
        <family val="3"/>
        <charset val="128"/>
      </rPr>
      <t>②累積欠損金比率は、欠損金が生じていないため継続して0％である。
③流動比率は、400％を超えており支払能力は十分に備えている。</t>
    </r>
    <r>
      <rPr>
        <sz val="10.5"/>
        <color rgb="FFFF0000"/>
        <rFont val="ＭＳ ゴシック"/>
        <family val="3"/>
        <charset val="128"/>
      </rPr>
      <t xml:space="preserve">
</t>
    </r>
    <r>
      <rPr>
        <sz val="10.5"/>
        <rFont val="ＭＳ ゴシック"/>
        <family val="3"/>
        <charset val="128"/>
      </rPr>
      <t>④企業債残高対給水収益比率は、類似団体平均を超えて若干高い数値となっているが減少傾向にある。企業債残高は配水池、浄水池等の耐震化を進めたために起債額が増加した経緯があり、現在は返済額を超えない額を借入額とすることで企業債残高の減少に努めており、今後も継続して計画的に償還していく。</t>
    </r>
    <r>
      <rPr>
        <sz val="10.5"/>
        <color rgb="FFFF0000"/>
        <rFont val="ＭＳ ゴシック"/>
        <family val="3"/>
        <charset val="128"/>
      </rPr>
      <t xml:space="preserve">
</t>
    </r>
    <r>
      <rPr>
        <sz val="10.5"/>
        <rFont val="ＭＳ ゴシック"/>
        <family val="3"/>
        <charset val="128"/>
      </rPr>
      <t>⑤料金回収率は、100％を超える水準で推移しており、給水に係る費用の全てを給水収益で賄うことができている。</t>
    </r>
    <r>
      <rPr>
        <sz val="10.5"/>
        <color rgb="FFFF0000"/>
        <rFont val="ＭＳ ゴシック"/>
        <family val="3"/>
        <charset val="128"/>
      </rPr>
      <t xml:space="preserve">
</t>
    </r>
    <r>
      <rPr>
        <sz val="10.5"/>
        <rFont val="ＭＳ ゴシック"/>
        <family val="3"/>
        <charset val="128"/>
      </rPr>
      <t>⑥給水原価は、ほぼ横ばいで推移している。水源に恵まれ、給水コストが低く抑えられていることから、類似団体平均値と比較して良好な状態を維持できている。</t>
    </r>
    <r>
      <rPr>
        <sz val="10.5"/>
        <color rgb="FFFF0000"/>
        <rFont val="ＭＳ ゴシック"/>
        <family val="3"/>
        <charset val="128"/>
      </rPr>
      <t xml:space="preserve">
</t>
    </r>
    <r>
      <rPr>
        <sz val="10.5"/>
        <rFont val="ＭＳ ゴシック"/>
        <family val="3"/>
        <charset val="128"/>
      </rPr>
      <t>⑦施設利用率は、類似団体平均値を上回っており、適切な規模での利用を維持できている。</t>
    </r>
    <r>
      <rPr>
        <sz val="10.5"/>
        <color rgb="FFFF0000"/>
        <rFont val="ＭＳ ゴシック"/>
        <family val="3"/>
        <charset val="128"/>
      </rPr>
      <t xml:space="preserve">
</t>
    </r>
    <r>
      <rPr>
        <sz val="10.5"/>
        <rFont val="ＭＳ ゴシック"/>
        <family val="3"/>
        <charset val="128"/>
      </rPr>
      <t>⑧有収率は、類似団体平均と比較して上回っているが、減少に転じている。漏水等の無収水量が発生していると考えられる。今後も漏水の可能性の高い材質の管を中心に漏水調査を計画的に実施し、より一層の漏水早期発見、迅速な修繕等の対策を講じる必要がある。</t>
    </r>
    <rPh sb="1" eb="3">
      <t>ケイジョウ</t>
    </rPh>
    <rPh sb="3" eb="5">
      <t>シュウシ</t>
    </rPh>
    <rPh sb="5" eb="7">
      <t>ヒリツ</t>
    </rPh>
    <rPh sb="14" eb="15">
      <t>コ</t>
    </rPh>
    <rPh sb="16" eb="18">
      <t>ルイジ</t>
    </rPh>
    <rPh sb="18" eb="20">
      <t>ダンタイ</t>
    </rPh>
    <rPh sb="20" eb="22">
      <t>ヘイキン</t>
    </rPh>
    <rPh sb="23" eb="25">
      <t>ウワマワ</t>
    </rPh>
    <rPh sb="30" eb="32">
      <t>リョウコウ</t>
    </rPh>
    <rPh sb="33" eb="35">
      <t>スウチ</t>
    </rPh>
    <rPh sb="36" eb="38">
      <t>イジ</t>
    </rPh>
    <rPh sb="43" eb="45">
      <t>シュウエキ</t>
    </rPh>
    <rPh sb="51" eb="53">
      <t>キュウスイ</t>
    </rPh>
    <rPh sb="53" eb="55">
      <t>シュウエキ</t>
    </rPh>
    <rPh sb="59" eb="61">
      <t>ケンゼン</t>
    </rPh>
    <rPh sb="62" eb="64">
      <t>ケイエイ</t>
    </rPh>
    <rPh sb="65" eb="66">
      <t>タモ</t>
    </rPh>
    <rPh sb="74" eb="76">
      <t>ルイセキ</t>
    </rPh>
    <rPh sb="76" eb="78">
      <t>ケッソン</t>
    </rPh>
    <rPh sb="78" eb="79">
      <t>キン</t>
    </rPh>
    <rPh sb="79" eb="81">
      <t>ヒリツ</t>
    </rPh>
    <rPh sb="83" eb="85">
      <t>ケッソン</t>
    </rPh>
    <rPh sb="85" eb="86">
      <t>キン</t>
    </rPh>
    <rPh sb="87" eb="88">
      <t>ショウ</t>
    </rPh>
    <rPh sb="95" eb="97">
      <t>ケイゾク</t>
    </rPh>
    <rPh sb="107" eb="109">
      <t>リュウドウ</t>
    </rPh>
    <rPh sb="109" eb="111">
      <t>ヒリツ</t>
    </rPh>
    <rPh sb="118" eb="119">
      <t>コ</t>
    </rPh>
    <rPh sb="123" eb="125">
      <t>シハライ</t>
    </rPh>
    <rPh sb="125" eb="127">
      <t>ノウリョク</t>
    </rPh>
    <rPh sb="128" eb="130">
      <t>ジュウブン</t>
    </rPh>
    <rPh sb="131" eb="132">
      <t>ソナ</t>
    </rPh>
    <rPh sb="139" eb="141">
      <t>キギョウ</t>
    </rPh>
    <rPh sb="141" eb="142">
      <t>サイ</t>
    </rPh>
    <rPh sb="142" eb="144">
      <t>ザンダカ</t>
    </rPh>
    <rPh sb="144" eb="145">
      <t>タイ</t>
    </rPh>
    <rPh sb="145" eb="147">
      <t>キュウスイ</t>
    </rPh>
    <rPh sb="147" eb="149">
      <t>シュウエキ</t>
    </rPh>
    <rPh sb="149" eb="151">
      <t>ヒリツ</t>
    </rPh>
    <rPh sb="153" eb="155">
      <t>ルイジ</t>
    </rPh>
    <rPh sb="334" eb="336">
      <t>キュウスイ</t>
    </rPh>
    <rPh sb="336" eb="338">
      <t>ゲンカ</t>
    </rPh>
    <rPh sb="342" eb="343">
      <t>ヨコ</t>
    </rPh>
    <rPh sb="346" eb="348">
      <t>スイイ</t>
    </rPh>
    <rPh sb="353" eb="355">
      <t>スイゲン</t>
    </rPh>
    <rPh sb="356" eb="357">
      <t>メグ</t>
    </rPh>
    <rPh sb="360" eb="362">
      <t>キュウスイ</t>
    </rPh>
    <rPh sb="366" eb="367">
      <t>ヒク</t>
    </rPh>
    <rPh sb="368" eb="369">
      <t>オサ</t>
    </rPh>
    <rPh sb="380" eb="382">
      <t>ルイジ</t>
    </rPh>
    <rPh sb="382" eb="384">
      <t>ダンタイ</t>
    </rPh>
    <rPh sb="384" eb="387">
      <t>ヘイキンチ</t>
    </rPh>
    <rPh sb="388" eb="390">
      <t>ヒカク</t>
    </rPh>
    <rPh sb="392" eb="394">
      <t>リョウコウ</t>
    </rPh>
    <rPh sb="395" eb="397">
      <t>ジョウタイ</t>
    </rPh>
    <rPh sb="398" eb="400">
      <t>イジ</t>
    </rPh>
    <rPh sb="408" eb="410">
      <t>シセツ</t>
    </rPh>
    <rPh sb="410" eb="412">
      <t>リヨウ</t>
    </rPh>
    <rPh sb="412" eb="413">
      <t>リツ</t>
    </rPh>
    <rPh sb="415" eb="417">
      <t>ルイジ</t>
    </rPh>
    <rPh sb="417" eb="419">
      <t>ダンタイ</t>
    </rPh>
    <rPh sb="419" eb="421">
      <t>ヘイキン</t>
    </rPh>
    <rPh sb="421" eb="422">
      <t>チ</t>
    </rPh>
    <rPh sb="423" eb="425">
      <t>ウワマワ</t>
    </rPh>
    <rPh sb="430" eb="432">
      <t>テキセツ</t>
    </rPh>
    <rPh sb="433" eb="435">
      <t>キボ</t>
    </rPh>
    <rPh sb="437" eb="439">
      <t>リヨウ</t>
    </rPh>
    <rPh sb="440" eb="442">
      <t>イジ</t>
    </rPh>
    <rPh sb="450" eb="453">
      <t>ユウシュウリツ</t>
    </rPh>
    <rPh sb="455" eb="457">
      <t>ルイジ</t>
    </rPh>
    <rPh sb="457" eb="459">
      <t>ダンタイ</t>
    </rPh>
    <rPh sb="459" eb="461">
      <t>ヘイキン</t>
    </rPh>
    <rPh sb="462" eb="464">
      <t>ヒカク</t>
    </rPh>
    <rPh sb="466" eb="468">
      <t>ウワマワ</t>
    </rPh>
    <rPh sb="474" eb="476">
      <t>ゲンショウ</t>
    </rPh>
    <rPh sb="477" eb="478">
      <t>テン</t>
    </rPh>
    <rPh sb="483" eb="485">
      <t>ロウスイ</t>
    </rPh>
    <rPh sb="485" eb="486">
      <t>ナド</t>
    </rPh>
    <rPh sb="505" eb="507">
      <t>コンゴ</t>
    </rPh>
    <rPh sb="540" eb="542">
      <t>イッソウ</t>
    </rPh>
    <rPh sb="543" eb="545">
      <t>ロウスイ</t>
    </rPh>
    <rPh sb="545" eb="547">
      <t>ソウキ</t>
    </rPh>
    <rPh sb="547" eb="549">
      <t>ハッケン</t>
    </rPh>
    <rPh sb="550" eb="552">
      <t>ジンソク</t>
    </rPh>
    <rPh sb="553" eb="555">
      <t>シュウゼン</t>
    </rPh>
    <rPh sb="555" eb="556">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</si>
</sst>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rgb="FFFF0000"/>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0.92</c:v>
                </c:pt>
                <c:pt idx="1">
                  <c:v>0.71</c:v>
                </c:pt>
                <c:pt idx="2">
                  <c:v>0.65</c:v>
                </c:pt>
                <c:pt idx="3">
                  <c:v>0.6</c:v>
                </c:pt>
                <c:pt idx="4">
                  <c:v>0.52</c:v>
                </c:pt>
              </c:numCache>
            </c:numRef>
          </c:val>
          <c:extLst>
            <c:ext xmlns:c16="http://schemas.microsoft.com/office/drawing/2014/chart" uri="{C3380CC4-5D6E-409C-BE32-E72D297353CC}">
              <c16:uniqueId val="{00000000-AB38-418D-ACCD-2CB7245C057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AB38-418D-ACCD-2CB7245C057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70.11</c:v>
                </c:pt>
                <c:pt idx="1">
                  <c:v>68.56</c:v>
                </c:pt>
                <c:pt idx="2">
                  <c:v>69.459999999999994</c:v>
                </c:pt>
                <c:pt idx="3">
                  <c:v>69.37</c:v>
                </c:pt>
                <c:pt idx="4">
                  <c:v>69.430000000000007</c:v>
                </c:pt>
              </c:numCache>
            </c:numRef>
          </c:val>
          <c:extLst>
            <c:ext xmlns:c16="http://schemas.microsoft.com/office/drawing/2014/chart" uri="{C3380CC4-5D6E-409C-BE32-E72D297353CC}">
              <c16:uniqueId val="{00000000-5239-4462-B4BB-C69C7A83061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5239-4462-B4BB-C69C7A83061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87.49</c:v>
                </c:pt>
                <c:pt idx="1">
                  <c:v>88.59</c:v>
                </c:pt>
                <c:pt idx="2">
                  <c:v>89.79</c:v>
                </c:pt>
                <c:pt idx="3">
                  <c:v>88.77</c:v>
                </c:pt>
                <c:pt idx="4">
                  <c:v>88.15</c:v>
                </c:pt>
              </c:numCache>
            </c:numRef>
          </c:val>
          <c:extLst>
            <c:ext xmlns:c16="http://schemas.microsoft.com/office/drawing/2014/chart" uri="{C3380CC4-5D6E-409C-BE32-E72D297353CC}">
              <c16:uniqueId val="{00000000-E3EE-4516-8AEB-CD3874A2F21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E3EE-4516-8AEB-CD3874A2F21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117.77</c:v>
                </c:pt>
                <c:pt idx="1">
                  <c:v>119.3</c:v>
                </c:pt>
                <c:pt idx="2">
                  <c:v>121.42</c:v>
                </c:pt>
                <c:pt idx="3">
                  <c:v>122.79</c:v>
                </c:pt>
                <c:pt idx="4">
                  <c:v>123.97</c:v>
                </c:pt>
              </c:numCache>
            </c:numRef>
          </c:val>
          <c:extLst>
            <c:ext xmlns:c16="http://schemas.microsoft.com/office/drawing/2014/chart" uri="{C3380CC4-5D6E-409C-BE32-E72D297353CC}">
              <c16:uniqueId val="{00000000-7D39-438A-97F7-94859570B02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7D39-438A-97F7-94859570B02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40.17</c:v>
                </c:pt>
                <c:pt idx="1">
                  <c:v>41.42</c:v>
                </c:pt>
                <c:pt idx="2">
                  <c:v>42.58</c:v>
                </c:pt>
                <c:pt idx="3">
                  <c:v>43.88</c:v>
                </c:pt>
                <c:pt idx="4">
                  <c:v>44.97</c:v>
                </c:pt>
              </c:numCache>
            </c:numRef>
          </c:val>
          <c:extLst>
            <c:ext xmlns:c16="http://schemas.microsoft.com/office/drawing/2014/chart" uri="{C3380CC4-5D6E-409C-BE32-E72D297353CC}">
              <c16:uniqueId val="{00000000-6D2A-4E6D-9EAF-BEB615270AF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6D2A-4E6D-9EAF-BEB615270AF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14.59</c:v>
                </c:pt>
                <c:pt idx="1">
                  <c:v>15.9</c:v>
                </c:pt>
                <c:pt idx="2">
                  <c:v>14.46</c:v>
                </c:pt>
                <c:pt idx="3">
                  <c:v>15.51</c:v>
                </c:pt>
                <c:pt idx="4">
                  <c:v>16.760000000000002</c:v>
                </c:pt>
              </c:numCache>
            </c:numRef>
          </c:val>
          <c:extLst>
            <c:ext xmlns:c16="http://schemas.microsoft.com/office/drawing/2014/chart" uri="{C3380CC4-5D6E-409C-BE32-E72D297353CC}">
              <c16:uniqueId val="{00000000-6305-4A7B-BBA0-10E0BBA0D8A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6305-4A7B-BBA0-10E0BBA0D8A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A7-41E0-8CB9-63D2E4486B8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1BA7-41E0-8CB9-63D2E4486B8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331.38</c:v>
                </c:pt>
                <c:pt idx="1">
                  <c:v>342.21</c:v>
                </c:pt>
                <c:pt idx="2">
                  <c:v>356.8</c:v>
                </c:pt>
                <c:pt idx="3">
                  <c:v>374.09</c:v>
                </c:pt>
                <c:pt idx="4">
                  <c:v>409.71</c:v>
                </c:pt>
              </c:numCache>
            </c:numRef>
          </c:val>
          <c:extLst>
            <c:ext xmlns:c16="http://schemas.microsoft.com/office/drawing/2014/chart" uri="{C3380CC4-5D6E-409C-BE32-E72D297353CC}">
              <c16:uniqueId val="{00000000-437A-4D72-B54E-60F117AF3F1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437A-4D72-B54E-60F117AF3F1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478.97</c:v>
                </c:pt>
                <c:pt idx="1">
                  <c:v>463.23</c:v>
                </c:pt>
                <c:pt idx="2">
                  <c:v>431.16</c:v>
                </c:pt>
                <c:pt idx="3">
                  <c:v>414.5</c:v>
                </c:pt>
                <c:pt idx="4">
                  <c:v>393.43</c:v>
                </c:pt>
              </c:numCache>
            </c:numRef>
          </c:val>
          <c:extLst>
            <c:ext xmlns:c16="http://schemas.microsoft.com/office/drawing/2014/chart" uri="{C3380CC4-5D6E-409C-BE32-E72D297353CC}">
              <c16:uniqueId val="{00000000-8367-4284-8A41-0B389DF37B3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8367-4284-8A41-0B389DF37B3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118.05</c:v>
                </c:pt>
                <c:pt idx="1">
                  <c:v>120.54</c:v>
                </c:pt>
                <c:pt idx="2">
                  <c:v>123.2</c:v>
                </c:pt>
                <c:pt idx="3">
                  <c:v>124.46</c:v>
                </c:pt>
                <c:pt idx="4">
                  <c:v>126.19</c:v>
                </c:pt>
              </c:numCache>
            </c:numRef>
          </c:val>
          <c:extLst>
            <c:ext xmlns:c16="http://schemas.microsoft.com/office/drawing/2014/chart" uri="{C3380CC4-5D6E-409C-BE32-E72D297353CC}">
              <c16:uniqueId val="{00000000-C6EE-4E1E-9778-2C55992FE76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C6EE-4E1E-9778-2C55992FE76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104.46</c:v>
                </c:pt>
                <c:pt idx="1">
                  <c:v>102.77</c:v>
                </c:pt>
                <c:pt idx="2">
                  <c:v>100.18</c:v>
                </c:pt>
                <c:pt idx="3">
                  <c:v>99.61</c:v>
                </c:pt>
                <c:pt idx="4">
                  <c:v>98.93</c:v>
                </c:pt>
              </c:numCache>
            </c:numRef>
          </c:val>
          <c:extLst>
            <c:ext xmlns:c16="http://schemas.microsoft.com/office/drawing/2014/chart" uri="{C3380CC4-5D6E-409C-BE32-E72D297353CC}">
              <c16:uniqueId val="{00000000-9864-4A47-9F94-A362A00A11C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9864-4A47-9F94-A362A00A11C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6"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静岡県　吉田町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29286</v>
      </c>
      <c r="AM8" s="45"/>
      <c r="AN8" s="45"/>
      <c r="AO8" s="45"/>
      <c r="AP8" s="45"/>
      <c r="AQ8" s="45"/>
      <c r="AR8" s="45"/>
      <c r="AS8" s="45"/>
      <c r="AT8" s="46">
        <f>データ!$S$6</f>
        <v>20.73</v>
      </c>
      <c r="AU8" s="47"/>
      <c r="AV8" s="47"/>
      <c r="AW8" s="47"/>
      <c r="AX8" s="47"/>
      <c r="AY8" s="47"/>
      <c r="AZ8" s="47"/>
      <c r="BA8" s="47"/>
      <c r="BB8" s="48">
        <f>データ!$T$6</f>
        <v>1412.74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72.41</v>
      </c>
      <c r="J10" s="47"/>
      <c r="K10" s="47"/>
      <c r="L10" s="47"/>
      <c r="M10" s="47"/>
      <c r="N10" s="47"/>
      <c r="O10" s="81"/>
      <c r="P10" s="48">
        <f>データ!$P$6</f>
        <v>95.35</v>
      </c>
      <c r="Q10" s="48"/>
      <c r="R10" s="48"/>
      <c r="S10" s="48"/>
      <c r="T10" s="48"/>
      <c r="U10" s="48"/>
      <c r="V10" s="48"/>
      <c r="W10" s="45">
        <f>データ!$Q$6</f>
        <v>2266</v>
      </c>
      <c r="X10" s="45"/>
      <c r="Y10" s="45"/>
      <c r="Z10" s="45"/>
      <c r="AA10" s="45"/>
      <c r="AB10" s="45"/>
      <c r="AC10" s="45"/>
      <c r="AD10" s="2"/>
      <c r="AE10" s="2"/>
      <c r="AF10" s="2"/>
      <c r="AG10" s="2"/>
      <c r="AH10" s="2"/>
      <c r="AI10" s="2"/>
      <c r="AJ10" s="2"/>
      <c r="AK10" s="2"/>
      <c r="AL10" s="45">
        <f>データ!$U$6</f>
        <v>31764</v>
      </c>
      <c r="AM10" s="45"/>
      <c r="AN10" s="45"/>
      <c r="AO10" s="45"/>
      <c r="AP10" s="45"/>
      <c r="AQ10" s="45"/>
      <c r="AR10" s="45"/>
      <c r="AS10" s="45"/>
      <c r="AT10" s="46">
        <f>データ!$V$6</f>
        <v>38.35</v>
      </c>
      <c r="AU10" s="47"/>
      <c r="AV10" s="47"/>
      <c r="AW10" s="47"/>
      <c r="AX10" s="47"/>
      <c r="AY10" s="47"/>
      <c r="AZ10" s="47"/>
      <c r="BA10" s="47"/>
      <c r="BB10" s="48">
        <f>データ!$W$6</f>
        <v>828.27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7rQak7LjheXUBGqcxClVPeNbHGr0PgW0bj+bpm1gRkeHsgDtOEBwmeKY2dTwQpYBaHWhuJqI5PQZBRHaNtgbg==" saltValue="T4A4uMsJfb82Uceuu/9hd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224243</v>
      </c>
      <c r="D6" s="20">
        <f t="shared" si="3"/>
        <v>46</v>
      </c>
      <c r="E6" s="20">
        <f t="shared" si="3"/>
        <v>1</v>
      </c>
      <c r="F6" s="20">
        <f t="shared" si="3"/>
        <v>0</v>
      </c>
      <c r="G6" s="20">
        <f t="shared" si="3"/>
        <v>1</v>
      </c>
      <c r="H6" s="20" t="str">
        <f t="shared" si="3"/>
        <v>静岡県　吉田町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72.41</v>
      </c>
      <c r="P6" s="21">
        <f t="shared" si="3"/>
        <v>95.35</v>
      </c>
      <c r="Q6" s="21">
        <f t="shared" si="3"/>
        <v>2266</v>
      </c>
      <c r="R6" s="21">
        <f t="shared" si="3"/>
        <v>29286</v>
      </c>
      <c r="S6" s="21">
        <f t="shared" si="3"/>
        <v>20.73</v>
      </c>
      <c r="T6" s="21">
        <f t="shared" si="3"/>
        <v>1412.74</v>
      </c>
      <c r="U6" s="21">
        <f t="shared" si="3"/>
        <v>31764</v>
      </c>
      <c r="V6" s="21">
        <f t="shared" si="3"/>
        <v>38.35</v>
      </c>
      <c r="W6" s="21">
        <f t="shared" si="3"/>
        <v>828.27</v>
      </c>
      <c r="X6" s="22">
        <f>IF(X7="",NA(),X7)</f>
        <v>117.77</v>
      </c>
      <c r="Y6" s="22">
        <f t="shared" ref="Y6:AG6" si="4">IF(Y7="",NA(),Y7)</f>
        <v>119.3</v>
      </c>
      <c r="Z6" s="22">
        <f t="shared" si="4"/>
        <v>121.42</v>
      </c>
      <c r="AA6" s="22">
        <f t="shared" si="4"/>
        <v>122.79</v>
      </c>
      <c r="AB6" s="22">
        <f t="shared" si="4"/>
        <v>123.97</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331.38</v>
      </c>
      <c r="AU6" s="22">
        <f t="shared" ref="AU6:BC6" si="6">IF(AU7="",NA(),AU7)</f>
        <v>342.21</v>
      </c>
      <c r="AV6" s="22">
        <f t="shared" si="6"/>
        <v>356.8</v>
      </c>
      <c r="AW6" s="22">
        <f t="shared" si="6"/>
        <v>374.09</v>
      </c>
      <c r="AX6" s="22">
        <f t="shared" si="6"/>
        <v>409.71</v>
      </c>
      <c r="AY6" s="22">
        <f t="shared" si="6"/>
        <v>366.03</v>
      </c>
      <c r="AZ6" s="22">
        <f t="shared" si="6"/>
        <v>365.18</v>
      </c>
      <c r="BA6" s="22">
        <f t="shared" si="6"/>
        <v>327.77</v>
      </c>
      <c r="BB6" s="22">
        <f t="shared" si="6"/>
        <v>338.02</v>
      </c>
      <c r="BC6" s="22">
        <f t="shared" si="6"/>
        <v>345.94</v>
      </c>
      <c r="BD6" s="21" t="str">
        <f>IF(BD7="","",IF(BD7="-","【-】","【"&amp;SUBSTITUTE(TEXT(BD7,"#,##0.00"),"-","△")&amp;"】"))</f>
        <v>【252.29】</v>
      </c>
      <c r="BE6" s="22">
        <f>IF(BE7="",NA(),BE7)</f>
        <v>478.97</v>
      </c>
      <c r="BF6" s="22">
        <f t="shared" ref="BF6:BN6" si="7">IF(BF7="",NA(),BF7)</f>
        <v>463.23</v>
      </c>
      <c r="BG6" s="22">
        <f t="shared" si="7"/>
        <v>431.16</v>
      </c>
      <c r="BH6" s="22">
        <f t="shared" si="7"/>
        <v>414.5</v>
      </c>
      <c r="BI6" s="22">
        <f t="shared" si="7"/>
        <v>393.43</v>
      </c>
      <c r="BJ6" s="22">
        <f t="shared" si="7"/>
        <v>370.12</v>
      </c>
      <c r="BK6" s="22">
        <f t="shared" si="7"/>
        <v>371.65</v>
      </c>
      <c r="BL6" s="22">
        <f t="shared" si="7"/>
        <v>397.1</v>
      </c>
      <c r="BM6" s="22">
        <f t="shared" si="7"/>
        <v>379.91</v>
      </c>
      <c r="BN6" s="22">
        <f t="shared" si="7"/>
        <v>386.61</v>
      </c>
      <c r="BO6" s="21" t="str">
        <f>IF(BO7="","",IF(BO7="-","【-】","【"&amp;SUBSTITUTE(TEXT(BO7,"#,##0.00"),"-","△")&amp;"】"))</f>
        <v>【268.07】</v>
      </c>
      <c r="BP6" s="22">
        <f>IF(BP7="",NA(),BP7)</f>
        <v>118.05</v>
      </c>
      <c r="BQ6" s="22">
        <f t="shared" ref="BQ6:BY6" si="8">IF(BQ7="",NA(),BQ7)</f>
        <v>120.54</v>
      </c>
      <c r="BR6" s="22">
        <f t="shared" si="8"/>
        <v>123.2</v>
      </c>
      <c r="BS6" s="22">
        <f t="shared" si="8"/>
        <v>124.46</v>
      </c>
      <c r="BT6" s="22">
        <f t="shared" si="8"/>
        <v>126.19</v>
      </c>
      <c r="BU6" s="22">
        <f t="shared" si="8"/>
        <v>100.42</v>
      </c>
      <c r="BV6" s="22">
        <f t="shared" si="8"/>
        <v>98.77</v>
      </c>
      <c r="BW6" s="22">
        <f t="shared" si="8"/>
        <v>95.79</v>
      </c>
      <c r="BX6" s="22">
        <f t="shared" si="8"/>
        <v>98.3</v>
      </c>
      <c r="BY6" s="22">
        <f t="shared" si="8"/>
        <v>93.82</v>
      </c>
      <c r="BZ6" s="21" t="str">
        <f>IF(BZ7="","",IF(BZ7="-","【-】","【"&amp;SUBSTITUTE(TEXT(BZ7,"#,##0.00"),"-","△")&amp;"】"))</f>
        <v>【97.47】</v>
      </c>
      <c r="CA6" s="22">
        <f>IF(CA7="",NA(),CA7)</f>
        <v>104.46</v>
      </c>
      <c r="CB6" s="22">
        <f t="shared" ref="CB6:CJ6" si="9">IF(CB7="",NA(),CB7)</f>
        <v>102.77</v>
      </c>
      <c r="CC6" s="22">
        <f t="shared" si="9"/>
        <v>100.18</v>
      </c>
      <c r="CD6" s="22">
        <f t="shared" si="9"/>
        <v>99.61</v>
      </c>
      <c r="CE6" s="22">
        <f t="shared" si="9"/>
        <v>98.93</v>
      </c>
      <c r="CF6" s="22">
        <f t="shared" si="9"/>
        <v>171.67</v>
      </c>
      <c r="CG6" s="22">
        <f t="shared" si="9"/>
        <v>173.67</v>
      </c>
      <c r="CH6" s="22">
        <f t="shared" si="9"/>
        <v>171.13</v>
      </c>
      <c r="CI6" s="22">
        <f t="shared" si="9"/>
        <v>173.7</v>
      </c>
      <c r="CJ6" s="22">
        <f t="shared" si="9"/>
        <v>178.94</v>
      </c>
      <c r="CK6" s="21" t="str">
        <f>IF(CK7="","",IF(CK7="-","【-】","【"&amp;SUBSTITUTE(TEXT(CK7,"#,##0.00"),"-","△")&amp;"】"))</f>
        <v>【174.75】</v>
      </c>
      <c r="CL6" s="22">
        <f>IF(CL7="",NA(),CL7)</f>
        <v>70.11</v>
      </c>
      <c r="CM6" s="22">
        <f t="shared" ref="CM6:CU6" si="10">IF(CM7="",NA(),CM7)</f>
        <v>68.56</v>
      </c>
      <c r="CN6" s="22">
        <f t="shared" si="10"/>
        <v>69.459999999999994</v>
      </c>
      <c r="CO6" s="22">
        <f t="shared" si="10"/>
        <v>69.37</v>
      </c>
      <c r="CP6" s="22">
        <f t="shared" si="10"/>
        <v>69.430000000000007</v>
      </c>
      <c r="CQ6" s="22">
        <f t="shared" si="10"/>
        <v>59.74</v>
      </c>
      <c r="CR6" s="22">
        <f t="shared" si="10"/>
        <v>59.67</v>
      </c>
      <c r="CS6" s="22">
        <f t="shared" si="10"/>
        <v>60.12</v>
      </c>
      <c r="CT6" s="22">
        <f t="shared" si="10"/>
        <v>60.34</v>
      </c>
      <c r="CU6" s="22">
        <f t="shared" si="10"/>
        <v>59.54</v>
      </c>
      <c r="CV6" s="21" t="str">
        <f>IF(CV7="","",IF(CV7="-","【-】","【"&amp;SUBSTITUTE(TEXT(CV7,"#,##0.00"),"-","△")&amp;"】"))</f>
        <v>【59.97】</v>
      </c>
      <c r="CW6" s="22">
        <f>IF(CW7="",NA(),CW7)</f>
        <v>87.49</v>
      </c>
      <c r="CX6" s="22">
        <f t="shared" ref="CX6:DF6" si="11">IF(CX7="",NA(),CX7)</f>
        <v>88.59</v>
      </c>
      <c r="CY6" s="22">
        <f t="shared" si="11"/>
        <v>89.79</v>
      </c>
      <c r="CZ6" s="22">
        <f t="shared" si="11"/>
        <v>88.77</v>
      </c>
      <c r="DA6" s="22">
        <f t="shared" si="11"/>
        <v>88.15</v>
      </c>
      <c r="DB6" s="22">
        <f t="shared" si="11"/>
        <v>84.8</v>
      </c>
      <c r="DC6" s="22">
        <f t="shared" si="11"/>
        <v>84.6</v>
      </c>
      <c r="DD6" s="22">
        <f t="shared" si="11"/>
        <v>84.24</v>
      </c>
      <c r="DE6" s="22">
        <f t="shared" si="11"/>
        <v>84.19</v>
      </c>
      <c r="DF6" s="22">
        <f t="shared" si="11"/>
        <v>83.93</v>
      </c>
      <c r="DG6" s="21" t="str">
        <f>IF(DG7="","",IF(DG7="-","【-】","【"&amp;SUBSTITUTE(TEXT(DG7,"#,##0.00"),"-","△")&amp;"】"))</f>
        <v>【89.76】</v>
      </c>
      <c r="DH6" s="22">
        <f>IF(DH7="",NA(),DH7)</f>
        <v>40.17</v>
      </c>
      <c r="DI6" s="22">
        <f t="shared" ref="DI6:DQ6" si="12">IF(DI7="",NA(),DI7)</f>
        <v>41.42</v>
      </c>
      <c r="DJ6" s="22">
        <f t="shared" si="12"/>
        <v>42.58</v>
      </c>
      <c r="DK6" s="22">
        <f t="shared" si="12"/>
        <v>43.88</v>
      </c>
      <c r="DL6" s="22">
        <f t="shared" si="12"/>
        <v>44.97</v>
      </c>
      <c r="DM6" s="22">
        <f t="shared" si="12"/>
        <v>47.66</v>
      </c>
      <c r="DN6" s="22">
        <f t="shared" si="12"/>
        <v>48.17</v>
      </c>
      <c r="DO6" s="22">
        <f t="shared" si="12"/>
        <v>48.83</v>
      </c>
      <c r="DP6" s="22">
        <f t="shared" si="12"/>
        <v>49.96</v>
      </c>
      <c r="DQ6" s="22">
        <f t="shared" si="12"/>
        <v>50.82</v>
      </c>
      <c r="DR6" s="21" t="str">
        <f>IF(DR7="","",IF(DR7="-","【-】","【"&amp;SUBSTITUTE(TEXT(DR7,"#,##0.00"),"-","△")&amp;"】"))</f>
        <v>【51.51】</v>
      </c>
      <c r="DS6" s="22">
        <f>IF(DS7="",NA(),DS7)</f>
        <v>14.59</v>
      </c>
      <c r="DT6" s="22">
        <f t="shared" ref="DT6:EB6" si="13">IF(DT7="",NA(),DT7)</f>
        <v>15.9</v>
      </c>
      <c r="DU6" s="22">
        <f t="shared" si="13"/>
        <v>14.46</v>
      </c>
      <c r="DV6" s="22">
        <f t="shared" si="13"/>
        <v>15.51</v>
      </c>
      <c r="DW6" s="22">
        <f t="shared" si="13"/>
        <v>16.760000000000002</v>
      </c>
      <c r="DX6" s="22">
        <f t="shared" si="13"/>
        <v>15.1</v>
      </c>
      <c r="DY6" s="22">
        <f t="shared" si="13"/>
        <v>17.12</v>
      </c>
      <c r="DZ6" s="22">
        <f t="shared" si="13"/>
        <v>18.18</v>
      </c>
      <c r="EA6" s="22">
        <f t="shared" si="13"/>
        <v>19.32</v>
      </c>
      <c r="EB6" s="22">
        <f t="shared" si="13"/>
        <v>21.16</v>
      </c>
      <c r="EC6" s="21" t="str">
        <f>IF(EC7="","",IF(EC7="-","【-】","【"&amp;SUBSTITUTE(TEXT(EC7,"#,##0.00"),"-","△")&amp;"】"))</f>
        <v>【23.75】</v>
      </c>
      <c r="ED6" s="22">
        <f>IF(ED7="",NA(),ED7)</f>
        <v>0.92</v>
      </c>
      <c r="EE6" s="22">
        <f t="shared" ref="EE6:EM6" si="14">IF(EE7="",NA(),EE7)</f>
        <v>0.71</v>
      </c>
      <c r="EF6" s="22">
        <f t="shared" si="14"/>
        <v>0.65</v>
      </c>
      <c r="EG6" s="22">
        <f t="shared" si="14"/>
        <v>0.6</v>
      </c>
      <c r="EH6" s="22">
        <f t="shared" si="14"/>
        <v>0.52</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224243</v>
      </c>
      <c r="D7" s="24">
        <v>46</v>
      </c>
      <c r="E7" s="24">
        <v>1</v>
      </c>
      <c r="F7" s="24">
        <v>0</v>
      </c>
      <c r="G7" s="24">
        <v>1</v>
      </c>
      <c r="H7" s="24" t="s">
        <v>93</v>
      </c>
      <c r="I7" s="24" t="s">
        <v>94</v>
      </c>
      <c r="J7" s="24" t="s">
        <v>95</v>
      </c>
      <c r="K7" s="24" t="s">
        <v>96</v>
      </c>
      <c r="L7" s="24" t="s">
        <v>97</v>
      </c>
      <c r="M7" s="24" t="s">
        <v>98</v>
      </c>
      <c r="N7" s="25" t="s">
        <v>99</v>
      </c>
      <c r="O7" s="25">
        <v>72.41</v>
      </c>
      <c r="P7" s="25">
        <v>95.35</v>
      </c>
      <c r="Q7" s="25">
        <v>2266</v>
      </c>
      <c r="R7" s="25">
        <v>29286</v>
      </c>
      <c r="S7" s="25">
        <v>20.73</v>
      </c>
      <c r="T7" s="25">
        <v>1412.74</v>
      </c>
      <c r="U7" s="25">
        <v>31764</v>
      </c>
      <c r="V7" s="25">
        <v>38.35</v>
      </c>
      <c r="W7" s="25">
        <v>828.27</v>
      </c>
      <c r="X7" s="25">
        <v>117.77</v>
      </c>
      <c r="Y7" s="25">
        <v>119.3</v>
      </c>
      <c r="Z7" s="25">
        <v>121.42</v>
      </c>
      <c r="AA7" s="25">
        <v>122.79</v>
      </c>
      <c r="AB7" s="25">
        <v>123.97</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331.38</v>
      </c>
      <c r="AU7" s="25">
        <v>342.21</v>
      </c>
      <c r="AV7" s="25">
        <v>356.8</v>
      </c>
      <c r="AW7" s="25">
        <v>374.09</v>
      </c>
      <c r="AX7" s="25">
        <v>409.71</v>
      </c>
      <c r="AY7" s="25">
        <v>366.03</v>
      </c>
      <c r="AZ7" s="25">
        <v>365.18</v>
      </c>
      <c r="BA7" s="25">
        <v>327.77</v>
      </c>
      <c r="BB7" s="25">
        <v>338.02</v>
      </c>
      <c r="BC7" s="25">
        <v>345.94</v>
      </c>
      <c r="BD7" s="25">
        <v>252.29</v>
      </c>
      <c r="BE7" s="25">
        <v>478.97</v>
      </c>
      <c r="BF7" s="25">
        <v>463.23</v>
      </c>
      <c r="BG7" s="25">
        <v>431.16</v>
      </c>
      <c r="BH7" s="25">
        <v>414.5</v>
      </c>
      <c r="BI7" s="25">
        <v>393.43</v>
      </c>
      <c r="BJ7" s="25">
        <v>370.12</v>
      </c>
      <c r="BK7" s="25">
        <v>371.65</v>
      </c>
      <c r="BL7" s="25">
        <v>397.1</v>
      </c>
      <c r="BM7" s="25">
        <v>379.91</v>
      </c>
      <c r="BN7" s="25">
        <v>386.61</v>
      </c>
      <c r="BO7" s="25">
        <v>268.07</v>
      </c>
      <c r="BP7" s="25">
        <v>118.05</v>
      </c>
      <c r="BQ7" s="25">
        <v>120.54</v>
      </c>
      <c r="BR7" s="25">
        <v>123.2</v>
      </c>
      <c r="BS7" s="25">
        <v>124.46</v>
      </c>
      <c r="BT7" s="25">
        <v>126.19</v>
      </c>
      <c r="BU7" s="25">
        <v>100.42</v>
      </c>
      <c r="BV7" s="25">
        <v>98.77</v>
      </c>
      <c r="BW7" s="25">
        <v>95.79</v>
      </c>
      <c r="BX7" s="25">
        <v>98.3</v>
      </c>
      <c r="BY7" s="25">
        <v>93.82</v>
      </c>
      <c r="BZ7" s="25">
        <v>97.47</v>
      </c>
      <c r="CA7" s="25">
        <v>104.46</v>
      </c>
      <c r="CB7" s="25">
        <v>102.77</v>
      </c>
      <c r="CC7" s="25">
        <v>100.18</v>
      </c>
      <c r="CD7" s="25">
        <v>99.61</v>
      </c>
      <c r="CE7" s="25">
        <v>98.93</v>
      </c>
      <c r="CF7" s="25">
        <v>171.67</v>
      </c>
      <c r="CG7" s="25">
        <v>173.67</v>
      </c>
      <c r="CH7" s="25">
        <v>171.13</v>
      </c>
      <c r="CI7" s="25">
        <v>173.7</v>
      </c>
      <c r="CJ7" s="25">
        <v>178.94</v>
      </c>
      <c r="CK7" s="25">
        <v>174.75</v>
      </c>
      <c r="CL7" s="25">
        <v>70.11</v>
      </c>
      <c r="CM7" s="25">
        <v>68.56</v>
      </c>
      <c r="CN7" s="25">
        <v>69.459999999999994</v>
      </c>
      <c r="CO7" s="25">
        <v>69.37</v>
      </c>
      <c r="CP7" s="25">
        <v>69.430000000000007</v>
      </c>
      <c r="CQ7" s="25">
        <v>59.74</v>
      </c>
      <c r="CR7" s="25">
        <v>59.67</v>
      </c>
      <c r="CS7" s="25">
        <v>60.12</v>
      </c>
      <c r="CT7" s="25">
        <v>60.34</v>
      </c>
      <c r="CU7" s="25">
        <v>59.54</v>
      </c>
      <c r="CV7" s="25">
        <v>59.97</v>
      </c>
      <c r="CW7" s="25">
        <v>87.49</v>
      </c>
      <c r="CX7" s="25">
        <v>88.59</v>
      </c>
      <c r="CY7" s="25">
        <v>89.79</v>
      </c>
      <c r="CZ7" s="25">
        <v>88.77</v>
      </c>
      <c r="DA7" s="25">
        <v>88.15</v>
      </c>
      <c r="DB7" s="25">
        <v>84.8</v>
      </c>
      <c r="DC7" s="25">
        <v>84.6</v>
      </c>
      <c r="DD7" s="25">
        <v>84.24</v>
      </c>
      <c r="DE7" s="25">
        <v>84.19</v>
      </c>
      <c r="DF7" s="25">
        <v>83.93</v>
      </c>
      <c r="DG7" s="25">
        <v>89.76</v>
      </c>
      <c r="DH7" s="25">
        <v>40.17</v>
      </c>
      <c r="DI7" s="25">
        <v>41.42</v>
      </c>
      <c r="DJ7" s="25">
        <v>42.58</v>
      </c>
      <c r="DK7" s="25">
        <v>43.88</v>
      </c>
      <c r="DL7" s="25">
        <v>44.97</v>
      </c>
      <c r="DM7" s="25">
        <v>47.66</v>
      </c>
      <c r="DN7" s="25">
        <v>48.17</v>
      </c>
      <c r="DO7" s="25">
        <v>48.83</v>
      </c>
      <c r="DP7" s="25">
        <v>49.96</v>
      </c>
      <c r="DQ7" s="25">
        <v>50.82</v>
      </c>
      <c r="DR7" s="25">
        <v>51.51</v>
      </c>
      <c r="DS7" s="25">
        <v>14.59</v>
      </c>
      <c r="DT7" s="25">
        <v>15.9</v>
      </c>
      <c r="DU7" s="25">
        <v>14.46</v>
      </c>
      <c r="DV7" s="25">
        <v>15.51</v>
      </c>
      <c r="DW7" s="25">
        <v>16.760000000000002</v>
      </c>
      <c r="DX7" s="25">
        <v>15.1</v>
      </c>
      <c r="DY7" s="25">
        <v>17.12</v>
      </c>
      <c r="DZ7" s="25">
        <v>18.18</v>
      </c>
      <c r="EA7" s="25">
        <v>19.32</v>
      </c>
      <c r="EB7" s="25">
        <v>21.16</v>
      </c>
      <c r="EC7" s="25">
        <v>23.75</v>
      </c>
      <c r="ED7" s="25">
        <v>0.92</v>
      </c>
      <c r="EE7" s="25">
        <v>0.71</v>
      </c>
      <c r="EF7" s="25">
        <v>0.65</v>
      </c>
      <c r="EG7" s="25">
        <v>0.6</v>
      </c>
      <c r="EH7" s="25">
        <v>0.52</v>
      </c>
      <c r="EI7" s="25">
        <v>0.57999999999999996</v>
      </c>
      <c r="EJ7" s="25">
        <v>0.54</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2024-01-25T02:19:23Z</cp:lastPrinted>
  <dcterms:created xsi:type="dcterms:W3CDTF">2023-12-05T00:55:28Z</dcterms:created>
  <dcterms:modified xsi:type="dcterms:W3CDTF">2024-02-14T04:26:13Z</dcterms:modified>
  <cp:category/>
</cp:coreProperties>
</file>