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SOUMU\Desktop\2.15「※再送※【215（木）〆】公営企業に係る経営比較分析表（令和４年度決算）の分析等について（確認依頼\"/>
    </mc:Choice>
  </mc:AlternateContent>
  <xr:revisionPtr revIDLastSave="0" documentId="13_ncr:1_{7E7BA33E-90CF-4878-BB0F-E60DC26B5C38}" xr6:coauthVersionLast="47" xr6:coauthVersionMax="47" xr10:uidLastSave="{00000000-0000-0000-0000-000000000000}"/>
  <workbookProtection workbookAlgorithmName="SHA-512" workbookHashValue="uz/XjGfPrWr/cdGVZGPvwchsHK3WapSacWHHJNKJ717aSo3XZx3VViwPoaSnmj/Hd6hX+ft5iJG83giDlrJ1uw==" workbookSaltValue="swxBV1SDdaWTWBd/g5uRQQ==" workbookSpinCount="100000" lockStructure="1"/>
  <bookViews>
    <workbookView xWindow="-108" yWindow="-108" windowWidth="23256" windowHeight="14016"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BB8" i="4" s="1"/>
  <c r="S6" i="5"/>
  <c r="AT8" i="4" s="1"/>
  <c r="R6" i="5"/>
  <c r="AL8" i="4" s="1"/>
  <c r="Q6" i="5"/>
  <c r="W10" i="4" s="1"/>
  <c r="P6" i="5"/>
  <c r="P10" i="4" s="1"/>
  <c r="O6" i="5"/>
  <c r="I10" i="4" s="1"/>
  <c r="N6" i="5"/>
  <c r="B10" i="4" s="1"/>
  <c r="M6" i="5"/>
  <c r="AD8" i="4" s="1"/>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E85" i="4"/>
  <c r="BB10" i="4"/>
  <c r="AT10" i="4"/>
  <c r="W8" i="4"/>
  <c r="P8" i="4"/>
  <c r="I8" i="4"/>
  <c r="B8" i="4"/>
  <c r="B6" i="4"/>
</calcChain>
</file>

<file path=xl/sharedStrings.xml><?xml version="1.0" encoding="utf-8"?>
<sst xmlns="http://schemas.openxmlformats.org/spreadsheetml/2006/main" count="233" uniqueCount="118">
  <si>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</si>
  <si>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</si>
  <si>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</si>
  <si>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</si>
  <si>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</si>
  <si>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</si>
  <si>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</si>
  <si>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</si>
  <si>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</si>
  <si>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</si>
  <si>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</si>
  <si>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</si>
  <si>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</si>
  <si>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</si>
  <si>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</si>
  <si>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</si>
  <si>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</si>
  <si>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</si>
  <si>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</si>
  <si>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</si>
  <si>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</si>
  <si>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</si>
  <si>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</si>
  <si>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</si>
  <si>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</si>
  <si>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</si>
  <si>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</si>
  <si>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</si>
  <si>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</si>
  <si>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</si>
  <si>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</si>
  <si>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</si>
  <si>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</si>
  <si>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</si>
  <si>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</si>
  <si>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</si>
  <si>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</si>
  <si>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</si>
  <si>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</si>
  <si>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</si>
  <si>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</si>
  <si>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</si>
  <si>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</si>
  <si>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</si>
  <si>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</si>
  <si>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</si>
  <si>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</si>
  <si>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</si>
  <si>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</si>
  <si>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</si>
  <si>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</si>
  <si>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</si>
  <si>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</si>
  <si>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</si>
  <si>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</si>
  <si>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</si>
  <si>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</si>
  <si>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</si>
  <si>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</si>
  <si>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</si>
  <si>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</si>
  <si>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</si>
  <si>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</si>
  <si>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</si>
  <si>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</si>
  <si>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</si>
  <si>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</si>
  <si>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</si>
  <si>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</si>
  <si>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</si>
  <si>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</si>
  <si>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</si>
  <si>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</si>
  <si>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</si>
  <si>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</si>
  <si>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</si>
  <si>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</si>
  <si>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</si>
  <si>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</si>
  <si>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</si>
  <si>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</si>
  <si>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</si>
  <si>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</si>
  <si>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</si>
  <si>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</si>
  <si>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</si>
  <si>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</si>
  <si>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</si>
  <si>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</si>
  <si>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</si>
  <si>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</si>
  <si>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</si>
  <si>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</si>
  <si>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</si>
  <si>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</si>
  <si>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</si>
  <si>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川根本町</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</si>
  <si>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</si>
  <si>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</si>
  <si>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</si>
  <si>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</si>
  <si>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</si>
  <si>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</si>
  <si>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</si>
  <si>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</si>
  <si>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</si>
  <si>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</si>
  <si>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</si>
  <si>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</si>
  <si>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</si>
  <si>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</si>
  <si>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</si>
  <si>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</si>
  <si>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</si>
  <si>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</si>
  <si>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全体的に施設の老朽化が進んでおり、施設更新が必要になります。厳しい財政状況の中での更新となるため、特に優先順位の高い施設から更新しています。
③管路更新率については、近年、施設更新を行っているため、管路更新が不十分になっています。今後は計画的な管路更新を進めていく計画です。
【施設更新状況】
･田代配水池更新(H22～H23)
･大間配水池更新(H25～H26)
･奥泉配水池更新(H26～H27)
･新小長井配水池増設(H30～R1)
･青崎配水池更新(R2～R3)
･水道施設機械計装更新(R2～)</t>
    <rPh sb="1" eb="4">
      <t>ゼンタイテキ</t>
    </rPh>
    <rPh sb="5" eb="7">
      <t>シセツ</t>
    </rPh>
    <rPh sb="8" eb="11">
      <t>ロウキュウカ</t>
    </rPh>
    <rPh sb="12" eb="13">
      <t>スス</t>
    </rPh>
    <rPh sb="18" eb="22">
      <t>シセツコウシン</t>
    </rPh>
    <rPh sb="23" eb="25">
      <t>ヒツヨウ</t>
    </rPh>
    <rPh sb="31" eb="32">
      <t>キビ</t>
    </rPh>
    <rPh sb="34" eb="38">
      <t>ザイセイジョウキョウ</t>
    </rPh>
    <rPh sb="39" eb="40">
      <t>ナカ</t>
    </rPh>
    <rPh sb="42" eb="44">
      <t>コウシン</t>
    </rPh>
    <rPh sb="50" eb="51">
      <t>トク</t>
    </rPh>
    <rPh sb="52" eb="56">
      <t>ユウセンジュンイ</t>
    </rPh>
    <rPh sb="57" eb="58">
      <t>タカ</t>
    </rPh>
    <rPh sb="59" eb="61">
      <t>シセツ</t>
    </rPh>
    <rPh sb="63" eb="65">
      <t>コウシン</t>
    </rPh>
    <rPh sb="74" eb="79">
      <t>カンロコウシンリツ</t>
    </rPh>
    <rPh sb="85" eb="87">
      <t>キンネン</t>
    </rPh>
    <rPh sb="88" eb="92">
      <t>シセツコウシン</t>
    </rPh>
    <rPh sb="93" eb="94">
      <t>オコナ</t>
    </rPh>
    <rPh sb="101" eb="105">
      <t>カンロコウシン</t>
    </rPh>
    <rPh sb="106" eb="109">
      <t>フジュウブン</t>
    </rPh>
    <rPh sb="117" eb="119">
      <t>コンゴ</t>
    </rPh>
    <rPh sb="120" eb="123">
      <t>ケイカクテキ</t>
    </rPh>
    <rPh sb="124" eb="128">
      <t>カンロコウシン</t>
    </rPh>
    <rPh sb="129" eb="130">
      <t>スス</t>
    </rPh>
    <rPh sb="134" eb="136">
      <t>ケイカク</t>
    </rPh>
    <rPh sb="142" eb="148">
      <t>シセツコウシンジョウキョウ</t>
    </rPh>
    <rPh sb="151" eb="156">
      <t>タシロハイスイチ</t>
    </rPh>
    <rPh sb="156" eb="158">
      <t>コウシン</t>
    </rPh>
    <rPh sb="169" eb="174">
      <t>オオマハイスイチ</t>
    </rPh>
    <rPh sb="174" eb="176">
      <t>コウシン</t>
    </rPh>
    <rPh sb="187" eb="189">
      <t>オクイズミ</t>
    </rPh>
    <rPh sb="189" eb="192">
      <t>ハイスイチ</t>
    </rPh>
    <rPh sb="192" eb="194">
      <t>コウシン</t>
    </rPh>
    <rPh sb="205" eb="209">
      <t>シンコナガイ</t>
    </rPh>
    <rPh sb="209" eb="212">
      <t>ハイスイチ</t>
    </rPh>
    <rPh sb="212" eb="214">
      <t>ゾウセツ</t>
    </rPh>
    <rPh sb="224" eb="229">
      <t>アオサキハイスイチ</t>
    </rPh>
    <rPh sb="229" eb="231">
      <t>コウシン</t>
    </rPh>
    <phoneticPr fontId="4"/>
  </si>
  <si>
    <t>　合併以降、料金の値上げと効果的な経営を図るための施設統合を行いましたが、現状では健全な運営を行うために十分な料金収入を得られていません。平成29年度に策定したｱｾｯﾄﾏｼﾞﾈﾒﾝﾄや令和5年度に改定した経営戦略に基づいて、計画的に水道料金の見直しを行っていく必要があります。施設更新についても、重要な施設、管路を優先的に更新していくことで、水道事業の安定的な経営を図る必要があります。
【料金改定】
･令和3年4月
･令和7年4月(計画)</t>
    <rPh sb="13" eb="16">
      <t>コウカテキ</t>
    </rPh>
    <rPh sb="17" eb="19">
      <t>ケイエイ</t>
    </rPh>
    <rPh sb="20" eb="21">
      <t>ハカ</t>
    </rPh>
    <rPh sb="25" eb="27">
      <t>シセツ</t>
    </rPh>
    <rPh sb="27" eb="29">
      <t>トウゴウ</t>
    </rPh>
    <rPh sb="30" eb="31">
      <t>オコナ</t>
    </rPh>
    <rPh sb="37" eb="39">
      <t>ゲンジョウ</t>
    </rPh>
    <rPh sb="41" eb="43">
      <t>ケンゼン</t>
    </rPh>
    <rPh sb="44" eb="46">
      <t>ウンエイ</t>
    </rPh>
    <rPh sb="47" eb="48">
      <t>オコナ</t>
    </rPh>
    <rPh sb="52" eb="54">
      <t>ジュウブン</t>
    </rPh>
    <rPh sb="55" eb="59">
      <t>リョウキンシュウニュウ</t>
    </rPh>
    <rPh sb="60" eb="61">
      <t>エ</t>
    </rPh>
    <rPh sb="69" eb="71">
      <t>ヘイセイ</t>
    </rPh>
    <rPh sb="73" eb="75">
      <t>ネンド</t>
    </rPh>
    <rPh sb="76" eb="78">
      <t>サクテイ</t>
    </rPh>
    <rPh sb="92" eb="94">
      <t>レイワ</t>
    </rPh>
    <rPh sb="95" eb="97">
      <t>ネンド</t>
    </rPh>
    <rPh sb="98" eb="100">
      <t>カイテイ</t>
    </rPh>
    <rPh sb="102" eb="106">
      <t>ケイエイセンリャク</t>
    </rPh>
    <rPh sb="107" eb="108">
      <t>モト</t>
    </rPh>
    <rPh sb="116" eb="120">
      <t>スイドウリョウキン</t>
    </rPh>
    <rPh sb="121" eb="123">
      <t>ミナオ</t>
    </rPh>
    <rPh sb="125" eb="126">
      <t>オコナ</t>
    </rPh>
    <rPh sb="130" eb="132">
      <t>ヒツヨウ</t>
    </rPh>
    <phoneticPr fontId="4"/>
  </si>
  <si>
    <t xml:space="preserve">➀収益的収支比率は100%以下で推移しており、赤字体質となっています。一般会計からの繰入れや簡易水道基金の取崩し、起債の借入れなどにより運営しています。
⑤料金回収率の悪化についても経費の増加が影響していると思われ、今後は経営改善が必要となるため、計画的に水道料金の見直しを行っていく必要があります。
④企業債残高対給水収益比率は、平成30年度から令和3年度まで企業債を財源とした大規模な施設整備を行ったため上昇しましたが、工事が完了した令和4年度は低下しています。今後は施設規模の最適化に応じた計画的な整備を行っていく必要があります。
⑥給水原価については、給水人口の減少に伴う使用水量の減少及び企業債償還額の増加により、施設規模の見直し、計画的な水道料金の見直しを行っていく必要があります。
⑦施設利用率については、加入者が減少傾向であり、使用料も同様に減少傾向になります。今後は将来水量の見直しを行ったうえで、施設規模の最適化に向けた取り組みが必要です。
⑧有収率については、地区内での漏水が確認されたため令和4年度に修繕を行いました。その結果、前年度比で有収率が大幅に上昇しました。しかし、老朽化した水道管も多く、計画的な水道管の更新が必要です。
</t>
    <rPh sb="1" eb="3">
      <t>シュウエキ</t>
    </rPh>
    <rPh sb="3" eb="4">
      <t>テキ</t>
    </rPh>
    <rPh sb="4" eb="6">
      <t>シュウシ</t>
    </rPh>
    <rPh sb="6" eb="8">
      <t>ヒリツ</t>
    </rPh>
    <rPh sb="13" eb="15">
      <t>イカ</t>
    </rPh>
    <rPh sb="16" eb="18">
      <t>スイイ</t>
    </rPh>
    <rPh sb="23" eb="27">
      <t>アカジタイシツ</t>
    </rPh>
    <rPh sb="35" eb="39">
      <t>イッパンカイケイ</t>
    </rPh>
    <rPh sb="42" eb="44">
      <t>クリイ</t>
    </rPh>
    <rPh sb="46" eb="52">
      <t>カンイスイドウキキン</t>
    </rPh>
    <rPh sb="53" eb="54">
      <t>ト</t>
    </rPh>
    <rPh sb="54" eb="55">
      <t>クズ</t>
    </rPh>
    <rPh sb="57" eb="59">
      <t>キサイ</t>
    </rPh>
    <rPh sb="60" eb="61">
      <t>カ</t>
    </rPh>
    <rPh sb="61" eb="62">
      <t>イ</t>
    </rPh>
    <rPh sb="68" eb="70">
      <t>ウンエイ</t>
    </rPh>
    <rPh sb="79" eb="84">
      <t>リョウキンカイシュウリツ</t>
    </rPh>
    <rPh sb="85" eb="87">
      <t>アッカ</t>
    </rPh>
    <rPh sb="95" eb="97">
      <t>ゾウカ</t>
    </rPh>
    <rPh sb="98" eb="100">
      <t>エイキョウ</t>
    </rPh>
    <rPh sb="105" eb="106">
      <t>オモ</t>
    </rPh>
    <rPh sb="109" eb="111">
      <t>コンゴ</t>
    </rPh>
    <rPh sb="112" eb="116">
      <t>ケイエイカイゼン</t>
    </rPh>
    <rPh sb="117" eb="119">
      <t>ヒツヨウ</t>
    </rPh>
    <rPh sb="125" eb="128">
      <t>ケイカクテキ</t>
    </rPh>
    <rPh sb="129" eb="133">
      <t>スイドウリョウキン</t>
    </rPh>
    <rPh sb="134" eb="136">
      <t>ミナオ</t>
    </rPh>
    <rPh sb="138" eb="139">
      <t>オコナ</t>
    </rPh>
    <rPh sb="143" eb="145">
      <t>ヒツヨウ</t>
    </rPh>
    <rPh sb="154" eb="157">
      <t>キギョウサイ</t>
    </rPh>
    <rPh sb="157" eb="159">
      <t>ザンダカ</t>
    </rPh>
    <rPh sb="159" eb="160">
      <t>タイ</t>
    </rPh>
    <rPh sb="160" eb="166">
      <t>キュウスイシュウエキヒリツ</t>
    </rPh>
    <rPh sb="168" eb="170">
      <t>ヘイセイ</t>
    </rPh>
    <rPh sb="172" eb="174">
      <t>ネンド</t>
    </rPh>
    <rPh sb="176" eb="178">
      <t>レイワ</t>
    </rPh>
    <rPh sb="179" eb="181">
      <t>ネンド</t>
    </rPh>
    <rPh sb="183" eb="186">
      <t>キギョウサイ</t>
    </rPh>
    <rPh sb="187" eb="189">
      <t>ザイゲン</t>
    </rPh>
    <rPh sb="192" eb="195">
      <t>ダイキボ</t>
    </rPh>
    <rPh sb="201" eb="202">
      <t>オコナ</t>
    </rPh>
    <rPh sb="206" eb="208">
      <t>テイカ</t>
    </rPh>
    <rPh sb="214" eb="216">
      <t>コウジ</t>
    </rPh>
    <rPh sb="217" eb="219">
      <t>カンリョウ</t>
    </rPh>
    <rPh sb="227" eb="229">
      <t>テイカ</t>
    </rPh>
    <rPh sb="235" eb="237">
      <t>コンゴ</t>
    </rPh>
    <rPh sb="238" eb="242">
      <t>シセツキボ</t>
    </rPh>
    <rPh sb="243" eb="246">
      <t>サイテキカ</t>
    </rPh>
    <rPh sb="247" eb="248">
      <t>オウ</t>
    </rPh>
    <rPh sb="250" eb="253">
      <t>ケイカクテキ</t>
    </rPh>
    <rPh sb="254" eb="256">
      <t>セイビ</t>
    </rPh>
    <rPh sb="257" eb="261">
      <t>キサイカリイレ</t>
    </rPh>
    <rPh sb="262" eb="263">
      <t>オコナ</t>
    </rPh>
    <rPh sb="267" eb="269">
      <t>ヒツヨウ</t>
    </rPh>
    <rPh sb="278" eb="282">
      <t>キュウスイゲンカ</t>
    </rPh>
    <rPh sb="288" eb="292">
      <t>キュウスイジンコウ</t>
    </rPh>
    <rPh sb="293" eb="295">
      <t>ゲンショウ</t>
    </rPh>
    <rPh sb="296" eb="297">
      <t>トモナ</t>
    </rPh>
    <rPh sb="312" eb="313">
      <t>ガク</t>
    </rPh>
    <rPh sb="320" eb="324">
      <t>シセツキボ</t>
    </rPh>
    <rPh sb="325" eb="327">
      <t>ミナオ</t>
    </rPh>
    <rPh sb="329" eb="332">
      <t>ケイカクテキ</t>
    </rPh>
    <rPh sb="466" eb="468">
      <t>レイワ</t>
    </rPh>
    <rPh sb="469" eb="471">
      <t>ネンド</t>
    </rPh>
    <rPh sb="483" eb="485">
      <t>ケッカ</t>
    </rPh>
    <rPh sb="486" eb="489">
      <t>ゼンネンド</t>
    </rPh>
    <rPh sb="489" eb="490">
      <t>ヒ</t>
    </rPh>
    <rPh sb="491" eb="494">
      <t>ユウシュウリツ</t>
    </rPh>
    <rPh sb="495" eb="497">
      <t>オオハバ</t>
    </rPh>
    <rPh sb="498" eb="500">
      <t>ジョウショウ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</si>
</sst>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formatCode="#,##0.00;&quot;△&quot;#,##0.00">
                  <c:v>0</c:v>
                </c:pt>
                <c:pt idx="1">
                  <c:v>0.04</c:v>
                </c:pt>
                <c:pt idx="2">
                  <c:v>0.09</c:v>
                </c:pt>
                <c:pt idx="3">
                  <c:v>0.09</c:v>
                </c:pt>
                <c:pt idx="4">
                  <c:v>0.09</c:v>
                </c:pt>
              </c:numCache>
            </c:numRef>
          </c:val>
          <c:extLst>
            <c:ext xmlns:c16="http://schemas.microsoft.com/office/drawing/2014/chart" uri="{C3380CC4-5D6E-409C-BE32-E72D297353CC}">
              <c16:uniqueId val="{00000000-23BE-4068-B5A4-C932157CE2D6}"/>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0.52</c:v>
                </c:pt>
                <c:pt idx="2">
                  <c:v>1.48</c:v>
                </c:pt>
                <c:pt idx="3">
                  <c:v>0.45</c:v>
                </c:pt>
                <c:pt idx="4">
                  <c:v>0.35</c:v>
                </c:pt>
              </c:numCache>
            </c:numRef>
          </c:val>
          <c:smooth val="0"/>
          <c:extLst>
            <c:ext xmlns:c16="http://schemas.microsoft.com/office/drawing/2014/chart" uri="{C3380CC4-5D6E-409C-BE32-E72D297353CC}">
              <c16:uniqueId val="{00000001-23BE-4068-B5A4-C932157CE2D6}"/>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43.14</c:v>
                </c:pt>
                <c:pt idx="1">
                  <c:v>43.02</c:v>
                </c:pt>
                <c:pt idx="2">
                  <c:v>43.14</c:v>
                </c:pt>
                <c:pt idx="3">
                  <c:v>43.57</c:v>
                </c:pt>
                <c:pt idx="4">
                  <c:v>38.71</c:v>
                </c:pt>
              </c:numCache>
            </c:numRef>
          </c:val>
          <c:extLst>
            <c:ext xmlns:c16="http://schemas.microsoft.com/office/drawing/2014/chart" uri="{C3380CC4-5D6E-409C-BE32-E72D297353CC}">
              <c16:uniqueId val="{00000000-3776-472D-A00A-89A6CF8741B8}"/>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56.41</c:v>
                </c:pt>
                <c:pt idx="1">
                  <c:v>54.9</c:v>
                </c:pt>
                <c:pt idx="2">
                  <c:v>55.7</c:v>
                </c:pt>
                <c:pt idx="3">
                  <c:v>54.87</c:v>
                </c:pt>
                <c:pt idx="4">
                  <c:v>54.82</c:v>
                </c:pt>
              </c:numCache>
            </c:numRef>
          </c:val>
          <c:smooth val="0"/>
          <c:extLst>
            <c:ext xmlns:c16="http://schemas.microsoft.com/office/drawing/2014/chart" uri="{C3380CC4-5D6E-409C-BE32-E72D297353CC}">
              <c16:uniqueId val="{00000001-3776-472D-A00A-89A6CF8741B8}"/>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75.260000000000005</c:v>
                </c:pt>
                <c:pt idx="1">
                  <c:v>75.260000000000005</c:v>
                </c:pt>
                <c:pt idx="2">
                  <c:v>72.930000000000007</c:v>
                </c:pt>
                <c:pt idx="3">
                  <c:v>69.95</c:v>
                </c:pt>
                <c:pt idx="4">
                  <c:v>76.430000000000007</c:v>
                </c:pt>
              </c:numCache>
            </c:numRef>
          </c:val>
          <c:extLst>
            <c:ext xmlns:c16="http://schemas.microsoft.com/office/drawing/2014/chart" uri="{C3380CC4-5D6E-409C-BE32-E72D297353CC}">
              <c16:uniqueId val="{00000000-E127-402E-BD21-C60392241B7B}"/>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75.12</c:v>
                </c:pt>
                <c:pt idx="1">
                  <c:v>74.27</c:v>
                </c:pt>
                <c:pt idx="2">
                  <c:v>71.81</c:v>
                </c:pt>
                <c:pt idx="3">
                  <c:v>71.819999999999993</c:v>
                </c:pt>
                <c:pt idx="4">
                  <c:v>71.010000000000005</c:v>
                </c:pt>
              </c:numCache>
            </c:numRef>
          </c:val>
          <c:smooth val="0"/>
          <c:extLst>
            <c:ext xmlns:c16="http://schemas.microsoft.com/office/drawing/2014/chart" uri="{C3380CC4-5D6E-409C-BE32-E72D297353CC}">
              <c16:uniqueId val="{00000001-E127-402E-BD21-C60392241B7B}"/>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81.040000000000006</c:v>
                </c:pt>
                <c:pt idx="1">
                  <c:v>81.48</c:v>
                </c:pt>
                <c:pt idx="2">
                  <c:v>88.68</c:v>
                </c:pt>
                <c:pt idx="3">
                  <c:v>92.79</c:v>
                </c:pt>
                <c:pt idx="4">
                  <c:v>89.06</c:v>
                </c:pt>
              </c:numCache>
            </c:numRef>
          </c:val>
          <c:extLst>
            <c:ext xmlns:c16="http://schemas.microsoft.com/office/drawing/2014/chart" uri="{C3380CC4-5D6E-409C-BE32-E72D297353CC}">
              <c16:uniqueId val="{00000000-29A1-48E5-82DC-158CA596FAC0}"/>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75.010000000000005</c:v>
                </c:pt>
                <c:pt idx="1">
                  <c:v>72.760000000000005</c:v>
                </c:pt>
                <c:pt idx="2">
                  <c:v>82.57</c:v>
                </c:pt>
                <c:pt idx="3">
                  <c:v>81.17</c:v>
                </c:pt>
                <c:pt idx="4">
                  <c:v>76.28</c:v>
                </c:pt>
              </c:numCache>
            </c:numRef>
          </c:val>
          <c:smooth val="0"/>
          <c:extLst>
            <c:ext xmlns:c16="http://schemas.microsoft.com/office/drawing/2014/chart" uri="{C3380CC4-5D6E-409C-BE32-E72D297353CC}">
              <c16:uniqueId val="{00000001-29A1-48E5-82DC-158CA596FAC0}"/>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A50-4432-A1B7-8C1E0966C535}"/>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A50-4432-A1B7-8C1E0966C535}"/>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7A9-46D9-A4D5-32A0A7B216DB}"/>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7A9-46D9-A4D5-32A0A7B216DB}"/>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DE5-4094-9052-29082C6BCF2A}"/>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DE5-4094-9052-29082C6BCF2A}"/>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752-4989-BBEF-AAAA4C455143}"/>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752-4989-BBEF-AAAA4C455143}"/>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503.78</c:v>
                </c:pt>
                <c:pt idx="1">
                  <c:v>597.66999999999996</c:v>
                </c:pt>
                <c:pt idx="2">
                  <c:v>610.55999999999995</c:v>
                </c:pt>
                <c:pt idx="3">
                  <c:v>742.77</c:v>
                </c:pt>
                <c:pt idx="4">
                  <c:v>571.32000000000005</c:v>
                </c:pt>
              </c:numCache>
            </c:numRef>
          </c:val>
          <c:extLst>
            <c:ext xmlns:c16="http://schemas.microsoft.com/office/drawing/2014/chart" uri="{C3380CC4-5D6E-409C-BE32-E72D297353CC}">
              <c16:uniqueId val="{00000000-68FC-42ED-93CB-D0A35CDD59D7}"/>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1168.7</c:v>
                </c:pt>
                <c:pt idx="1">
                  <c:v>1245.46</c:v>
                </c:pt>
                <c:pt idx="2">
                  <c:v>834.1</c:v>
                </c:pt>
                <c:pt idx="3">
                  <c:v>853.42</c:v>
                </c:pt>
                <c:pt idx="4">
                  <c:v>906.61</c:v>
                </c:pt>
              </c:numCache>
            </c:numRef>
          </c:val>
          <c:smooth val="0"/>
          <c:extLst>
            <c:ext xmlns:c16="http://schemas.microsoft.com/office/drawing/2014/chart" uri="{C3380CC4-5D6E-409C-BE32-E72D297353CC}">
              <c16:uniqueId val="{00000001-68FC-42ED-93CB-D0A35CDD59D7}"/>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69.41</c:v>
                </c:pt>
                <c:pt idx="1">
                  <c:v>73.650000000000006</c:v>
                </c:pt>
                <c:pt idx="2">
                  <c:v>78.459999999999994</c:v>
                </c:pt>
                <c:pt idx="3">
                  <c:v>60.41</c:v>
                </c:pt>
                <c:pt idx="4">
                  <c:v>74.56</c:v>
                </c:pt>
              </c:numCache>
            </c:numRef>
          </c:val>
          <c:extLst>
            <c:ext xmlns:c16="http://schemas.microsoft.com/office/drawing/2014/chart" uri="{C3380CC4-5D6E-409C-BE32-E72D297353CC}">
              <c16:uniqueId val="{00000000-172B-4C35-8A64-4C132F271C23}"/>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53.59</c:v>
                </c:pt>
                <c:pt idx="1">
                  <c:v>51.08</c:v>
                </c:pt>
                <c:pt idx="2">
                  <c:v>64.44</c:v>
                </c:pt>
                <c:pt idx="3">
                  <c:v>60.53</c:v>
                </c:pt>
                <c:pt idx="4">
                  <c:v>56.38</c:v>
                </c:pt>
              </c:numCache>
            </c:numRef>
          </c:val>
          <c:smooth val="0"/>
          <c:extLst>
            <c:ext xmlns:c16="http://schemas.microsoft.com/office/drawing/2014/chart" uri="{C3380CC4-5D6E-409C-BE32-E72D297353CC}">
              <c16:uniqueId val="{00000001-172B-4C35-8A64-4C132F271C23}"/>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191.7</c:v>
                </c:pt>
                <c:pt idx="1">
                  <c:v>177.49</c:v>
                </c:pt>
                <c:pt idx="2">
                  <c:v>172.89</c:v>
                </c:pt>
                <c:pt idx="3">
                  <c:v>202.5</c:v>
                </c:pt>
                <c:pt idx="4">
                  <c:v>209.96</c:v>
                </c:pt>
              </c:numCache>
            </c:numRef>
          </c:val>
          <c:extLst>
            <c:ext xmlns:c16="http://schemas.microsoft.com/office/drawing/2014/chart" uri="{C3380CC4-5D6E-409C-BE32-E72D297353CC}">
              <c16:uniqueId val="{00000000-2CFD-4AA5-9E5E-ADB7A81C84A0}"/>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259.79000000000002</c:v>
                </c:pt>
                <c:pt idx="1">
                  <c:v>262.13</c:v>
                </c:pt>
                <c:pt idx="2">
                  <c:v>197.14</c:v>
                </c:pt>
                <c:pt idx="3">
                  <c:v>210.72</c:v>
                </c:pt>
                <c:pt idx="4">
                  <c:v>227.71</c:v>
                </c:pt>
              </c:numCache>
            </c:numRef>
          </c:val>
          <c:smooth val="0"/>
          <c:extLst>
            <c:ext xmlns:c16="http://schemas.microsoft.com/office/drawing/2014/chart" uri="{C3380CC4-5D6E-409C-BE32-E72D297353CC}">
              <c16:uniqueId val="{00000001-2CFD-4AA5-9E5E-ADB7A81C84A0}"/>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W16" zoomScaleNormal="100" workbookViewId="0">
      <selection activeCell="AU17" sqref="AU17"/>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2">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2">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1" t="str">
        <f>データ!H6</f>
        <v>静岡県　川根本町</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2">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D2</v>
      </c>
      <c r="X8" s="36"/>
      <c r="Y8" s="36"/>
      <c r="Z8" s="36"/>
      <c r="AA8" s="36"/>
      <c r="AB8" s="36"/>
      <c r="AC8" s="36"/>
      <c r="AD8" s="36" t="str">
        <f>データ!$M$6</f>
        <v>非設置</v>
      </c>
      <c r="AE8" s="36"/>
      <c r="AF8" s="36"/>
      <c r="AG8" s="36"/>
      <c r="AH8" s="36"/>
      <c r="AI8" s="36"/>
      <c r="AJ8" s="36"/>
      <c r="AK8" s="2"/>
      <c r="AL8" s="37">
        <f>データ!$R$6</f>
        <v>6078</v>
      </c>
      <c r="AM8" s="37"/>
      <c r="AN8" s="37"/>
      <c r="AO8" s="37"/>
      <c r="AP8" s="37"/>
      <c r="AQ8" s="37"/>
      <c r="AR8" s="37"/>
      <c r="AS8" s="37"/>
      <c r="AT8" s="38">
        <f>データ!$S$6</f>
        <v>496.88</v>
      </c>
      <c r="AU8" s="38"/>
      <c r="AV8" s="38"/>
      <c r="AW8" s="38"/>
      <c r="AX8" s="38"/>
      <c r="AY8" s="38"/>
      <c r="AZ8" s="38"/>
      <c r="BA8" s="38"/>
      <c r="BB8" s="38">
        <f>データ!$T$6</f>
        <v>12.23</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2">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2">
      <c r="A10" s="2"/>
      <c r="B10" s="38" t="str">
        <f>データ!$N$6</f>
        <v>-</v>
      </c>
      <c r="C10" s="38"/>
      <c r="D10" s="38"/>
      <c r="E10" s="38"/>
      <c r="F10" s="38"/>
      <c r="G10" s="38"/>
      <c r="H10" s="38"/>
      <c r="I10" s="38" t="str">
        <f>データ!$O$6</f>
        <v>該当数値なし</v>
      </c>
      <c r="J10" s="38"/>
      <c r="K10" s="38"/>
      <c r="L10" s="38"/>
      <c r="M10" s="38"/>
      <c r="N10" s="38"/>
      <c r="O10" s="38"/>
      <c r="P10" s="38">
        <f>データ!$P$6</f>
        <v>93.38</v>
      </c>
      <c r="Q10" s="38"/>
      <c r="R10" s="38"/>
      <c r="S10" s="38"/>
      <c r="T10" s="38"/>
      <c r="U10" s="38"/>
      <c r="V10" s="38"/>
      <c r="W10" s="37">
        <f>データ!$Q$6</f>
        <v>2815</v>
      </c>
      <c r="X10" s="37"/>
      <c r="Y10" s="37"/>
      <c r="Z10" s="37"/>
      <c r="AA10" s="37"/>
      <c r="AB10" s="37"/>
      <c r="AC10" s="37"/>
      <c r="AD10" s="2"/>
      <c r="AE10" s="2"/>
      <c r="AF10" s="2"/>
      <c r="AG10" s="2"/>
      <c r="AH10" s="2"/>
      <c r="AI10" s="2"/>
      <c r="AJ10" s="2"/>
      <c r="AK10" s="2"/>
      <c r="AL10" s="37">
        <f>データ!$U$6</f>
        <v>5631</v>
      </c>
      <c r="AM10" s="37"/>
      <c r="AN10" s="37"/>
      <c r="AO10" s="37"/>
      <c r="AP10" s="37"/>
      <c r="AQ10" s="37"/>
      <c r="AR10" s="37"/>
      <c r="AS10" s="37"/>
      <c r="AT10" s="38">
        <f>データ!$V$6</f>
        <v>10.95</v>
      </c>
      <c r="AU10" s="38"/>
      <c r="AV10" s="38"/>
      <c r="AW10" s="38"/>
      <c r="AX10" s="38"/>
      <c r="AY10" s="38"/>
      <c r="AZ10" s="38"/>
      <c r="BA10" s="38"/>
      <c r="BB10" s="38">
        <f>データ!$W$6</f>
        <v>514.25</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7" t="s">
        <v>117</v>
      </c>
      <c r="BM16" s="48"/>
      <c r="BN16" s="48"/>
      <c r="BO16" s="48"/>
      <c r="BP16" s="48"/>
      <c r="BQ16" s="48"/>
      <c r="BR16" s="48"/>
      <c r="BS16" s="48"/>
      <c r="BT16" s="48"/>
      <c r="BU16" s="48"/>
      <c r="BV16" s="48"/>
      <c r="BW16" s="48"/>
      <c r="BX16" s="48"/>
      <c r="BY16" s="48"/>
      <c r="BZ16" s="4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7"/>
      <c r="BM17" s="48"/>
      <c r="BN17" s="48"/>
      <c r="BO17" s="48"/>
      <c r="BP17" s="48"/>
      <c r="BQ17" s="48"/>
      <c r="BR17" s="48"/>
      <c r="BS17" s="48"/>
      <c r="BT17" s="48"/>
      <c r="BU17" s="48"/>
      <c r="BV17" s="48"/>
      <c r="BW17" s="48"/>
      <c r="BX17" s="48"/>
      <c r="BY17" s="48"/>
      <c r="BZ17" s="4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7"/>
      <c r="BM18" s="48"/>
      <c r="BN18" s="48"/>
      <c r="BO18" s="48"/>
      <c r="BP18" s="48"/>
      <c r="BQ18" s="48"/>
      <c r="BR18" s="48"/>
      <c r="BS18" s="48"/>
      <c r="BT18" s="48"/>
      <c r="BU18" s="48"/>
      <c r="BV18" s="48"/>
      <c r="BW18" s="48"/>
      <c r="BX18" s="48"/>
      <c r="BY18" s="48"/>
      <c r="BZ18" s="4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7"/>
      <c r="BM19" s="48"/>
      <c r="BN19" s="48"/>
      <c r="BO19" s="48"/>
      <c r="BP19" s="48"/>
      <c r="BQ19" s="48"/>
      <c r="BR19" s="48"/>
      <c r="BS19" s="48"/>
      <c r="BT19" s="48"/>
      <c r="BU19" s="48"/>
      <c r="BV19" s="48"/>
      <c r="BW19" s="48"/>
      <c r="BX19" s="48"/>
      <c r="BY19" s="48"/>
      <c r="BZ19" s="4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7"/>
      <c r="BM20" s="48"/>
      <c r="BN20" s="48"/>
      <c r="BO20" s="48"/>
      <c r="BP20" s="48"/>
      <c r="BQ20" s="48"/>
      <c r="BR20" s="48"/>
      <c r="BS20" s="48"/>
      <c r="BT20" s="48"/>
      <c r="BU20" s="48"/>
      <c r="BV20" s="48"/>
      <c r="BW20" s="48"/>
      <c r="BX20" s="48"/>
      <c r="BY20" s="48"/>
      <c r="BZ20" s="4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7"/>
      <c r="BM21" s="48"/>
      <c r="BN21" s="48"/>
      <c r="BO21" s="48"/>
      <c r="BP21" s="48"/>
      <c r="BQ21" s="48"/>
      <c r="BR21" s="48"/>
      <c r="BS21" s="48"/>
      <c r="BT21" s="48"/>
      <c r="BU21" s="48"/>
      <c r="BV21" s="48"/>
      <c r="BW21" s="48"/>
      <c r="BX21" s="48"/>
      <c r="BY21" s="48"/>
      <c r="BZ21" s="4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7"/>
      <c r="BM22" s="48"/>
      <c r="BN22" s="48"/>
      <c r="BO22" s="48"/>
      <c r="BP22" s="48"/>
      <c r="BQ22" s="48"/>
      <c r="BR22" s="48"/>
      <c r="BS22" s="48"/>
      <c r="BT22" s="48"/>
      <c r="BU22" s="48"/>
      <c r="BV22" s="48"/>
      <c r="BW22" s="48"/>
      <c r="BX22" s="48"/>
      <c r="BY22" s="48"/>
      <c r="BZ22" s="4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7"/>
      <c r="BM23" s="48"/>
      <c r="BN23" s="48"/>
      <c r="BO23" s="48"/>
      <c r="BP23" s="48"/>
      <c r="BQ23" s="48"/>
      <c r="BR23" s="48"/>
      <c r="BS23" s="48"/>
      <c r="BT23" s="48"/>
      <c r="BU23" s="48"/>
      <c r="BV23" s="48"/>
      <c r="BW23" s="48"/>
      <c r="BX23" s="48"/>
      <c r="BY23" s="48"/>
      <c r="BZ23" s="4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7"/>
      <c r="BM24" s="48"/>
      <c r="BN24" s="48"/>
      <c r="BO24" s="48"/>
      <c r="BP24" s="48"/>
      <c r="BQ24" s="48"/>
      <c r="BR24" s="48"/>
      <c r="BS24" s="48"/>
      <c r="BT24" s="48"/>
      <c r="BU24" s="48"/>
      <c r="BV24" s="48"/>
      <c r="BW24" s="48"/>
      <c r="BX24" s="48"/>
      <c r="BY24" s="48"/>
      <c r="BZ24" s="4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7"/>
      <c r="BM25" s="48"/>
      <c r="BN25" s="48"/>
      <c r="BO25" s="48"/>
      <c r="BP25" s="48"/>
      <c r="BQ25" s="48"/>
      <c r="BR25" s="48"/>
      <c r="BS25" s="48"/>
      <c r="BT25" s="48"/>
      <c r="BU25" s="48"/>
      <c r="BV25" s="48"/>
      <c r="BW25" s="48"/>
      <c r="BX25" s="48"/>
      <c r="BY25" s="48"/>
      <c r="BZ25" s="4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7"/>
      <c r="BM26" s="48"/>
      <c r="BN26" s="48"/>
      <c r="BO26" s="48"/>
      <c r="BP26" s="48"/>
      <c r="BQ26" s="48"/>
      <c r="BR26" s="48"/>
      <c r="BS26" s="48"/>
      <c r="BT26" s="48"/>
      <c r="BU26" s="48"/>
      <c r="BV26" s="48"/>
      <c r="BW26" s="48"/>
      <c r="BX26" s="48"/>
      <c r="BY26" s="48"/>
      <c r="BZ26" s="4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7"/>
      <c r="BM27" s="48"/>
      <c r="BN27" s="48"/>
      <c r="BO27" s="48"/>
      <c r="BP27" s="48"/>
      <c r="BQ27" s="48"/>
      <c r="BR27" s="48"/>
      <c r="BS27" s="48"/>
      <c r="BT27" s="48"/>
      <c r="BU27" s="48"/>
      <c r="BV27" s="48"/>
      <c r="BW27" s="48"/>
      <c r="BX27" s="48"/>
      <c r="BY27" s="48"/>
      <c r="BZ27" s="4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7"/>
      <c r="BM28" s="48"/>
      <c r="BN28" s="48"/>
      <c r="BO28" s="48"/>
      <c r="BP28" s="48"/>
      <c r="BQ28" s="48"/>
      <c r="BR28" s="48"/>
      <c r="BS28" s="48"/>
      <c r="BT28" s="48"/>
      <c r="BU28" s="48"/>
      <c r="BV28" s="48"/>
      <c r="BW28" s="48"/>
      <c r="BX28" s="48"/>
      <c r="BY28" s="48"/>
      <c r="BZ28" s="4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7"/>
      <c r="BM29" s="48"/>
      <c r="BN29" s="48"/>
      <c r="BO29" s="48"/>
      <c r="BP29" s="48"/>
      <c r="BQ29" s="48"/>
      <c r="BR29" s="48"/>
      <c r="BS29" s="48"/>
      <c r="BT29" s="48"/>
      <c r="BU29" s="48"/>
      <c r="BV29" s="48"/>
      <c r="BW29" s="48"/>
      <c r="BX29" s="48"/>
      <c r="BY29" s="48"/>
      <c r="BZ29" s="4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7"/>
      <c r="BM30" s="48"/>
      <c r="BN30" s="48"/>
      <c r="BO30" s="48"/>
      <c r="BP30" s="48"/>
      <c r="BQ30" s="48"/>
      <c r="BR30" s="48"/>
      <c r="BS30" s="48"/>
      <c r="BT30" s="48"/>
      <c r="BU30" s="48"/>
      <c r="BV30" s="48"/>
      <c r="BW30" s="48"/>
      <c r="BX30" s="48"/>
      <c r="BY30" s="48"/>
      <c r="BZ30" s="4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7"/>
      <c r="BM31" s="48"/>
      <c r="BN31" s="48"/>
      <c r="BO31" s="48"/>
      <c r="BP31" s="48"/>
      <c r="BQ31" s="48"/>
      <c r="BR31" s="48"/>
      <c r="BS31" s="48"/>
      <c r="BT31" s="48"/>
      <c r="BU31" s="48"/>
      <c r="BV31" s="48"/>
      <c r="BW31" s="48"/>
      <c r="BX31" s="48"/>
      <c r="BY31" s="48"/>
      <c r="BZ31" s="4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7"/>
      <c r="BM32" s="48"/>
      <c r="BN32" s="48"/>
      <c r="BO32" s="48"/>
      <c r="BP32" s="48"/>
      <c r="BQ32" s="48"/>
      <c r="BR32" s="48"/>
      <c r="BS32" s="48"/>
      <c r="BT32" s="48"/>
      <c r="BU32" s="48"/>
      <c r="BV32" s="48"/>
      <c r="BW32" s="48"/>
      <c r="BX32" s="48"/>
      <c r="BY32" s="48"/>
      <c r="BZ32" s="4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7"/>
      <c r="BM33" s="48"/>
      <c r="BN33" s="48"/>
      <c r="BO33" s="48"/>
      <c r="BP33" s="48"/>
      <c r="BQ33" s="48"/>
      <c r="BR33" s="48"/>
      <c r="BS33" s="48"/>
      <c r="BT33" s="48"/>
      <c r="BU33" s="48"/>
      <c r="BV33" s="48"/>
      <c r="BW33" s="48"/>
      <c r="BX33" s="48"/>
      <c r="BY33" s="48"/>
      <c r="BZ33" s="4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7"/>
      <c r="BM34" s="48"/>
      <c r="BN34" s="48"/>
      <c r="BO34" s="48"/>
      <c r="BP34" s="48"/>
      <c r="BQ34" s="48"/>
      <c r="BR34" s="48"/>
      <c r="BS34" s="48"/>
      <c r="BT34" s="48"/>
      <c r="BU34" s="48"/>
      <c r="BV34" s="48"/>
      <c r="BW34" s="48"/>
      <c r="BX34" s="48"/>
      <c r="BY34" s="48"/>
      <c r="BZ34" s="4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7"/>
      <c r="BM35" s="48"/>
      <c r="BN35" s="48"/>
      <c r="BO35" s="48"/>
      <c r="BP35" s="48"/>
      <c r="BQ35" s="48"/>
      <c r="BR35" s="48"/>
      <c r="BS35" s="48"/>
      <c r="BT35" s="48"/>
      <c r="BU35" s="48"/>
      <c r="BV35" s="48"/>
      <c r="BW35" s="48"/>
      <c r="BX35" s="48"/>
      <c r="BY35" s="48"/>
      <c r="BZ35" s="4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7"/>
      <c r="BM36" s="48"/>
      <c r="BN36" s="48"/>
      <c r="BO36" s="48"/>
      <c r="BP36" s="48"/>
      <c r="BQ36" s="48"/>
      <c r="BR36" s="48"/>
      <c r="BS36" s="48"/>
      <c r="BT36" s="48"/>
      <c r="BU36" s="48"/>
      <c r="BV36" s="48"/>
      <c r="BW36" s="48"/>
      <c r="BX36" s="48"/>
      <c r="BY36" s="48"/>
      <c r="BZ36" s="4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7"/>
      <c r="BM37" s="48"/>
      <c r="BN37" s="48"/>
      <c r="BO37" s="48"/>
      <c r="BP37" s="48"/>
      <c r="BQ37" s="48"/>
      <c r="BR37" s="48"/>
      <c r="BS37" s="48"/>
      <c r="BT37" s="48"/>
      <c r="BU37" s="48"/>
      <c r="BV37" s="48"/>
      <c r="BW37" s="48"/>
      <c r="BX37" s="48"/>
      <c r="BY37" s="48"/>
      <c r="BZ37" s="4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7"/>
      <c r="BM38" s="48"/>
      <c r="BN38" s="48"/>
      <c r="BO38" s="48"/>
      <c r="BP38" s="48"/>
      <c r="BQ38" s="48"/>
      <c r="BR38" s="48"/>
      <c r="BS38" s="48"/>
      <c r="BT38" s="48"/>
      <c r="BU38" s="48"/>
      <c r="BV38" s="48"/>
      <c r="BW38" s="48"/>
      <c r="BX38" s="48"/>
      <c r="BY38" s="48"/>
      <c r="BZ38" s="4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7"/>
      <c r="BM39" s="48"/>
      <c r="BN39" s="48"/>
      <c r="BO39" s="48"/>
      <c r="BP39" s="48"/>
      <c r="BQ39" s="48"/>
      <c r="BR39" s="48"/>
      <c r="BS39" s="48"/>
      <c r="BT39" s="48"/>
      <c r="BU39" s="48"/>
      <c r="BV39" s="48"/>
      <c r="BW39" s="48"/>
      <c r="BX39" s="48"/>
      <c r="BY39" s="48"/>
      <c r="BZ39" s="4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7"/>
      <c r="BM40" s="48"/>
      <c r="BN40" s="48"/>
      <c r="BO40" s="48"/>
      <c r="BP40" s="48"/>
      <c r="BQ40" s="48"/>
      <c r="BR40" s="48"/>
      <c r="BS40" s="48"/>
      <c r="BT40" s="48"/>
      <c r="BU40" s="48"/>
      <c r="BV40" s="48"/>
      <c r="BW40" s="48"/>
      <c r="BX40" s="48"/>
      <c r="BY40" s="48"/>
      <c r="BZ40" s="4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7"/>
      <c r="BM41" s="48"/>
      <c r="BN41" s="48"/>
      <c r="BO41" s="48"/>
      <c r="BP41" s="48"/>
      <c r="BQ41" s="48"/>
      <c r="BR41" s="48"/>
      <c r="BS41" s="48"/>
      <c r="BT41" s="48"/>
      <c r="BU41" s="48"/>
      <c r="BV41" s="48"/>
      <c r="BW41" s="48"/>
      <c r="BX41" s="48"/>
      <c r="BY41" s="48"/>
      <c r="BZ41" s="4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7"/>
      <c r="BM42" s="48"/>
      <c r="BN42" s="48"/>
      <c r="BO42" s="48"/>
      <c r="BP42" s="48"/>
      <c r="BQ42" s="48"/>
      <c r="BR42" s="48"/>
      <c r="BS42" s="48"/>
      <c r="BT42" s="48"/>
      <c r="BU42" s="48"/>
      <c r="BV42" s="48"/>
      <c r="BW42" s="48"/>
      <c r="BX42" s="48"/>
      <c r="BY42" s="48"/>
      <c r="BZ42" s="4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7"/>
      <c r="BM43" s="48"/>
      <c r="BN43" s="48"/>
      <c r="BO43" s="48"/>
      <c r="BP43" s="48"/>
      <c r="BQ43" s="48"/>
      <c r="BR43" s="48"/>
      <c r="BS43" s="48"/>
      <c r="BT43" s="48"/>
      <c r="BU43" s="48"/>
      <c r="BV43" s="48"/>
      <c r="BW43" s="48"/>
      <c r="BX43" s="48"/>
      <c r="BY43" s="48"/>
      <c r="BZ43" s="4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0"/>
      <c r="BM44" s="51"/>
      <c r="BN44" s="51"/>
      <c r="BO44" s="51"/>
      <c r="BP44" s="51"/>
      <c r="BQ44" s="51"/>
      <c r="BR44" s="51"/>
      <c r="BS44" s="51"/>
      <c r="BT44" s="51"/>
      <c r="BU44" s="51"/>
      <c r="BV44" s="51"/>
      <c r="BW44" s="51"/>
      <c r="BX44" s="51"/>
      <c r="BY44" s="51"/>
      <c r="BZ44" s="52"/>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115</v>
      </c>
      <c r="BM47" s="48"/>
      <c r="BN47" s="48"/>
      <c r="BO47" s="48"/>
      <c r="BP47" s="48"/>
      <c r="BQ47" s="48"/>
      <c r="BR47" s="48"/>
      <c r="BS47" s="48"/>
      <c r="BT47" s="48"/>
      <c r="BU47" s="48"/>
      <c r="BV47" s="48"/>
      <c r="BW47" s="48"/>
      <c r="BX47" s="48"/>
      <c r="BY47" s="48"/>
      <c r="BZ47" s="4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8"/>
      <c r="BN48" s="48"/>
      <c r="BO48" s="48"/>
      <c r="BP48" s="48"/>
      <c r="BQ48" s="48"/>
      <c r="BR48" s="48"/>
      <c r="BS48" s="48"/>
      <c r="BT48" s="48"/>
      <c r="BU48" s="48"/>
      <c r="BV48" s="48"/>
      <c r="BW48" s="48"/>
      <c r="BX48" s="48"/>
      <c r="BY48" s="48"/>
      <c r="BZ48" s="4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8"/>
      <c r="BN49" s="48"/>
      <c r="BO49" s="48"/>
      <c r="BP49" s="48"/>
      <c r="BQ49" s="48"/>
      <c r="BR49" s="48"/>
      <c r="BS49" s="48"/>
      <c r="BT49" s="48"/>
      <c r="BU49" s="48"/>
      <c r="BV49" s="48"/>
      <c r="BW49" s="48"/>
      <c r="BX49" s="48"/>
      <c r="BY49" s="48"/>
      <c r="BZ49" s="4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8"/>
      <c r="BN50" s="48"/>
      <c r="BO50" s="48"/>
      <c r="BP50" s="48"/>
      <c r="BQ50" s="48"/>
      <c r="BR50" s="48"/>
      <c r="BS50" s="48"/>
      <c r="BT50" s="48"/>
      <c r="BU50" s="48"/>
      <c r="BV50" s="48"/>
      <c r="BW50" s="48"/>
      <c r="BX50" s="48"/>
      <c r="BY50" s="48"/>
      <c r="BZ50" s="4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8"/>
      <c r="BN51" s="48"/>
      <c r="BO51" s="48"/>
      <c r="BP51" s="48"/>
      <c r="BQ51" s="48"/>
      <c r="BR51" s="48"/>
      <c r="BS51" s="48"/>
      <c r="BT51" s="48"/>
      <c r="BU51" s="48"/>
      <c r="BV51" s="48"/>
      <c r="BW51" s="48"/>
      <c r="BX51" s="48"/>
      <c r="BY51" s="48"/>
      <c r="BZ51" s="4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8"/>
      <c r="BN52" s="48"/>
      <c r="BO52" s="48"/>
      <c r="BP52" s="48"/>
      <c r="BQ52" s="48"/>
      <c r="BR52" s="48"/>
      <c r="BS52" s="48"/>
      <c r="BT52" s="48"/>
      <c r="BU52" s="48"/>
      <c r="BV52" s="48"/>
      <c r="BW52" s="48"/>
      <c r="BX52" s="48"/>
      <c r="BY52" s="48"/>
      <c r="BZ52" s="4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8"/>
      <c r="BN53" s="48"/>
      <c r="BO53" s="48"/>
      <c r="BP53" s="48"/>
      <c r="BQ53" s="48"/>
      <c r="BR53" s="48"/>
      <c r="BS53" s="48"/>
      <c r="BT53" s="48"/>
      <c r="BU53" s="48"/>
      <c r="BV53" s="48"/>
      <c r="BW53" s="48"/>
      <c r="BX53" s="48"/>
      <c r="BY53" s="48"/>
      <c r="BZ53" s="4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8"/>
      <c r="BN54" s="48"/>
      <c r="BO54" s="48"/>
      <c r="BP54" s="48"/>
      <c r="BQ54" s="48"/>
      <c r="BR54" s="48"/>
      <c r="BS54" s="48"/>
      <c r="BT54" s="48"/>
      <c r="BU54" s="48"/>
      <c r="BV54" s="48"/>
      <c r="BW54" s="48"/>
      <c r="BX54" s="48"/>
      <c r="BY54" s="48"/>
      <c r="BZ54" s="4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8"/>
      <c r="BN55" s="48"/>
      <c r="BO55" s="48"/>
      <c r="BP55" s="48"/>
      <c r="BQ55" s="48"/>
      <c r="BR55" s="48"/>
      <c r="BS55" s="48"/>
      <c r="BT55" s="48"/>
      <c r="BU55" s="48"/>
      <c r="BV55" s="48"/>
      <c r="BW55" s="48"/>
      <c r="BX55" s="48"/>
      <c r="BY55" s="48"/>
      <c r="BZ55" s="4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8"/>
      <c r="BN56" s="48"/>
      <c r="BO56" s="48"/>
      <c r="BP56" s="48"/>
      <c r="BQ56" s="48"/>
      <c r="BR56" s="48"/>
      <c r="BS56" s="48"/>
      <c r="BT56" s="48"/>
      <c r="BU56" s="48"/>
      <c r="BV56" s="48"/>
      <c r="BW56" s="48"/>
      <c r="BX56" s="48"/>
      <c r="BY56" s="48"/>
      <c r="BZ56" s="4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8"/>
      <c r="BN57" s="48"/>
      <c r="BO57" s="48"/>
      <c r="BP57" s="48"/>
      <c r="BQ57" s="48"/>
      <c r="BR57" s="48"/>
      <c r="BS57" s="48"/>
      <c r="BT57" s="48"/>
      <c r="BU57" s="48"/>
      <c r="BV57" s="48"/>
      <c r="BW57" s="48"/>
      <c r="BX57" s="48"/>
      <c r="BY57" s="48"/>
      <c r="BZ57" s="4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8"/>
      <c r="BN58" s="48"/>
      <c r="BO58" s="48"/>
      <c r="BP58" s="48"/>
      <c r="BQ58" s="48"/>
      <c r="BR58" s="48"/>
      <c r="BS58" s="48"/>
      <c r="BT58" s="48"/>
      <c r="BU58" s="48"/>
      <c r="BV58" s="48"/>
      <c r="BW58" s="48"/>
      <c r="BX58" s="48"/>
      <c r="BY58" s="48"/>
      <c r="BZ58" s="4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8"/>
      <c r="BN59" s="48"/>
      <c r="BO59" s="48"/>
      <c r="BP59" s="48"/>
      <c r="BQ59" s="48"/>
      <c r="BR59" s="48"/>
      <c r="BS59" s="48"/>
      <c r="BT59" s="48"/>
      <c r="BU59" s="48"/>
      <c r="BV59" s="48"/>
      <c r="BW59" s="48"/>
      <c r="BX59" s="48"/>
      <c r="BY59" s="48"/>
      <c r="BZ59" s="49"/>
    </row>
    <row r="60" spans="1:78" ht="13.5" customHeight="1" x14ac:dyDescent="0.2">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8"/>
      <c r="BN62" s="48"/>
      <c r="BO62" s="48"/>
      <c r="BP62" s="48"/>
      <c r="BQ62" s="48"/>
      <c r="BR62" s="48"/>
      <c r="BS62" s="48"/>
      <c r="BT62" s="48"/>
      <c r="BU62" s="48"/>
      <c r="BV62" s="48"/>
      <c r="BW62" s="48"/>
      <c r="BX62" s="48"/>
      <c r="BY62" s="48"/>
      <c r="BZ62" s="4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0"/>
      <c r="BM63" s="51"/>
      <c r="BN63" s="51"/>
      <c r="BO63" s="51"/>
      <c r="BP63" s="51"/>
      <c r="BQ63" s="51"/>
      <c r="BR63" s="51"/>
      <c r="BS63" s="51"/>
      <c r="BT63" s="51"/>
      <c r="BU63" s="51"/>
      <c r="BV63" s="51"/>
      <c r="BW63" s="51"/>
      <c r="BX63" s="51"/>
      <c r="BY63" s="51"/>
      <c r="BZ63" s="52"/>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116</v>
      </c>
      <c r="BM66" s="48"/>
      <c r="BN66" s="48"/>
      <c r="BO66" s="48"/>
      <c r="BP66" s="48"/>
      <c r="BQ66" s="48"/>
      <c r="BR66" s="48"/>
      <c r="BS66" s="48"/>
      <c r="BT66" s="48"/>
      <c r="BU66" s="48"/>
      <c r="BV66" s="48"/>
      <c r="BW66" s="48"/>
      <c r="BX66" s="48"/>
      <c r="BY66" s="48"/>
      <c r="BZ66" s="4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【73.00】</v>
      </c>
      <c r="F85" s="13" t="s">
        <v>41</v>
      </c>
      <c r="G85" s="13" t="s">
        <v>41</v>
      </c>
      <c r="H85" s="13" t="str">
        <f>データ!BO6</f>
        <v>【982.48】</v>
      </c>
      <c r="I85" s="13" t="str">
        <f>データ!BZ6</f>
        <v>【50.61】</v>
      </c>
      <c r="J85" s="13" t="str">
        <f>データ!CK6</f>
        <v>【320.83】</v>
      </c>
      <c r="K85" s="13" t="str">
        <f>データ!CV6</f>
        <v>【56.15】</v>
      </c>
      <c r="L85" s="13" t="str">
        <f>データ!DG6</f>
        <v>【70.01】</v>
      </c>
      <c r="M85" s="13" t="s">
        <v>42</v>
      </c>
      <c r="N85" s="13" t="s">
        <v>42</v>
      </c>
      <c r="O85" s="13" t="str">
        <f>データ!EN6</f>
        <v>【0.52】</v>
      </c>
    </row>
  </sheetData>
  <sheetProtection algorithmName="SHA-512" hashValue="n+Sk9bYyt6NvHwY94TtL68V3LFFJz1kt+pyJ3k2/msVrSQuD7yxptu8tsO/yxLCyYDo9eeZpD6xc5ck+aiBapg==" saltValue="6qxudp3yMAKYAfoK9+Pxn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2">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x14ac:dyDescent="0.2">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2">
      <c r="A6" s="15" t="s">
        <v>95</v>
      </c>
      <c r="B6" s="20">
        <f>B7</f>
        <v>2022</v>
      </c>
      <c r="C6" s="20">
        <f t="shared" ref="C6:W6" si="3">C7</f>
        <v>224294</v>
      </c>
      <c r="D6" s="20">
        <f t="shared" si="3"/>
        <v>47</v>
      </c>
      <c r="E6" s="20">
        <f t="shared" si="3"/>
        <v>1</v>
      </c>
      <c r="F6" s="20">
        <f t="shared" si="3"/>
        <v>0</v>
      </c>
      <c r="G6" s="20">
        <f t="shared" si="3"/>
        <v>0</v>
      </c>
      <c r="H6" s="20" t="str">
        <f t="shared" si="3"/>
        <v>静岡県　川根本町</v>
      </c>
      <c r="I6" s="20" t="str">
        <f t="shared" si="3"/>
        <v>法非適用</v>
      </c>
      <c r="J6" s="20" t="str">
        <f t="shared" si="3"/>
        <v>水道事業</v>
      </c>
      <c r="K6" s="20" t="str">
        <f t="shared" si="3"/>
        <v>簡易水道事業</v>
      </c>
      <c r="L6" s="20" t="str">
        <f t="shared" si="3"/>
        <v>D2</v>
      </c>
      <c r="M6" s="20" t="str">
        <f t="shared" si="3"/>
        <v>非設置</v>
      </c>
      <c r="N6" s="21" t="str">
        <f t="shared" si="3"/>
        <v>-</v>
      </c>
      <c r="O6" s="21" t="str">
        <f t="shared" si="3"/>
        <v>該当数値なし</v>
      </c>
      <c r="P6" s="21">
        <f t="shared" si="3"/>
        <v>93.38</v>
      </c>
      <c r="Q6" s="21">
        <f t="shared" si="3"/>
        <v>2815</v>
      </c>
      <c r="R6" s="21">
        <f t="shared" si="3"/>
        <v>6078</v>
      </c>
      <c r="S6" s="21">
        <f t="shared" si="3"/>
        <v>496.88</v>
      </c>
      <c r="T6" s="21">
        <f t="shared" si="3"/>
        <v>12.23</v>
      </c>
      <c r="U6" s="21">
        <f t="shared" si="3"/>
        <v>5631</v>
      </c>
      <c r="V6" s="21">
        <f t="shared" si="3"/>
        <v>10.95</v>
      </c>
      <c r="W6" s="21">
        <f t="shared" si="3"/>
        <v>514.25</v>
      </c>
      <c r="X6" s="22">
        <f>IF(X7="",NA(),X7)</f>
        <v>81.040000000000006</v>
      </c>
      <c r="Y6" s="22">
        <f t="shared" ref="Y6:AG6" si="4">IF(Y7="",NA(),Y7)</f>
        <v>81.48</v>
      </c>
      <c r="Z6" s="22">
        <f t="shared" si="4"/>
        <v>88.68</v>
      </c>
      <c r="AA6" s="22">
        <f t="shared" si="4"/>
        <v>92.79</v>
      </c>
      <c r="AB6" s="22">
        <f t="shared" si="4"/>
        <v>89.06</v>
      </c>
      <c r="AC6" s="22">
        <f t="shared" si="4"/>
        <v>75.010000000000005</v>
      </c>
      <c r="AD6" s="22">
        <f t="shared" si="4"/>
        <v>72.760000000000005</v>
      </c>
      <c r="AE6" s="22">
        <f t="shared" si="4"/>
        <v>82.57</v>
      </c>
      <c r="AF6" s="22">
        <f t="shared" si="4"/>
        <v>81.17</v>
      </c>
      <c r="AG6" s="22">
        <f t="shared" si="4"/>
        <v>76.28</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503.78</v>
      </c>
      <c r="BF6" s="22">
        <f t="shared" ref="BF6:BN6" si="7">IF(BF7="",NA(),BF7)</f>
        <v>597.66999999999996</v>
      </c>
      <c r="BG6" s="22">
        <f t="shared" si="7"/>
        <v>610.55999999999995</v>
      </c>
      <c r="BH6" s="22">
        <f t="shared" si="7"/>
        <v>742.77</v>
      </c>
      <c r="BI6" s="22">
        <f t="shared" si="7"/>
        <v>571.32000000000005</v>
      </c>
      <c r="BJ6" s="22">
        <f t="shared" si="7"/>
        <v>1168.7</v>
      </c>
      <c r="BK6" s="22">
        <f t="shared" si="7"/>
        <v>1245.46</v>
      </c>
      <c r="BL6" s="22">
        <f t="shared" si="7"/>
        <v>834.1</v>
      </c>
      <c r="BM6" s="22">
        <f t="shared" si="7"/>
        <v>853.42</v>
      </c>
      <c r="BN6" s="22">
        <f t="shared" si="7"/>
        <v>906.61</v>
      </c>
      <c r="BO6" s="21" t="str">
        <f>IF(BO7="","",IF(BO7="-","【-】","【"&amp;SUBSTITUTE(TEXT(BO7,"#,##0.00"),"-","△")&amp;"】"))</f>
        <v>【982.48】</v>
      </c>
      <c r="BP6" s="22">
        <f>IF(BP7="",NA(),BP7)</f>
        <v>69.41</v>
      </c>
      <c r="BQ6" s="22">
        <f t="shared" ref="BQ6:BY6" si="8">IF(BQ7="",NA(),BQ7)</f>
        <v>73.650000000000006</v>
      </c>
      <c r="BR6" s="22">
        <f t="shared" si="8"/>
        <v>78.459999999999994</v>
      </c>
      <c r="BS6" s="22">
        <f t="shared" si="8"/>
        <v>60.41</v>
      </c>
      <c r="BT6" s="22">
        <f t="shared" si="8"/>
        <v>74.56</v>
      </c>
      <c r="BU6" s="22">
        <f t="shared" si="8"/>
        <v>53.59</v>
      </c>
      <c r="BV6" s="22">
        <f t="shared" si="8"/>
        <v>51.08</v>
      </c>
      <c r="BW6" s="22">
        <f t="shared" si="8"/>
        <v>64.44</v>
      </c>
      <c r="BX6" s="22">
        <f t="shared" si="8"/>
        <v>60.53</v>
      </c>
      <c r="BY6" s="22">
        <f t="shared" si="8"/>
        <v>56.38</v>
      </c>
      <c r="BZ6" s="21" t="str">
        <f>IF(BZ7="","",IF(BZ7="-","【-】","【"&amp;SUBSTITUTE(TEXT(BZ7,"#,##0.00"),"-","△")&amp;"】"))</f>
        <v>【50.61】</v>
      </c>
      <c r="CA6" s="22">
        <f>IF(CA7="",NA(),CA7)</f>
        <v>191.7</v>
      </c>
      <c r="CB6" s="22">
        <f t="shared" ref="CB6:CJ6" si="9">IF(CB7="",NA(),CB7)</f>
        <v>177.49</v>
      </c>
      <c r="CC6" s="22">
        <f t="shared" si="9"/>
        <v>172.89</v>
      </c>
      <c r="CD6" s="22">
        <f t="shared" si="9"/>
        <v>202.5</v>
      </c>
      <c r="CE6" s="22">
        <f t="shared" si="9"/>
        <v>209.96</v>
      </c>
      <c r="CF6" s="22">
        <f t="shared" si="9"/>
        <v>259.79000000000002</v>
      </c>
      <c r="CG6" s="22">
        <f t="shared" si="9"/>
        <v>262.13</v>
      </c>
      <c r="CH6" s="22">
        <f t="shared" si="9"/>
        <v>197.14</v>
      </c>
      <c r="CI6" s="22">
        <f t="shared" si="9"/>
        <v>210.72</v>
      </c>
      <c r="CJ6" s="22">
        <f t="shared" si="9"/>
        <v>227.71</v>
      </c>
      <c r="CK6" s="21" t="str">
        <f>IF(CK7="","",IF(CK7="-","【-】","【"&amp;SUBSTITUTE(TEXT(CK7,"#,##0.00"),"-","△")&amp;"】"))</f>
        <v>【320.83】</v>
      </c>
      <c r="CL6" s="22">
        <f>IF(CL7="",NA(),CL7)</f>
        <v>43.14</v>
      </c>
      <c r="CM6" s="22">
        <f t="shared" ref="CM6:CU6" si="10">IF(CM7="",NA(),CM7)</f>
        <v>43.02</v>
      </c>
      <c r="CN6" s="22">
        <f t="shared" si="10"/>
        <v>43.14</v>
      </c>
      <c r="CO6" s="22">
        <f t="shared" si="10"/>
        <v>43.57</v>
      </c>
      <c r="CP6" s="22">
        <f t="shared" si="10"/>
        <v>38.71</v>
      </c>
      <c r="CQ6" s="22">
        <f t="shared" si="10"/>
        <v>56.41</v>
      </c>
      <c r="CR6" s="22">
        <f t="shared" si="10"/>
        <v>54.9</v>
      </c>
      <c r="CS6" s="22">
        <f t="shared" si="10"/>
        <v>55.7</v>
      </c>
      <c r="CT6" s="22">
        <f t="shared" si="10"/>
        <v>54.87</v>
      </c>
      <c r="CU6" s="22">
        <f t="shared" si="10"/>
        <v>54.82</v>
      </c>
      <c r="CV6" s="21" t="str">
        <f>IF(CV7="","",IF(CV7="-","【-】","【"&amp;SUBSTITUTE(TEXT(CV7,"#,##0.00"),"-","△")&amp;"】"))</f>
        <v>【56.15】</v>
      </c>
      <c r="CW6" s="22">
        <f>IF(CW7="",NA(),CW7)</f>
        <v>75.260000000000005</v>
      </c>
      <c r="CX6" s="22">
        <f t="shared" ref="CX6:DF6" si="11">IF(CX7="",NA(),CX7)</f>
        <v>75.260000000000005</v>
      </c>
      <c r="CY6" s="22">
        <f t="shared" si="11"/>
        <v>72.930000000000007</v>
      </c>
      <c r="CZ6" s="22">
        <f t="shared" si="11"/>
        <v>69.95</v>
      </c>
      <c r="DA6" s="22">
        <f t="shared" si="11"/>
        <v>76.430000000000007</v>
      </c>
      <c r="DB6" s="22">
        <f t="shared" si="11"/>
        <v>75.12</v>
      </c>
      <c r="DC6" s="22">
        <f t="shared" si="11"/>
        <v>74.27</v>
      </c>
      <c r="DD6" s="22">
        <f t="shared" si="11"/>
        <v>71.81</v>
      </c>
      <c r="DE6" s="22">
        <f t="shared" si="11"/>
        <v>71.819999999999993</v>
      </c>
      <c r="DF6" s="22">
        <f t="shared" si="11"/>
        <v>71.010000000000005</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2">
        <f t="shared" ref="EE6:EM6" si="14">IF(EE7="",NA(),EE7)</f>
        <v>0.04</v>
      </c>
      <c r="EF6" s="22">
        <f t="shared" si="14"/>
        <v>0.09</v>
      </c>
      <c r="EG6" s="22">
        <f t="shared" si="14"/>
        <v>0.09</v>
      </c>
      <c r="EH6" s="22">
        <f t="shared" si="14"/>
        <v>0.09</v>
      </c>
      <c r="EI6" s="22">
        <f t="shared" si="14"/>
        <v>0.65</v>
      </c>
      <c r="EJ6" s="22">
        <f t="shared" si="14"/>
        <v>0.52</v>
      </c>
      <c r="EK6" s="22">
        <f t="shared" si="14"/>
        <v>1.48</v>
      </c>
      <c r="EL6" s="22">
        <f t="shared" si="14"/>
        <v>0.45</v>
      </c>
      <c r="EM6" s="22">
        <f t="shared" si="14"/>
        <v>0.35</v>
      </c>
      <c r="EN6" s="21" t="str">
        <f>IF(EN7="","",IF(EN7="-","【-】","【"&amp;SUBSTITUTE(TEXT(EN7,"#,##0.00"),"-","△")&amp;"】"))</f>
        <v>【0.52】</v>
      </c>
    </row>
    <row r="7" spans="1:144" s="23" customFormat="1" x14ac:dyDescent="0.2">
      <c r="A7" s="15"/>
      <c r="B7" s="24">
        <v>2022</v>
      </c>
      <c r="C7" s="24">
        <v>224294</v>
      </c>
      <c r="D7" s="24">
        <v>47</v>
      </c>
      <c r="E7" s="24">
        <v>1</v>
      </c>
      <c r="F7" s="24">
        <v>0</v>
      </c>
      <c r="G7" s="24">
        <v>0</v>
      </c>
      <c r="H7" s="24" t="s">
        <v>96</v>
      </c>
      <c r="I7" s="24" t="s">
        <v>97</v>
      </c>
      <c r="J7" s="24" t="s">
        <v>98</v>
      </c>
      <c r="K7" s="24" t="s">
        <v>99</v>
      </c>
      <c r="L7" s="24" t="s">
        <v>100</v>
      </c>
      <c r="M7" s="24" t="s">
        <v>101</v>
      </c>
      <c r="N7" s="25" t="s">
        <v>102</v>
      </c>
      <c r="O7" s="25" t="s">
        <v>103</v>
      </c>
      <c r="P7" s="25">
        <v>93.38</v>
      </c>
      <c r="Q7" s="25">
        <v>2815</v>
      </c>
      <c r="R7" s="25">
        <v>6078</v>
      </c>
      <c r="S7" s="25">
        <v>496.88</v>
      </c>
      <c r="T7" s="25">
        <v>12.23</v>
      </c>
      <c r="U7" s="25">
        <v>5631</v>
      </c>
      <c r="V7" s="25">
        <v>10.95</v>
      </c>
      <c r="W7" s="25">
        <v>514.25</v>
      </c>
      <c r="X7" s="25">
        <v>81.040000000000006</v>
      </c>
      <c r="Y7" s="25">
        <v>81.48</v>
      </c>
      <c r="Z7" s="25">
        <v>88.68</v>
      </c>
      <c r="AA7" s="25">
        <v>92.79</v>
      </c>
      <c r="AB7" s="25">
        <v>89.06</v>
      </c>
      <c r="AC7" s="25">
        <v>75.010000000000005</v>
      </c>
      <c r="AD7" s="25">
        <v>72.760000000000005</v>
      </c>
      <c r="AE7" s="25">
        <v>82.57</v>
      </c>
      <c r="AF7" s="25">
        <v>81.17</v>
      </c>
      <c r="AG7" s="25">
        <v>76.28</v>
      </c>
      <c r="AH7" s="25">
        <v>73</v>
      </c>
      <c r="AI7" s="25"/>
      <c r="AJ7" s="25"/>
      <c r="AK7" s="25"/>
      <c r="AL7" s="25"/>
      <c r="AM7" s="25"/>
      <c r="AN7" s="25"/>
      <c r="AO7" s="25"/>
      <c r="AP7" s="25"/>
      <c r="AQ7" s="25"/>
      <c r="AR7" s="25"/>
      <c r="AS7" s="25"/>
      <c r="AT7" s="25"/>
      <c r="AU7" s="25"/>
      <c r="AV7" s="25"/>
      <c r="AW7" s="25"/>
      <c r="AX7" s="25"/>
      <c r="AY7" s="25"/>
      <c r="AZ7" s="25"/>
      <c r="BA7" s="25"/>
      <c r="BB7" s="25"/>
      <c r="BC7" s="25"/>
      <c r="BD7" s="25"/>
      <c r="BE7" s="25">
        <v>503.78</v>
      </c>
      <c r="BF7" s="25">
        <v>597.66999999999996</v>
      </c>
      <c r="BG7" s="25">
        <v>610.55999999999995</v>
      </c>
      <c r="BH7" s="25">
        <v>742.77</v>
      </c>
      <c r="BI7" s="25">
        <v>571.32000000000005</v>
      </c>
      <c r="BJ7" s="25">
        <v>1168.7</v>
      </c>
      <c r="BK7" s="25">
        <v>1245.46</v>
      </c>
      <c r="BL7" s="25">
        <v>834.1</v>
      </c>
      <c r="BM7" s="25">
        <v>853.42</v>
      </c>
      <c r="BN7" s="25">
        <v>906.61</v>
      </c>
      <c r="BO7" s="25">
        <v>982.48</v>
      </c>
      <c r="BP7" s="25">
        <v>69.41</v>
      </c>
      <c r="BQ7" s="25">
        <v>73.650000000000006</v>
      </c>
      <c r="BR7" s="25">
        <v>78.459999999999994</v>
      </c>
      <c r="BS7" s="25">
        <v>60.41</v>
      </c>
      <c r="BT7" s="25">
        <v>74.56</v>
      </c>
      <c r="BU7" s="25">
        <v>53.59</v>
      </c>
      <c r="BV7" s="25">
        <v>51.08</v>
      </c>
      <c r="BW7" s="25">
        <v>64.44</v>
      </c>
      <c r="BX7" s="25">
        <v>60.53</v>
      </c>
      <c r="BY7" s="25">
        <v>56.38</v>
      </c>
      <c r="BZ7" s="25">
        <v>50.61</v>
      </c>
      <c r="CA7" s="25">
        <v>191.7</v>
      </c>
      <c r="CB7" s="25">
        <v>177.49</v>
      </c>
      <c r="CC7" s="25">
        <v>172.89</v>
      </c>
      <c r="CD7" s="25">
        <v>202.5</v>
      </c>
      <c r="CE7" s="25">
        <v>209.96</v>
      </c>
      <c r="CF7" s="25">
        <v>259.79000000000002</v>
      </c>
      <c r="CG7" s="25">
        <v>262.13</v>
      </c>
      <c r="CH7" s="25">
        <v>197.14</v>
      </c>
      <c r="CI7" s="25">
        <v>210.72</v>
      </c>
      <c r="CJ7" s="25">
        <v>227.71</v>
      </c>
      <c r="CK7" s="25">
        <v>320.83</v>
      </c>
      <c r="CL7" s="25">
        <v>43.14</v>
      </c>
      <c r="CM7" s="25">
        <v>43.02</v>
      </c>
      <c r="CN7" s="25">
        <v>43.14</v>
      </c>
      <c r="CO7" s="25">
        <v>43.57</v>
      </c>
      <c r="CP7" s="25">
        <v>38.71</v>
      </c>
      <c r="CQ7" s="25">
        <v>56.41</v>
      </c>
      <c r="CR7" s="25">
        <v>54.9</v>
      </c>
      <c r="CS7" s="25">
        <v>55.7</v>
      </c>
      <c r="CT7" s="25">
        <v>54.87</v>
      </c>
      <c r="CU7" s="25">
        <v>54.82</v>
      </c>
      <c r="CV7" s="25">
        <v>56.15</v>
      </c>
      <c r="CW7" s="25">
        <v>75.260000000000005</v>
      </c>
      <c r="CX7" s="25">
        <v>75.260000000000005</v>
      </c>
      <c r="CY7" s="25">
        <v>72.930000000000007</v>
      </c>
      <c r="CZ7" s="25">
        <v>69.95</v>
      </c>
      <c r="DA7" s="25">
        <v>76.430000000000007</v>
      </c>
      <c r="DB7" s="25">
        <v>75.12</v>
      </c>
      <c r="DC7" s="25">
        <v>74.27</v>
      </c>
      <c r="DD7" s="25">
        <v>71.81</v>
      </c>
      <c r="DE7" s="25">
        <v>71.819999999999993</v>
      </c>
      <c r="DF7" s="25">
        <v>71.010000000000005</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0.04</v>
      </c>
      <c r="EF7" s="25">
        <v>0.09</v>
      </c>
      <c r="EG7" s="25">
        <v>0.09</v>
      </c>
      <c r="EH7" s="25">
        <v>0.09</v>
      </c>
      <c r="EI7" s="25">
        <v>0.65</v>
      </c>
      <c r="EJ7" s="25">
        <v>0.52</v>
      </c>
      <c r="EK7" s="25">
        <v>1.48</v>
      </c>
      <c r="EL7" s="25">
        <v>0.45</v>
      </c>
      <c r="EM7" s="25">
        <v>0.35</v>
      </c>
      <c r="EN7" s="25">
        <v>0.52</v>
      </c>
    </row>
    <row r="8" spans="1:144" x14ac:dyDescent="0.2">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2">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7" t="s">
        <v>46</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2">
      <c r="B11">
        <v>4</v>
      </c>
      <c r="C11">
        <v>3</v>
      </c>
      <c r="D11">
        <v>2</v>
      </c>
      <c r="E11">
        <v>1</v>
      </c>
      <c r="F11">
        <v>0</v>
      </c>
      <c r="G11" t="s">
        <v>109</v>
      </c>
    </row>
    <row r="12" spans="1:144" x14ac:dyDescent="0.2">
      <c r="B12">
        <v>1</v>
      </c>
      <c r="C12">
        <v>1</v>
      </c>
      <c r="D12">
        <v>2</v>
      </c>
      <c r="E12">
        <v>3</v>
      </c>
      <c r="F12">
        <v>4</v>
      </c>
      <c r="G12" t="s">
        <v>110</v>
      </c>
    </row>
    <row r="13" spans="1:144" x14ac:dyDescent="0.2">
      <c r="B13" t="s">
        <v>111</v>
      </c>
      <c r="C13" t="s">
        <v>112</v>
      </c>
      <c r="D13" t="s">
        <v>112</v>
      </c>
      <c r="E13" t="s">
        <v>113</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2024-02-13T07:42:08Z</cp:lastPrinted>
  <dcterms:created xsi:type="dcterms:W3CDTF">2023-12-05T01:06:19Z</dcterms:created>
  <dcterms:modified xsi:type="dcterms:W3CDTF">2024-02-13T07:46:29Z</dcterms:modified>
  <cp:category/>
</cp:coreProperties>
</file>