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8940" windowHeight="9060"/>
  </bookViews>
  <sheets>
    <sheet name="様式" sheetId="7" r:id="rId1"/>
    <sheet name="記入例" sheetId="10" r:id="rId2"/>
    <sheet name="国・地域コード表" sheetId="5" r:id="rId3"/>
    <sheet name="留学計画の分野一覧" sheetId="9" r:id="rId4"/>
    <sheet name="（事務局使用）" sheetId="4" r:id="rId5"/>
  </sheets>
  <definedNames>
    <definedName name="_xlnm._FilterDatabase" localSheetId="2" hidden="1">'国・地域コード表'!$A$1:$B$1</definedName>
    <definedName name="_xlnm.Print_Area" localSheetId="0">様式!$A$1:$H$272</definedName>
    <definedName name="_xlnm.Print_Area" localSheetId="1">記入例!$A$1:$H$269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<sst xmlns="http://schemas.openxmlformats.org/spreadsheetml/2006/main" xmlns:r="http://schemas.openxmlformats.org/officeDocument/2006/relationships" count="590" uniqueCount="590">
  <si>
    <t>トンガ</t>
  </si>
  <si>
    <t>６－２　静岡県の魅力について</t>
    <rPh sb="4" eb="7">
      <t>シズオカケン</t>
    </rPh>
    <rPh sb="8" eb="10">
      <t>ミリョク</t>
    </rPh>
    <phoneticPr fontId="1"/>
  </si>
  <si>
    <t>TOEIC</t>
  </si>
  <si>
    <t>応募コース</t>
    <rPh sb="0" eb="2">
      <t>オウボ</t>
    </rPh>
    <phoneticPr fontId="1"/>
  </si>
  <si>
    <t>21物理学（天文学を含む）</t>
  </si>
  <si>
    <t>アルメニア</t>
  </si>
  <si>
    <t>04歴史学・地理学</t>
  </si>
  <si>
    <t>予定か記入してください。（個人記載）〔450字以内〕</t>
    <rPh sb="0" eb="2">
      <t>ヨテイ</t>
    </rPh>
    <rPh sb="3" eb="5">
      <t>キニュウ</t>
    </rPh>
    <rPh sb="13" eb="15">
      <t>コジン</t>
    </rPh>
    <rPh sb="15" eb="17">
      <t>キサイ</t>
    </rPh>
    <phoneticPr fontId="1"/>
  </si>
  <si>
    <t>27電気電子工学・電気・電子</t>
  </si>
  <si>
    <t>ペルー</t>
  </si>
  <si>
    <t>新高校２・３年生</t>
    <rPh sb="0" eb="1">
      <t>シン</t>
    </rPh>
    <rPh sb="1" eb="3">
      <t>コウコウ</t>
    </rPh>
    <rPh sb="6" eb="8">
      <t>ネンセイ</t>
    </rPh>
    <phoneticPr fontId="1"/>
  </si>
  <si>
    <t>日</t>
    <rPh sb="0" eb="1">
      <t>ヒ</t>
    </rPh>
    <phoneticPr fontId="1"/>
  </si>
  <si>
    <t>00000A</t>
  </si>
  <si>
    <t>メキシコ</t>
  </si>
  <si>
    <t>１－３　語学力〔任意〕</t>
    <rPh sb="4" eb="7">
      <t>ゴガクリョク</t>
    </rPh>
    <rPh sb="8" eb="10">
      <t>ニンイ</t>
    </rPh>
    <phoneticPr fontId="1"/>
  </si>
  <si>
    <t>ポーランド</t>
  </si>
  <si>
    <t>１－１　氏名・生年月日等</t>
    <rPh sb="4" eb="6">
      <t>シメイ</t>
    </rPh>
    <rPh sb="7" eb="9">
      <t>セイネン</t>
    </rPh>
    <rPh sb="9" eb="11">
      <t>ガッピ</t>
    </rPh>
    <rPh sb="11" eb="12">
      <t>トウ</t>
    </rPh>
    <phoneticPr fontId="1"/>
  </si>
  <si>
    <t>国立</t>
    <rPh sb="0" eb="2">
      <t>コクリツ</t>
    </rPh>
    <phoneticPr fontId="1"/>
  </si>
  <si>
    <t>富士山グローバルトラベル</t>
    <rPh sb="0" eb="3">
      <t>フジサン</t>
    </rPh>
    <phoneticPr fontId="1"/>
  </si>
  <si>
    <t>②多文化共生・多様性コース</t>
  </si>
  <si>
    <t>（１）留学計画のタイトル〔40字以内〕</t>
    <rPh sb="3" eb="5">
      <t>リュウガク</t>
    </rPh>
    <rPh sb="5" eb="7">
      <t>ケイカク</t>
    </rPh>
    <phoneticPr fontId="1"/>
  </si>
  <si>
    <t>通信制</t>
    <rPh sb="0" eb="3">
      <t>ツウシンセイ</t>
    </rPh>
    <phoneticPr fontId="1"/>
  </si>
  <si>
    <t>生活科学系</t>
  </si>
  <si>
    <t>④農林水産業みらいプロジェクトコース</t>
  </si>
  <si>
    <t>（２）10年後の自分の将来をイメージして、現時点で描いている夢を記入してください。
〔250字以内〕</t>
  </si>
  <si>
    <t>IELTS</t>
  </si>
  <si>
    <t>09政治学</t>
  </si>
  <si>
    <t>理学系</t>
  </si>
  <si>
    <t>フリガナ</t>
  </si>
  <si>
    <t>72人間科学</t>
  </si>
  <si>
    <t>氏名（漢字）</t>
    <rPh sb="0" eb="2">
      <t>シメイ</t>
    </rPh>
    <rPh sb="3" eb="5">
      <t>カンジ</t>
    </rPh>
    <phoneticPr fontId="1"/>
  </si>
  <si>
    <t>居住都道府県</t>
    <rPh sb="0" eb="2">
      <t>キョジュウ</t>
    </rPh>
    <rPh sb="2" eb="6">
      <t>トドウフケン</t>
    </rPh>
    <phoneticPr fontId="1"/>
  </si>
  <si>
    <t>氏名（ローマ字）</t>
    <rPh sb="0" eb="2">
      <t>シメイ</t>
    </rPh>
    <rPh sb="6" eb="7">
      <t>ジ</t>
    </rPh>
    <phoneticPr fontId="1"/>
  </si>
  <si>
    <t>（どんな留学なのかを、自分達のことを知らない人に１分間でわかりやすく伝えることをイメージして書きましょう。）</t>
  </si>
  <si>
    <t>１－５　チームメンバーの情報（本人以外）</t>
    <rPh sb="12" eb="14">
      <t>ジョウホウ</t>
    </rPh>
    <rPh sb="15" eb="17">
      <t>ホンニン</t>
    </rPh>
    <rPh sb="17" eb="19">
      <t>イガイ</t>
    </rPh>
    <phoneticPr fontId="1"/>
  </si>
  <si>
    <t>その他言語</t>
    <rPh sb="2" eb="3">
      <t>タ</t>
    </rPh>
    <rPh sb="3" eb="5">
      <t>ゲンゴ</t>
    </rPh>
    <phoneticPr fontId="1"/>
  </si>
  <si>
    <t>オーストラリア</t>
  </si>
  <si>
    <r>
      <t xml:space="preserve">①留学開始日
</t>
    </r>
    <r>
      <rPr>
        <sz val="9"/>
        <color theme="1"/>
        <rFont val="游ゴシック"/>
      </rPr>
      <t>（１か所目の受入先機関の
活動開始日）</t>
    </r>
    <rPh sb="1" eb="3">
      <t>リュウガク</t>
    </rPh>
    <rPh sb="3" eb="6">
      <t>カイシビ</t>
    </rPh>
    <rPh sb="10" eb="11">
      <t>ショ</t>
    </rPh>
    <rPh sb="11" eb="12">
      <t>メ</t>
    </rPh>
    <rPh sb="13" eb="16">
      <t>ウケイレサキ</t>
    </rPh>
    <rPh sb="16" eb="18">
      <t>キカン</t>
    </rPh>
    <rPh sb="20" eb="22">
      <t>カツドウ</t>
    </rPh>
    <rPh sb="22" eb="25">
      <t>カイシビ</t>
    </rPh>
    <phoneticPr fontId="1"/>
  </si>
  <si>
    <t>生年月日（西暦）</t>
    <rPh sb="0" eb="2">
      <t>セイネン</t>
    </rPh>
    <rPh sb="2" eb="4">
      <t>ガッピ</t>
    </rPh>
    <rPh sb="5" eb="7">
      <t>セイレキ</t>
    </rPh>
    <phoneticPr fontId="1"/>
  </si>
  <si>
    <t>パプアニューギニア</t>
  </si>
  <si>
    <t>パナマ</t>
  </si>
  <si>
    <t>確認事項</t>
    <rPh sb="0" eb="2">
      <t>カクニン</t>
    </rPh>
    <rPh sb="2" eb="4">
      <t>ジコウ</t>
    </rPh>
    <phoneticPr fontId="1"/>
  </si>
  <si>
    <t>年</t>
    <rPh sb="0" eb="1">
      <t>ネン</t>
    </rPh>
    <phoneticPr fontId="1"/>
  </si>
  <si>
    <t>静岡第二高等学校</t>
    <rPh sb="0" eb="2">
      <t>シズオカ</t>
    </rPh>
    <rPh sb="2" eb="4">
      <t>ダイニ</t>
    </rPh>
    <rPh sb="4" eb="6">
      <t>コウトウ</t>
    </rPh>
    <rPh sb="6" eb="8">
      <t>ガッコウ</t>
    </rPh>
    <phoneticPr fontId="1"/>
  </si>
  <si>
    <t>←「静岡県」のように記載</t>
    <rPh sb="2" eb="5">
      <t>シズオカケン</t>
    </rPh>
    <rPh sb="10" eb="12">
      <t>キサイ</t>
    </rPh>
    <phoneticPr fontId="1"/>
  </si>
  <si>
    <t>月</t>
    <rPh sb="0" eb="1">
      <t>ガツ</t>
    </rPh>
    <phoneticPr fontId="1"/>
  </si>
  <si>
    <t>学校コード</t>
    <rPh sb="0" eb="2">
      <t>ガッコウ</t>
    </rPh>
    <phoneticPr fontId="1"/>
  </si>
  <si>
    <t>性別</t>
    <rPh sb="0" eb="2">
      <t>セイベツ</t>
    </rPh>
    <phoneticPr fontId="1"/>
  </si>
  <si>
    <t>⑥STEAMコース</t>
  </si>
  <si>
    <t>台湾</t>
  </si>
  <si>
    <t>その他の語学能力試験、資格等の点数・結果等、英語能力を測れる内容を記入してください。（200字以内）</t>
    <rPh sb="2" eb="3">
      <t>タ</t>
    </rPh>
    <rPh sb="4" eb="6">
      <t>ゴガク</t>
    </rPh>
    <rPh sb="6" eb="8">
      <t>ノウリョク</t>
    </rPh>
    <rPh sb="8" eb="10">
      <t>シケン</t>
    </rPh>
    <rPh sb="11" eb="13">
      <t>シカク</t>
    </rPh>
    <rPh sb="13" eb="14">
      <t>トウ</t>
    </rPh>
    <rPh sb="15" eb="17">
      <t>テンスウ</t>
    </rPh>
    <rPh sb="18" eb="20">
      <t>ケッカ</t>
    </rPh>
    <rPh sb="20" eb="21">
      <t>トウ</t>
    </rPh>
    <rPh sb="22" eb="24">
      <t>エイゴ</t>
    </rPh>
    <rPh sb="24" eb="26">
      <t>ノウリョク</t>
    </rPh>
    <rPh sb="27" eb="28">
      <t>ハカ</t>
    </rPh>
    <rPh sb="30" eb="32">
      <t>ナイヨウ</t>
    </rPh>
    <rPh sb="33" eb="35">
      <t>キニュウ</t>
    </rPh>
    <rPh sb="46" eb="47">
      <t>ジ</t>
    </rPh>
    <rPh sb="47" eb="49">
      <t>イナイ</t>
    </rPh>
    <phoneticPr fontId="1"/>
  </si>
  <si>
    <t>なし</t>
  </si>
  <si>
    <t>TOEFL</t>
  </si>
  <si>
    <t>37船舶•海洋工学・商船学</t>
  </si>
  <si>
    <t>電話番号</t>
    <rPh sb="0" eb="2">
      <t>デンワ</t>
    </rPh>
    <rPh sb="2" eb="4">
      <t>バンゴウ</t>
    </rPh>
    <phoneticPr fontId="1"/>
  </si>
  <si>
    <t>スロバキア</t>
  </si>
  <si>
    <t>メールアドレス</t>
  </si>
  <si>
    <t>リトアニア</t>
  </si>
  <si>
    <t>　　　① ―１スケジュール（概要）
現時点で想定している留学中の活動スケジュールを簡潔に記載してください。
チームメンバー全員で、同じ内容を記入してください。〔400字以内〕</t>
  </si>
  <si>
    <t>男</t>
    <rPh sb="0" eb="1">
      <t>オトコ</t>
    </rPh>
    <phoneticPr fontId="1"/>
  </si>
  <si>
    <t>42農学</t>
  </si>
  <si>
    <t>ナイジェリア</t>
  </si>
  <si>
    <t>ニュージーランド</t>
  </si>
  <si>
    <t>女</t>
    <rPh sb="0" eb="1">
      <t>オンナ</t>
    </rPh>
    <phoneticPr fontId="1"/>
  </si>
  <si>
    <t>　　　②―１活動内容詳細（情報収集、整理・分析の方法など）</t>
    <rPh sb="6" eb="8">
      <t>カツドウ</t>
    </rPh>
    <rPh sb="8" eb="10">
      <t>ナイヨウ</t>
    </rPh>
    <rPh sb="10" eb="12">
      <t>ショウサイ</t>
    </rPh>
    <phoneticPr fontId="1"/>
  </si>
  <si>
    <t>学年（2025年4月時点）</t>
    <rPh sb="0" eb="2">
      <t>ガクネン</t>
    </rPh>
    <rPh sb="7" eb="8">
      <t>ネン</t>
    </rPh>
    <rPh sb="9" eb="10">
      <t>ガツ</t>
    </rPh>
    <rPh sb="10" eb="12">
      <t>ジテン</t>
    </rPh>
    <phoneticPr fontId="1"/>
  </si>
  <si>
    <t>要件確認欄</t>
    <rPh sb="0" eb="2">
      <t>ヨウケン</t>
    </rPh>
    <rPh sb="2" eb="4">
      <t>カクニン</t>
    </rPh>
    <rPh sb="4" eb="5">
      <t>ラン</t>
    </rPh>
    <phoneticPr fontId="1"/>
  </si>
  <si>
    <t>エストニア</t>
  </si>
  <si>
    <t>チェコ</t>
  </si>
  <si>
    <t>２年</t>
    <rPh sb="1" eb="2">
      <t>ネン</t>
    </rPh>
    <phoneticPr fontId="1"/>
  </si>
  <si>
    <t>３年</t>
    <rPh sb="1" eb="2">
      <t>ネン</t>
    </rPh>
    <phoneticPr fontId="1"/>
  </si>
  <si>
    <t>090-2234-6712</t>
  </si>
  <si>
    <t>アゼルバイジャン</t>
  </si>
  <si>
    <t>１－２　在籍校等学校等（2025年４月に在籍する高等学校等）</t>
    <rPh sb="4" eb="6">
      <t>ザイセキ</t>
    </rPh>
    <rPh sb="6" eb="8">
      <t>コウトウ</t>
    </rPh>
    <rPh sb="8" eb="10">
      <t>ガッコウ</t>
    </rPh>
    <rPh sb="10" eb="11">
      <t>トウ</t>
    </rPh>
    <rPh sb="16" eb="17">
      <t>ネン</t>
    </rPh>
    <rPh sb="18" eb="19">
      <t>ガツ</t>
    </rPh>
    <rPh sb="20" eb="22">
      <t>ザイセキ</t>
    </rPh>
    <rPh sb="24" eb="26">
      <t>コウトウ</t>
    </rPh>
    <rPh sb="26" eb="28">
      <t>ガッコウ</t>
    </rPh>
    <rPh sb="28" eb="29">
      <t>トウ</t>
    </rPh>
    <phoneticPr fontId="1"/>
  </si>
  <si>
    <t>（３）国境を越えた探究活動を通じて得た学びを、社会にどのように還元しようと考えていますか。現時点の考えを記入してください。</t>
  </si>
  <si>
    <t>23生物学</t>
  </si>
  <si>
    <t>設置形態</t>
    <rPh sb="0" eb="2">
      <t>セッチ</t>
    </rPh>
    <rPh sb="2" eb="4">
      <t>ケイタイ</t>
    </rPh>
    <phoneticPr fontId="1"/>
  </si>
  <si>
    <t>■１か所目（必須）</t>
    <rPh sb="3" eb="4">
      <t>ショ</t>
    </rPh>
    <rPh sb="4" eb="5">
      <t>メ</t>
    </rPh>
    <rPh sb="6" eb="8">
      <t>ヒッス</t>
    </rPh>
    <phoneticPr fontId="1"/>
  </si>
  <si>
    <t>都道府県</t>
    <rPh sb="0" eb="4">
      <t>トドウフケン</t>
    </rPh>
    <phoneticPr fontId="1"/>
  </si>
  <si>
    <t>全日制</t>
    <rPh sb="0" eb="3">
      <t>ゼンニチセイ</t>
    </rPh>
    <phoneticPr fontId="1"/>
  </si>
  <si>
    <t>学校コードへのリンク</t>
    <rPh sb="0" eb="2">
      <t>ガッコウ</t>
    </rPh>
    <phoneticPr fontId="1"/>
  </si>
  <si>
    <t>（３）留学計画の概要を簡潔に説明してください。〔250字以内〕</t>
  </si>
  <si>
    <t>学校名</t>
    <rPh sb="0" eb="3">
      <t>ガッコウメイ</t>
    </rPh>
    <phoneticPr fontId="1"/>
  </si>
  <si>
    <t>48水産学</t>
  </si>
  <si>
    <t>日</t>
    <rPh sb="0" eb="1">
      <t>ニチ</t>
    </rPh>
    <phoneticPr fontId="1"/>
  </si>
  <si>
    <t>（留学実現に向けての取り組みの中で、チームにおいてあなたがどのような部分を担当しているのか、どのような役割なのかを書きましょう。
あなたの留学先・期間がチームメンバーとは異なる場合は、その内容についても書いてください。）</t>
  </si>
  <si>
    <t>学科・コース</t>
    <rPh sb="0" eb="2">
      <t>ガッカ</t>
    </rPh>
    <phoneticPr fontId="1"/>
  </si>
  <si>
    <t>海外経験の有無</t>
    <rPh sb="0" eb="2">
      <t>カイガイ</t>
    </rPh>
    <rPh sb="2" eb="4">
      <t>ケイケン</t>
    </rPh>
    <rPh sb="5" eb="7">
      <t>ウム</t>
    </rPh>
    <phoneticPr fontId="1"/>
  </si>
  <si>
    <t>スリランカ</t>
  </si>
  <si>
    <t>学校の種別</t>
    <rPh sb="0" eb="2">
      <t>ガッコウ</t>
    </rPh>
    <rPh sb="3" eb="5">
      <t>シュベツ</t>
    </rPh>
    <phoneticPr fontId="1"/>
  </si>
  <si>
    <t>53薬学</t>
  </si>
  <si>
    <t>↓「静岡県」のように記載</t>
    <rPh sb="2" eb="5">
      <t>シズオカケン</t>
    </rPh>
    <rPh sb="10" eb="12">
      <t>キサイ</t>
    </rPh>
    <phoneticPr fontId="1"/>
  </si>
  <si>
    <t>英語</t>
    <rPh sb="0" eb="2">
      <t>エイゴ</t>
    </rPh>
    <phoneticPr fontId="1"/>
  </si>
  <si>
    <t>英国</t>
  </si>
  <si>
    <t>③</t>
  </si>
  <si>
    <t>語学能力試験の点数やその他の資格結果、語学能力を測れる内容を記入してください。（200字以内）</t>
    <rPh sb="0" eb="2">
      <t>ゴガク</t>
    </rPh>
    <rPh sb="2" eb="4">
      <t>ノウリョク</t>
    </rPh>
    <rPh sb="4" eb="6">
      <t>シケン</t>
    </rPh>
    <rPh sb="7" eb="9">
      <t>テンスウ</t>
    </rPh>
    <rPh sb="12" eb="13">
      <t>タ</t>
    </rPh>
    <rPh sb="14" eb="16">
      <t>シカク</t>
    </rPh>
    <rPh sb="16" eb="18">
      <t>ケッカ</t>
    </rPh>
    <rPh sb="19" eb="21">
      <t>ゴガク</t>
    </rPh>
    <rPh sb="21" eb="23">
      <t>ノウリョク</t>
    </rPh>
    <rPh sb="24" eb="25">
      <t>ハカ</t>
    </rPh>
    <rPh sb="27" eb="29">
      <t>ナイヨウ</t>
    </rPh>
    <rPh sb="30" eb="32">
      <t>キニュウ</t>
    </rPh>
    <rPh sb="43" eb="44">
      <t>ジ</t>
    </rPh>
    <rPh sb="44" eb="46">
      <t>イナイ</t>
    </rPh>
    <phoneticPr fontId="1"/>
  </si>
  <si>
    <t>３人目（必要な場合）</t>
    <rPh sb="1" eb="3">
      <t>ニンメ</t>
    </rPh>
    <phoneticPr fontId="1"/>
  </si>
  <si>
    <t>←略さずに正式名称を記入</t>
  </si>
  <si>
    <t>リベリア</t>
  </si>
  <si>
    <t>25資源学</t>
  </si>
  <si>
    <t>点</t>
    <rPh sb="0" eb="1">
      <t>テン</t>
    </rPh>
    <phoneticPr fontId="1"/>
  </si>
  <si>
    <t>アフガニスタン</t>
  </si>
  <si>
    <t>教育学系</t>
  </si>
  <si>
    <t>英検</t>
    <rPh sb="0" eb="2">
      <t>エイケン</t>
    </rPh>
    <phoneticPr fontId="1"/>
  </si>
  <si>
    <t>カタール</t>
  </si>
  <si>
    <t>トビタテ！留学JAPAN アライアンス事業</t>
    <rPh sb="19" eb="21">
      <t>ジギョウ</t>
    </rPh>
    <phoneticPr fontId="1"/>
  </si>
  <si>
    <t>県立</t>
    <rPh sb="0" eb="2">
      <t>ケンリツ</t>
    </rPh>
    <phoneticPr fontId="1"/>
  </si>
  <si>
    <t>市立</t>
    <rPh sb="0" eb="2">
      <t>シリツ</t>
    </rPh>
    <phoneticPr fontId="1"/>
  </si>
  <si>
    <t>アイスランド</t>
  </si>
  <si>
    <t>定時制</t>
    <rPh sb="0" eb="3">
      <t>テイジセイ</t>
    </rPh>
    <phoneticPr fontId="1"/>
  </si>
  <si>
    <t>（３）留学計画の概要を簡潔に説明してください。</t>
  </si>
  <si>
    <t>私立</t>
    <rPh sb="0" eb="2">
      <t>シリツ</t>
    </rPh>
    <phoneticPr fontId="1"/>
  </si>
  <si>
    <t>円</t>
    <rPh sb="0" eb="1">
      <t>エン</t>
    </rPh>
    <phoneticPr fontId="1"/>
  </si>
  <si>
    <t>「有」の場合、過去の海外での生活、留学などの海外経験について記入してください。（200 字以内）</t>
  </si>
  <si>
    <t>ギニア</t>
  </si>
  <si>
    <t>28情報工学・コンピューター</t>
  </si>
  <si>
    <t>有</t>
    <rPh sb="0" eb="1">
      <t>アリ</t>
    </rPh>
    <phoneticPr fontId="1"/>
  </si>
  <si>
    <t>バングラデシュ</t>
  </si>
  <si>
    <t>無</t>
    <rPh sb="0" eb="1">
      <t>ナシ</t>
    </rPh>
    <phoneticPr fontId="1"/>
  </si>
  <si>
    <t>モザンビーク</t>
  </si>
  <si>
    <t>43農芸化学</t>
  </si>
  <si>
    <t>71総合科学</t>
  </si>
  <si>
    <t>HANAKO</t>
  </si>
  <si>
    <t>申請予定</t>
    <rPh sb="0" eb="2">
      <t>シンセイ</t>
    </rPh>
    <rPh sb="2" eb="4">
      <t>ヨテイ</t>
    </rPh>
    <phoneticPr fontId="1"/>
  </si>
  <si>
    <t>←ハイフンで区切って記載</t>
    <rPh sb="6" eb="8">
      <t>クギ</t>
    </rPh>
    <rPh sb="10" eb="12">
      <t>キサイ</t>
    </rPh>
    <phoneticPr fontId="1"/>
  </si>
  <si>
    <t>コンゴ共和国</t>
  </si>
  <si>
    <t>11_公的機関（政府機関・自治体等）</t>
  </si>
  <si>
    <t>過去に「官民協働海外留学支援制度トビタテ！留学JAPAN拠点形成支援事業　ふじのくにグローバル人材育成事業」、「官民協働海外留学支援制度～トビタテ！留学JAPAN 新・日本代表プログラム」（旧制度含む）の派遣留学生として採用されていない。</t>
  </si>
  <si>
    <t>③観光交流促進コース</t>
  </si>
  <si>
    <t>ニカラグア</t>
  </si>
  <si>
    <t xml:space="preserve">生計維持者（原則父母の２名。１名となる場合については、本事業の募集要項「７．要件（１）派遣留学生の要件」参照）の課税証明書（自治体によっては「所得証明書」）を在籍する高校等へ提出し、家計基準の判定を依頼する。
※保護者の方に書類の準備をお願いしましょう。書類を準備できたら、学校の先生に判定をお願いしましょう。
</t>
  </si>
  <si>
    <t>コスタリカ</t>
  </si>
  <si>
    <t>イラン</t>
  </si>
  <si>
    <t>（４）留学中の活動内容</t>
  </si>
  <si>
    <t>スウェーデン</t>
  </si>
  <si>
    <t>チェックがつけられない場合は応募できません。</t>
    <rPh sb="11" eb="13">
      <t>バアイ</t>
    </rPh>
    <rPh sb="14" eb="16">
      <t>オウボ</t>
    </rPh>
    <phoneticPr fontId="1"/>
  </si>
  <si>
    <t>ソロモン諸島</t>
  </si>
  <si>
    <t>１－６　派遣留学生の要件に関する確認事項</t>
    <rPh sb="4" eb="6">
      <t>ハケン</t>
    </rPh>
    <rPh sb="6" eb="9">
      <t>リュウガクセイ</t>
    </rPh>
    <rPh sb="10" eb="12">
      <t>ヨウケン</t>
    </rPh>
    <rPh sb="13" eb="14">
      <t>カン</t>
    </rPh>
    <rPh sb="16" eb="18">
      <t>カクニン</t>
    </rPh>
    <rPh sb="18" eb="20">
      <t>ジコウ</t>
    </rPh>
    <phoneticPr fontId="1"/>
  </si>
  <si>
    <t>４　アンバサダー活動（個人記載）</t>
    <rPh sb="8" eb="10">
      <t>カツドウ</t>
    </rPh>
    <rPh sb="11" eb="13">
      <t>コジン</t>
    </rPh>
    <rPh sb="13" eb="15">
      <t>キサイ</t>
    </rPh>
    <phoneticPr fontId="1"/>
  </si>
  <si>
    <t>２　留学計画</t>
    <rPh sb="2" eb="4">
      <t>リュウガク</t>
    </rPh>
    <rPh sb="4" eb="6">
      <t>ケイカク</t>
    </rPh>
    <phoneticPr fontId="1"/>
  </si>
  <si>
    <t>２－１　応募理由</t>
    <rPh sb="4" eb="6">
      <t>オウボ</t>
    </rPh>
    <rPh sb="6" eb="8">
      <t>リユウ</t>
    </rPh>
    <phoneticPr fontId="1"/>
  </si>
  <si>
    <t>チャド</t>
  </si>
  <si>
    <t>２－２　留学計画の概要</t>
    <rPh sb="4" eb="6">
      <t>リュウガク</t>
    </rPh>
    <rPh sb="6" eb="8">
      <t>ケイカク</t>
    </rPh>
    <rPh sb="9" eb="11">
      <t>ガイヨウ</t>
    </rPh>
    <phoneticPr fontId="1"/>
  </si>
  <si>
    <t>（大学入試センター）</t>
    <rPh sb="1" eb="3">
      <t>ダイガク</t>
    </rPh>
    <rPh sb="3" eb="5">
      <t>ニュウシ</t>
    </rPh>
    <phoneticPr fontId="1"/>
  </si>
  <si>
    <t>①</t>
  </si>
  <si>
    <t>②</t>
  </si>
  <si>
    <t>エジプト</t>
  </si>
  <si>
    <t>２－３　留学先</t>
    <rPh sb="4" eb="7">
      <t>リュウガクサキ</t>
    </rPh>
    <phoneticPr fontId="1"/>
  </si>
  <si>
    <t>留学計画の作成にあたっては、募集要項「７（２）留学計画の要件」を満たしていることを確認してください。留学計画の要件を満たさない計画は支援の対象外となりますので注意してください。</t>
  </si>
  <si>
    <t>アラブ首長国連邦</t>
  </si>
  <si>
    <t>■留学期間</t>
    <rPh sb="1" eb="3">
      <t>リュウガク</t>
    </rPh>
    <rPh sb="3" eb="5">
      <t>キカン</t>
    </rPh>
    <phoneticPr fontId="1"/>
  </si>
  <si>
    <r>
      <t xml:space="preserve">②留学終了日
</t>
    </r>
    <r>
      <rPr>
        <sz val="9"/>
        <color theme="1"/>
        <rFont val="游ゴシック"/>
      </rPr>
      <t>（最後の受入先機関の
活動終了日）</t>
    </r>
    <rPh sb="1" eb="3">
      <t>リュウガク</t>
    </rPh>
    <rPh sb="3" eb="6">
      <t>シュウリョウビ</t>
    </rPh>
    <rPh sb="8" eb="10">
      <t>サイゴ</t>
    </rPh>
    <rPh sb="11" eb="14">
      <t>ウケイレサキ</t>
    </rPh>
    <rPh sb="14" eb="16">
      <t>キカン</t>
    </rPh>
    <rPh sb="18" eb="20">
      <t>カツドウ</t>
    </rPh>
    <rPh sb="20" eb="23">
      <t>シュウリョウビ</t>
    </rPh>
    <phoneticPr fontId="1"/>
  </si>
  <si>
    <t>（１）留学計画のタイトル
　　　チームメンバー全員で、同じ内容を記入してください。〔40字以内〕</t>
    <rPh sb="3" eb="5">
      <t>リュウガク</t>
    </rPh>
    <rPh sb="5" eb="7">
      <t>ケイカク</t>
    </rPh>
    <phoneticPr fontId="1"/>
  </si>
  <si>
    <t>76環境学</t>
  </si>
  <si>
    <r>
      <t>③留学期間</t>
    </r>
    <r>
      <rPr>
        <sz val="9"/>
        <color theme="1"/>
        <rFont val="游ゴシック"/>
      </rPr>
      <t>（日数）</t>
    </r>
    <rPh sb="1" eb="3">
      <t>リュウガク</t>
    </rPh>
    <rPh sb="3" eb="5">
      <t>キカン</t>
    </rPh>
    <rPh sb="6" eb="8">
      <t>ニッスウ</t>
    </rPh>
    <phoneticPr fontId="1"/>
  </si>
  <si>
    <t>ニューカレドニア</t>
  </si>
  <si>
    <t>①国・地域コード</t>
    <rPh sb="1" eb="2">
      <t>クニ</t>
    </rPh>
    <rPh sb="3" eb="5">
      <t>チイキ</t>
    </rPh>
    <phoneticPr fontId="1"/>
  </si>
  <si>
    <t>67音楽</t>
  </si>
  <si>
    <t>②国・地域名</t>
    <rPh sb="1" eb="2">
      <t>クニ</t>
    </rPh>
    <rPh sb="3" eb="6">
      <t>チイキメイ</t>
    </rPh>
    <phoneticPr fontId="1"/>
  </si>
  <si>
    <t>オーストリア</t>
  </si>
  <si>
    <t>③都市名</t>
    <rPh sb="1" eb="4">
      <t>トシメイ</t>
    </rPh>
    <phoneticPr fontId="1"/>
  </si>
  <si>
    <t>キプロス</t>
  </si>
  <si>
    <t>49畜産学・獣医学</t>
  </si>
  <si>
    <t>〇</t>
  </si>
  <si>
    <t>日本語表記</t>
    <rPh sb="0" eb="3">
      <t>ニホンゴ</t>
    </rPh>
    <rPh sb="3" eb="5">
      <t>ヒョウキ</t>
    </rPh>
    <phoneticPr fontId="1"/>
  </si>
  <si>
    <t>英語表記</t>
    <rPh sb="0" eb="2">
      <t>エイゴ</t>
    </rPh>
    <rPh sb="2" eb="4">
      <t>ヒョウキ</t>
    </rPh>
    <phoneticPr fontId="1"/>
  </si>
  <si>
    <t>留学エージェント等のHPのURL</t>
    <rPh sb="0" eb="2">
      <t>リュウガク</t>
    </rPh>
    <rPh sb="8" eb="9">
      <t>トウ</t>
    </rPh>
    <phoneticPr fontId="1"/>
  </si>
  <si>
    <t>ラトビア</t>
  </si>
  <si>
    <t>■２か所目（該当者のみ）</t>
    <rPh sb="3" eb="4">
      <t>ショ</t>
    </rPh>
    <rPh sb="4" eb="5">
      <t>メ</t>
    </rPh>
    <rPh sb="6" eb="8">
      <t>ガイトウ</t>
    </rPh>
    <rPh sb="8" eb="9">
      <t>シャ</t>
    </rPh>
    <phoneticPr fontId="1"/>
  </si>
  <si>
    <t>チュニジア</t>
  </si>
  <si>
    <t>日間</t>
    <rPh sb="0" eb="2">
      <t>ニチカン</t>
    </rPh>
    <phoneticPr fontId="1"/>
  </si>
  <si>
    <t>インドネシア</t>
  </si>
  <si>
    <t>エチオピア</t>
  </si>
  <si>
    <t>パキスタン</t>
  </si>
  <si>
    <t>ウルグアイ</t>
  </si>
  <si>
    <t>大韓民国</t>
  </si>
  <si>
    <t>あなたが留学中・帰国後に行うエヴァンジェリスト活動について記入してください。〔400字以内〕</t>
    <rPh sb="8" eb="11">
      <t>キコクゴ</t>
    </rPh>
    <phoneticPr fontId="1"/>
  </si>
  <si>
    <t>フィリピン</t>
  </si>
  <si>
    <t>ブータン</t>
  </si>
  <si>
    <t>イラク</t>
  </si>
  <si>
    <t>40画像工学・光工学</t>
  </si>
  <si>
    <t>受入先機関があり、留学の目的に沿った探究活動を含む計画である。</t>
  </si>
  <si>
    <t>ラオス</t>
  </si>
  <si>
    <t>ミクロネシア</t>
  </si>
  <si>
    <t>（１）留学中に行う探究活動の「問い」
チームメンバー全員で、同じ内容を記入してください。〔65文字以内〕
※「問」いは疑問形で設定してください。</t>
  </si>
  <si>
    <t>（７）留学経験や探究活動の成果を、あなたはどのように地域活性化・地域貢献の活動に還元する予定か記入してください。（個人記載）〔450字以内〕</t>
  </si>
  <si>
    <t>シンガポール</t>
  </si>
  <si>
    <t>ブルネイ</t>
  </si>
  <si>
    <t>シート「留学計画の分野一覧」から、近しいと考える分野を３つまで選択してください。</t>
    <rPh sb="4" eb="6">
      <t>リュウガク</t>
    </rPh>
    <rPh sb="6" eb="8">
      <t>ケイカク</t>
    </rPh>
    <rPh sb="9" eb="11">
      <t>ブンヤ</t>
    </rPh>
    <rPh sb="11" eb="13">
      <t>イチラン</t>
    </rPh>
    <rPh sb="17" eb="18">
      <t>チカ</t>
    </rPh>
    <rPh sb="21" eb="22">
      <t>カンガ</t>
    </rPh>
    <rPh sb="24" eb="26">
      <t>ブンヤ</t>
    </rPh>
    <rPh sb="31" eb="33">
      <t>センタク</t>
    </rPh>
    <phoneticPr fontId="1"/>
  </si>
  <si>
    <t>マカオ</t>
  </si>
  <si>
    <t>カンボジア</t>
  </si>
  <si>
    <t>（４）留学の実現のための具体的な取り組みを記入してください。
　　（受入先機関との交渉状況や具体的に思考していること）
　　　チームメンバー全員で、同じ内容を記入してください。〔250字以内〕</t>
  </si>
  <si>
    <t>マレーシア</t>
  </si>
  <si>
    <t>56栄養学</t>
  </si>
  <si>
    <t>タイ</t>
  </si>
  <si>
    <t>どれか１つにチェック</t>
  </si>
  <si>
    <t>中国</t>
  </si>
  <si>
    <t>59食物学・調理・栄養</t>
  </si>
  <si>
    <t>モンゴル</t>
  </si>
  <si>
    <t>ベトナム</t>
  </si>
  <si>
    <t>香港</t>
  </si>
  <si>
    <t>①留学開始日</t>
    <rPh sb="1" eb="3">
      <t>リュウガク</t>
    </rPh>
    <rPh sb="3" eb="6">
      <t>カイシビ</t>
    </rPh>
    <phoneticPr fontId="1"/>
  </si>
  <si>
    <t>ミャンマー</t>
  </si>
  <si>
    <t>ヨルダン</t>
  </si>
  <si>
    <t>東ティモール</t>
  </si>
  <si>
    <t>■２か所目</t>
    <rPh sb="3" eb="4">
      <t>ショ</t>
    </rPh>
    <rPh sb="4" eb="5">
      <t>メ</t>
    </rPh>
    <phoneticPr fontId="1"/>
  </si>
  <si>
    <t>インド</t>
  </si>
  <si>
    <t>35資源工学</t>
  </si>
  <si>
    <t>ネパール</t>
  </si>
  <si>
    <t>モルディブ</t>
  </si>
  <si>
    <t>アルゼンチン</t>
  </si>
  <si>
    <t>（５）留学の実現のために、あなたがチームの中で具体的に取り組むことを記入してください。（個人記載）〔250文字以内〕</t>
  </si>
  <si>
    <t>69アニメ・マンガ・声優</t>
  </si>
  <si>
    <t>エクアドル</t>
  </si>
  <si>
    <t>パラグアイ</t>
  </si>
  <si>
    <t>ボリビア</t>
  </si>
  <si>
    <t>参加予定プログラム名称</t>
    <rPh sb="0" eb="2">
      <t>サンカ</t>
    </rPh>
    <rPh sb="2" eb="4">
      <t>ヨテイ</t>
    </rPh>
    <rPh sb="9" eb="11">
      <t>メイショウ</t>
    </rPh>
    <phoneticPr fontId="1"/>
  </si>
  <si>
    <t>エルサルバドル</t>
  </si>
  <si>
    <t>モロッコ</t>
  </si>
  <si>
    <t>ブラジル</t>
  </si>
  <si>
    <t>グアテマラ</t>
  </si>
  <si>
    <t>34原子力工学</t>
  </si>
  <si>
    <t>トリニダード・トバゴ</t>
  </si>
  <si>
    <t>ルクセンブルク</t>
  </si>
  <si>
    <t>チリ</t>
  </si>
  <si>
    <t>（２）留学計画のキーワード
　　　チームメンバー全員で、同じ内容を記入してください。〔各10字以上20字以内〕</t>
  </si>
  <si>
    <t>※留学エージェント利用の有無は本事業の合否に影響しません。</t>
  </si>
  <si>
    <t>ホンジュラス</t>
  </si>
  <si>
    <t>申請中</t>
    <rPh sb="0" eb="3">
      <t>シンセイチュウ</t>
    </rPh>
    <phoneticPr fontId="1"/>
  </si>
  <si>
    <t>コロンビア</t>
  </si>
  <si>
    <t>ベナン共和国</t>
  </si>
  <si>
    <t>ジャマイカ</t>
  </si>
  <si>
    <t>留学先国・地域における留学期間が14日以上31日以内で、留学終了後、10日以内に帰国する計画である。</t>
  </si>
  <si>
    <t>12観光学</t>
  </si>
  <si>
    <t>ベネズエラ</t>
  </si>
  <si>
    <t>タンザニア</t>
  </si>
  <si>
    <t>（２） 「問い」の設定理由や経緯
チームメンバー全員で、同じ内容を記入してください。〔350文字以内〕</t>
  </si>
  <si>
    <t>ハイチ</t>
  </si>
  <si>
    <t>キューバ</t>
  </si>
  <si>
    <t>ドミニカ共和国</t>
  </si>
  <si>
    <t>ロシア</t>
  </si>
  <si>
    <t>バーレーン</t>
  </si>
  <si>
    <r>
      <t>在籍校担当者入力欄</t>
    </r>
    <r>
      <rPr>
        <sz val="10"/>
        <color theme="1"/>
        <rFont val="游ゴシック"/>
      </rPr>
      <t>（応募生徒は学校担当者に判定を依頼してください。）</t>
    </r>
    <rPh sb="0" eb="2">
      <t>ザイセキ</t>
    </rPh>
    <rPh sb="2" eb="3">
      <t>コウ</t>
    </rPh>
    <rPh sb="3" eb="6">
      <t>タントウシャ</t>
    </rPh>
    <rPh sb="6" eb="9">
      <t>ニュウリョクラン</t>
    </rPh>
    <rPh sb="10" eb="12">
      <t>オウボ</t>
    </rPh>
    <rPh sb="12" eb="14">
      <t>セイト</t>
    </rPh>
    <rPh sb="15" eb="17">
      <t>ガッコウ</t>
    </rPh>
    <rPh sb="17" eb="20">
      <t>タントウシャ</t>
    </rPh>
    <rPh sb="21" eb="23">
      <t>ハンテイ</t>
    </rPh>
    <rPh sb="24" eb="26">
      <t>イライ</t>
    </rPh>
    <phoneticPr fontId="1"/>
  </si>
  <si>
    <t>レバノン</t>
  </si>
  <si>
    <t>オマーン</t>
  </si>
  <si>
    <t>農・水産・獣医系</t>
  </si>
  <si>
    <t>イエメン</t>
  </si>
  <si>
    <t>　チームメンバー全員で、同じ内容を記入してください。〔450字以内〕</t>
  </si>
  <si>
    <t>07_その他学校</t>
  </si>
  <si>
    <t>パレスチナ</t>
  </si>
  <si>
    <t>（海外への家族旅行や修学旅行ではなく、実際に海外で生活した経験や、学校が主催する海外研修・海外語学研修等の参加経験を記載してください。）</t>
  </si>
  <si>
    <t>イスラエル</t>
  </si>
  <si>
    <t>サウジアラビア</t>
  </si>
  <si>
    <t>シリア</t>
  </si>
  <si>
    <t>クウェート</t>
  </si>
  <si>
    <t>しずおか探究留学支援事業　2026年度 チーム応募留学計画書</t>
    <rPh sb="23" eb="25">
      <t>オウボ</t>
    </rPh>
    <phoneticPr fontId="1"/>
  </si>
  <si>
    <t>トルコ</t>
  </si>
  <si>
    <t>アルジェリア</t>
  </si>
  <si>
    <t>モーリタニア</t>
  </si>
  <si>
    <t>フィンランド</t>
  </si>
  <si>
    <t>30建築学（環境デザイン・都市デザインを含む）</t>
  </si>
  <si>
    <t>ボツワナ</t>
  </si>
  <si>
    <t>フランス</t>
  </si>
  <si>
    <t>留学プログラムの利用</t>
    <rPh sb="0" eb="2">
      <t>リュウガク</t>
    </rPh>
    <rPh sb="8" eb="10">
      <t>リヨウ</t>
    </rPh>
    <phoneticPr fontId="1"/>
  </si>
  <si>
    <t>12_博物館・美術館等</t>
  </si>
  <si>
    <t>カメルーン</t>
  </si>
  <si>
    <t>国トビタテ※との併願の有無</t>
    <rPh sb="0" eb="1">
      <t>クニ</t>
    </rPh>
    <rPh sb="8" eb="10">
      <t>ヘイガン</t>
    </rPh>
    <rPh sb="11" eb="13">
      <t>ウム</t>
    </rPh>
    <phoneticPr fontId="1"/>
  </si>
  <si>
    <t>南スーダン共和国</t>
  </si>
  <si>
    <t>シエラレオネ</t>
  </si>
  <si>
    <t>２－４　留学エージェント等の利用</t>
    <rPh sb="4" eb="6">
      <t>リュウガク</t>
    </rPh>
    <rPh sb="12" eb="13">
      <t>トウ</t>
    </rPh>
    <rPh sb="14" eb="16">
      <t>リヨウ</t>
    </rPh>
    <phoneticPr fontId="1"/>
  </si>
  <si>
    <t>62児童学・子ども学</t>
  </si>
  <si>
    <t>コートジボワール</t>
  </si>
  <si>
    <t>工学系</t>
  </si>
  <si>
    <t>６－４　自己PR</t>
    <rPh sb="4" eb="6">
      <t>ジコ</t>
    </rPh>
    <phoneticPr fontId="1"/>
  </si>
  <si>
    <t>セネガル</t>
  </si>
  <si>
    <t>明子</t>
    <rPh sb="0" eb="2">
      <t>アキコ</t>
    </rPh>
    <phoneticPr fontId="1"/>
  </si>
  <si>
    <t>南アフリカ</t>
  </si>
  <si>
    <t>スーダン共和国</t>
  </si>
  <si>
    <t>ガンビア</t>
  </si>
  <si>
    <t>38航空・宇宙工学</t>
  </si>
  <si>
    <t>ガボン</t>
  </si>
  <si>
    <t>ナミビア</t>
  </si>
  <si>
    <t>医療・保健学系</t>
  </si>
  <si>
    <t>（６）留学後の活動（プレゼンテーションや小論文、問いの解決策として想定される活動な
　　　ど）　探究活動の成果のまとめとして、留学後に取り組む予定の活動について記入して
　　　ください。　チームメンバー全員で、同じ内容を記入してください。〔450字以内〕</t>
  </si>
  <si>
    <t>ガーナ</t>
  </si>
  <si>
    <t>83データサイエンス</t>
  </si>
  <si>
    <t>ニジェール</t>
  </si>
  <si>
    <t>① ―２スケジュール（概要）
現時点で想定しているあなたの留学中の活動スケジュールを簡潔に記載してください。〔4００字以内〕
（個人記載）</t>
  </si>
  <si>
    <t>３　探究活動</t>
    <rPh sb="2" eb="4">
      <t>タンキュウ</t>
    </rPh>
    <rPh sb="4" eb="6">
      <t>カツドウ</t>
    </rPh>
    <phoneticPr fontId="1"/>
  </si>
  <si>
    <t>コンゴ民主共和国</t>
  </si>
  <si>
    <r>
      <rPr>
        <b/>
        <sz val="11"/>
        <color rgb="FFFF0000"/>
        <rFont val="游ゴシック"/>
      </rPr>
      <t>行幅、列幅、フォントサイズ等、変更しない</t>
    </r>
    <r>
      <rPr>
        <sz val="11"/>
        <color theme="1"/>
        <rFont val="游ゴシック"/>
      </rPr>
      <t>でください。</t>
    </r>
    <rPh sb="0" eb="2">
      <t>ギョウハバ</t>
    </rPh>
    <rPh sb="3" eb="5">
      <t>レツハバ</t>
    </rPh>
    <rPh sb="13" eb="14">
      <t>トウ</t>
    </rPh>
    <rPh sb="15" eb="17">
      <t>ヘンコウ</t>
    </rPh>
    <phoneticPr fontId="1"/>
  </si>
  <si>
    <t>マラウイ</t>
  </si>
  <si>
    <t>コード</t>
  </si>
  <si>
    <t>ケニア</t>
  </si>
  <si>
    <t>ザンビア</t>
  </si>
  <si>
    <t>ジブチ</t>
  </si>
  <si>
    <t>ジンバブエ</t>
  </si>
  <si>
    <t>デンマーク</t>
  </si>
  <si>
    <t>AOI</t>
  </si>
  <si>
    <t>ルワンダ</t>
  </si>
  <si>
    <t>リビア</t>
  </si>
  <si>
    <t>２－５　他の奨学金等の受給の有無</t>
    <rPh sb="4" eb="5">
      <t>タ</t>
    </rPh>
    <rPh sb="6" eb="9">
      <t>ショウガクキン</t>
    </rPh>
    <rPh sb="9" eb="10">
      <t>トウ</t>
    </rPh>
    <rPh sb="11" eb="13">
      <t>ジュキュウ</t>
    </rPh>
    <rPh sb="14" eb="16">
      <t>ウム</t>
    </rPh>
    <phoneticPr fontId="1"/>
  </si>
  <si>
    <t>ブルンジ</t>
  </si>
  <si>
    <t>マダガスカル</t>
  </si>
  <si>
    <t>ウガンダ</t>
  </si>
  <si>
    <t>国・地域名</t>
    <rPh sb="0" eb="1">
      <t>クニ</t>
    </rPh>
    <rPh sb="2" eb="5">
      <t>チイキメイ</t>
    </rPh>
    <phoneticPr fontId="1"/>
  </si>
  <si>
    <t>レソト</t>
  </si>
  <si>
    <t>カナダ</t>
  </si>
  <si>
    <t>アメリカ合衆国</t>
  </si>
  <si>
    <t>フィジー諸島</t>
  </si>
  <si>
    <t>バヌアツ</t>
  </si>
  <si>
    <t>キリバス</t>
  </si>
  <si>
    <t>サモア</t>
  </si>
  <si>
    <t>ナウル</t>
  </si>
  <si>
    <t>イタリア</t>
  </si>
  <si>
    <t>クック諸島</t>
  </si>
  <si>
    <t>ウズベキスタン</t>
  </si>
  <si>
    <t>パラオ</t>
  </si>
  <si>
    <t>05哲学（宗教学を含む）</t>
  </si>
  <si>
    <t>ニウエ</t>
  </si>
  <si>
    <t>マーシャル諸島</t>
  </si>
  <si>
    <t>トケラウ諸島</t>
  </si>
  <si>
    <t>滞在先の斡旋・仲介</t>
    <rPh sb="0" eb="3">
      <t>タイザイサキ</t>
    </rPh>
    <rPh sb="4" eb="6">
      <t>アッセン</t>
    </rPh>
    <rPh sb="7" eb="9">
      <t>チュウカイ</t>
    </rPh>
    <phoneticPr fontId="1"/>
  </si>
  <si>
    <t>55保健学・衛生学</t>
  </si>
  <si>
    <t>JIRO</t>
  </si>
  <si>
    <t>ツバル</t>
  </si>
  <si>
    <t>アルバニア</t>
  </si>
  <si>
    <t>ストックホルム</t>
  </si>
  <si>
    <t>ギリシャ</t>
  </si>
  <si>
    <t>ハンガリー</t>
  </si>
  <si>
    <t>あなたが今まで学校の内外で、困難を克服した経験やチャレンジしたことを取り上げ、その内容とそれを通して学んだことについて具体的に記入してください。〔450字以内〕</t>
  </si>
  <si>
    <t>スイス</t>
  </si>
  <si>
    <t>４　アンバサダー活動</t>
    <rPh sb="8" eb="10">
      <t>カツドウ</t>
    </rPh>
    <phoneticPr fontId="1"/>
  </si>
  <si>
    <t>アイルランド</t>
  </si>
  <si>
    <t>セルビア</t>
  </si>
  <si>
    <t>ボスニア・ヘルツェゴビナ</t>
  </si>
  <si>
    <t>１－７　留学計画の要件に関する確認事項</t>
    <rPh sb="4" eb="6">
      <t>リュウガク</t>
    </rPh>
    <rPh sb="6" eb="8">
      <t>ケイカク</t>
    </rPh>
    <rPh sb="9" eb="11">
      <t>ヨウケン</t>
    </rPh>
    <rPh sb="12" eb="13">
      <t>カン</t>
    </rPh>
    <rPh sb="15" eb="17">
      <t>カクニン</t>
    </rPh>
    <rPh sb="17" eb="19">
      <t>ジコウ</t>
    </rPh>
    <phoneticPr fontId="1"/>
  </si>
  <si>
    <t>18社会福祉学</t>
  </si>
  <si>
    <t>58家政学・生活科学</t>
  </si>
  <si>
    <t>ベルギー</t>
  </si>
  <si>
    <t>利用目的（複数選択可）</t>
    <rPh sb="0" eb="2">
      <t>リヨウ</t>
    </rPh>
    <rPh sb="2" eb="4">
      <t>モクテキ</t>
    </rPh>
    <rPh sb="5" eb="7">
      <t>フクスウ</t>
    </rPh>
    <rPh sb="7" eb="10">
      <t>センタクカ</t>
    </rPh>
    <phoneticPr fontId="1"/>
  </si>
  <si>
    <t>キルギス</t>
  </si>
  <si>
    <t>家計基準内</t>
    <rPh sb="0" eb="2">
      <t>カケイ</t>
    </rPh>
    <rPh sb="2" eb="5">
      <t>キジュンナイ</t>
    </rPh>
    <phoneticPr fontId="1"/>
  </si>
  <si>
    <t>31応用化学</t>
  </si>
  <si>
    <t>ブルガリア</t>
  </si>
  <si>
    <t>２人目（必要な場合）</t>
    <rPh sb="1" eb="3">
      <t>ニンメ</t>
    </rPh>
    <rPh sb="4" eb="6">
      <t>ヒツヨウ</t>
    </rPh>
    <rPh sb="7" eb="9">
      <t>バアイ</t>
    </rPh>
    <phoneticPr fontId="1"/>
  </si>
  <si>
    <t>　　　① ―２スケジュール（概要）
現時点で想定しているあなたの留学中の活動スケジュールを簡潔に記載してください。
（個人記載）〔400字以内〕</t>
  </si>
  <si>
    <t>マルタ</t>
  </si>
  <si>
    <t>タジキスタン</t>
  </si>
  <si>
    <t>45農業経済学</t>
  </si>
  <si>
    <t>ベラルーシ</t>
  </si>
  <si>
    <t>北マケドニア</t>
  </si>
  <si>
    <t>モンテネグロ</t>
  </si>
  <si>
    <t>５　エヴァンジェリスト活動（個人記載）</t>
    <rPh sb="11" eb="13">
      <t>カツドウ</t>
    </rPh>
    <rPh sb="14" eb="16">
      <t>コジン</t>
    </rPh>
    <rPh sb="16" eb="18">
      <t>キサイ</t>
    </rPh>
    <phoneticPr fontId="1"/>
  </si>
  <si>
    <t>61住居学</t>
  </si>
  <si>
    <t>カザフスタン</t>
  </si>
  <si>
    <t>オランダ</t>
  </si>
  <si>
    <t>ウクライナ</t>
  </si>
  <si>
    <t>級</t>
    <rPh sb="0" eb="1">
      <t>キュウ</t>
    </rPh>
    <phoneticPr fontId="1"/>
  </si>
  <si>
    <t>ノルウェー</t>
  </si>
  <si>
    <t>その他の国・地域</t>
    <rPh sb="2" eb="3">
      <t>タ</t>
    </rPh>
    <rPh sb="4" eb="5">
      <t>クニ</t>
    </rPh>
    <rPh sb="6" eb="8">
      <t>チイキ</t>
    </rPh>
    <phoneticPr fontId="1"/>
  </si>
  <si>
    <t>10経済学</t>
  </si>
  <si>
    <t>80オープンソフトウェア</t>
  </si>
  <si>
    <t>リヒテンシュタイン</t>
  </si>
  <si>
    <t>ジョージア</t>
  </si>
  <si>
    <t>03文化学</t>
  </si>
  <si>
    <t>57臨床工学・医療技術・作業療法・理学療法</t>
  </si>
  <si>
    <t>クロアチア</t>
  </si>
  <si>
    <t>ポルトガル</t>
  </si>
  <si>
    <t>ルーマニア</t>
  </si>
  <si>
    <t>コソボ</t>
  </si>
  <si>
    <t>トルクメニスタン</t>
  </si>
  <si>
    <t>モルドバ</t>
  </si>
  <si>
    <t>スロベニア</t>
  </si>
  <si>
    <t>ドイツ</t>
  </si>
  <si>
    <t>スペイン</t>
  </si>
  <si>
    <t>000</t>
  </si>
  <si>
    <t>（６） 留学後の活動（プレゼンテーションや小論文、問いの解決策として想定される活動など）〔450字以内〕
探究活動の成果のまとめとして、留学後に取り組む予定の活動について記入してください。
チームメンバー全員で、同じ内容を記入してください。</t>
  </si>
  <si>
    <t>■３か所目（該当者のみ）</t>
    <rPh sb="3" eb="4">
      <t>ショ</t>
    </rPh>
    <rPh sb="4" eb="5">
      <t>メ</t>
    </rPh>
    <phoneticPr fontId="1"/>
  </si>
  <si>
    <t>09_医療機関</t>
  </si>
  <si>
    <t>留学エージェント等の利用の有無</t>
    <rPh sb="0" eb="2">
      <t>リュウガク</t>
    </rPh>
    <rPh sb="8" eb="9">
      <t>トウ</t>
    </rPh>
    <rPh sb="10" eb="12">
      <t>リヨウ</t>
    </rPh>
    <rPh sb="13" eb="15">
      <t>ウム</t>
    </rPh>
    <phoneticPr fontId="1"/>
  </si>
  <si>
    <t>航空券やビザ申請の手続代行</t>
    <rPh sb="0" eb="3">
      <t>コウクウケン</t>
    </rPh>
    <rPh sb="6" eb="8">
      <t>シンセイ</t>
    </rPh>
    <rPh sb="9" eb="11">
      <t>テツヅキ</t>
    </rPh>
    <rPh sb="11" eb="13">
      <t>ダイコウ</t>
    </rPh>
    <phoneticPr fontId="1"/>
  </si>
  <si>
    <t>利用予定の留学エージェント等の名称</t>
    <rPh sb="0" eb="2">
      <t>リヨウ</t>
    </rPh>
    <rPh sb="2" eb="4">
      <t>ヨテイ</t>
    </rPh>
    <rPh sb="5" eb="7">
      <t>リュウガク</t>
    </rPh>
    <rPh sb="13" eb="14">
      <t>トウ</t>
    </rPh>
    <rPh sb="15" eb="17">
      <t>メイショウ</t>
    </rPh>
    <phoneticPr fontId="1"/>
  </si>
  <si>
    <t>（１）本事業以外の奨学金等受給の有無</t>
    <rPh sb="3" eb="4">
      <t>ホン</t>
    </rPh>
    <rPh sb="4" eb="6">
      <t>ジギョウ</t>
    </rPh>
    <rPh sb="6" eb="8">
      <t>イガイ</t>
    </rPh>
    <rPh sb="9" eb="12">
      <t>ショウガクキン</t>
    </rPh>
    <rPh sb="12" eb="13">
      <t>トウ</t>
    </rPh>
    <rPh sb="13" eb="15">
      <t>ジュキュウ</t>
    </rPh>
    <rPh sb="16" eb="18">
      <t>ウム</t>
    </rPh>
    <phoneticPr fontId="1"/>
  </si>
  <si>
    <t>81情報・サイバーセキュリティ</t>
  </si>
  <si>
    <t>②―1活動内容詳細（情報収集・整理・分析の方法、など）〔850文字以内〕
「問い」に対して、留学中にどのような活動を行う予定か、具体的に記入してください。
チームメンバー全員で、同じ内容を記入してください。</t>
  </si>
  <si>
    <t>奨学金名</t>
    <rPh sb="0" eb="3">
      <t>ショウガクキン</t>
    </rPh>
    <rPh sb="3" eb="4">
      <t>メイ</t>
    </rPh>
    <phoneticPr fontId="1"/>
  </si>
  <si>
    <t>受給（予定）金額</t>
    <rPh sb="0" eb="2">
      <t>ジュキュウ</t>
    </rPh>
    <rPh sb="3" eb="5">
      <t>ヨテイ</t>
    </rPh>
    <rPh sb="6" eb="8">
      <t>キンガク</t>
    </rPh>
    <phoneticPr fontId="1"/>
  </si>
  <si>
    <t>090-1233-6976</t>
  </si>
  <si>
    <t>３－１　探究活動</t>
    <rPh sb="4" eb="6">
      <t>タンキュウ</t>
    </rPh>
    <rPh sb="6" eb="8">
      <t>カツドウ</t>
    </rPh>
    <phoneticPr fontId="1"/>
  </si>
  <si>
    <t>ジロウ</t>
  </si>
  <si>
    <t>あなたが考える静岡県の魅力や地域自慢（良いところ、好きなところ）について自由に記入してください。〔300字以内〕</t>
  </si>
  <si>
    <t>15経営情報学</t>
  </si>
  <si>
    <t>26機械工学（自動車工学を含む）</t>
  </si>
  <si>
    <r>
      <t>（２）奨学金名・金額</t>
    </r>
    <r>
      <rPr>
        <sz val="9"/>
        <color theme="1"/>
        <rFont val="游ゴシック"/>
      </rPr>
      <t>（※（１）で「申請中」または「申請予定」を選んだ場合は、記入してください。）</t>
    </r>
  </si>
  <si>
    <t>①留学開始日：１か所目の受入先機関での活動開始日を記入してください。
　　　　　　　渡航日ではありません。
②留学終了日：受入先機関が１つの場合は１か所目の、２つの場合は２か所目の、３つの場合
　　　　　　　は３か所目の活動終了日を記入してください。帰国日ではありません。
③留学日数：１か所目の受入先機関の活動開始日～最後の受入先機関の終了日の日数を記入し
　　　　　　てください。複数の受入先機関に連続して行く場合で、間に活動を行わない日
　　　　　　（例：移動日）がある時は、その日数を除いてください。</t>
  </si>
  <si>
    <t>←間に活動を行わない日がある時は、その日数を除いて手入力</t>
    <rPh sb="25" eb="28">
      <t>テニュウリョク</t>
    </rPh>
    <phoneticPr fontId="1"/>
  </si>
  <si>
    <t>50動物（畜産、獣医学以外）</t>
  </si>
  <si>
    <t>③留学期間</t>
    <rPh sb="1" eb="3">
      <t>リュウガク</t>
    </rPh>
    <rPh sb="3" eb="5">
      <t>キカン</t>
    </rPh>
    <phoneticPr fontId="1"/>
  </si>
  <si>
    <t>海外旅行保険の加入準備をすすめている。
（無保険での海外留学は本協議会では認めていません。）</t>
  </si>
  <si>
    <t>１－４　過去の海外経験</t>
    <rPh sb="4" eb="6">
      <t>カコ</t>
    </rPh>
    <rPh sb="7" eb="9">
      <t>カイガイ</t>
    </rPh>
    <rPh sb="9" eb="11">
      <t>ケイケン</t>
    </rPh>
    <phoneticPr fontId="1"/>
  </si>
  <si>
    <t>のセルは任意回答、または自動計算です。</t>
    <rPh sb="4" eb="6">
      <t>ニンイ</t>
    </rPh>
    <rPh sb="6" eb="8">
      <t>カイトウ</t>
    </rPh>
    <rPh sb="12" eb="14">
      <t>ジドウ</t>
    </rPh>
    <rPh sb="14" eb="16">
      <t>ケイサン</t>
    </rPh>
    <phoneticPr fontId="1"/>
  </si>
  <si>
    <t>00001A</t>
  </si>
  <si>
    <t>（２）留学計画のキーワード〔各10字以上20字以内〕</t>
  </si>
  <si>
    <t>（４）留学の実現のための具体的な取り組みを記入してください。
　　（受入先機関との交渉状況や具体的に思考していること）〔250文字以内〕</t>
  </si>
  <si>
    <t>今まで学校の内外で、困難を克服した経験やチャレンジしたことを取り上げ、その内容とそれを通して学んだことについて具体的に記入してください。〔450字以内〕</t>
  </si>
  <si>
    <t>②留学終了日</t>
    <rPh sb="1" eb="3">
      <t>リュウガク</t>
    </rPh>
    <rPh sb="3" eb="6">
      <t>シュウリョウビ</t>
    </rPh>
    <phoneticPr fontId="1"/>
  </si>
  <si>
    <t>５　エヴァンジェリスト活動</t>
    <rPh sb="11" eb="13">
      <t>カツドウ</t>
    </rPh>
    <phoneticPr fontId="1"/>
  </si>
  <si>
    <t>03_高校</t>
  </si>
  <si>
    <t>■３か所目</t>
    <rPh sb="3" eb="4">
      <t>ショ</t>
    </rPh>
    <rPh sb="4" eb="5">
      <t>メ</t>
    </rPh>
    <phoneticPr fontId="1"/>
  </si>
  <si>
    <r>
      <t>のセル</t>
    </r>
    <r>
      <rPr>
        <b/>
        <sz val="11"/>
        <color rgb="FFFF0000"/>
        <rFont val="游ゴシック"/>
      </rPr>
      <t>すべてに入力が必要</t>
    </r>
    <r>
      <rPr>
        <sz val="11"/>
        <color theme="1"/>
        <rFont val="游ゴシック"/>
      </rPr>
      <t>です。</t>
    </r>
    <rPh sb="7" eb="9">
      <t>ニュウリョク</t>
    </rPh>
    <rPh sb="10" eb="12">
      <t>ヒツヨウ</t>
    </rPh>
    <phoneticPr fontId="1"/>
  </si>
  <si>
    <t>チーム名</t>
    <rPh sb="3" eb="4">
      <t>メイ</t>
    </rPh>
    <phoneticPr fontId="1"/>
  </si>
  <si>
    <t>１人目（必須）</t>
    <rPh sb="1" eb="3">
      <t>ニンメ</t>
    </rPh>
    <rPh sb="4" eb="6">
      <t>ヒッス</t>
    </rPh>
    <phoneticPr fontId="1"/>
  </si>
  <si>
    <t>日本国籍を有する、又は応募時までに日本への永住が許可されている。</t>
  </si>
  <si>
    <t>３人目</t>
    <rPh sb="1" eb="3">
      <t>ニンメ</t>
    </rPh>
    <phoneticPr fontId="1"/>
  </si>
  <si>
    <t>在籍する高校等が、教育上有益な学修活動と認める計画である。
※学校の先生に必ず相談しましょう。</t>
  </si>
  <si>
    <t>④受入先機関の種別</t>
  </si>
  <si>
    <t>「アンバサダー活動」「エヴァンジェリスト活動」を含む計画である。</t>
  </si>
  <si>
    <t>01文学</t>
  </si>
  <si>
    <t>１－８　安全管理に関する確認事項</t>
    <rPh sb="4" eb="6">
      <t>アンゼン</t>
    </rPh>
    <rPh sb="6" eb="8">
      <t>カンリ</t>
    </rPh>
    <rPh sb="9" eb="10">
      <t>カン</t>
    </rPh>
    <rPh sb="12" eb="14">
      <t>カクニン</t>
    </rPh>
    <rPh sb="14" eb="16">
      <t>ジコウ</t>
    </rPh>
    <phoneticPr fontId="1"/>
  </si>
  <si>
    <t>１－４　過去の海外経験〔任意〕</t>
    <rPh sb="4" eb="6">
      <t>カコ</t>
    </rPh>
    <rPh sb="7" eb="9">
      <t>カイガイ</t>
    </rPh>
    <rPh sb="9" eb="11">
      <t>ケイケン</t>
    </rPh>
    <phoneticPr fontId="1"/>
  </si>
  <si>
    <t>06心理学</t>
  </si>
  <si>
    <t>（５）留学の実現のために、あなたがチームの中で具体的に取り組むことを記入してくださ
　　　い。（個人記載）〔250文字以内〕</t>
  </si>
  <si>
    <t>２－３　留学先（個人記載）</t>
    <rPh sb="4" eb="7">
      <t>リュウガクサキ</t>
    </rPh>
    <rPh sb="8" eb="10">
      <t>コジン</t>
    </rPh>
    <rPh sb="10" eb="12">
      <t>キサイ</t>
    </rPh>
    <phoneticPr fontId="1"/>
  </si>
  <si>
    <t>⑤スポーツ・芸術コース</t>
  </si>
  <si>
    <t>１－５　１人目</t>
    <rPh sb="5" eb="6">
      <t>ニン</t>
    </rPh>
    <rPh sb="6" eb="7">
      <t>メ</t>
    </rPh>
    <phoneticPr fontId="1"/>
  </si>
  <si>
    <t>２人目</t>
    <rPh sb="1" eb="3">
      <t>ニンメ</t>
    </rPh>
    <phoneticPr fontId="1"/>
  </si>
  <si>
    <t>54看護学・看護・介護</t>
  </si>
  <si>
    <t>↓ハイフンで区切って記載</t>
  </si>
  <si>
    <t>家計基準判定結果</t>
    <rPh sb="0" eb="2">
      <t>カケイ</t>
    </rPh>
    <rPh sb="2" eb="4">
      <t>キジュン</t>
    </rPh>
    <rPh sb="4" eb="6">
      <t>ハンテイ</t>
    </rPh>
    <rPh sb="6" eb="8">
      <t>ケッカ</t>
    </rPh>
    <phoneticPr fontId="1"/>
  </si>
  <si>
    <t>46森林科学</t>
  </si>
  <si>
    <t>家計基準外</t>
    <rPh sb="0" eb="2">
      <t>カケイ</t>
    </rPh>
    <rPh sb="2" eb="5">
      <t>キジュンガイ</t>
    </rPh>
    <phoneticPr fontId="1"/>
  </si>
  <si>
    <t>家計基準判定結果</t>
  </si>
  <si>
    <t>留学中に行うインターンシップ等の報酬や他団体等から留学のための給付型奨学金を受ける場合は、本事業の奨学金等との合計額が本事業に係る事業総額を超えない。
※留学中の報酬や他団体からの奨学金の総額が、本事業に係る経費の総額を超える場合、支援の対象となりません。採用後に受給が決定した場合は、在籍する高校等に申し出て、併給の可否を確認する必要があります。
※文部科学省が実施する「初等中等教育段階からの国際交流促進事業（国費高校生留学促進事業）」の留学支援金と本事業の併給はできません。</t>
    <rPh sb="99" eb="101">
      <t>ジギョウ</t>
    </rPh>
    <rPh sb="102" eb="103">
      <t>カカ</t>
    </rPh>
    <rPh sb="104" eb="106">
      <t>ケイヒ</t>
    </rPh>
    <rPh sb="113" eb="115">
      <t>バアイ</t>
    </rPh>
    <phoneticPr fontId="1"/>
  </si>
  <si>
    <t>73国際関係学</t>
  </si>
  <si>
    <t>例）「○○と▲▲はどのように異なるのか？」「◇◇に必要な取り組みは何か？」「なぜ□□は●●なのか？」</t>
  </si>
  <si>
    <t>（３）関連する分野〔３つまで〕</t>
  </si>
  <si>
    <t>（４） 留学中の活動内容
① ―１スケジュール（概要）
現時点で想定している留学中の活動スケジュールを簡潔に記載してください。〔4００字以内〕
チームメンバー全員で、同じ内容を記入してください。</t>
  </si>
  <si>
    <t>（留学中に日本や静岡の良さを発信する「アンバサダー活動」に取り組んでもらいます。
日本のファンを海外で増やすために、留学中に何ができるのか、また、なぜその活動を行いたいのか、あなたのアイデアやプランを具体的に（いつ・どこで・誰に対して・何を・どのように）記入してください。）
（例）
・ホームステイ先で、地元の郷土料理である○○を作って振る舞う。
・日本に関する質問を集めてプレゼンテーションを行い、日本文化を理解してもらう
・ホームステイ先や学校のクラスメイトの好きな言葉を日本語に訳し、筆ペンで書いたものをプレゼントする。</t>
    <rPh sb="8" eb="10">
      <t>シズオカ</t>
    </rPh>
    <phoneticPr fontId="1"/>
  </si>
  <si>
    <t>人文学系</t>
  </si>
  <si>
    <t>02語学</t>
  </si>
  <si>
    <t>07コミュニケーション学</t>
  </si>
  <si>
    <t>13経営学</t>
  </si>
  <si>
    <t>航空券やビザ申請の手続代行</t>
  </si>
  <si>
    <t>社会科学系</t>
  </si>
  <si>
    <t>各項目を確認し、左欄に○を記入してください。</t>
  </si>
  <si>
    <t>08法学・法律学</t>
  </si>
  <si>
    <t>11商学（貿易・会計・流通・ビジネス系を含む）</t>
  </si>
  <si>
    <t>14MBA（経営学修士）</t>
  </si>
  <si>
    <t>（２）「問い」の設定理由や経緯
　　　チームメンバー全員で、同じ内容を記入してください。〔350字以内〕</t>
  </si>
  <si>
    <t>63理容・美容</t>
  </si>
  <si>
    <t>16社会学</t>
  </si>
  <si>
    <t>１－２　在籍高等学校等（2026年４月に在籍する高等学校等）</t>
    <rPh sb="4" eb="6">
      <t>ザイセキ</t>
    </rPh>
    <rPh sb="6" eb="8">
      <t>コウトウ</t>
    </rPh>
    <rPh sb="8" eb="10">
      <t>ガッコウ</t>
    </rPh>
    <rPh sb="10" eb="11">
      <t>トウ</t>
    </rPh>
    <rPh sb="16" eb="17">
      <t>ネン</t>
    </rPh>
    <rPh sb="18" eb="19">
      <t>ガツ</t>
    </rPh>
    <rPh sb="20" eb="22">
      <t>ザイセキ</t>
    </rPh>
    <rPh sb="24" eb="26">
      <t>コウトウ</t>
    </rPh>
    <rPh sb="26" eb="28">
      <t>ガッコウ</t>
    </rPh>
    <rPh sb="28" eb="29">
      <t>トウ</t>
    </rPh>
    <phoneticPr fontId="1"/>
  </si>
  <si>
    <t>17放送・新聞・メディア</t>
  </si>
  <si>
    <t>①国・地域コード：募集要項「別紙：国・地域コード表」に記載の３桁の番号です。
②国・地域名：募集要項「別紙：国・地域コード表」に記載の名称を記入してください。
③近しいと考える種別を選択してください。リストにない場合は、「13_その他」を選択し、詳細を記入してください。
⑥活動開始日：受入先機関での活動開始日を記入してください。渡航日ではありません。
⑦活動終了日：受入先機関での活動終了日を記入してください。帰国日ではありません。
⑧活動日数：⑤から⑥の日数を記入してください。</t>
  </si>
  <si>
    <t>①ものづくり・地域産業コース</t>
  </si>
  <si>
    <t>19教育学（教員養成含む）</t>
  </si>
  <si>
    <t>84ロボティクス</t>
  </si>
  <si>
    <t>20数学・情報科学・統計学</t>
  </si>
  <si>
    <t>22化学</t>
  </si>
  <si>
    <t>24地学</t>
  </si>
  <si>
    <t>51医学</t>
  </si>
  <si>
    <t>29土木工学</t>
  </si>
  <si>
    <t>32応用物理学</t>
  </si>
  <si>
    <t>33応用生物学（生物工学）</t>
  </si>
  <si>
    <t>36材料工学</t>
  </si>
  <si>
    <t>39経営・管理工学</t>
  </si>
  <si>
    <t>（１）現時点で想定している高校等卒業後の進路をできるだけ具体的に記入してください。
〔150字以内〕</t>
  </si>
  <si>
    <t>41医用工学</t>
  </si>
  <si>
    <t xml:space="preserve">留学に必要な査証の取得が確実である。
</t>
  </si>
  <si>
    <t>44農業工学</t>
  </si>
  <si>
    <t>47生物生産学・生物資源学</t>
  </si>
  <si>
    <t>52歯学・歯科技エ・歯科衛生</t>
  </si>
  <si>
    <t>②ー２活動内容詳細（情報収集・整理・分析の方法、など）〔850文字以内〕
「問い」に対して、あなたは留学中にどのような活動を行う予定か、具体的に記入してください。
（個人記載）</t>
  </si>
  <si>
    <t>60被服学・服飾・ファッション</t>
  </si>
  <si>
    <t>芸術学系</t>
  </si>
  <si>
    <t>64美術</t>
  </si>
  <si>
    <t>65工芸</t>
  </si>
  <si>
    <t>アキコ</t>
  </si>
  <si>
    <t>66デザイン</t>
  </si>
  <si>
    <t>68視覚•映像、演劇、CG（アニメ・マンガ・声優以外）</t>
  </si>
  <si>
    <t>総合学際系</t>
  </si>
  <si>
    <t>70教養学</t>
  </si>
  <si>
    <t>74国際文化学</t>
  </si>
  <si>
    <t>75スポーツ科学・健康科学</t>
  </si>
  <si>
    <t>77AI（機械学習等）</t>
  </si>
  <si>
    <t>78AR/VR</t>
  </si>
  <si>
    <t>79IoT</t>
  </si>
  <si>
    <t>　　　てください。（個人記載）〔500字以内〕</t>
  </si>
  <si>
    <t>82スーパー・量子コンピューティング</t>
  </si>
  <si>
    <t>６　自由記述（個人記載）</t>
    <rPh sb="2" eb="4">
      <t>ジユウ</t>
    </rPh>
    <rPh sb="4" eb="6">
      <t>キジュツ</t>
    </rPh>
    <rPh sb="7" eb="9">
      <t>コジン</t>
    </rPh>
    <rPh sb="9" eb="11">
      <t>キサイ</t>
    </rPh>
    <phoneticPr fontId="1"/>
  </si>
  <si>
    <t>６－１　過去の経験</t>
    <rPh sb="4" eb="6">
      <t>カコ</t>
    </rPh>
    <rPh sb="7" eb="9">
      <t>ケイケン</t>
    </rPh>
    <phoneticPr fontId="1"/>
  </si>
  <si>
    <t>６－３　留学後の自分</t>
    <rPh sb="4" eb="7">
      <t>リュウガクゴ</t>
    </rPh>
    <rPh sb="8" eb="10">
      <t>ジブン</t>
    </rPh>
    <phoneticPr fontId="1"/>
  </si>
  <si>
    <t>（５） 留学前の活動（国内での情報収集や先行研究の調査、検証、仮説の設定など）〔450字以内〕
探究活動の実施に向けて、留学前に取り組むことについて記入してください。
チームメンバー全員で、同じ内容を記入してください。</t>
  </si>
  <si>
    <t>あなたが留学中に行うアンバサダー活動について記入してください。〔400字以内〕</t>
  </si>
  <si>
    <t>準２</t>
    <rPh sb="0" eb="1">
      <t>ジュン</t>
    </rPh>
    <phoneticPr fontId="1"/>
  </si>
  <si>
    <t>県教委が主催する事前・事後オリエンテーション、壮行会、報告会に参加する意思を表明している。</t>
  </si>
  <si>
    <t>公立</t>
    <rPh sb="0" eb="2">
      <t>コウリツ</t>
    </rPh>
    <phoneticPr fontId="1"/>
  </si>
  <si>
    <t>●●音楽大学</t>
  </si>
  <si>
    <t>併願の有無</t>
    <rPh sb="0" eb="2">
      <t>ヘイガン</t>
    </rPh>
    <rPh sb="3" eb="5">
      <t>ウム</t>
    </rPh>
    <phoneticPr fontId="1"/>
  </si>
  <si>
    <t>（様式２）</t>
    <rPh sb="1" eb="3">
      <t>ヨウシキ</t>
    </rPh>
    <phoneticPr fontId="1"/>
  </si>
  <si>
    <t>（１）しずおか探究留学支援事業にチームで応募した理由を記入してください。
　　　チームメンバー全員で、同じ内容を記入してください。〔500字以内〕</t>
    <rPh sb="7" eb="9">
      <t>タンキュウ</t>
    </rPh>
    <rPh sb="9" eb="11">
      <t>リュウガク</t>
    </rPh>
    <rPh sb="11" eb="13">
      <t>シエン</t>
    </rPh>
    <phoneticPr fontId="1"/>
  </si>
  <si>
    <t>　　　チームメンバー全員で、同じ内容を記入してください。〔250字以内〕</t>
  </si>
  <si>
    <t>　　　②ー２活動内容詳細（情報収集・整理・分析の方法など）</t>
  </si>
  <si>
    <t>（５）留学前の活動（国内での情報収集や先行研究の調査、検証、仮説の設定など）
　探究活動の実施に向けて、留学前に取り組むことについて記入してください。</t>
  </si>
  <si>
    <t>⑧活動日数</t>
    <rPh sb="1" eb="3">
      <t>カツドウ</t>
    </rPh>
    <rPh sb="3" eb="5">
      <t>ニッスウ</t>
    </rPh>
    <phoneticPr fontId="1"/>
  </si>
  <si>
    <t>あなたが留学中に行うアンバサダー活動について記入してください。
〔400字以内〕</t>
  </si>
  <si>
    <t>応募番号</t>
    <rPh sb="0" eb="2">
      <t>オウボ</t>
    </rPh>
    <rPh sb="2" eb="4">
      <t>バンゴウ</t>
    </rPh>
    <phoneticPr fontId="1"/>
  </si>
  <si>
    <t>（１）留学中に行う探究活動の「問い」</t>
    <rPh sb="3" eb="6">
      <t>リュウガクチュウ</t>
    </rPh>
    <rPh sb="7" eb="8">
      <t>オコナ</t>
    </rPh>
    <rPh sb="9" eb="11">
      <t>タンキュウ</t>
    </rPh>
    <rPh sb="11" eb="13">
      <t>カツドウ</t>
    </rPh>
    <rPh sb="15" eb="16">
      <t>ト</t>
    </rPh>
    <phoneticPr fontId="1"/>
  </si>
  <si>
    <t>（７）留学経験や探究活動の成果を、あなたはどのように地域活性化・地域貢献の活動に還元する</t>
  </si>
  <si>
    <t>１　応募者情報(個人記載)</t>
    <rPh sb="2" eb="5">
      <t>オウボシャ</t>
    </rPh>
    <rPh sb="5" eb="7">
      <t>ジョウホウ</t>
    </rPh>
    <rPh sb="8" eb="10">
      <t>コジン</t>
    </rPh>
    <rPh sb="10" eb="12">
      <t>キサイ</t>
    </rPh>
    <phoneticPr fontId="1"/>
  </si>
  <si>
    <t>設立形態</t>
    <rPh sb="0" eb="2">
      <t>セツリツ</t>
    </rPh>
    <rPh sb="2" eb="4">
      <t>ケイタイ</t>
    </rPh>
    <phoneticPr fontId="1"/>
  </si>
  <si>
    <t>受入先機関の斡旋・仲介</t>
    <rPh sb="0" eb="3">
      <t>ウケイレサキ</t>
    </rPh>
    <rPh sb="3" eb="5">
      <t>キカン</t>
    </rPh>
    <rPh sb="6" eb="8">
      <t>アッセン</t>
    </rPh>
    <rPh sb="9" eb="11">
      <t>チュウカイ</t>
    </rPh>
    <phoneticPr fontId="1"/>
  </si>
  <si>
    <t>（３）関連する分野〔３つまで〕
　　　チームメンバー全員で、同じ内容を記入してください。</t>
    <rPh sb="3" eb="5">
      <t>カンレン</t>
    </rPh>
    <rPh sb="7" eb="9">
      <t>ブンヤ</t>
    </rPh>
    <phoneticPr fontId="1"/>
  </si>
  <si>
    <t>A４サイズ１枚で、あなたのアピールポイントを表現してください。文章、イラスト、写真など、表現方法は自由です。
※必ずA4サイズ１枚に収まるように作成し、PDFファイルを添付してください。
※PDFファイル名：「自己PR＿○○高校(氏名)」
（例）「自己PR_静岡第一高校(静岡太郎)」</t>
    <rPh sb="129" eb="131">
      <t>シズオカ</t>
    </rPh>
    <rPh sb="131" eb="133">
      <t>ダイイチ</t>
    </rPh>
    <rPh sb="133" eb="135">
      <t>コウコウ</t>
    </rPh>
    <rPh sb="136" eb="138">
      <t>シズオカ</t>
    </rPh>
    <phoneticPr fontId="1"/>
  </si>
  <si>
    <t>⑦静岡と世界を繋ぐマイプロジェクトコース</t>
  </si>
  <si>
    <t>学年（2026年4月時点）</t>
    <rPh sb="0" eb="2">
      <t>ガクネン</t>
    </rPh>
    <rPh sb="7" eb="8">
      <t>ネン</t>
    </rPh>
    <rPh sb="9" eb="10">
      <t>ガツ</t>
    </rPh>
    <rPh sb="10" eb="12">
      <t>ジテン</t>
    </rPh>
    <phoneticPr fontId="1"/>
  </si>
  <si>
    <t>2026年4月1日時点の年齢が30歳以下である。</t>
  </si>
  <si>
    <t>留学先国・地域における留学期間が2026年7月10日（金）から2026年９月30日（水）までの間である計画である。
※留学開始日：１か所目の受入先機関の活動開始日
※留学終了日：最後の受入先機関の活動終了日</t>
    <rPh sb="27" eb="28">
      <t>キン</t>
    </rPh>
    <rPh sb="42" eb="43">
      <t>スイ</t>
    </rPh>
    <phoneticPr fontId="1"/>
  </si>
  <si>
    <t>有</t>
    <rPh sb="0" eb="1">
      <t>ア</t>
    </rPh>
    <phoneticPr fontId="1"/>
  </si>
  <si>
    <t>（２）しずおか探究留学支援事業にチームで応募をした、あなた個人の理由を記入し</t>
    <rPh sb="7" eb="9">
      <t>タンキュウ</t>
    </rPh>
    <rPh sb="9" eb="11">
      <t>リュウガク</t>
    </rPh>
    <rPh sb="11" eb="13">
      <t>シエン</t>
    </rPh>
    <rPh sb="13" eb="15">
      <t>ジギョウ</t>
    </rPh>
    <rPh sb="29" eb="31">
      <t>コジン</t>
    </rPh>
    <phoneticPr fontId="1"/>
  </si>
  <si>
    <t>留学時に静岡県内の高校等において卒業を目的とした課程に在籍し、留学終了後も静岡県内の高校等において学業を継続する、または卒業を目指す。
※新高校１年生は2026年４月から在籍予定</t>
  </si>
  <si>
    <t>無</t>
    <rPh sb="0" eb="1">
      <t>ナ</t>
    </rPh>
    <phoneticPr fontId="1"/>
  </si>
  <si>
    <t>在籍高校等が派遣を許可し、受入先機関が受入れを許可することが見込まれる。</t>
  </si>
  <si>
    <t>（２）しずおか探究留学支援事業にチームで応募をした、あなた個人の理由を記入してください。（個人記載）〔500字以内〕</t>
    <rPh sb="7" eb="9">
      <t>タンキュウ</t>
    </rPh>
    <rPh sb="9" eb="11">
      <t>リュウガク</t>
    </rPh>
    <rPh sb="11" eb="13">
      <t>シエン</t>
    </rPh>
    <phoneticPr fontId="1"/>
  </si>
  <si>
    <t>（１）しずおか探究留学支援事業にチームで応募した理由を記入してください。チームメンバー全員で、同じ内容を記入してください。〔500字以内〕</t>
    <rPh sb="7" eb="9">
      <t>タンキュウ</t>
    </rPh>
    <rPh sb="9" eb="11">
      <t>リュウガク</t>
    </rPh>
    <rPh sb="11" eb="13">
      <t>シエン</t>
    </rPh>
    <phoneticPr fontId="1"/>
  </si>
  <si>
    <t>（２）10年後の自分の将来をイメージして、現時点で描いている夢を記入してください。</t>
  </si>
  <si>
    <t>受入先機関の所在地が、外務省「海外安全ホームページ」の危険情報及び感染症危険情報　の「レベル２：不要不急の渡航は止めてください。」以上に該当する地域ではない。
※応募時点で受入先機関の所在地が「レベル２」以上であっても、選考に差し支えありません。ただし、留学開始時点又は留学中に「レベル２」以上となった場合は、原則、奨学金の支給対象外となります。</t>
  </si>
  <si>
    <t>受入先機関から受入許可を留学開始前までに得ることができる計画である。</t>
  </si>
  <si>
    <t>（３）国境を越えた探究活動を通じて得た学びを、社会にどのように還元しようと考えていますか。現時点の考えを記入してください。〔300字以内〕</t>
  </si>
  <si>
    <t>（１）現時点で想定している高校等卒業後の進路をできるだけ具体的に記入してください。</t>
  </si>
  <si>
    <t>※トビタテ！留学JAPAN新・日本代表プログラム高校生等対象（第11期）第一日程</t>
  </si>
  <si>
    <t>「官民協働海外留学支援制度～トビタテ！留学JAPAN　新・日本代表プログラム」【高校生等対象】2026年度第11期第二日程に併願していない。
※第一日程との併願は問題ありません。</t>
    <rPh sb="57" eb="58">
      <t>ダイ</t>
    </rPh>
    <rPh sb="58" eb="59">
      <t>ニ</t>
    </rPh>
    <rPh sb="59" eb="61">
      <t>ニッテイ</t>
    </rPh>
    <rPh sb="72" eb="73">
      <t>ダイ</t>
    </rPh>
    <rPh sb="73" eb="74">
      <t>イチ</t>
    </rPh>
    <rPh sb="74" eb="76">
      <t>ニッテイ</t>
    </rPh>
    <rPh sb="78" eb="80">
      <t>ヘイガン</t>
    </rPh>
    <rPh sb="81" eb="83">
      <t>モンダイ</t>
    </rPh>
    <phoneticPr fontId="1"/>
  </si>
  <si>
    <t>01_語学学校</t>
  </si>
  <si>
    <t>その他</t>
    <rPh sb="2" eb="3">
      <t>ホカ</t>
    </rPh>
    <phoneticPr fontId="1"/>
  </si>
  <si>
    <t>13_その他（※記載すること）</t>
  </si>
  <si>
    <t>10_団体（NPO・NGO等）</t>
  </si>
  <si>
    <t>08_民間企業</t>
  </si>
  <si>
    <t>06_幼稚園・保育園</t>
  </si>
  <si>
    <t>05_小学校</t>
  </si>
  <si>
    <t>04_中学校</t>
  </si>
  <si>
    <t>02_大学・研究室</t>
  </si>
  <si>
    <t>⑦活動終了日</t>
    <rPh sb="1" eb="3">
      <t>カツドウ</t>
    </rPh>
    <rPh sb="3" eb="6">
      <t>シュウリョウビ</t>
    </rPh>
    <phoneticPr fontId="1"/>
  </si>
  <si>
    <t>⑥活動開始日</t>
    <rPh sb="1" eb="3">
      <t>カツドウ</t>
    </rPh>
    <rPh sb="3" eb="6">
      <t>カイシビ</t>
    </rPh>
    <phoneticPr fontId="1"/>
  </si>
  <si>
    <t>⑤受入先機関名</t>
    <rPh sb="1" eb="4">
      <t>ウケイレサキ</t>
    </rPh>
    <rPh sb="4" eb="7">
      <t>キカンメイ</t>
    </rPh>
    <phoneticPr fontId="1"/>
  </si>
  <si>
    <t>　　　チームメンバー全員で、同じ内容を記入してください。〔65字以内〕
　　　※「問い」は疑問形で設定してください。</t>
  </si>
  <si>
    <t>　　　　　「問い」に対して、留学中にどのような活動を行う予定か、具体的に記入してく
　　　　　ださい。チームメンバー全員で、同じ内容を記入してください。〔850字以内〕</t>
  </si>
  <si>
    <t>　　　　　　「問い」に対して、あなたは留学中にどのような活動を行う予定か、具体的に記
　　　　　　入してください。（個人記載）〔850字以内〕</t>
  </si>
  <si>
    <t>留学期間は14日以上、31日以下でなければなりません。</t>
    <rPh sb="0" eb="2">
      <t>リュウガク</t>
    </rPh>
    <rPh sb="2" eb="4">
      <t>キカン</t>
    </rPh>
    <rPh sb="7" eb="8">
      <t>ニチ</t>
    </rPh>
    <rPh sb="8" eb="10">
      <t>イジョウ</t>
    </rPh>
    <rPh sb="13" eb="14">
      <t>ニチ</t>
    </rPh>
    <rPh sb="14" eb="16">
      <t>イカ</t>
    </rPh>
    <phoneticPr fontId="1"/>
  </si>
  <si>
    <t>静岡県</t>
    <rPh sb="0" eb="3">
      <t>シズオカケン</t>
    </rPh>
    <phoneticPr fontId="1"/>
  </si>
  <si>
    <t>シズオカ</t>
  </si>
  <si>
    <t>④受入先機関の種類</t>
    <rPh sb="1" eb="4">
      <t>ウケイレサキ</t>
    </rPh>
    <rPh sb="4" eb="6">
      <t>キカン</t>
    </rPh>
    <rPh sb="7" eb="9">
      <t>シュルイ</t>
    </rPh>
    <phoneticPr fontId="1"/>
  </si>
  <si>
    <t>タロウ</t>
  </si>
  <si>
    <t>オウテマチ</t>
  </si>
  <si>
    <t>静岡</t>
    <rPh sb="0" eb="2">
      <t>シズオカ</t>
    </rPh>
    <phoneticPr fontId="1"/>
  </si>
  <si>
    <t>太郎</t>
    <rPh sb="0" eb="2">
      <t>タロウ</t>
    </rPh>
    <phoneticPr fontId="1"/>
  </si>
  <si>
    <t>シンジダイ</t>
  </si>
  <si>
    <t>SHIZUOKA</t>
  </si>
  <si>
    <t>TARO</t>
  </si>
  <si>
    <t>090-1234-5678</t>
  </si>
  <si>
    <t>静岡第一高等学校</t>
    <rPh sb="0" eb="2">
      <t>シズオカ</t>
    </rPh>
    <rPh sb="2" eb="4">
      <t>ダイイチ</t>
    </rPh>
    <rPh sb="4" eb="6">
      <t>コウトウ</t>
    </rPh>
    <rPh sb="6" eb="8">
      <t>ガッコウ</t>
    </rPh>
    <phoneticPr fontId="1"/>
  </si>
  <si>
    <t>tobitate1234@tabitae.ne.jp</t>
  </si>
  <si>
    <t>静岡第一高等学校</t>
    <rPh sb="0" eb="2">
      <t>シズオカ</t>
    </rPh>
    <rPh sb="2" eb="3">
      <t>ダイ</t>
    </rPh>
    <rPh sb="3" eb="4">
      <t>イチ</t>
    </rPh>
    <rPh sb="4" eb="6">
      <t>コウトウ</t>
    </rPh>
    <rPh sb="6" eb="8">
      <t>ガッコウ</t>
    </rPh>
    <phoneticPr fontId="1"/>
  </si>
  <si>
    <t>普通科</t>
    <rPh sb="0" eb="3">
      <t>フツウカ</t>
    </rPh>
    <phoneticPr fontId="1"/>
  </si>
  <si>
    <t>次郎</t>
    <rPh sb="0" eb="2">
      <t>ジロウ</t>
    </rPh>
    <phoneticPr fontId="1"/>
  </si>
  <si>
    <t>090-1234-5689</t>
  </si>
  <si>
    <t>Tobitate2345@tabitate.ne.jp</t>
  </si>
  <si>
    <t>アオイ</t>
  </si>
  <si>
    <t>ハナコ</t>
  </si>
  <si>
    <t>葵</t>
    <rPh sb="0" eb="1">
      <t>アオイ</t>
    </rPh>
    <phoneticPr fontId="1"/>
  </si>
  <si>
    <t>花子</t>
    <rPh sb="0" eb="2">
      <t>ハナコ</t>
    </rPh>
    <phoneticPr fontId="1"/>
  </si>
  <si>
    <t>Hanako66@tabitate.ne.jp</t>
  </si>
  <si>
    <t>追手町</t>
    <rPh sb="0" eb="3">
      <t>オウテマチ</t>
    </rPh>
    <phoneticPr fontId="1"/>
  </si>
  <si>
    <t>OTEMACHI</t>
  </si>
  <si>
    <t>AKIKO</t>
  </si>
  <si>
    <t>Akiko_smile@tobitate.ne.jp</t>
  </si>
  <si>
    <t>（数ある留学支援のプログラムの中でも、「このチームでの留学はしずおか探究留学支援事業でなければ実現できない」という理由を書きましょう。）</t>
    <rPh sb="34" eb="42">
      <t>タンキュウリュウガクシエンジギョウ</t>
    </rPh>
    <phoneticPr fontId="1"/>
  </si>
  <si>
    <t>（個人応募ではなく、なぜあなたはチームで応募をしようと考えましたか？その理由を書きましょう。）</t>
  </si>
  <si>
    <t>（留学計画全体のテーマを簡潔に分かりやすく書きましょう。探究活動の「問い」とは異なります。）</t>
  </si>
  <si>
    <t>●●　University School of Music</t>
  </si>
  <si>
    <t>●●　Inc.</t>
  </si>
  <si>
    <t>●●株式会社</t>
  </si>
  <si>
    <t>タリン</t>
  </si>
  <si>
    <t>●● English School</t>
  </si>
  <si>
    <t>●●語学学校</t>
  </si>
  <si>
    <t>https://......</t>
  </si>
  <si>
    <t>（留学プログラムを利用する場合は記入してください。）</t>
  </si>
  <si>
    <t>XXXXX海外留学奨学金</t>
  </si>
  <si>
    <t>（留学中・帰国後に留学の魅力や留学で得た体験を周りに伝える「エヴァンジェリスト活動」に取り組んでもらいます。
自分の学校から留学にチャレンジする人が、毎年必ずいる状況を作るために何ができるのか、また、なぜその活動を行いたいのか、あなたのアイデアやプランを具体的に（いつ・どこで・誰に対して・何を・どのように）記入してください。）
（例）
・留学して体験したこと、トビタテ留学JAPANの活動などについて、レポートやパワーポイントにまとめて学校で発表する。
・学校外で留学体験を広めるために、地元の中学校や児童館で発表する。
・留学準備から留学中そして、その後の活動を、ＳＮＳを使って発信していく。</t>
  </si>
  <si>
    <t>日本でAI音楽が社会に広く受け入れられるにはどういった取り組みが必要か？</t>
  </si>
</sst>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游ゴシック"/>
      <family val="3"/>
      <scheme val="minor"/>
    </font>
    <font>
      <sz val="6"/>
      <color auto="1"/>
      <name val="游ゴシック"/>
      <family val="3"/>
    </font>
    <font>
      <b/>
      <sz val="11"/>
      <color theme="0"/>
      <name val="游ゴシック"/>
      <family val="3"/>
      <scheme val="minor"/>
    </font>
    <font>
      <b/>
      <sz val="11"/>
      <color theme="1"/>
      <name val="游ゴシック"/>
      <family val="3"/>
    </font>
    <font>
      <b/>
      <sz val="11"/>
      <color rgb="FFFF0000"/>
      <name val="游ゴシック"/>
      <family val="3"/>
      <scheme val="minor"/>
    </font>
    <font>
      <b/>
      <sz val="14"/>
      <color theme="1"/>
      <name val="游ゴシック"/>
      <family val="3"/>
      <scheme val="minor"/>
    </font>
    <font>
      <u/>
      <sz val="11"/>
      <color theme="10"/>
      <name val="游ゴシック"/>
      <family val="3"/>
      <scheme val="minor"/>
    </font>
    <font>
      <i/>
      <sz val="8"/>
      <color theme="1"/>
      <name val="游ゴシック"/>
      <family val="3"/>
      <scheme val="minor"/>
    </font>
    <font>
      <i/>
      <sz val="11"/>
      <color theme="1"/>
      <name val="游ゴシック"/>
      <family val="3"/>
      <scheme val="minor"/>
    </font>
    <font>
      <sz val="11"/>
      <color theme="1"/>
      <name val="游ゴシック"/>
      <family val="3"/>
      <scheme val="minor"/>
    </font>
    <font>
      <sz val="8"/>
      <color theme="1"/>
      <name val="游ゴシック"/>
      <family val="3"/>
      <scheme val="minor"/>
    </font>
    <font>
      <b/>
      <sz val="14"/>
      <color theme="1"/>
      <name val="AR P丸ゴシック体M"/>
      <family val="3"/>
    </font>
  </fonts>
  <fills count="7">
    <fill>
      <patternFill patternType="none"/>
    </fill>
    <fill>
      <patternFill patternType="gray125"/>
    </fill>
    <fill>
      <patternFill patternType="solid">
        <fgColor theme="0" tint="-0.15"/>
        <bgColor indexed="64"/>
      </patternFill>
    </fill>
    <fill>
      <patternFill patternType="solid">
        <fgColor theme="1"/>
        <bgColor indexed="64"/>
      </patternFill>
    </fill>
    <fill>
      <patternFill patternType="solid">
        <fgColor theme="2"/>
        <bgColor indexed="64"/>
      </patternFill>
    </fill>
    <fill>
      <patternFill patternType="solid">
        <fgColor theme="2" tint="-0.1"/>
        <bgColor indexed="64"/>
      </patternFill>
    </fill>
    <fill>
      <patternFill patternType="solid">
        <fgColor theme="5" tint="0.4"/>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medium">
        <color auto="1"/>
      </bottom>
      <diagonal/>
    </border>
    <border>
      <left style="thin">
        <color indexed="64"/>
      </left>
      <right style="hair">
        <color indexed="64"/>
      </right>
      <top style="thin">
        <color indexed="64"/>
      </top>
      <bottom style="thin">
        <color indexed="64"/>
      </bottom>
      <diagonal/>
    </border>
    <border>
      <left style="thin">
        <color auto="1"/>
      </left>
      <right style="hair">
        <color auto="1"/>
      </right>
      <top/>
      <bottom style="hair">
        <color auto="1"/>
      </bottom>
      <diagonal/>
    </border>
    <border>
      <left/>
      <right/>
      <top style="thin">
        <color auto="1"/>
      </top>
      <bottom/>
      <diagonal/>
    </border>
    <border>
      <left style="thin">
        <color auto="1"/>
      </left>
      <right style="hair">
        <color auto="1"/>
      </right>
      <top/>
      <bottom style="thin">
        <color auto="1"/>
      </bottom>
      <diagonal/>
    </border>
    <border>
      <left style="thin">
        <color auto="1"/>
      </left>
      <right style="hair">
        <color auto="1"/>
      </right>
      <top style="thin">
        <color auto="1"/>
      </top>
      <bottom style="thin">
        <color auto="1"/>
      </bottom>
      <diagonal/>
    </border>
    <border>
      <left style="thin">
        <color auto="1"/>
      </left>
      <right/>
      <top style="hair">
        <color auto="1"/>
      </top>
      <bottom style="hair">
        <color auto="1"/>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medium">
        <color auto="1"/>
      </bottom>
      <diagonal/>
    </border>
    <border>
      <left style="hair">
        <color indexed="64"/>
      </left>
      <right style="hair">
        <color indexed="64"/>
      </right>
      <top style="thin">
        <color indexed="64"/>
      </top>
      <bottom style="thin">
        <color indexed="64"/>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top style="thin">
        <color indexed="64"/>
      </top>
      <bottom style="thin">
        <color indexed="64"/>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right/>
      <top style="hair">
        <color auto="1"/>
      </top>
      <bottom style="hair">
        <color auto="1"/>
      </bottom>
      <diagonal/>
    </border>
    <border>
      <left/>
      <right style="hair">
        <color auto="1"/>
      </right>
      <top/>
      <bottom style="thin">
        <color auto="1"/>
      </bottom>
      <diagonal/>
    </border>
    <border>
      <left/>
      <right/>
      <top style="thin">
        <color auto="1"/>
      </top>
      <bottom style="hair">
        <color auto="1"/>
      </bottom>
      <diagonal/>
    </border>
    <border>
      <left/>
      <right/>
      <top style="hair">
        <color auto="1"/>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bottom style="thin">
        <color auto="1"/>
      </bottom>
      <diagonal/>
    </border>
    <border>
      <left style="hair">
        <color auto="1"/>
      </left>
      <right/>
      <top style="hair">
        <color auto="1"/>
      </top>
      <bottom style="thin">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style="hair">
        <color auto="1"/>
      </right>
      <top/>
      <bottom/>
      <diagonal/>
    </border>
    <border>
      <left style="hair">
        <color auto="1"/>
      </left>
      <right style="thin">
        <color auto="1"/>
      </right>
      <top/>
      <bottom style="hair">
        <color auto="1"/>
      </bottom>
      <diagonal/>
    </border>
    <border>
      <left style="hair">
        <color auto="1"/>
      </left>
      <right style="thin">
        <color auto="1"/>
      </right>
      <top style="hair">
        <color auto="1"/>
      </top>
      <bottom/>
      <diagonal/>
    </border>
    <border>
      <left style="hair">
        <color auto="1"/>
      </left>
      <right/>
      <top/>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medium">
        <color auto="1"/>
      </bottom>
      <diagonal/>
    </border>
    <border>
      <left style="hair">
        <color auto="1"/>
      </left>
      <right style="hair">
        <color auto="1"/>
      </right>
      <top style="thin">
        <color auto="1"/>
      </top>
      <bottom/>
      <diagonal/>
    </border>
    <border>
      <left/>
      <right style="thin">
        <color auto="1"/>
      </right>
      <top style="hair">
        <color auto="1"/>
      </top>
      <bottom style="hair">
        <color auto="1"/>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hair">
        <color auto="1"/>
      </left>
      <right style="thin">
        <color auto="1"/>
      </right>
      <top style="thin">
        <color auto="1"/>
      </top>
      <bottom style="hair">
        <color auto="1"/>
      </bottom>
      <diagonal/>
    </border>
    <border>
      <left style="hair">
        <color auto="1"/>
      </left>
      <right style="thin">
        <color auto="1"/>
      </right>
      <top style="thin">
        <color auto="1"/>
      </top>
      <bottom/>
      <diagonal/>
    </border>
    <border>
      <left/>
      <right style="thin">
        <color auto="1"/>
      </right>
      <top style="thin">
        <color auto="1"/>
      </top>
      <bottom style="hair">
        <color auto="1"/>
      </bottom>
      <diagonal/>
    </border>
    <border>
      <left/>
      <right style="thin">
        <color auto="1"/>
      </right>
      <top style="hair">
        <color auto="1"/>
      </top>
      <bottom/>
      <diagonal/>
    </border>
  </borders>
  <cellStyleXfs count="3">
    <xf numFmtId="0" fontId="0" fillId="0" borderId="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cellStyleXfs>
  <cellXfs count="388">
    <xf numFmtId="0" fontId="0" fillId="0" borderId="0" xfId="0">
      <alignment vertical="center"/>
    </xf>
    <xf numFmtId="0" fontId="0" fillId="0" borderId="0" xfId="0" applyFont="1">
      <alignment vertical="center"/>
    </xf>
    <xf numFmtId="0" fontId="0" fillId="0" borderId="0" xfId="0" applyFont="1" applyProtection="1">
      <alignment vertical="center"/>
    </xf>
    <xf numFmtId="0" fontId="0" fillId="0" borderId="0" xfId="0" applyFont="1" applyAlignment="1">
      <alignment vertical="center"/>
    </xf>
    <xf numFmtId="0" fontId="0" fillId="0" borderId="0" xfId="0" applyFont="1" applyAlignment="1">
      <alignment horizontal="left" vertical="center" shrinkToFit="1"/>
    </xf>
    <xf numFmtId="0" fontId="0" fillId="0" borderId="0" xfId="0" applyFont="1" applyAlignment="1">
      <alignment horizontal="center" vertical="center" shrinkToFit="1"/>
    </xf>
    <xf numFmtId="0" fontId="0" fillId="0" borderId="1" xfId="0" applyFont="1" applyBorder="1" applyAlignment="1">
      <alignment horizontal="center" vertical="center"/>
    </xf>
    <xf numFmtId="0" fontId="0" fillId="2" borderId="2" xfId="0" applyFont="1" applyFill="1" applyBorder="1">
      <alignment vertical="center"/>
    </xf>
    <xf numFmtId="0" fontId="0" fillId="2" borderId="3" xfId="0" applyFont="1" applyFill="1" applyBorder="1">
      <alignment vertical="center"/>
    </xf>
    <xf numFmtId="0" fontId="2" fillId="3" borderId="0" xfId="0" applyFont="1" applyFill="1">
      <alignment vertical="center"/>
    </xf>
    <xf numFmtId="56" fontId="0" fillId="0" borderId="0" xfId="0" applyNumberFormat="1" applyFont="1">
      <alignment vertical="center"/>
    </xf>
    <xf numFmtId="0" fontId="0" fillId="2" borderId="4" xfId="0" applyFont="1" applyFill="1" applyBorder="1" applyAlignment="1">
      <alignment horizontal="left" vertical="center" shrinkToFit="1"/>
    </xf>
    <xf numFmtId="0" fontId="0" fillId="2" borderId="5" xfId="0" applyFont="1" applyFill="1" applyBorder="1" applyAlignment="1">
      <alignment horizontal="left" vertical="center" shrinkToFit="1"/>
    </xf>
    <xf numFmtId="0" fontId="0" fillId="2" borderId="6"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0" fillId="2" borderId="8" xfId="0" applyFont="1" applyFill="1" applyBorder="1">
      <alignment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shrinkToFit="1"/>
    </xf>
    <xf numFmtId="0" fontId="0" fillId="0" borderId="2" xfId="0" applyFont="1" applyBorder="1" applyAlignment="1" applyProtection="1">
      <alignment horizontal="center" vertical="center"/>
      <protection locked="0"/>
    </xf>
    <xf numFmtId="0" fontId="0" fillId="2" borderId="9" xfId="0" applyFont="1" applyFill="1" applyBorder="1">
      <alignment vertical="center"/>
    </xf>
    <xf numFmtId="0" fontId="0" fillId="0" borderId="4"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11" xfId="0" applyFont="1" applyBorder="1">
      <alignment vertical="center"/>
    </xf>
    <xf numFmtId="0" fontId="0" fillId="0" borderId="12"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0" xfId="0" applyFont="1" applyAlignment="1">
      <alignment horizontal="left" vertical="top" wrapText="1"/>
    </xf>
    <xf numFmtId="0" fontId="0" fillId="0" borderId="3" xfId="0" applyFont="1" applyBorder="1" applyAlignment="1" applyProtection="1">
      <alignment horizontal="left" vertical="top" wrapText="1"/>
      <protection locked="0"/>
    </xf>
    <xf numFmtId="0" fontId="0" fillId="0" borderId="0" xfId="0" applyFont="1" applyAlignment="1">
      <alignment horizontal="left" vertical="top"/>
    </xf>
    <xf numFmtId="0" fontId="0" fillId="0" borderId="0" xfId="0" applyFont="1" applyFill="1" applyBorder="1" applyAlignment="1">
      <alignment horizontal="left" vertical="top" wrapText="1"/>
    </xf>
    <xf numFmtId="0" fontId="0" fillId="0" borderId="0" xfId="0" applyFont="1" applyAlignment="1">
      <alignment horizontal="left" vertical="center" wrapText="1"/>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2" borderId="2" xfId="0" applyFont="1" applyFill="1" applyBorder="1" applyAlignment="1">
      <alignment horizontal="center" vertical="center" wrapText="1"/>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0" fontId="0" fillId="2" borderId="14" xfId="0" applyFill="1" applyBorder="1" applyAlignment="1">
      <alignment horizontal="left" vertical="center"/>
    </xf>
    <xf numFmtId="0" fontId="0" fillId="2" borderId="6" xfId="0" applyFont="1" applyFill="1" applyBorder="1" applyAlignment="1">
      <alignment horizontal="left" vertical="center"/>
    </xf>
    <xf numFmtId="56" fontId="0" fillId="0" borderId="0" xfId="0" applyNumberFormat="1" applyFont="1" applyAlignment="1">
      <alignment horizontal="left" vertical="center"/>
    </xf>
    <xf numFmtId="0" fontId="0" fillId="2" borderId="4" xfId="0" applyFont="1" applyFill="1" applyBorder="1" applyAlignment="1">
      <alignment horizontal="center" vertical="center" shrinkToFit="1"/>
    </xf>
    <xf numFmtId="0" fontId="0" fillId="0" borderId="1" xfId="0" applyFont="1" applyBorder="1" applyAlignment="1">
      <alignment horizontal="left" vertical="center"/>
    </xf>
    <xf numFmtId="0" fontId="0" fillId="0" borderId="0" xfId="0" applyFont="1" applyFill="1" applyBorder="1" applyAlignment="1">
      <alignment horizontal="left" vertical="center" wrapText="1"/>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0" borderId="15" xfId="0" applyFont="1" applyFill="1" applyBorder="1" applyAlignment="1">
      <alignment horizontal="left" vertical="center"/>
    </xf>
    <xf numFmtId="0" fontId="0" fillId="0" borderId="16" xfId="0" applyFont="1" applyBorder="1" applyAlignment="1" applyProtection="1">
      <alignment horizontal="left" vertical="top" wrapText="1"/>
      <protection locked="0"/>
    </xf>
    <xf numFmtId="0" fontId="0" fillId="0" borderId="17" xfId="0" applyFont="1" applyBorder="1" applyAlignment="1" applyProtection="1">
      <alignment horizontal="left" vertical="top" wrapText="1"/>
      <protection locked="0"/>
    </xf>
    <xf numFmtId="0" fontId="0" fillId="0" borderId="18" xfId="0" applyFont="1" applyBorder="1" applyAlignment="1" applyProtection="1">
      <alignment horizontal="left" vertical="top" wrapText="1"/>
      <protection locked="0"/>
    </xf>
    <xf numFmtId="0" fontId="0" fillId="0" borderId="1" xfId="0" applyFont="1" applyBorder="1" applyAlignment="1">
      <alignment horizontal="left" vertical="center" shrinkToFit="1"/>
    </xf>
    <xf numFmtId="0" fontId="0" fillId="0" borderId="1" xfId="0" applyFont="1" applyBorder="1" applyAlignment="1">
      <alignment horizontal="left" vertical="center" wrapText="1"/>
    </xf>
    <xf numFmtId="0" fontId="2" fillId="0" borderId="0" xfId="0" applyFont="1" applyFill="1">
      <alignment vertical="center"/>
    </xf>
    <xf numFmtId="0" fontId="0" fillId="0" borderId="0" xfId="0" applyFont="1" applyBorder="1" applyAlignment="1">
      <alignment horizontal="center" vertical="center"/>
    </xf>
    <xf numFmtId="0" fontId="0" fillId="0" borderId="0" xfId="0" applyFont="1" applyBorder="1" applyAlignment="1">
      <alignment vertical="center" wrapText="1"/>
    </xf>
    <xf numFmtId="0" fontId="0" fillId="0" borderId="3" xfId="0" applyFont="1" applyBorder="1" applyAlignment="1" applyProtection="1">
      <alignment horizontal="center" vertical="center"/>
      <protection locked="0"/>
    </xf>
    <xf numFmtId="0" fontId="0" fillId="0" borderId="9" xfId="0" applyFont="1" applyBorder="1" applyAlignment="1" applyProtection="1">
      <alignment horizontal="center" vertical="center" shrinkToFit="1"/>
      <protection locked="0"/>
    </xf>
    <xf numFmtId="0" fontId="0" fillId="0" borderId="15" xfId="0" applyFont="1" applyBorder="1">
      <alignment vertical="center"/>
    </xf>
    <xf numFmtId="0" fontId="0" fillId="2" borderId="19" xfId="0" applyFont="1" applyFill="1" applyBorder="1" applyAlignment="1">
      <alignment horizontal="left" vertical="center" shrinkToFit="1"/>
    </xf>
    <xf numFmtId="0" fontId="0" fillId="2" borderId="20" xfId="0" applyFont="1" applyFill="1" applyBorder="1" applyAlignment="1">
      <alignment horizontal="left" vertical="center" shrinkToFit="1"/>
    </xf>
    <xf numFmtId="0" fontId="0" fillId="2" borderId="21" xfId="0" applyFont="1" applyFill="1" applyBorder="1" applyAlignment="1">
      <alignment horizontal="left" vertical="center" shrinkToFit="1"/>
    </xf>
    <xf numFmtId="0" fontId="0" fillId="2" borderId="22" xfId="0" applyFont="1" applyFill="1" applyBorder="1" applyAlignment="1">
      <alignment horizontal="left" vertical="center" shrinkToFit="1"/>
    </xf>
    <xf numFmtId="0" fontId="0" fillId="2" borderId="23" xfId="0" applyFont="1" applyFill="1" applyBorder="1">
      <alignment vertical="center"/>
    </xf>
    <xf numFmtId="0" fontId="0" fillId="2" borderId="3" xfId="0" applyFont="1" applyFill="1" applyBorder="1" applyAlignment="1">
      <alignment horizontal="left" vertical="center" shrinkToFit="1"/>
    </xf>
    <xf numFmtId="0" fontId="0" fillId="2" borderId="2" xfId="0" applyFont="1" applyFill="1" applyBorder="1" applyAlignment="1">
      <alignment horizontal="left" vertical="center" shrinkToFit="1"/>
    </xf>
    <xf numFmtId="0" fontId="0" fillId="0" borderId="1" xfId="0" applyFont="1" applyBorder="1" applyAlignment="1" applyProtection="1">
      <alignment horizontal="left" vertical="top" wrapText="1"/>
      <protection locked="0"/>
    </xf>
    <xf numFmtId="0" fontId="0" fillId="2" borderId="24" xfId="0" applyFont="1" applyFill="1" applyBorder="1" applyAlignment="1">
      <alignment horizontal="center" vertical="center"/>
    </xf>
    <xf numFmtId="0" fontId="0" fillId="0" borderId="25" xfId="0" applyFont="1" applyBorder="1" applyAlignment="1">
      <alignment horizontal="left" vertical="top"/>
    </xf>
    <xf numFmtId="0" fontId="0" fillId="0" borderId="26" xfId="0" applyFont="1" applyBorder="1" applyAlignment="1">
      <alignment horizontal="left" vertical="top" wrapText="1"/>
    </xf>
    <xf numFmtId="0" fontId="0" fillId="0" borderId="26" xfId="0" applyFont="1" applyBorder="1" applyAlignment="1">
      <alignment horizontal="left" vertical="top"/>
    </xf>
    <xf numFmtId="0" fontId="0" fillId="0" borderId="20" xfId="0" applyFont="1" applyBorder="1" applyAlignment="1">
      <alignment horizontal="left" vertical="top" wrapText="1"/>
    </xf>
    <xf numFmtId="0" fontId="0" fillId="0" borderId="21" xfId="0" applyFont="1" applyBorder="1" applyAlignment="1">
      <alignment horizontal="left" vertical="top" wrapText="1"/>
    </xf>
    <xf numFmtId="0" fontId="4" fillId="0" borderId="0" xfId="0" applyFont="1">
      <alignment vertical="center"/>
    </xf>
    <xf numFmtId="0" fontId="0" fillId="0" borderId="19" xfId="0" applyFont="1" applyBorder="1" applyAlignment="1">
      <alignment horizontal="left" vertical="top" wrapText="1"/>
    </xf>
    <xf numFmtId="0" fontId="0" fillId="0" borderId="20" xfId="0" applyFont="1" applyBorder="1" applyAlignment="1">
      <alignment horizontal="left" vertical="center" wrapText="1"/>
    </xf>
    <xf numFmtId="0" fontId="0" fillId="0" borderId="26" xfId="0" applyFont="1" applyBorder="1" applyAlignment="1">
      <alignment horizontal="left" vertical="center"/>
    </xf>
    <xf numFmtId="0" fontId="0" fillId="0" borderId="27" xfId="0" applyFont="1" applyBorder="1" applyAlignment="1">
      <alignment horizontal="left" vertical="center" wrapText="1"/>
    </xf>
    <xf numFmtId="0" fontId="0" fillId="0" borderId="27" xfId="0" applyFont="1" applyBorder="1" applyAlignment="1">
      <alignment horizontal="left" vertical="center"/>
    </xf>
    <xf numFmtId="0" fontId="0" fillId="0" borderId="24" xfId="0" applyFont="1" applyBorder="1" applyAlignment="1">
      <alignment horizontal="left" vertical="top" wrapText="1"/>
    </xf>
    <xf numFmtId="0" fontId="0" fillId="0" borderId="28" xfId="0" applyFont="1" applyBorder="1" applyAlignment="1" applyProtection="1">
      <alignment horizontal="left" vertical="top" wrapText="1"/>
      <protection locked="0"/>
    </xf>
    <xf numFmtId="0" fontId="0" fillId="0" borderId="28" xfId="0" applyFont="1" applyBorder="1" applyAlignment="1" applyProtection="1">
      <alignment horizontal="left" vertical="top"/>
      <protection locked="0"/>
    </xf>
    <xf numFmtId="0" fontId="0" fillId="0" borderId="0" xfId="0" applyFont="1" applyAlignment="1">
      <alignment horizontal="left" vertical="center"/>
    </xf>
    <xf numFmtId="0" fontId="0" fillId="0" borderId="3" xfId="0" applyFont="1" applyBorder="1" applyAlignment="1" applyProtection="1">
      <alignment horizontal="left" vertical="top"/>
      <protection locked="0"/>
    </xf>
    <xf numFmtId="0" fontId="0" fillId="2" borderId="19" xfId="0" applyFont="1" applyFill="1" applyBorder="1" applyAlignment="1">
      <alignment horizontal="left" vertical="center"/>
    </xf>
    <xf numFmtId="0" fontId="0" fillId="2" borderId="20" xfId="0" applyFont="1" applyFill="1" applyBorder="1" applyAlignment="1">
      <alignment horizontal="left" vertical="center"/>
    </xf>
    <xf numFmtId="0" fontId="0" fillId="2" borderId="29" xfId="0" applyFill="1" applyBorder="1" applyAlignment="1">
      <alignment horizontal="left" vertical="center"/>
    </xf>
    <xf numFmtId="0" fontId="0" fillId="2" borderId="21" xfId="0" applyFont="1" applyFill="1" applyBorder="1" applyAlignment="1">
      <alignment horizontal="left" vertical="center"/>
    </xf>
    <xf numFmtId="0" fontId="0" fillId="2" borderId="19" xfId="0" applyFont="1" applyFill="1" applyBorder="1" applyAlignment="1">
      <alignment horizontal="center" vertical="center" shrinkToFit="1"/>
    </xf>
    <xf numFmtId="0" fontId="0" fillId="0" borderId="2" xfId="0" applyFont="1" applyBorder="1">
      <alignment vertical="center"/>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5" xfId="0" applyFont="1" applyBorder="1" applyAlignment="1" applyProtection="1">
      <alignment horizontal="left" vertical="top" wrapText="1"/>
      <protection locked="0"/>
    </xf>
    <xf numFmtId="0" fontId="0" fillId="0" borderId="0" xfId="0" applyFont="1" applyAlignment="1" applyProtection="1">
      <alignment horizontal="left" vertical="top" wrapText="1"/>
      <protection locked="0"/>
    </xf>
    <xf numFmtId="0" fontId="0" fillId="0" borderId="0" xfId="0" applyFont="1" applyBorder="1" applyAlignment="1">
      <alignment horizontal="left" vertical="top"/>
    </xf>
    <xf numFmtId="0" fontId="0" fillId="0" borderId="28" xfId="0" applyFont="1" applyBorder="1" applyAlignment="1" applyProtection="1">
      <alignment horizontal="center" vertical="center"/>
      <protection locked="0"/>
    </xf>
    <xf numFmtId="0" fontId="0" fillId="0" borderId="24" xfId="0" applyFont="1" applyBorder="1" applyAlignment="1" applyProtection="1">
      <alignment horizontal="center" vertical="center" shrinkToFit="1"/>
      <protection locked="0"/>
    </xf>
    <xf numFmtId="0" fontId="0" fillId="0" borderId="30"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6" fillId="0" borderId="29" xfId="1" applyBorder="1" applyAlignment="1" applyProtection="1">
      <alignment horizontal="center" vertical="center"/>
      <protection locked="0"/>
    </xf>
    <xf numFmtId="0" fontId="0" fillId="0" borderId="31"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32"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0" fillId="2" borderId="1" xfId="0" applyFont="1" applyFill="1" applyBorder="1" applyAlignment="1">
      <alignment horizontal="left" vertical="center" shrinkToFit="1"/>
    </xf>
    <xf numFmtId="0" fontId="0" fillId="0" borderId="34" xfId="0" applyFont="1" applyBorder="1" applyAlignment="1">
      <alignment horizontal="left" vertical="top"/>
    </xf>
    <xf numFmtId="0" fontId="0" fillId="0" borderId="32" xfId="0" applyFont="1" applyBorder="1" applyAlignment="1">
      <alignment horizontal="left" vertical="top" wrapText="1"/>
    </xf>
    <xf numFmtId="0" fontId="0" fillId="0" borderId="32" xfId="0" applyFont="1" applyBorder="1" applyAlignment="1">
      <alignment horizontal="left" vertical="top"/>
    </xf>
    <xf numFmtId="0" fontId="0" fillId="0" borderId="32" xfId="0" applyFont="1" applyBorder="1" applyAlignment="1">
      <alignment horizontal="left" vertical="center"/>
    </xf>
    <xf numFmtId="0" fontId="0" fillId="0" borderId="35" xfId="0" applyFont="1" applyBorder="1" applyAlignment="1">
      <alignment horizontal="left" vertical="center" wrapText="1"/>
    </xf>
    <xf numFmtId="0" fontId="0" fillId="0" borderId="35" xfId="0" applyFont="1" applyBorder="1" applyAlignment="1">
      <alignment horizontal="left" vertical="center"/>
    </xf>
    <xf numFmtId="0" fontId="0" fillId="0" borderId="2" xfId="0" applyFont="1" applyBorder="1" applyAlignment="1">
      <alignment horizontal="center" vertical="center"/>
    </xf>
    <xf numFmtId="0" fontId="0" fillId="0" borderId="20" xfId="0" applyFont="1" applyBorder="1" applyAlignment="1" applyProtection="1">
      <alignment horizontal="left" vertical="center" shrinkToFit="1"/>
      <protection locked="0"/>
    </xf>
    <xf numFmtId="0" fontId="0" fillId="0" borderId="26" xfId="0" applyFont="1" applyBorder="1" applyAlignment="1" applyProtection="1">
      <alignment horizontal="left" vertical="center" shrinkToFit="1"/>
      <protection locked="0"/>
    </xf>
    <xf numFmtId="0" fontId="0" fillId="0" borderId="20" xfId="0" applyFont="1" applyBorder="1" applyAlignment="1">
      <alignment horizontal="center" vertical="center" shrinkToFit="1"/>
    </xf>
    <xf numFmtId="0" fontId="0" fillId="0" borderId="20" xfId="0" applyFont="1" applyBorder="1" applyAlignment="1">
      <alignment horizontal="center" vertical="center"/>
    </xf>
    <xf numFmtId="0" fontId="4" fillId="0" borderId="0" xfId="0" applyFont="1" applyFill="1" applyBorder="1">
      <alignment vertical="center"/>
    </xf>
    <xf numFmtId="0" fontId="0" fillId="0" borderId="36" xfId="0" applyFont="1" applyBorder="1" applyAlignment="1" applyProtection="1">
      <alignment horizontal="center" vertical="center"/>
      <protection locked="0"/>
    </xf>
    <xf numFmtId="0" fontId="0" fillId="0" borderId="37"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0" borderId="36" xfId="0" applyFont="1" applyBorder="1" applyAlignment="1">
      <alignment horizontal="center" vertical="center"/>
    </xf>
    <xf numFmtId="0" fontId="0" fillId="2" borderId="20" xfId="0" applyFont="1" applyFill="1" applyBorder="1" applyAlignment="1">
      <alignment horizontal="center" vertical="center" shrinkToFit="1"/>
    </xf>
    <xf numFmtId="0" fontId="0" fillId="0" borderId="29" xfId="0" applyFont="1" applyBorder="1" applyAlignment="1" applyProtection="1">
      <alignment horizontal="left" vertical="center" shrinkToFit="1"/>
      <protection locked="0"/>
    </xf>
    <xf numFmtId="0" fontId="0" fillId="0" borderId="41" xfId="0" applyFont="1" applyBorder="1" applyAlignment="1">
      <alignment horizontal="center" vertical="center"/>
    </xf>
    <xf numFmtId="0" fontId="0" fillId="0" borderId="42" xfId="0" applyFont="1" applyBorder="1" applyAlignment="1" applyProtection="1">
      <alignment horizontal="center" vertical="center"/>
      <protection locked="0"/>
    </xf>
    <xf numFmtId="0" fontId="0" fillId="0" borderId="21" xfId="0" applyFont="1" applyBorder="1" applyAlignment="1" applyProtection="1">
      <alignment horizontal="left" vertical="center" shrinkToFit="1"/>
      <protection locked="0"/>
    </xf>
    <xf numFmtId="0" fontId="0" fillId="4" borderId="2" xfId="0" applyFill="1" applyBorder="1" applyAlignment="1">
      <alignment horizontal="center" vertical="center" shrinkToFit="1"/>
    </xf>
    <xf numFmtId="0" fontId="0" fillId="0" borderId="16" xfId="0" applyFont="1" applyFill="1" applyBorder="1" applyAlignment="1">
      <alignment horizontal="center" vertical="center" shrinkToFit="1"/>
    </xf>
    <xf numFmtId="0" fontId="7" fillId="0" borderId="3" xfId="0" applyFont="1" applyBorder="1" applyAlignment="1">
      <alignment horizontal="left" vertical="center"/>
    </xf>
    <xf numFmtId="0" fontId="0" fillId="0" borderId="43" xfId="0" applyFont="1" applyBorder="1" applyAlignment="1" applyProtection="1">
      <alignment horizontal="center" vertical="center"/>
      <protection locked="0"/>
    </xf>
    <xf numFmtId="0" fontId="0" fillId="0" borderId="44" xfId="0" applyFont="1" applyBorder="1" applyAlignment="1" applyProtection="1">
      <alignment horizontal="center" vertical="center"/>
      <protection locked="0"/>
    </xf>
    <xf numFmtId="0" fontId="0" fillId="0" borderId="16" xfId="0" applyFont="1" applyBorder="1">
      <alignment vertical="center"/>
    </xf>
    <xf numFmtId="0" fontId="7" fillId="0" borderId="45" xfId="0" applyFont="1" applyBorder="1">
      <alignment vertical="center"/>
    </xf>
    <xf numFmtId="0" fontId="0" fillId="2" borderId="40" xfId="0" applyFont="1" applyFill="1" applyBorder="1" applyAlignment="1">
      <alignment horizontal="center" vertical="center" shrinkToFit="1"/>
    </xf>
    <xf numFmtId="0" fontId="0" fillId="2" borderId="28" xfId="0" applyFont="1" applyFill="1" applyBorder="1" applyAlignment="1">
      <alignment horizontal="left" vertical="center" shrinkToFit="1"/>
    </xf>
    <xf numFmtId="0" fontId="0" fillId="0" borderId="3" xfId="0" applyFont="1" applyBorder="1" applyAlignment="1">
      <alignment horizontal="center" vertical="center"/>
    </xf>
    <xf numFmtId="0" fontId="8" fillId="0" borderId="16" xfId="0" applyFont="1" applyBorder="1" applyAlignment="1">
      <alignment horizontal="left" vertical="center" shrinkToFit="1"/>
    </xf>
    <xf numFmtId="0" fontId="0" fillId="5" borderId="20" xfId="0" applyFont="1" applyFill="1" applyBorder="1" applyAlignment="1" applyProtection="1">
      <alignment horizontal="left" vertical="center" shrinkToFit="1"/>
    </xf>
    <xf numFmtId="0" fontId="0" fillId="2" borderId="2" xfId="0" applyFont="1" applyFill="1" applyBorder="1" applyAlignment="1">
      <alignment vertical="center" shrinkToFit="1"/>
    </xf>
    <xf numFmtId="0" fontId="0" fillId="0" borderId="15" xfId="0" applyFont="1" applyFill="1" applyBorder="1" applyAlignment="1">
      <alignment horizontal="center" vertical="center" shrinkToFit="1"/>
    </xf>
    <xf numFmtId="0" fontId="0" fillId="0" borderId="21" xfId="0" applyFont="1" applyBorder="1" applyAlignment="1">
      <alignment horizontal="center" vertical="center"/>
    </xf>
    <xf numFmtId="0" fontId="0" fillId="0" borderId="28" xfId="0" applyFont="1" applyBorder="1" applyAlignment="1">
      <alignment horizontal="center" vertical="center"/>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48" xfId="0" applyFont="1" applyBorder="1">
      <alignment vertical="center"/>
    </xf>
    <xf numFmtId="0" fontId="0" fillId="2" borderId="49" xfId="0" applyFont="1" applyFill="1" applyBorder="1" applyAlignment="1">
      <alignment horizontal="left" vertical="center" shrinkToFit="1"/>
    </xf>
    <xf numFmtId="0" fontId="0" fillId="0" borderId="50" xfId="0" applyFont="1" applyBorder="1" applyAlignment="1" applyProtection="1">
      <alignment horizontal="center" vertical="center"/>
      <protection locked="0"/>
    </xf>
    <xf numFmtId="0" fontId="0" fillId="2" borderId="51" xfId="0" applyFont="1" applyFill="1" applyBorder="1" applyAlignment="1">
      <alignment horizontal="center" vertical="center" shrinkToFit="1"/>
    </xf>
    <xf numFmtId="0" fontId="0" fillId="0" borderId="52"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8" fillId="0" borderId="15" xfId="0" applyFont="1" applyBorder="1" applyAlignment="1">
      <alignment horizontal="left" vertical="center" shrinkToFit="1"/>
    </xf>
    <xf numFmtId="0" fontId="0" fillId="0" borderId="19" xfId="0" applyFont="1" applyBorder="1" applyAlignment="1">
      <alignment horizontal="center" vertical="center" shrinkToFit="1"/>
    </xf>
    <xf numFmtId="0" fontId="0" fillId="0" borderId="26" xfId="0" applyBorder="1" applyAlignment="1" applyProtection="1">
      <alignment horizontal="center" vertical="center" shrinkToFit="1"/>
      <protection locked="0"/>
    </xf>
    <xf numFmtId="0" fontId="0" fillId="0" borderId="44" xfId="0" applyFont="1" applyBorder="1" applyAlignment="1">
      <alignment horizontal="center" vertical="center"/>
    </xf>
    <xf numFmtId="38" fontId="0" fillId="0" borderId="3" xfId="2" applyFont="1" applyBorder="1" applyAlignment="1" applyProtection="1">
      <alignment horizontal="center" vertical="center"/>
      <protection locked="0"/>
    </xf>
    <xf numFmtId="0" fontId="0" fillId="0" borderId="2" xfId="0" applyBorder="1" applyAlignment="1" applyProtection="1">
      <alignment horizontal="center" vertical="center" shrinkToFit="1"/>
      <protection locked="0"/>
    </xf>
    <xf numFmtId="0" fontId="0" fillId="0" borderId="0" xfId="0" applyFont="1" applyAlignment="1">
      <alignment horizontal="center" vertical="center"/>
    </xf>
    <xf numFmtId="0" fontId="7" fillId="0" borderId="0" xfId="0" applyFont="1">
      <alignment vertical="center"/>
    </xf>
    <xf numFmtId="0" fontId="0" fillId="0" borderId="51" xfId="0" applyFont="1" applyBorder="1" applyAlignment="1" applyProtection="1">
      <alignment horizontal="center" vertical="center"/>
      <protection locked="0"/>
    </xf>
    <xf numFmtId="0" fontId="7" fillId="0" borderId="3" xfId="0" applyFont="1" applyBorder="1">
      <alignment vertical="center"/>
    </xf>
    <xf numFmtId="0" fontId="0" fillId="0" borderId="37" xfId="0" applyFont="1" applyBorder="1" applyAlignment="1" applyProtection="1">
      <alignment horizontal="center" vertical="center"/>
      <protection locked="0"/>
    </xf>
    <xf numFmtId="0" fontId="10" fillId="0" borderId="0" xfId="0" applyFont="1" applyAlignment="1">
      <alignment horizontal="right" vertical="center" shrinkToFit="1"/>
    </xf>
    <xf numFmtId="0" fontId="0" fillId="0" borderId="53" xfId="0" applyFont="1" applyBorder="1" applyAlignment="1">
      <alignment horizontal="center" vertical="center"/>
    </xf>
    <xf numFmtId="0" fontId="0" fillId="2" borderId="36" xfId="0" applyFont="1" applyFill="1" applyBorder="1" applyAlignment="1">
      <alignment horizontal="left" vertical="center" shrinkToFit="1"/>
    </xf>
    <xf numFmtId="0" fontId="0" fillId="0" borderId="36" xfId="0" applyFont="1" applyBorder="1" applyAlignment="1" applyProtection="1">
      <alignment horizontal="left" vertical="top" wrapText="1"/>
      <protection locked="0"/>
    </xf>
    <xf numFmtId="0" fontId="0" fillId="0" borderId="53" xfId="0" applyFont="1" applyBorder="1" applyAlignment="1" applyProtection="1">
      <alignment horizontal="left" vertical="top" wrapText="1"/>
      <protection locked="0"/>
    </xf>
    <xf numFmtId="0" fontId="0" fillId="0" borderId="36" xfId="0" applyFont="1" applyBorder="1" applyAlignment="1" applyProtection="1">
      <alignment horizontal="left" vertical="top"/>
      <protection locked="0"/>
    </xf>
    <xf numFmtId="0" fontId="0" fillId="0" borderId="32" xfId="0" applyBorder="1" applyAlignment="1" applyProtection="1">
      <alignment horizontal="center" vertical="center" shrinkToFit="1"/>
      <protection locked="0"/>
    </xf>
    <xf numFmtId="38" fontId="0" fillId="0" borderId="28" xfId="2" applyFont="1" applyBorder="1" applyAlignment="1" applyProtection="1">
      <alignment horizontal="center" vertical="center"/>
      <protection locked="0"/>
    </xf>
    <xf numFmtId="0" fontId="0" fillId="0" borderId="54" xfId="0" applyFont="1" applyBorder="1" applyAlignment="1" applyProtection="1">
      <alignment horizontal="left" vertical="top" wrapText="1"/>
      <protection locked="0"/>
    </xf>
    <xf numFmtId="0" fontId="0" fillId="0" borderId="55" xfId="0" applyFont="1" applyBorder="1" applyAlignment="1" applyProtection="1">
      <alignment horizontal="left" vertical="top" wrapText="1"/>
      <protection locked="0"/>
    </xf>
    <xf numFmtId="0" fontId="0" fillId="0" borderId="2" xfId="0" applyFont="1" applyBorder="1" applyAlignment="1">
      <alignment horizontal="center" vertical="center" shrinkToFit="1"/>
    </xf>
    <xf numFmtId="0" fontId="11" fillId="0" borderId="2" xfId="0" applyFont="1" applyBorder="1" applyAlignment="1" applyProtection="1">
      <alignment horizontal="center" vertical="center" shrinkToFit="1"/>
      <protection locked="0"/>
    </xf>
    <xf numFmtId="0" fontId="0" fillId="0" borderId="56"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0" fillId="0" borderId="39" xfId="0" applyFont="1" applyBorder="1" applyAlignment="1">
      <alignment horizontal="center" vertical="center"/>
    </xf>
    <xf numFmtId="0" fontId="0" fillId="0" borderId="57" xfId="0" applyFont="1" applyBorder="1" applyAlignment="1" applyProtection="1">
      <alignment horizontal="center" vertical="center"/>
      <protection locked="0"/>
    </xf>
    <xf numFmtId="0" fontId="0" fillId="2" borderId="37" xfId="0" applyFont="1" applyFill="1" applyBorder="1" applyAlignment="1">
      <alignment horizontal="center" vertical="center"/>
    </xf>
    <xf numFmtId="0" fontId="0" fillId="0" borderId="58" xfId="0" applyFont="1" applyBorder="1" applyAlignment="1">
      <alignment horizontal="left" vertical="top"/>
    </xf>
    <xf numFmtId="0" fontId="0" fillId="0" borderId="52" xfId="0" applyFont="1" applyBorder="1" applyAlignment="1">
      <alignment horizontal="left" vertical="top" wrapText="1"/>
    </xf>
    <xf numFmtId="0" fontId="0" fillId="0" borderId="52" xfId="0" applyFont="1" applyBorder="1" applyAlignment="1">
      <alignment horizontal="left" vertical="top"/>
    </xf>
    <xf numFmtId="0" fontId="0" fillId="0" borderId="38" xfId="0" applyFont="1" applyBorder="1" applyAlignment="1">
      <alignment horizontal="left" vertical="top" wrapText="1"/>
    </xf>
    <xf numFmtId="0" fontId="0" fillId="0" borderId="39" xfId="0" applyFont="1" applyBorder="1" applyAlignment="1">
      <alignment horizontal="left" vertical="top" wrapText="1"/>
    </xf>
    <xf numFmtId="0" fontId="0" fillId="0" borderId="56" xfId="0" applyFont="1" applyBorder="1" applyAlignment="1">
      <alignment horizontal="left" vertical="top" wrapText="1"/>
    </xf>
    <xf numFmtId="0" fontId="0" fillId="0" borderId="38" xfId="0" applyFont="1" applyBorder="1" applyAlignment="1">
      <alignment horizontal="left" vertical="center" wrapText="1"/>
    </xf>
    <xf numFmtId="0" fontId="0" fillId="0" borderId="52" xfId="0" applyFont="1" applyBorder="1" applyAlignment="1">
      <alignment horizontal="left" vertical="center"/>
    </xf>
    <xf numFmtId="0" fontId="0" fillId="0" borderId="59" xfId="0" applyFont="1" applyBorder="1" applyAlignment="1">
      <alignment horizontal="left" vertical="center" wrapText="1"/>
    </xf>
    <xf numFmtId="0" fontId="0" fillId="0" borderId="59" xfId="0" applyFont="1" applyBorder="1" applyAlignment="1">
      <alignment horizontal="left" vertical="center"/>
    </xf>
    <xf numFmtId="0" fontId="0" fillId="0" borderId="37" xfId="0" applyFont="1" applyBorder="1" applyAlignment="1">
      <alignment horizontal="left" vertical="top" wrapText="1"/>
    </xf>
    <xf numFmtId="0" fontId="0" fillId="0" borderId="56" xfId="0" applyFont="1" applyBorder="1" applyAlignment="1">
      <alignment horizontal="center" vertical="center" shrinkToFit="1"/>
    </xf>
    <xf numFmtId="0" fontId="0" fillId="0" borderId="38" xfId="0" applyFont="1" applyBorder="1" applyAlignment="1" applyProtection="1">
      <alignment horizontal="left" vertical="center" shrinkToFit="1"/>
      <protection locked="0"/>
    </xf>
    <xf numFmtId="0" fontId="0" fillId="0" borderId="52" xfId="0" applyBorder="1" applyAlignment="1" applyProtection="1">
      <alignment horizontal="center" vertical="center" shrinkToFit="1"/>
      <protection locked="0"/>
    </xf>
    <xf numFmtId="0" fontId="0" fillId="0" borderId="38" xfId="0" applyFont="1" applyBorder="1" applyAlignment="1">
      <alignment horizontal="center" vertical="center"/>
    </xf>
    <xf numFmtId="0" fontId="0" fillId="0" borderId="47" xfId="0" applyFont="1" applyBorder="1" applyAlignment="1">
      <alignment horizontal="center" vertical="center"/>
    </xf>
    <xf numFmtId="0" fontId="0" fillId="0" borderId="39" xfId="0" applyFont="1" applyBorder="1" applyAlignment="1" applyProtection="1">
      <alignment horizontal="left" vertical="center" shrinkToFit="1"/>
      <protection locked="0"/>
    </xf>
    <xf numFmtId="0" fontId="0" fillId="0" borderId="0" xfId="0" applyFont="1" applyAlignment="1">
      <alignment horizontal="center" vertical="center" wrapText="1"/>
    </xf>
    <xf numFmtId="0" fontId="0" fillId="0" borderId="0" xfId="0" applyFont="1" applyAlignment="1" applyProtection="1">
      <alignment vertical="center"/>
    </xf>
    <xf numFmtId="14" fontId="0" fillId="0" borderId="0" xfId="0" applyNumberFormat="1" applyFont="1" applyProtection="1">
      <alignment vertical="center"/>
    </xf>
    <xf numFmtId="0" fontId="0" fillId="6" borderId="2" xfId="0" applyFont="1" applyFill="1" applyBorder="1">
      <alignment vertical="center"/>
    </xf>
    <xf numFmtId="0" fontId="0" fillId="0" borderId="0" xfId="0" applyFont="1" applyAlignment="1" applyProtection="1">
      <alignment horizontal="left" vertical="center" shrinkToFit="1"/>
    </xf>
    <xf numFmtId="0" fontId="0" fillId="0" borderId="0" xfId="0" applyFont="1" applyAlignment="1" applyProtection="1">
      <alignment horizontal="center" vertical="center" shrinkToFit="1"/>
    </xf>
    <xf numFmtId="0" fontId="0" fillId="0" borderId="1" xfId="0" applyFont="1" applyBorder="1" applyAlignment="1" applyProtection="1">
      <alignment horizontal="center" vertical="center"/>
    </xf>
    <xf numFmtId="0" fontId="0" fillId="2" borderId="2" xfId="0" applyFont="1" applyFill="1" applyBorder="1" applyProtection="1">
      <alignment vertical="center"/>
    </xf>
    <xf numFmtId="0" fontId="0" fillId="2" borderId="3" xfId="0" applyFont="1" applyFill="1" applyBorder="1" applyProtection="1">
      <alignment vertical="center"/>
    </xf>
    <xf numFmtId="0" fontId="2" fillId="3" borderId="0" xfId="0" applyFont="1" applyFill="1" applyProtection="1">
      <alignment vertical="center"/>
    </xf>
    <xf numFmtId="56" fontId="0" fillId="0" borderId="0" xfId="0" applyNumberFormat="1" applyFont="1" applyProtection="1">
      <alignment vertical="center"/>
    </xf>
    <xf numFmtId="0" fontId="0" fillId="2" borderId="4" xfId="0" applyFont="1" applyFill="1" applyBorder="1" applyAlignment="1" applyProtection="1">
      <alignment horizontal="left" vertical="center" shrinkToFit="1"/>
    </xf>
    <xf numFmtId="0" fontId="0" fillId="2" borderId="5" xfId="0" applyFont="1" applyFill="1" applyBorder="1" applyAlignment="1" applyProtection="1">
      <alignment horizontal="left" vertical="center" shrinkToFit="1"/>
    </xf>
    <xf numFmtId="0" fontId="0" fillId="2" borderId="6" xfId="0" applyFont="1" applyFill="1" applyBorder="1" applyAlignment="1" applyProtection="1">
      <alignment horizontal="left" vertical="center" shrinkToFit="1"/>
    </xf>
    <xf numFmtId="0" fontId="3" fillId="2" borderId="7" xfId="0" applyFont="1" applyFill="1" applyBorder="1" applyAlignment="1" applyProtection="1">
      <alignment horizontal="left" vertical="center" shrinkToFit="1"/>
    </xf>
    <xf numFmtId="0" fontId="0" fillId="2" borderId="8" xfId="0" applyFont="1" applyFill="1" applyBorder="1" applyProtection="1">
      <alignment vertical="center"/>
    </xf>
    <xf numFmtId="0" fontId="0" fillId="2" borderId="2" xfId="0" applyFont="1" applyFill="1" applyBorder="1" applyAlignment="1" applyProtection="1">
      <alignment horizontal="center" vertical="center"/>
    </xf>
    <xf numFmtId="0" fontId="0" fillId="2" borderId="2" xfId="0" applyFont="1" applyFill="1" applyBorder="1" applyAlignment="1" applyProtection="1">
      <alignment horizontal="center" vertical="center" shrinkToFit="1"/>
    </xf>
    <xf numFmtId="0" fontId="0" fillId="0" borderId="2" xfId="0" applyFont="1" applyBorder="1" applyAlignment="1" applyProtection="1">
      <alignment horizontal="center" vertical="center"/>
    </xf>
    <xf numFmtId="0" fontId="0" fillId="2" borderId="9" xfId="0" applyFont="1" applyFill="1" applyBorder="1" applyProtection="1">
      <alignment vertical="center"/>
    </xf>
    <xf numFmtId="0" fontId="0" fillId="0" borderId="4"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11" xfId="0" applyFont="1" applyBorder="1" applyProtection="1">
      <alignment vertical="center"/>
    </xf>
    <xf numFmtId="0" fontId="0" fillId="0" borderId="12"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3" xfId="0" applyFont="1" applyBorder="1" applyAlignment="1" applyProtection="1">
      <alignment horizontal="left" vertical="top" wrapText="1"/>
    </xf>
    <xf numFmtId="0" fontId="0" fillId="0" borderId="0" xfId="0" applyFont="1" applyAlignment="1" applyProtection="1">
      <alignment horizontal="left" vertical="top" wrapText="1"/>
    </xf>
    <xf numFmtId="0" fontId="0" fillId="0" borderId="0" xfId="0" applyFont="1" applyAlignment="1" applyProtection="1">
      <alignment horizontal="left" vertical="top"/>
    </xf>
    <xf numFmtId="0" fontId="0" fillId="0" borderId="0" xfId="0" applyFont="1" applyFill="1" applyBorder="1" applyAlignment="1" applyProtection="1">
      <alignment horizontal="left" vertical="top" wrapText="1"/>
    </xf>
    <xf numFmtId="0" fontId="0" fillId="0" borderId="0" xfId="0" applyFont="1" applyAlignment="1" applyProtection="1">
      <alignment horizontal="left" vertical="center" wrapText="1"/>
    </xf>
    <xf numFmtId="0" fontId="0" fillId="0" borderId="0" xfId="0" applyFont="1" applyFill="1" applyBorder="1" applyAlignment="1" applyProtection="1">
      <alignment vertical="center"/>
    </xf>
    <xf numFmtId="0" fontId="0" fillId="0" borderId="0" xfId="0" applyFont="1" applyFill="1" applyBorder="1" applyAlignment="1" applyProtection="1">
      <alignment horizontal="left" vertical="center"/>
    </xf>
    <xf numFmtId="0" fontId="0" fillId="2" borderId="2" xfId="0" applyFont="1" applyFill="1" applyBorder="1" applyAlignment="1" applyProtection="1">
      <alignment horizontal="center" vertical="center" wrapText="1"/>
    </xf>
    <xf numFmtId="0" fontId="0" fillId="2" borderId="4" xfId="0" applyFont="1" applyFill="1" applyBorder="1" applyAlignment="1" applyProtection="1">
      <alignment horizontal="left" vertical="center"/>
    </xf>
    <xf numFmtId="0" fontId="0" fillId="2" borderId="5" xfId="0" applyFont="1" applyFill="1" applyBorder="1" applyAlignment="1" applyProtection="1">
      <alignment horizontal="left" vertical="center"/>
    </xf>
    <xf numFmtId="0" fontId="0" fillId="2" borderId="14" xfId="0" applyFill="1" applyBorder="1" applyAlignment="1" applyProtection="1">
      <alignment horizontal="left" vertical="center"/>
    </xf>
    <xf numFmtId="0" fontId="0" fillId="2" borderId="6" xfId="0" applyFont="1" applyFill="1" applyBorder="1" applyAlignment="1" applyProtection="1">
      <alignment horizontal="left" vertical="center"/>
    </xf>
    <xf numFmtId="56" fontId="0" fillId="0" borderId="0" xfId="0" applyNumberFormat="1" applyFont="1" applyAlignment="1" applyProtection="1">
      <alignment horizontal="left" vertical="center"/>
    </xf>
    <xf numFmtId="0" fontId="0" fillId="2" borderId="4" xfId="0" applyFont="1" applyFill="1" applyBorder="1" applyAlignment="1" applyProtection="1">
      <alignment horizontal="center" vertical="center" shrinkToFit="1"/>
    </xf>
    <xf numFmtId="0" fontId="0" fillId="0" borderId="1" xfId="0" applyFont="1" applyBorder="1" applyAlignment="1" applyProtection="1">
      <alignment horizontal="left" vertical="center"/>
    </xf>
    <xf numFmtId="0" fontId="0" fillId="0" borderId="0" xfId="0" applyFont="1" applyFill="1" applyBorder="1" applyAlignment="1" applyProtection="1">
      <alignment horizontal="left" vertical="center" wrapText="1"/>
    </xf>
    <xf numFmtId="0" fontId="0" fillId="2" borderId="4"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0" fontId="0" fillId="2" borderId="6" xfId="0" applyFont="1" applyFill="1" applyBorder="1" applyAlignment="1" applyProtection="1">
      <alignment horizontal="center" vertical="center"/>
    </xf>
    <xf numFmtId="0" fontId="0" fillId="0" borderId="15" xfId="0" applyFont="1" applyFill="1" applyBorder="1" applyAlignment="1" applyProtection="1">
      <alignment horizontal="left" vertical="center"/>
    </xf>
    <xf numFmtId="0" fontId="0" fillId="0" borderId="16" xfId="0" applyFont="1" applyBorder="1" applyAlignment="1" applyProtection="1">
      <alignment horizontal="left" vertical="top" wrapText="1"/>
    </xf>
    <xf numFmtId="0" fontId="0" fillId="0" borderId="17" xfId="0" applyFont="1" applyBorder="1" applyAlignment="1" applyProtection="1">
      <alignment horizontal="left" vertical="top" wrapText="1"/>
    </xf>
    <xf numFmtId="0" fontId="0" fillId="0" borderId="18" xfId="0" applyFont="1" applyBorder="1" applyAlignment="1" applyProtection="1">
      <alignment horizontal="left" vertical="top" wrapText="1"/>
    </xf>
    <xf numFmtId="0" fontId="0" fillId="0" borderId="1" xfId="0" applyFont="1" applyBorder="1" applyAlignment="1" applyProtection="1">
      <alignment horizontal="left" vertical="center" shrinkToFit="1"/>
    </xf>
    <xf numFmtId="0" fontId="0" fillId="0" borderId="1" xfId="0" applyFont="1" applyBorder="1" applyAlignment="1" applyProtection="1">
      <alignment horizontal="left" vertical="center" wrapText="1"/>
    </xf>
    <xf numFmtId="0" fontId="2" fillId="0" borderId="0" xfId="0" applyFont="1" applyFill="1" applyProtection="1">
      <alignment vertical="center"/>
    </xf>
    <xf numFmtId="0" fontId="0" fillId="0" borderId="0" xfId="0" applyFont="1" applyBorder="1" applyAlignment="1" applyProtection="1">
      <alignment horizontal="center" vertical="center"/>
    </xf>
    <xf numFmtId="0" fontId="0" fillId="0" borderId="0" xfId="0" applyFont="1" applyBorder="1" applyAlignment="1" applyProtection="1">
      <alignment vertical="center" wrapText="1"/>
    </xf>
    <xf numFmtId="0" fontId="0" fillId="0" borderId="3" xfId="0" applyFont="1" applyBorder="1" applyAlignment="1" applyProtection="1">
      <alignment horizontal="center" vertical="center"/>
    </xf>
    <xf numFmtId="0" fontId="0" fillId="0" borderId="9" xfId="0" applyFont="1" applyBorder="1" applyAlignment="1" applyProtection="1">
      <alignment horizontal="center" vertical="center" shrinkToFit="1"/>
    </xf>
    <xf numFmtId="0" fontId="0" fillId="0" borderId="15" xfId="0" applyFont="1" applyBorder="1" applyProtection="1">
      <alignment vertical="center"/>
    </xf>
    <xf numFmtId="0" fontId="0" fillId="2" borderId="19" xfId="0" applyFont="1" applyFill="1" applyBorder="1" applyAlignment="1" applyProtection="1">
      <alignment horizontal="left" vertical="center" shrinkToFit="1"/>
    </xf>
    <xf numFmtId="0" fontId="0" fillId="2" borderId="20" xfId="0" applyFont="1" applyFill="1" applyBorder="1" applyAlignment="1" applyProtection="1">
      <alignment horizontal="left" vertical="center" shrinkToFit="1"/>
    </xf>
    <xf numFmtId="0" fontId="0" fillId="2" borderId="21" xfId="0" applyFont="1" applyFill="1" applyBorder="1" applyAlignment="1" applyProtection="1">
      <alignment horizontal="left" vertical="center" shrinkToFit="1"/>
    </xf>
    <xf numFmtId="0" fontId="0" fillId="2" borderId="22" xfId="0" applyFont="1" applyFill="1" applyBorder="1" applyAlignment="1" applyProtection="1">
      <alignment horizontal="left" vertical="center" shrinkToFit="1"/>
    </xf>
    <xf numFmtId="0" fontId="0" fillId="2" borderId="23" xfId="0" applyFont="1" applyFill="1" applyBorder="1" applyProtection="1">
      <alignment vertical="center"/>
    </xf>
    <xf numFmtId="0" fontId="0" fillId="2" borderId="3" xfId="0" applyFont="1" applyFill="1" applyBorder="1" applyAlignment="1" applyProtection="1">
      <alignment horizontal="left" vertical="center" shrinkToFit="1"/>
    </xf>
    <xf numFmtId="0" fontId="0" fillId="2" borderId="2" xfId="0" applyFont="1" applyFill="1" applyBorder="1" applyAlignment="1" applyProtection="1">
      <alignment horizontal="left" vertical="center" shrinkToFit="1"/>
    </xf>
    <xf numFmtId="0" fontId="0" fillId="0" borderId="1" xfId="0" applyFont="1" applyBorder="1" applyAlignment="1" applyProtection="1">
      <alignment horizontal="left" vertical="top" wrapText="1"/>
    </xf>
    <xf numFmtId="0" fontId="0" fillId="2" borderId="24" xfId="0" applyFont="1" applyFill="1" applyBorder="1" applyAlignment="1" applyProtection="1">
      <alignment horizontal="center" vertical="center"/>
    </xf>
    <xf numFmtId="0" fontId="0" fillId="0" borderId="25" xfId="0" applyFont="1" applyBorder="1" applyAlignment="1" applyProtection="1">
      <alignment horizontal="left" vertical="top"/>
    </xf>
    <xf numFmtId="0" fontId="0" fillId="0" borderId="26" xfId="0" applyFont="1" applyBorder="1" applyAlignment="1" applyProtection="1">
      <alignment horizontal="left" vertical="top" wrapText="1"/>
    </xf>
    <xf numFmtId="0" fontId="0" fillId="0" borderId="26" xfId="0" applyFont="1" applyBorder="1" applyAlignment="1" applyProtection="1">
      <alignment horizontal="left" vertical="top"/>
    </xf>
    <xf numFmtId="0" fontId="0" fillId="0" borderId="20" xfId="0" applyFont="1" applyBorder="1" applyAlignment="1" applyProtection="1">
      <alignment horizontal="left" vertical="top" wrapText="1"/>
    </xf>
    <xf numFmtId="0" fontId="0" fillId="0" borderId="21" xfId="0" applyFont="1" applyBorder="1" applyAlignment="1" applyProtection="1">
      <alignment horizontal="left" vertical="top" wrapText="1"/>
    </xf>
    <xf numFmtId="0" fontId="4" fillId="0" borderId="0" xfId="0" applyFont="1" applyProtection="1">
      <alignment vertical="center"/>
    </xf>
    <xf numFmtId="0" fontId="0" fillId="0" borderId="19" xfId="0" applyFont="1" applyBorder="1" applyAlignment="1" applyProtection="1">
      <alignment horizontal="left" vertical="top" wrapText="1"/>
    </xf>
    <xf numFmtId="0" fontId="0" fillId="0" borderId="20" xfId="0" applyFont="1" applyBorder="1" applyAlignment="1" applyProtection="1">
      <alignment horizontal="left" vertical="center" wrapText="1"/>
    </xf>
    <xf numFmtId="0" fontId="0" fillId="0" borderId="26" xfId="0" applyFont="1" applyBorder="1" applyAlignment="1" applyProtection="1">
      <alignment horizontal="left" vertical="center"/>
    </xf>
    <xf numFmtId="0" fontId="0" fillId="0" borderId="27" xfId="0" applyFont="1" applyBorder="1" applyAlignment="1" applyProtection="1">
      <alignment horizontal="left" vertical="center" wrapText="1"/>
    </xf>
    <xf numFmtId="0" fontId="0" fillId="0" borderId="27" xfId="0" applyFont="1" applyBorder="1" applyAlignment="1" applyProtection="1">
      <alignment horizontal="left" vertical="center"/>
    </xf>
    <xf numFmtId="0" fontId="0" fillId="0" borderId="24" xfId="0" applyFont="1" applyBorder="1" applyAlignment="1" applyProtection="1">
      <alignment horizontal="left" vertical="top" wrapText="1"/>
    </xf>
    <xf numFmtId="0" fontId="0" fillId="0" borderId="28" xfId="0" applyFont="1" applyBorder="1" applyAlignment="1" applyProtection="1">
      <alignment horizontal="left" vertical="top" wrapText="1"/>
    </xf>
    <xf numFmtId="0" fontId="0" fillId="0" borderId="28" xfId="0" applyBorder="1" applyAlignment="1" applyProtection="1">
      <alignment horizontal="left" vertical="top"/>
    </xf>
    <xf numFmtId="0" fontId="0" fillId="0" borderId="0" xfId="0" applyFont="1" applyAlignment="1" applyProtection="1">
      <alignment horizontal="left" vertical="center"/>
    </xf>
    <xf numFmtId="0" fontId="0" fillId="0" borderId="3" xfId="0" applyFont="1" applyBorder="1" applyAlignment="1" applyProtection="1">
      <alignment horizontal="left" vertical="top"/>
    </xf>
    <xf numFmtId="0" fontId="0" fillId="2" borderId="19" xfId="0" applyFont="1" applyFill="1" applyBorder="1" applyAlignment="1" applyProtection="1">
      <alignment horizontal="left" vertical="center"/>
    </xf>
    <xf numFmtId="0" fontId="0" fillId="2" borderId="20" xfId="0" applyFont="1" applyFill="1" applyBorder="1" applyAlignment="1" applyProtection="1">
      <alignment horizontal="left" vertical="center"/>
    </xf>
    <xf numFmtId="0" fontId="0" fillId="2" borderId="29" xfId="0" applyFill="1" applyBorder="1" applyAlignment="1" applyProtection="1">
      <alignment horizontal="left" vertical="center"/>
    </xf>
    <xf numFmtId="0" fontId="0" fillId="2" borderId="21" xfId="0" applyFont="1" applyFill="1" applyBorder="1" applyAlignment="1" applyProtection="1">
      <alignment horizontal="left" vertical="center"/>
    </xf>
    <xf numFmtId="0" fontId="0" fillId="2" borderId="19" xfId="0" applyFont="1" applyFill="1" applyBorder="1" applyAlignment="1" applyProtection="1">
      <alignment horizontal="center" vertical="center" shrinkToFit="1"/>
    </xf>
    <xf numFmtId="0" fontId="0" fillId="0" borderId="2" xfId="0" applyFont="1" applyBorder="1" applyProtection="1">
      <alignment vertical="center"/>
    </xf>
    <xf numFmtId="0" fontId="0" fillId="0" borderId="19" xfId="0" applyFont="1" applyBorder="1" applyAlignment="1" applyProtection="1">
      <alignment horizontal="center" vertical="center"/>
    </xf>
    <xf numFmtId="0" fontId="0" fillId="0" borderId="20" xfId="0"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15" xfId="0" applyFont="1" applyBorder="1" applyAlignment="1" applyProtection="1">
      <alignment horizontal="left" vertical="top" wrapText="1"/>
    </xf>
    <xf numFmtId="0" fontId="0" fillId="0" borderId="0" xfId="0" applyFont="1" applyBorder="1" applyAlignment="1" applyProtection="1">
      <alignment horizontal="left" vertical="top"/>
    </xf>
    <xf numFmtId="0" fontId="0" fillId="0" borderId="28" xfId="0" applyFont="1" applyBorder="1" applyAlignment="1" applyProtection="1">
      <alignment horizontal="center" vertical="center"/>
    </xf>
    <xf numFmtId="0" fontId="0" fillId="0" borderId="24" xfId="0" applyFont="1" applyBorder="1" applyAlignment="1" applyProtection="1">
      <alignment horizontal="center" vertical="center" shrinkToFit="1"/>
    </xf>
    <xf numFmtId="0" fontId="0" fillId="0" borderId="30" xfId="0" applyFont="1" applyBorder="1" applyAlignment="1" applyProtection="1">
      <alignment horizontal="center" vertical="center"/>
    </xf>
    <xf numFmtId="0" fontId="5" fillId="0" borderId="29" xfId="0" applyFont="1" applyBorder="1" applyAlignment="1" applyProtection="1">
      <alignment horizontal="center" vertical="center"/>
    </xf>
    <xf numFmtId="0" fontId="0" fillId="0" borderId="29" xfId="0" applyFont="1" applyBorder="1" applyAlignment="1" applyProtection="1">
      <alignment horizontal="center" vertical="center"/>
    </xf>
    <xf numFmtId="0" fontId="0" fillId="0" borderId="31" xfId="0" applyFont="1" applyBorder="1" applyAlignment="1" applyProtection="1">
      <alignment horizontal="center" vertical="center"/>
    </xf>
    <xf numFmtId="0" fontId="0" fillId="0" borderId="23" xfId="0" applyFont="1" applyBorder="1" applyAlignment="1" applyProtection="1">
      <alignment horizontal="center" vertical="center"/>
    </xf>
    <xf numFmtId="0" fontId="0" fillId="0" borderId="32" xfId="0" applyFont="1" applyBorder="1" applyAlignment="1" applyProtection="1">
      <alignment horizontal="center" vertical="center"/>
    </xf>
    <xf numFmtId="0" fontId="0" fillId="0" borderId="33" xfId="0" applyFont="1" applyBorder="1" applyAlignment="1" applyProtection="1">
      <alignment horizontal="center" vertical="center"/>
    </xf>
    <xf numFmtId="0" fontId="0" fillId="2" borderId="1" xfId="0" applyFont="1" applyFill="1" applyBorder="1" applyAlignment="1" applyProtection="1">
      <alignment horizontal="left" vertical="center" shrinkToFit="1"/>
    </xf>
    <xf numFmtId="0" fontId="0" fillId="0" borderId="34" xfId="0" applyFont="1" applyBorder="1" applyAlignment="1" applyProtection="1">
      <alignment horizontal="left" vertical="top"/>
    </xf>
    <xf numFmtId="0" fontId="0" fillId="0" borderId="32" xfId="0" applyFont="1" applyBorder="1" applyAlignment="1" applyProtection="1">
      <alignment horizontal="left" vertical="top" wrapText="1"/>
    </xf>
    <xf numFmtId="0" fontId="0" fillId="0" borderId="32" xfId="0" applyFont="1" applyBorder="1" applyAlignment="1" applyProtection="1">
      <alignment horizontal="left" vertical="top"/>
    </xf>
    <xf numFmtId="0" fontId="0" fillId="0" borderId="32" xfId="0" applyFont="1" applyBorder="1" applyAlignment="1" applyProtection="1">
      <alignment horizontal="left" vertical="center"/>
    </xf>
    <xf numFmtId="0" fontId="0" fillId="0" borderId="35" xfId="0" applyFont="1" applyBorder="1" applyAlignment="1" applyProtection="1">
      <alignment horizontal="left" vertical="center" wrapText="1"/>
    </xf>
    <xf numFmtId="0" fontId="0" fillId="0" borderId="35" xfId="0" applyFont="1" applyBorder="1" applyAlignment="1" applyProtection="1">
      <alignment horizontal="left" vertical="center"/>
    </xf>
    <xf numFmtId="0" fontId="0" fillId="0" borderId="20" xfId="0" applyFont="1" applyBorder="1" applyAlignment="1" applyProtection="1">
      <alignment horizontal="left" vertical="center" shrinkToFit="1"/>
    </xf>
    <xf numFmtId="0" fontId="0" fillId="0" borderId="26" xfId="0" applyFont="1" applyBorder="1" applyAlignment="1" applyProtection="1">
      <alignment horizontal="left" vertical="center" shrinkToFit="1"/>
    </xf>
    <xf numFmtId="0" fontId="0" fillId="0" borderId="20" xfId="0" applyFont="1" applyBorder="1" applyAlignment="1" applyProtection="1">
      <alignment horizontal="center" vertical="center" shrinkToFit="1"/>
    </xf>
    <xf numFmtId="0" fontId="4" fillId="0" borderId="0" xfId="0" applyFont="1" applyFill="1" applyBorder="1" applyProtection="1">
      <alignment vertical="center"/>
    </xf>
    <xf numFmtId="0" fontId="0" fillId="0" borderId="36" xfId="0" applyFont="1" applyBorder="1" applyAlignment="1" applyProtection="1">
      <alignment horizontal="center" vertical="center"/>
    </xf>
    <xf numFmtId="0" fontId="0" fillId="0" borderId="37" xfId="0" applyFont="1" applyBorder="1" applyAlignment="1" applyProtection="1">
      <alignment horizontal="center" vertical="center" shrinkToFit="1"/>
    </xf>
    <xf numFmtId="0" fontId="5" fillId="0" borderId="20" xfId="0" applyFont="1" applyBorder="1" applyAlignment="1" applyProtection="1">
      <alignment horizontal="center" vertical="center"/>
    </xf>
    <xf numFmtId="0" fontId="0" fillId="0" borderId="38" xfId="0" applyFont="1" applyBorder="1" applyAlignment="1" applyProtection="1">
      <alignment horizontal="center" vertical="center"/>
    </xf>
    <xf numFmtId="0" fontId="0" fillId="0" borderId="39" xfId="0" applyFont="1" applyBorder="1" applyAlignment="1" applyProtection="1">
      <alignment horizontal="center" vertical="center"/>
    </xf>
    <xf numFmtId="0" fontId="0" fillId="0" borderId="40" xfId="0" applyFont="1" applyBorder="1" applyAlignment="1" applyProtection="1">
      <alignment horizontal="center" vertical="center"/>
    </xf>
    <xf numFmtId="0" fontId="0" fillId="2" borderId="20" xfId="0" applyFont="1" applyFill="1" applyBorder="1" applyAlignment="1" applyProtection="1">
      <alignment horizontal="center" vertical="center" shrinkToFit="1"/>
    </xf>
    <xf numFmtId="0" fontId="0" fillId="0" borderId="29" xfId="0" applyFont="1" applyBorder="1" applyAlignment="1" applyProtection="1">
      <alignment horizontal="left" vertical="center" shrinkToFit="1"/>
    </xf>
    <xf numFmtId="0" fontId="0" fillId="0" borderId="41" xfId="0" applyFont="1" applyBorder="1" applyAlignment="1" applyProtection="1">
      <alignment horizontal="center" vertical="center"/>
    </xf>
    <xf numFmtId="0" fontId="0" fillId="0" borderId="32" xfId="0" applyFont="1" applyBorder="1" applyAlignment="1" applyProtection="1">
      <alignment horizontal="left" vertical="center" shrinkToFit="1"/>
    </xf>
    <xf numFmtId="0" fontId="0" fillId="0" borderId="42" xfId="0" applyFont="1" applyBorder="1" applyAlignment="1" applyProtection="1">
      <alignment horizontal="center" vertical="center"/>
    </xf>
    <xf numFmtId="0" fontId="0" fillId="0" borderId="21" xfId="0" applyFont="1" applyBorder="1" applyAlignment="1" applyProtection="1">
      <alignment horizontal="left" vertical="center" shrinkToFit="1"/>
    </xf>
    <xf numFmtId="0" fontId="0" fillId="4" borderId="2" xfId="0" applyFill="1" applyBorder="1" applyAlignment="1" applyProtection="1">
      <alignment horizontal="center" vertical="center" shrinkToFit="1"/>
    </xf>
    <xf numFmtId="0" fontId="0" fillId="0" borderId="16" xfId="0" applyFont="1" applyFill="1" applyBorder="1" applyAlignment="1" applyProtection="1">
      <alignment horizontal="center" vertical="center" shrinkToFit="1"/>
    </xf>
    <xf numFmtId="0" fontId="7" fillId="0" borderId="3" xfId="0" applyFont="1" applyBorder="1" applyAlignment="1" applyProtection="1">
      <alignment horizontal="left" vertical="center"/>
    </xf>
    <xf numFmtId="0" fontId="0" fillId="0" borderId="43" xfId="0" applyFont="1" applyBorder="1" applyAlignment="1" applyProtection="1">
      <alignment horizontal="center" vertical="center"/>
    </xf>
    <xf numFmtId="0" fontId="0" fillId="0" borderId="44" xfId="0" applyFont="1" applyBorder="1" applyAlignment="1" applyProtection="1">
      <alignment horizontal="center" vertical="center"/>
    </xf>
    <xf numFmtId="0" fontId="0" fillId="0" borderId="16" xfId="0" applyFont="1" applyBorder="1" applyProtection="1">
      <alignment vertical="center"/>
    </xf>
    <xf numFmtId="0" fontId="7" fillId="0" borderId="45" xfId="0" applyFont="1" applyBorder="1" applyProtection="1">
      <alignment vertical="center"/>
    </xf>
    <xf numFmtId="0" fontId="0" fillId="2" borderId="40" xfId="0" applyFont="1" applyFill="1" applyBorder="1" applyAlignment="1" applyProtection="1">
      <alignment horizontal="center" vertical="center" shrinkToFit="1"/>
    </xf>
    <xf numFmtId="0" fontId="0" fillId="2" borderId="28" xfId="0" applyFont="1" applyFill="1" applyBorder="1" applyAlignment="1" applyProtection="1">
      <alignment horizontal="left" vertical="center" shrinkToFit="1"/>
    </xf>
    <xf numFmtId="0" fontId="8" fillId="0" borderId="16" xfId="0" applyFont="1" applyBorder="1" applyAlignment="1" applyProtection="1">
      <alignment horizontal="left" vertical="center" shrinkToFit="1"/>
    </xf>
    <xf numFmtId="0" fontId="0" fillId="2" borderId="2" xfId="0" applyFont="1" applyFill="1" applyBorder="1" applyAlignment="1" applyProtection="1">
      <alignment vertical="center" shrinkToFit="1"/>
    </xf>
    <xf numFmtId="0" fontId="0" fillId="0" borderId="15" xfId="0" applyFont="1" applyFill="1" applyBorder="1" applyAlignment="1" applyProtection="1">
      <alignment horizontal="center" vertical="center" shrinkToFit="1"/>
    </xf>
    <xf numFmtId="0" fontId="0" fillId="0" borderId="46" xfId="0" applyFont="1" applyBorder="1" applyAlignment="1" applyProtection="1">
      <alignment horizontal="center" vertical="center"/>
    </xf>
    <xf numFmtId="0" fontId="0" fillId="0" borderId="47" xfId="0" applyFont="1" applyBorder="1" applyAlignment="1" applyProtection="1">
      <alignment horizontal="center" vertical="center"/>
    </xf>
    <xf numFmtId="0" fontId="0" fillId="0" borderId="48" xfId="0" applyFont="1" applyBorder="1" applyProtection="1">
      <alignment vertical="center"/>
    </xf>
    <xf numFmtId="0" fontId="0" fillId="2" borderId="49" xfId="0" applyFont="1" applyFill="1" applyBorder="1" applyAlignment="1" applyProtection="1">
      <alignment horizontal="left" vertical="center" shrinkToFit="1"/>
    </xf>
    <xf numFmtId="0" fontId="0" fillId="0" borderId="50" xfId="0" applyFont="1" applyBorder="1" applyAlignment="1" applyProtection="1">
      <alignment horizontal="center" vertical="center"/>
    </xf>
    <xf numFmtId="0" fontId="0" fillId="2" borderId="51" xfId="0" applyFont="1" applyFill="1" applyBorder="1" applyAlignment="1" applyProtection="1">
      <alignment horizontal="center" vertical="center" shrinkToFit="1"/>
    </xf>
    <xf numFmtId="0" fontId="0" fillId="0" borderId="52" xfId="0" applyFont="1" applyBorder="1" applyAlignment="1" applyProtection="1">
      <alignment horizontal="center" vertical="center"/>
    </xf>
    <xf numFmtId="0" fontId="0" fillId="0" borderId="18" xfId="0" applyFont="1" applyBorder="1" applyAlignment="1" applyProtection="1">
      <alignment horizontal="center" vertical="center"/>
    </xf>
    <xf numFmtId="0" fontId="8" fillId="0" borderId="15" xfId="0" applyFont="1" applyBorder="1" applyAlignment="1" applyProtection="1">
      <alignment horizontal="left" vertical="center" shrinkToFit="1"/>
    </xf>
    <xf numFmtId="0" fontId="0" fillId="0" borderId="19" xfId="0" applyFont="1" applyBorder="1" applyAlignment="1" applyProtection="1">
      <alignment horizontal="center" vertical="center" shrinkToFit="1"/>
    </xf>
    <xf numFmtId="0" fontId="0" fillId="0" borderId="26" xfId="0" applyBorder="1" applyAlignment="1" applyProtection="1">
      <alignment horizontal="center" vertical="center" shrinkToFit="1"/>
    </xf>
    <xf numFmtId="38" fontId="0" fillId="0" borderId="3" xfId="2" applyFont="1" applyBorder="1" applyAlignment="1" applyProtection="1">
      <alignment horizontal="center" vertical="center"/>
    </xf>
    <xf numFmtId="0" fontId="0" fillId="0" borderId="2" xfId="0" applyBorder="1" applyAlignment="1" applyProtection="1">
      <alignment horizontal="center" vertical="center" shrinkToFit="1"/>
    </xf>
    <xf numFmtId="0" fontId="0" fillId="0" borderId="0" xfId="0" applyFont="1" applyAlignment="1" applyProtection="1">
      <alignment horizontal="center" vertical="center"/>
    </xf>
    <xf numFmtId="0" fontId="7" fillId="0" borderId="0" xfId="0" applyFont="1" applyProtection="1">
      <alignment vertical="center"/>
    </xf>
    <xf numFmtId="0" fontId="0" fillId="0" borderId="51" xfId="0" applyFont="1" applyBorder="1" applyAlignment="1" applyProtection="1">
      <alignment horizontal="center" vertical="center"/>
    </xf>
    <xf numFmtId="0" fontId="7" fillId="0" borderId="3" xfId="0" applyFont="1" applyBorder="1" applyProtection="1">
      <alignment vertical="center"/>
    </xf>
    <xf numFmtId="0" fontId="0" fillId="0" borderId="37" xfId="0" applyFont="1" applyBorder="1" applyAlignment="1" applyProtection="1">
      <alignment horizontal="center" vertical="center"/>
    </xf>
    <xf numFmtId="0" fontId="10" fillId="0" borderId="0" xfId="0" applyFont="1" applyAlignment="1" applyProtection="1">
      <alignment horizontal="right" vertical="center" shrinkToFit="1"/>
    </xf>
    <xf numFmtId="0" fontId="0" fillId="0" borderId="53" xfId="0" applyFont="1" applyBorder="1" applyAlignment="1" applyProtection="1">
      <alignment horizontal="center" vertical="center"/>
    </xf>
    <xf numFmtId="0" fontId="0" fillId="2" borderId="36" xfId="0" applyFont="1" applyFill="1" applyBorder="1" applyAlignment="1" applyProtection="1">
      <alignment horizontal="left" vertical="center" shrinkToFit="1"/>
    </xf>
    <xf numFmtId="0" fontId="0" fillId="0" borderId="36" xfId="0" applyFont="1" applyBorder="1" applyAlignment="1" applyProtection="1">
      <alignment horizontal="left" vertical="top" wrapText="1"/>
    </xf>
    <xf numFmtId="0" fontId="0" fillId="0" borderId="53" xfId="0" applyFont="1" applyBorder="1" applyAlignment="1" applyProtection="1">
      <alignment horizontal="left" vertical="top" wrapText="1"/>
    </xf>
    <xf numFmtId="0" fontId="0" fillId="0" borderId="36" xfId="0" applyBorder="1" applyAlignment="1" applyProtection="1">
      <alignment horizontal="left" vertical="top"/>
    </xf>
    <xf numFmtId="0" fontId="0" fillId="0" borderId="32" xfId="0" applyBorder="1" applyAlignment="1" applyProtection="1">
      <alignment horizontal="center" vertical="center" shrinkToFit="1"/>
    </xf>
    <xf numFmtId="38" fontId="0" fillId="0" borderId="28" xfId="2" applyFont="1" applyBorder="1" applyAlignment="1" applyProtection="1">
      <alignment horizontal="center" vertical="center"/>
    </xf>
    <xf numFmtId="0" fontId="0" fillId="0" borderId="54" xfId="0" applyFont="1" applyBorder="1" applyAlignment="1" applyProtection="1">
      <alignment horizontal="left" vertical="top" wrapText="1"/>
    </xf>
    <xf numFmtId="0" fontId="0" fillId="0" borderId="55" xfId="0" applyFont="1" applyBorder="1" applyAlignment="1" applyProtection="1">
      <alignment horizontal="left" vertical="top" wrapText="1"/>
    </xf>
    <xf numFmtId="0" fontId="11" fillId="0" borderId="2" xfId="0" applyFont="1" applyBorder="1" applyAlignment="1" applyProtection="1">
      <alignment horizontal="center" vertical="center" shrinkToFit="1"/>
    </xf>
    <xf numFmtId="0" fontId="0" fillId="0" borderId="56" xfId="0" applyFont="1" applyBorder="1" applyAlignment="1" applyProtection="1">
      <alignment horizontal="center" vertical="center"/>
    </xf>
    <xf numFmtId="0" fontId="5" fillId="0" borderId="38" xfId="0" applyFont="1" applyBorder="1" applyAlignment="1" applyProtection="1">
      <alignment horizontal="center" vertical="center"/>
    </xf>
    <xf numFmtId="0" fontId="0" fillId="0" borderId="57" xfId="0" applyFont="1" applyBorder="1" applyAlignment="1" applyProtection="1">
      <alignment horizontal="center" vertical="center"/>
    </xf>
    <xf numFmtId="0" fontId="0" fillId="2" borderId="37" xfId="0" applyFont="1" applyFill="1" applyBorder="1" applyAlignment="1" applyProtection="1">
      <alignment horizontal="center" vertical="center"/>
    </xf>
    <xf numFmtId="0" fontId="0" fillId="0" borderId="58" xfId="0" applyFont="1" applyBorder="1" applyAlignment="1" applyProtection="1">
      <alignment horizontal="left" vertical="top"/>
    </xf>
    <xf numFmtId="0" fontId="0" fillId="0" borderId="52" xfId="0" applyFont="1" applyBorder="1" applyAlignment="1" applyProtection="1">
      <alignment horizontal="left" vertical="top" wrapText="1"/>
    </xf>
    <xf numFmtId="0" fontId="0" fillId="0" borderId="52" xfId="0" applyFont="1" applyBorder="1" applyAlignment="1" applyProtection="1">
      <alignment horizontal="left" vertical="top"/>
    </xf>
    <xf numFmtId="0" fontId="0" fillId="0" borderId="38" xfId="0" applyFont="1" applyBorder="1" applyAlignment="1" applyProtection="1">
      <alignment horizontal="left" vertical="top" wrapText="1"/>
    </xf>
    <xf numFmtId="0" fontId="0" fillId="0" borderId="39" xfId="0" applyFont="1" applyBorder="1" applyAlignment="1" applyProtection="1">
      <alignment horizontal="left" vertical="top" wrapText="1"/>
    </xf>
    <xf numFmtId="0" fontId="0" fillId="0" borderId="56" xfId="0" applyFont="1" applyBorder="1" applyAlignment="1" applyProtection="1">
      <alignment horizontal="left" vertical="top" wrapText="1"/>
    </xf>
    <xf numFmtId="0" fontId="0" fillId="0" borderId="38" xfId="0" applyFont="1" applyBorder="1" applyAlignment="1" applyProtection="1">
      <alignment horizontal="left" vertical="center" wrapText="1"/>
    </xf>
    <xf numFmtId="0" fontId="0" fillId="0" borderId="52" xfId="0" applyFont="1" applyBorder="1" applyAlignment="1" applyProtection="1">
      <alignment horizontal="left" vertical="center"/>
    </xf>
    <xf numFmtId="0" fontId="0" fillId="0" borderId="59" xfId="0" applyFont="1" applyBorder="1" applyAlignment="1" applyProtection="1">
      <alignment horizontal="left" vertical="center" wrapText="1"/>
    </xf>
    <xf numFmtId="0" fontId="0" fillId="0" borderId="59" xfId="0" applyFont="1" applyBorder="1" applyAlignment="1" applyProtection="1">
      <alignment horizontal="left" vertical="center"/>
    </xf>
    <xf numFmtId="0" fontId="0" fillId="0" borderId="37" xfId="0" applyFont="1" applyBorder="1" applyAlignment="1" applyProtection="1">
      <alignment horizontal="left" vertical="top" wrapText="1"/>
    </xf>
    <xf numFmtId="0" fontId="0" fillId="0" borderId="56" xfId="0" applyFont="1" applyBorder="1" applyAlignment="1" applyProtection="1">
      <alignment horizontal="center" vertical="center" shrinkToFit="1"/>
    </xf>
    <xf numFmtId="0" fontId="0" fillId="0" borderId="38" xfId="0" applyFont="1" applyBorder="1" applyAlignment="1" applyProtection="1">
      <alignment horizontal="left" vertical="center" shrinkToFit="1"/>
    </xf>
    <xf numFmtId="0" fontId="0" fillId="0" borderId="52" xfId="0" applyBorder="1" applyAlignment="1" applyProtection="1">
      <alignment horizontal="center" vertical="center" shrinkToFit="1"/>
    </xf>
    <xf numFmtId="0" fontId="0" fillId="0" borderId="52" xfId="0" applyFont="1" applyBorder="1" applyAlignment="1" applyProtection="1">
      <alignment horizontal="left" vertical="center" shrinkToFit="1"/>
    </xf>
    <xf numFmtId="0" fontId="0" fillId="0" borderId="39" xfId="0" applyFont="1" applyBorder="1" applyAlignment="1" applyProtection="1">
      <alignment horizontal="left" vertical="center" shrinkToFit="1"/>
    </xf>
    <xf numFmtId="0" fontId="0" fillId="0" borderId="0" xfId="0" applyFont="1" applyAlignment="1" applyProtection="1">
      <alignment horizontal="center" vertical="center" wrapText="1"/>
    </xf>
    <xf numFmtId="0" fontId="0" fillId="6" borderId="2" xfId="0" applyFont="1" applyFill="1" applyBorder="1" applyProtection="1">
      <alignment vertical="center"/>
    </xf>
    <xf numFmtId="0" fontId="0" fillId="0" borderId="0" xfId="0" quotePrefix="1">
      <alignment vertical="center"/>
    </xf>
    <xf numFmtId="38" fontId="0" fillId="0" borderId="0" xfId="0" applyNumberFormat="1">
      <alignment vertical="center"/>
    </xf>
  </cellXfs>
  <cellStyles count="3">
    <cellStyle name="標準" xfId="0" builtinId="0"/>
    <cellStyle name="ハイパーリンク" xfId="1" builtinId="8"/>
    <cellStyle name="桁区切り" xfId="2" builtinId="6"/>
  </cellStyles>
  <dxfs count="137">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patternType="solid">
          <bgColor theme="5" tint="0.4"/>
        </patternFill>
      </fill>
    </dxf>
    <dxf>
      <fill>
        <patternFill patternType="solid">
          <bgColor theme="5" tint="0.4"/>
        </patternFill>
      </fill>
    </dxf>
    <dxf>
      <fill>
        <patternFill patternType="solid">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bgColor theme="5" tint="0.4"/>
        </patternFill>
      </fill>
    </dxf>
    <dxf>
      <fill>
        <patternFill patternType="solid">
          <bgColor theme="5" tint="0.4"/>
        </patternFill>
      </fill>
    </dxf>
    <dxf>
      <fill>
        <patternFill patternType="solid">
          <bgColor theme="5" tint="0.4"/>
        </patternFill>
      </fill>
    </dxf>
    <dxf>
      <fill>
        <patternFill patternType="solid">
          <bgColor theme="5" tint="0.4"/>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628650</xdr:colOff>
      <xdr:row>22</xdr:row>
      <xdr:rowOff>76835</xdr:rowOff>
    </xdr:from>
    <xdr:to xmlns:xdr="http://schemas.openxmlformats.org/drawingml/2006/spreadsheetDrawing">
      <xdr:col>19</xdr:col>
      <xdr:colOff>419100</xdr:colOff>
      <xdr:row>26</xdr:row>
      <xdr:rowOff>41275</xdr:rowOff>
    </xdr:to>
    <xdr:sp macro="" textlink="">
      <xdr:nvSpPr>
        <xdr:cNvPr id="23" name="角丸四角形吹き出し 22"/>
        <xdr:cNvSpPr/>
      </xdr:nvSpPr>
      <xdr:spPr>
        <a:xfrm>
          <a:off x="11706225" y="5401310"/>
          <a:ext cx="2533650" cy="91694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mlns:xdr="http://schemas.openxmlformats.org/drawingml/2006/spreadsheetDrawing">
      <xdr:col>15</xdr:col>
      <xdr:colOff>628650</xdr:colOff>
      <xdr:row>125</xdr:row>
      <xdr:rowOff>38100</xdr:rowOff>
    </xdr:from>
    <xdr:to xmlns:xdr="http://schemas.openxmlformats.org/drawingml/2006/spreadsheetDrawing">
      <xdr:col>19</xdr:col>
      <xdr:colOff>419100</xdr:colOff>
      <xdr:row>133</xdr:row>
      <xdr:rowOff>142875</xdr:rowOff>
    </xdr:to>
    <xdr:sp macro="" textlink="">
      <xdr:nvSpPr>
        <xdr:cNvPr id="24" name="角丸四角形吹き出し 23"/>
        <xdr:cNvSpPr/>
      </xdr:nvSpPr>
      <xdr:spPr>
        <a:xfrm>
          <a:off x="11706225" y="50558700"/>
          <a:ext cx="2533650" cy="224790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チームの探究テーマ、留学内容に応じて、留学の特徴となるキーワードを３つ挙げましょう。３つが似ていても問題ありません。</a:t>
          </a:r>
        </a:p>
        <a:p>
          <a:r>
            <a:rPr lang="ja-JP" altLang="en-US" sz="1100" b="0" i="0" u="none" strike="noStrike" baseline="0" smtClean="0">
              <a:solidFill>
                <a:schemeClr val="dk1"/>
              </a:solidFill>
              <a:latin typeface="+mn-lt"/>
              <a:ea typeface="+mn-ea"/>
              <a:cs typeface="+mn-cs"/>
            </a:rPr>
            <a:t>例：</a:t>
          </a:r>
          <a:r>
            <a:rPr lang="en-US" altLang="ja-JP" sz="1100" b="0" i="0" u="none" strike="noStrike" baseline="0" smtClean="0">
              <a:solidFill>
                <a:schemeClr val="dk1"/>
              </a:solidFill>
              <a:latin typeface="+mn-lt"/>
              <a:ea typeface="+mn-ea"/>
              <a:cs typeface="+mn-cs"/>
            </a:rPr>
            <a:t>IT </a:t>
          </a:r>
          <a:r>
            <a:rPr lang="ja-JP" altLang="en-US" sz="1100" b="0" i="0" u="none" strike="noStrike" baseline="0" smtClean="0">
              <a:solidFill>
                <a:schemeClr val="dk1"/>
              </a:solidFill>
              <a:latin typeface="+mn-lt"/>
              <a:ea typeface="+mn-ea"/>
              <a:cs typeface="+mn-cs"/>
            </a:rPr>
            <a:t>企業でのインターンシップ、ジェンダーフリートイレの普及、オペラを通した文化の調査</a:t>
          </a:r>
        </a:p>
      </xdr:txBody>
    </xdr:sp>
    <xdr:clientData/>
  </xdr:twoCellAnchor>
  <xdr:twoCellAnchor>
    <xdr:from xmlns:xdr="http://schemas.openxmlformats.org/drawingml/2006/spreadsheetDrawing">
      <xdr:col>15</xdr:col>
      <xdr:colOff>628650</xdr:colOff>
      <xdr:row>180</xdr:row>
      <xdr:rowOff>29210</xdr:rowOff>
    </xdr:from>
    <xdr:to xmlns:xdr="http://schemas.openxmlformats.org/drawingml/2006/spreadsheetDrawing">
      <xdr:col>19</xdr:col>
      <xdr:colOff>419100</xdr:colOff>
      <xdr:row>189</xdr:row>
      <xdr:rowOff>124460</xdr:rowOff>
    </xdr:to>
    <xdr:sp macro="" textlink="">
      <xdr:nvSpPr>
        <xdr:cNvPr id="26" name="角丸四角形吹き出し 25"/>
        <xdr:cNvSpPr/>
      </xdr:nvSpPr>
      <xdr:spPr>
        <a:xfrm>
          <a:off x="11706225" y="74657585"/>
          <a:ext cx="2533650" cy="223837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留学エージェントとは、留学手続き代行・留学先あっせん・滞在中のサポートなどを行う業者・団体を指します。</a:t>
          </a:r>
        </a:p>
        <a:p>
          <a:r>
            <a:rPr lang="ja-JP" altLang="en-US" sz="1100" b="0" i="0" u="none" strike="noStrike" baseline="0" smtClean="0">
              <a:solidFill>
                <a:schemeClr val="dk1"/>
              </a:solidFill>
              <a:latin typeface="+mn-lt"/>
              <a:ea typeface="+mn-ea"/>
              <a:cs typeface="+mn-cs"/>
            </a:rPr>
            <a:t>これらの目的としてのみ利用する場合、留学エージェント等はその</a:t>
          </a:r>
        </a:p>
        <a:p>
          <a:r>
            <a:rPr lang="ja-JP" altLang="en-US" sz="1100" b="0" i="0" u="none" strike="noStrike" baseline="0" smtClean="0">
              <a:solidFill>
                <a:schemeClr val="dk1"/>
              </a:solidFill>
              <a:latin typeface="+mn-lt"/>
              <a:ea typeface="+mn-ea"/>
              <a:cs typeface="+mn-cs"/>
            </a:rPr>
            <a:t>所在地に関わらず、受入先機関にはなりません。</a:t>
          </a:r>
        </a:p>
      </xdr:txBody>
    </xdr:sp>
    <xdr:clientData/>
  </xdr:twoCellAnchor>
  <xdr:twoCellAnchor>
    <xdr:from xmlns:xdr="http://schemas.openxmlformats.org/drawingml/2006/spreadsheetDrawing">
      <xdr:col>15</xdr:col>
      <xdr:colOff>375920</xdr:colOff>
      <xdr:row>157</xdr:row>
      <xdr:rowOff>142875</xdr:rowOff>
    </xdr:from>
    <xdr:to xmlns:xdr="http://schemas.openxmlformats.org/drawingml/2006/spreadsheetDrawing">
      <xdr:col>19</xdr:col>
      <xdr:colOff>166370</xdr:colOff>
      <xdr:row>158</xdr:row>
      <xdr:rowOff>581660</xdr:rowOff>
    </xdr:to>
    <xdr:sp macro="" textlink="">
      <xdr:nvSpPr>
        <xdr:cNvPr id="27" name="角丸四角形吹き出し 26"/>
        <xdr:cNvSpPr/>
      </xdr:nvSpPr>
      <xdr:spPr>
        <a:xfrm>
          <a:off x="11453495" y="67808475"/>
          <a:ext cx="2533650" cy="676910"/>
        </a:xfrm>
        <a:prstGeom prst="wedgeRoundRectCallout">
          <a:avLst>
            <a:gd name="adj1" fmla="val -59555"/>
            <a:gd name="adj2" fmla="val -5802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mlns:xdr="http://schemas.openxmlformats.org/drawingml/2006/spreadsheetDrawing">
      <xdr:col>15</xdr:col>
      <xdr:colOff>600075</xdr:colOff>
      <xdr:row>165</xdr:row>
      <xdr:rowOff>18415</xdr:rowOff>
    </xdr:from>
    <xdr:to xmlns:xdr="http://schemas.openxmlformats.org/drawingml/2006/spreadsheetDrawing">
      <xdr:col>19</xdr:col>
      <xdr:colOff>390525</xdr:colOff>
      <xdr:row>167</xdr:row>
      <xdr:rowOff>228600</xdr:rowOff>
    </xdr:to>
    <xdr:sp macro="" textlink="">
      <xdr:nvSpPr>
        <xdr:cNvPr id="29" name="角丸四角形吹き出し 28"/>
        <xdr:cNvSpPr/>
      </xdr:nvSpPr>
      <xdr:spPr>
        <a:xfrm>
          <a:off x="11677650" y="71074915"/>
          <a:ext cx="2533650" cy="68643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mlns:xdr="http://schemas.openxmlformats.org/drawingml/2006/spreadsheetDrawing">
      <xdr:col>15</xdr:col>
      <xdr:colOff>600075</xdr:colOff>
      <xdr:row>174</xdr:row>
      <xdr:rowOff>161290</xdr:rowOff>
    </xdr:from>
    <xdr:to xmlns:xdr="http://schemas.openxmlformats.org/drawingml/2006/spreadsheetDrawing">
      <xdr:col>19</xdr:col>
      <xdr:colOff>390525</xdr:colOff>
      <xdr:row>177</xdr:row>
      <xdr:rowOff>133350</xdr:rowOff>
    </xdr:to>
    <xdr:sp macro="" textlink="">
      <xdr:nvSpPr>
        <xdr:cNvPr id="30" name="角丸四角形吹き出し 29"/>
        <xdr:cNvSpPr/>
      </xdr:nvSpPr>
      <xdr:spPr>
        <a:xfrm>
          <a:off x="11677650" y="73360915"/>
          <a:ext cx="2533650" cy="68643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mlns:xdr="http://schemas.openxmlformats.org/drawingml/2006/spreadsheetDrawing">
      <xdr:col>15</xdr:col>
      <xdr:colOff>628650</xdr:colOff>
      <xdr:row>48</xdr:row>
      <xdr:rowOff>76835</xdr:rowOff>
    </xdr:from>
    <xdr:to xmlns:xdr="http://schemas.openxmlformats.org/drawingml/2006/spreadsheetDrawing">
      <xdr:col>19</xdr:col>
      <xdr:colOff>419100</xdr:colOff>
      <xdr:row>52</xdr:row>
      <xdr:rowOff>127000</xdr:rowOff>
    </xdr:to>
    <xdr:sp macro="" textlink="">
      <xdr:nvSpPr>
        <xdr:cNvPr id="32" name="角丸四角形吹き出し 31"/>
        <xdr:cNvSpPr/>
      </xdr:nvSpPr>
      <xdr:spPr>
        <a:xfrm>
          <a:off x="11706225" y="16659860"/>
          <a:ext cx="2533650" cy="100266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mlns:xdr="http://schemas.openxmlformats.org/drawingml/2006/spreadsheetDrawing">
      <xdr:col>15</xdr:col>
      <xdr:colOff>628650</xdr:colOff>
      <xdr:row>61</xdr:row>
      <xdr:rowOff>76835</xdr:rowOff>
    </xdr:from>
    <xdr:to xmlns:xdr="http://schemas.openxmlformats.org/drawingml/2006/spreadsheetDrawing">
      <xdr:col>19</xdr:col>
      <xdr:colOff>419100</xdr:colOff>
      <xdr:row>65</xdr:row>
      <xdr:rowOff>127000</xdr:rowOff>
    </xdr:to>
    <xdr:sp macro="" textlink="">
      <xdr:nvSpPr>
        <xdr:cNvPr id="33" name="角丸四角形吹き出し 32"/>
        <xdr:cNvSpPr/>
      </xdr:nvSpPr>
      <xdr:spPr>
        <a:xfrm>
          <a:off x="11706225" y="19822160"/>
          <a:ext cx="2533650" cy="100266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mlns:xdr="http://schemas.openxmlformats.org/drawingml/2006/spreadsheetDrawing">
      <xdr:col>15</xdr:col>
      <xdr:colOff>628650</xdr:colOff>
      <xdr:row>74</xdr:row>
      <xdr:rowOff>76835</xdr:rowOff>
    </xdr:from>
    <xdr:to xmlns:xdr="http://schemas.openxmlformats.org/drawingml/2006/spreadsheetDrawing">
      <xdr:col>19</xdr:col>
      <xdr:colOff>419100</xdr:colOff>
      <xdr:row>78</xdr:row>
      <xdr:rowOff>127000</xdr:rowOff>
    </xdr:to>
    <xdr:sp macro="" textlink="">
      <xdr:nvSpPr>
        <xdr:cNvPr id="34" name="角丸四角形吹き出し 33"/>
        <xdr:cNvSpPr/>
      </xdr:nvSpPr>
      <xdr:spPr>
        <a:xfrm>
          <a:off x="11706225" y="22984460"/>
          <a:ext cx="2533650" cy="100266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mlns:xdr="http://schemas.openxmlformats.org/drawingml/2006/spreadsheetDrawing">
      <xdr:col>6</xdr:col>
      <xdr:colOff>113665</xdr:colOff>
      <xdr:row>14</xdr:row>
      <xdr:rowOff>57150</xdr:rowOff>
    </xdr:from>
    <xdr:to xmlns:xdr="http://schemas.openxmlformats.org/drawingml/2006/spreadsheetDrawing">
      <xdr:col>7</xdr:col>
      <xdr:colOff>694690</xdr:colOff>
      <xdr:row>21</xdr:row>
      <xdr:rowOff>161290</xdr:rowOff>
    </xdr:to>
    <xdr:sp macro="" textlink="">
      <xdr:nvSpPr>
        <xdr:cNvPr id="36" name="正方形/長方形 1"/>
        <xdr:cNvSpPr>
          <a:spLocks noChangeArrowheads="1"/>
        </xdr:cNvSpPr>
      </xdr:nvSpPr>
      <xdr:spPr>
        <a:xfrm>
          <a:off x="4685665" y="3457575"/>
          <a:ext cx="1343025" cy="1790065"/>
        </a:xfrm>
        <a:prstGeom prst="rect">
          <a:avLst/>
        </a:prstGeom>
        <a:noFill/>
        <a:ln w="12700" cap="flat" cmpd="sng">
          <a:solidFill>
            <a:srgbClr val="000000"/>
          </a:solidFill>
          <a:prstDash val="solid"/>
          <a:miter lim="800000"/>
          <a:headEnd/>
          <a:tailEnd/>
        </a:ln>
      </xdr:spPr>
      <xdr:txBody>
        <a:bodyPr vertOverflow="clip" horzOverflow="overflow" wrap="square" anchor="t" upright="1"/>
        <a:lstStyle/>
        <a:p>
          <a:pPr algn="ctr" rtl="0">
            <a:lnSpc>
              <a:spcPts val="1300"/>
            </a:lnSpc>
            <a:defRPr sz="1000"/>
          </a:pPr>
          <a:endParaRPr lang="en-US" altLang="ja-JP" sz="1050" b="0" i="0" u="none" strike="noStrike" baseline="0">
            <a:solidFill>
              <a:srgbClr val="000000"/>
            </a:solidFill>
            <a:latin typeface="+mn-ea"/>
            <a:ea typeface="+mn-ea"/>
          </a:endParaRPr>
        </a:p>
        <a:p>
          <a:pPr algn="ctr" rtl="0">
            <a:lnSpc>
              <a:spcPts val="1300"/>
            </a:lnSpc>
            <a:defRPr sz="1000"/>
          </a:pPr>
          <a:endParaRPr lang="en-US" altLang="ja-JP" sz="1050" b="0" i="0" u="none" strike="noStrike" baseline="0">
            <a:solidFill>
              <a:srgbClr val="000000"/>
            </a:solidFill>
            <a:latin typeface="+mn-ea"/>
            <a:ea typeface="+mn-ea"/>
          </a:endParaRPr>
        </a:p>
        <a:p>
          <a:pPr algn="ctr" rtl="0">
            <a:lnSpc>
              <a:spcPts val="1300"/>
            </a:lnSpc>
            <a:defRPr sz="1000"/>
          </a:pPr>
          <a:r>
            <a:rPr lang="ja-JP" altLang="en-US" sz="1050" b="0" i="0" u="none" strike="noStrike" baseline="0">
              <a:solidFill>
                <a:srgbClr val="000000"/>
              </a:solidFill>
              <a:latin typeface="+mn-ea"/>
              <a:ea typeface="+mn-ea"/>
            </a:rPr>
            <a:t>写真データ貼付欄</a:t>
          </a:r>
          <a:endParaRPr lang="ja-JP" altLang="en-US" sz="1050" b="0" i="0" u="none" strike="noStrike" baseline="0">
            <a:solidFill>
              <a:srgbClr val="000000"/>
            </a:solidFill>
            <a:latin typeface="+mn-ea"/>
            <a:ea typeface="+mn-ea"/>
          </a:endParaRPr>
        </a:p>
        <a:p>
          <a:pPr algn="l" rtl="0">
            <a:lnSpc>
              <a:spcPts val="1300"/>
            </a:lnSpc>
            <a:defRPr sz="1000"/>
          </a:pPr>
          <a:endParaRPr lang="ja-JP" altLang="en-US" sz="1050" b="0" i="0" u="none" strike="noStrike" baseline="0">
            <a:solidFill>
              <a:srgbClr val="000000"/>
            </a:solidFill>
            <a:latin typeface="+mn-ea"/>
            <a:ea typeface="+mn-ea"/>
          </a:endParaRPr>
        </a:p>
        <a:p>
          <a:pPr algn="l" rtl="0">
            <a:lnSpc>
              <a:spcPts val="1300"/>
            </a:lnSpc>
            <a:defRPr sz="1000"/>
          </a:pPr>
          <a:r>
            <a:rPr lang="ja-JP" altLang="en-US" sz="800" b="0" i="0" u="none" strike="noStrike" baseline="0">
              <a:solidFill>
                <a:srgbClr val="000000"/>
              </a:solidFill>
              <a:latin typeface="+mn-ea"/>
              <a:ea typeface="+mn-ea"/>
            </a:rPr>
            <a:t>正面、上半身の写真データを貼り付けてください。</a:t>
          </a:r>
          <a:endParaRPr lang="ja-JP" altLang="en-US" sz="800" b="0" i="0" u="none" strike="noStrike" baseline="0">
            <a:solidFill>
              <a:srgbClr val="000000"/>
            </a:solidFill>
            <a:latin typeface="+mn-ea"/>
            <a:ea typeface="+mn-ea"/>
          </a:endParaRPr>
        </a:p>
        <a:p>
          <a:pPr algn="l" rtl="0">
            <a:lnSpc>
              <a:spcPts val="1200"/>
            </a:lnSpc>
            <a:defRPr sz="1000"/>
          </a:pPr>
          <a:endParaRPr lang="en-US" altLang="ja-JP" sz="800" b="0" i="0" u="none" strike="noStrike" baseline="0">
            <a:solidFill>
              <a:srgbClr val="000000"/>
            </a:solidFill>
            <a:latin typeface="+mn-ea"/>
            <a:ea typeface="+mn-ea"/>
          </a:endParaRPr>
        </a:p>
        <a:p>
          <a:pPr algn="l" rtl="0">
            <a:lnSpc>
              <a:spcPts val="1200"/>
            </a:lnSpc>
            <a:defRPr sz="1000"/>
          </a:pPr>
          <a:r>
            <a:rPr lang="ja-JP" altLang="en-US" sz="800" b="0" i="0" u="none" strike="noStrike" baseline="0">
              <a:solidFill>
                <a:srgbClr val="000000"/>
              </a:solidFill>
              <a:latin typeface="+mn-ea"/>
              <a:ea typeface="+mn-ea"/>
            </a:rPr>
            <a:t>（３×４cm、カラー・　白黒どちらでも可）</a:t>
          </a:r>
          <a:endParaRPr lang="ja-JP" altLang="en-US" sz="800" b="0" i="0" u="none" strike="noStrike" baseline="0">
            <a:solidFill>
              <a:srgbClr val="000000"/>
            </a:solidFill>
            <a:latin typeface="+mn-ea"/>
            <a:ea typeface="+mn-ea"/>
          </a:endParaRPr>
        </a:p>
      </xdr:txBody>
    </xdr:sp>
    <xdr:clientData/>
  </xdr:twoCellAnchor>
  <xdr:twoCellAnchor>
    <xdr:from xmlns:xdr="http://schemas.openxmlformats.org/drawingml/2006/spreadsheetDrawing">
      <xdr:col>15</xdr:col>
      <xdr:colOff>609600</xdr:colOff>
      <xdr:row>19</xdr:row>
      <xdr:rowOff>124460</xdr:rowOff>
    </xdr:from>
    <xdr:to xmlns:xdr="http://schemas.openxmlformats.org/drawingml/2006/spreadsheetDrawing">
      <xdr:col>19</xdr:col>
      <xdr:colOff>400050</xdr:colOff>
      <xdr:row>21</xdr:row>
      <xdr:rowOff>145415</xdr:rowOff>
    </xdr:to>
    <xdr:sp macro="" textlink="">
      <xdr:nvSpPr>
        <xdr:cNvPr id="38" name="角丸四角形吹き出し 37"/>
        <xdr:cNvSpPr/>
      </xdr:nvSpPr>
      <xdr:spPr>
        <a:xfrm>
          <a:off x="11687175" y="4725035"/>
          <a:ext cx="2533650" cy="50673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在籍高校担当者が記入してください。</a:t>
          </a:r>
        </a:p>
      </xdr:txBody>
    </xdr:sp>
    <xdr:clientData/>
  </xdr:twoCellAnchor>
  <xdr:twoCellAnchor>
    <xdr:from xmlns:xdr="http://schemas.openxmlformats.org/drawingml/2006/spreadsheetDrawing">
      <xdr:col>15</xdr:col>
      <xdr:colOff>0</xdr:colOff>
      <xdr:row>159</xdr:row>
      <xdr:rowOff>228600</xdr:rowOff>
    </xdr:from>
    <xdr:to xmlns:xdr="http://schemas.openxmlformats.org/drawingml/2006/spreadsheetDrawing">
      <xdr:col>15</xdr:col>
      <xdr:colOff>171450</xdr:colOff>
      <xdr:row>180</xdr:row>
      <xdr:rowOff>9525</xdr:rowOff>
    </xdr:to>
    <xdr:sp macro="" textlink="">
      <xdr:nvSpPr>
        <xdr:cNvPr id="39" name="右大かっこ 38"/>
        <xdr:cNvSpPr/>
      </xdr:nvSpPr>
      <xdr:spPr>
        <a:xfrm>
          <a:off x="11077575" y="69856350"/>
          <a:ext cx="171450" cy="4781550"/>
        </a:xfrm>
        <a:prstGeom prst="rightBracket">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15</xdr:col>
      <xdr:colOff>552450</xdr:colOff>
      <xdr:row>159</xdr:row>
      <xdr:rowOff>38100</xdr:rowOff>
    </xdr:from>
    <xdr:to xmlns:xdr="http://schemas.openxmlformats.org/drawingml/2006/spreadsheetDrawing">
      <xdr:col>19</xdr:col>
      <xdr:colOff>676275</xdr:colOff>
      <xdr:row>162</xdr:row>
      <xdr:rowOff>124460</xdr:rowOff>
    </xdr:to>
    <xdr:sp macro="" textlink="">
      <xdr:nvSpPr>
        <xdr:cNvPr id="40" name="線吹き出し 2 (枠付き) 39"/>
        <xdr:cNvSpPr/>
      </xdr:nvSpPr>
      <xdr:spPr>
        <a:xfrm>
          <a:off x="11630025" y="69665850"/>
          <a:ext cx="2867025" cy="800735"/>
        </a:xfrm>
        <a:prstGeom prst="borderCallout2">
          <a:avLst>
            <a:gd name="adj1" fmla="val 18750"/>
            <a:gd name="adj2" fmla="val -1692"/>
            <a:gd name="adj3" fmla="val 18750"/>
            <a:gd name="adj4" fmla="val -6704"/>
            <a:gd name="adj5" fmla="val 58103"/>
            <a:gd name="adj6" fmla="val -13584"/>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受入先期間が複数ある場合は、２か所目・３か所目についても記入してください。</a:t>
          </a:r>
          <a:endParaRPr kumimoji="1" lang="en-US" altLang="ja-JP" sz="1100"/>
        </a:p>
        <a:p>
          <a:pPr algn="l"/>
          <a:r>
            <a:rPr kumimoji="1" lang="en-US" altLang="ja-JP" sz="1100"/>
            <a:t>※</a:t>
          </a:r>
          <a:r>
            <a:rPr kumimoji="1" lang="ja-JP" altLang="en-US" sz="1100"/>
            <a:t>第２希望・第３希望ではありません。</a:t>
          </a:r>
        </a:p>
      </xdr:txBody>
    </xdr:sp>
    <xdr:clientData/>
  </xdr:twoCellAnchor>
  <xdr:twoCellAnchor>
    <xdr:from xmlns:xdr="http://schemas.openxmlformats.org/drawingml/2006/spreadsheetDrawing">
      <xdr:col>15</xdr:col>
      <xdr:colOff>638175</xdr:colOff>
      <xdr:row>147</xdr:row>
      <xdr:rowOff>97790</xdr:rowOff>
    </xdr:from>
    <xdr:to xmlns:xdr="http://schemas.openxmlformats.org/drawingml/2006/spreadsheetDrawing">
      <xdr:col>19</xdr:col>
      <xdr:colOff>428625</xdr:colOff>
      <xdr:row>147</xdr:row>
      <xdr:rowOff>1372870</xdr:rowOff>
    </xdr:to>
    <xdr:sp macro="" textlink="">
      <xdr:nvSpPr>
        <xdr:cNvPr id="44" name="角丸四角形吹き出し 43"/>
        <xdr:cNvSpPr/>
      </xdr:nvSpPr>
      <xdr:spPr>
        <a:xfrm>
          <a:off x="11715750" y="63953390"/>
          <a:ext cx="2533650" cy="1275080"/>
        </a:xfrm>
        <a:prstGeom prst="wedgeRoundRectCallout">
          <a:avLst>
            <a:gd name="adj1" fmla="val -61435"/>
            <a:gd name="adj2" fmla="val -3029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１か所目以降を入力すると自動計算されます。</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（留学期間について、数式で計算されますが、上書きできます。）</a:t>
          </a:r>
        </a:p>
      </xdr:txBody>
    </xdr:sp>
    <xdr:clientData/>
  </xdr:twoCellAnchor>
  <xdr:twoCellAnchor>
    <xdr:from xmlns:xdr="http://schemas.openxmlformats.org/drawingml/2006/spreadsheetDrawing">
      <xdr:col>15</xdr:col>
      <xdr:colOff>638175</xdr:colOff>
      <xdr:row>139</xdr:row>
      <xdr:rowOff>260350</xdr:rowOff>
    </xdr:from>
    <xdr:to xmlns:xdr="http://schemas.openxmlformats.org/drawingml/2006/spreadsheetDrawing">
      <xdr:col>19</xdr:col>
      <xdr:colOff>428625</xdr:colOff>
      <xdr:row>140</xdr:row>
      <xdr:rowOff>85725</xdr:rowOff>
    </xdr:to>
    <xdr:sp macro="" textlink="">
      <xdr:nvSpPr>
        <xdr:cNvPr id="45" name="角丸四角形吹き出し 44"/>
        <xdr:cNvSpPr/>
      </xdr:nvSpPr>
      <xdr:spPr>
        <a:xfrm>
          <a:off x="11715750" y="58877200"/>
          <a:ext cx="2533650" cy="1968500"/>
        </a:xfrm>
        <a:prstGeom prst="wedgeRoundRectCallout">
          <a:avLst>
            <a:gd name="adj1" fmla="val -60308"/>
            <a:gd name="adj2" fmla="val 3803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２－３、２－４、２－５はあなた個人の留学計画を記載してください。</a:t>
          </a:r>
        </a:p>
        <a:p>
          <a:r>
            <a:rPr lang="ja-JP" altLang="en-US" sz="1100" b="0" i="0" u="none" strike="noStrike" baseline="0" smtClean="0">
              <a:solidFill>
                <a:schemeClr val="dk1"/>
              </a:solidFill>
              <a:latin typeface="+mn-lt"/>
              <a:ea typeface="+mn-ea"/>
              <a:cs typeface="+mn-cs"/>
            </a:rPr>
            <a:t>留学計画はチームメンバー全員が同じ計画でも構いません。</a:t>
          </a:r>
        </a:p>
        <a:p>
          <a:r>
            <a:rPr lang="ja-JP" altLang="en-US" sz="1100" b="0" i="0" u="none" strike="noStrike" baseline="0" smtClean="0">
              <a:solidFill>
                <a:schemeClr val="dk1"/>
              </a:solidFill>
              <a:latin typeface="+mn-lt"/>
              <a:ea typeface="+mn-ea"/>
              <a:cs typeface="+mn-cs"/>
            </a:rPr>
            <a:t>また、チームメンバー全員が、異なった計画でも構いません。</a:t>
          </a:r>
        </a:p>
      </xdr:txBody>
    </xdr:sp>
    <xdr:clientData/>
  </xdr:twoCellAnchor>
  <xdr:twoCellAnchor>
    <xdr:from xmlns:xdr="http://schemas.openxmlformats.org/drawingml/2006/spreadsheetDrawing">
      <xdr:col>15</xdr:col>
      <xdr:colOff>331470</xdr:colOff>
      <xdr:row>140</xdr:row>
      <xdr:rowOff>222250</xdr:rowOff>
    </xdr:from>
    <xdr:to xmlns:xdr="http://schemas.openxmlformats.org/drawingml/2006/spreadsheetDrawing">
      <xdr:col>20</xdr:col>
      <xdr:colOff>198120</xdr:colOff>
      <xdr:row>146</xdr:row>
      <xdr:rowOff>219710</xdr:rowOff>
    </xdr:to>
    <xdr:sp macro="" textlink="">
      <xdr:nvSpPr>
        <xdr:cNvPr id="46" name="角丸四角形吹き出し 45"/>
        <xdr:cNvSpPr/>
      </xdr:nvSpPr>
      <xdr:spPr>
        <a:xfrm>
          <a:off x="11409045" y="60982225"/>
          <a:ext cx="3295650" cy="2854960"/>
        </a:xfrm>
        <a:prstGeom prst="wedgeRoundRectCallout">
          <a:avLst>
            <a:gd name="adj1" fmla="val -57734"/>
            <a:gd name="adj2" fmla="val 2895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日数は初日も含めて計算してください。</a:t>
          </a:r>
          <a:r>
            <a:rPr lang="ja-JP" altLang="en-US">
              <a:effectLst/>
            </a:rPr>
            <a:t> </a:t>
          </a: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受入先機関が複数あり、活動を行わない日がある場合は、その日数を除いてください。</a:t>
          </a:r>
          <a:r>
            <a:rPr lang="ja-JP" altLang="en-US">
              <a:effectLst/>
            </a:rPr>
            <a:t> </a:t>
          </a:r>
        </a:p>
        <a:p>
          <a:r>
            <a:rPr lang="ja-JP" altLang="en-US" sz="1100">
              <a:solidFill>
                <a:schemeClr val="dk1"/>
              </a:solidFill>
              <a:effectLst/>
              <a:latin typeface="+mn-lt"/>
              <a:ea typeface="+mn-ea"/>
              <a:cs typeface="+mn-cs"/>
            </a:rPr>
            <a:t>（例）留学期間全体：</a:t>
          </a:r>
          <a:r>
            <a:rPr lang="en-US" altLang="ja-JP" sz="1100">
              <a:solidFill>
                <a:schemeClr val="dk1"/>
              </a:solidFill>
              <a:effectLst/>
              <a:latin typeface="+mn-lt"/>
              <a:ea typeface="+mn-ea"/>
              <a:cs typeface="+mn-cs"/>
            </a:rPr>
            <a:t>7/21-8/15</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26</a:t>
          </a:r>
          <a:r>
            <a:rPr lang="ja-JP" altLang="en-US" sz="1100">
              <a:solidFill>
                <a:schemeClr val="dk1"/>
              </a:solidFill>
              <a:effectLst/>
              <a:latin typeface="+mn-lt"/>
              <a:ea typeface="+mn-ea"/>
              <a:cs typeface="+mn-cs"/>
            </a:rPr>
            <a:t>日間）</a:t>
          </a:r>
          <a:r>
            <a:rPr lang="ja-JP" altLang="en-US">
              <a:effectLst/>
            </a:rPr>
            <a:t> </a:t>
          </a:r>
        </a:p>
        <a:p>
          <a:r>
            <a:rPr lang="ja-JP" altLang="en-US" sz="1100">
              <a:solidFill>
                <a:schemeClr val="dk1"/>
              </a:solidFill>
              <a:effectLst/>
              <a:latin typeface="+mn-lt"/>
              <a:ea typeface="+mn-ea"/>
              <a:cs typeface="+mn-cs"/>
            </a:rPr>
            <a:t>・１か所目：</a:t>
          </a:r>
          <a:r>
            <a:rPr lang="en-US" altLang="ja-JP" sz="1100">
              <a:solidFill>
                <a:schemeClr val="dk1"/>
              </a:solidFill>
              <a:effectLst/>
              <a:latin typeface="+mn-lt"/>
              <a:ea typeface="+mn-ea"/>
              <a:cs typeface="+mn-cs"/>
            </a:rPr>
            <a:t>7/21-8/1</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12</a:t>
          </a:r>
          <a:r>
            <a:rPr lang="ja-JP" altLang="en-US" sz="1100">
              <a:solidFill>
                <a:schemeClr val="dk1"/>
              </a:solidFill>
              <a:effectLst/>
              <a:latin typeface="+mn-lt"/>
              <a:ea typeface="+mn-ea"/>
              <a:cs typeface="+mn-cs"/>
            </a:rPr>
            <a:t>日間）</a:t>
          </a:r>
          <a:r>
            <a:rPr lang="ja-JP" altLang="en-US">
              <a:effectLst/>
            </a:rPr>
            <a:t> </a:t>
          </a:r>
        </a:p>
        <a:p>
          <a:r>
            <a:rPr lang="ja-JP" altLang="en-US" sz="1100">
              <a:solidFill>
                <a:schemeClr val="dk1"/>
              </a:solidFill>
              <a:effectLst/>
              <a:latin typeface="+mn-lt"/>
              <a:ea typeface="+mn-ea"/>
              <a:cs typeface="+mn-cs"/>
            </a:rPr>
            <a:t>・２か所目：</a:t>
          </a:r>
          <a:r>
            <a:rPr lang="en-US" altLang="ja-JP" sz="1100">
              <a:solidFill>
                <a:schemeClr val="dk1"/>
              </a:solidFill>
              <a:effectLst/>
              <a:latin typeface="+mn-lt"/>
              <a:ea typeface="+mn-ea"/>
              <a:cs typeface="+mn-cs"/>
            </a:rPr>
            <a:t>8/2-8/3</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a:t>
          </a:r>
          <a:r>
            <a:rPr lang="ja-JP" altLang="en-US" sz="1100">
              <a:solidFill>
                <a:schemeClr val="dk1"/>
              </a:solidFill>
              <a:effectLst/>
              <a:latin typeface="+mn-lt"/>
              <a:ea typeface="+mn-ea"/>
              <a:cs typeface="+mn-cs"/>
            </a:rPr>
            <a:t>日間）　</a:t>
          </a:r>
          <a:r>
            <a:rPr lang="ja-JP" altLang="en-US">
              <a:effectLst/>
            </a:rPr>
            <a:t> </a:t>
          </a:r>
        </a:p>
        <a:p>
          <a:r>
            <a:rPr lang="ja-JP" altLang="en-US" sz="1100">
              <a:solidFill>
                <a:schemeClr val="dk1"/>
              </a:solidFill>
              <a:effectLst/>
              <a:latin typeface="+mn-lt"/>
              <a:ea typeface="+mn-ea"/>
              <a:cs typeface="+mn-cs"/>
            </a:rPr>
            <a:t>・３か所目：</a:t>
          </a:r>
          <a:r>
            <a:rPr lang="en-US" altLang="ja-JP" sz="1100">
              <a:solidFill>
                <a:schemeClr val="dk1"/>
              </a:solidFill>
              <a:effectLst/>
              <a:latin typeface="+mn-lt"/>
              <a:ea typeface="+mn-ea"/>
              <a:cs typeface="+mn-cs"/>
            </a:rPr>
            <a:t>8/6-8/15</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10</a:t>
          </a:r>
          <a:r>
            <a:rPr lang="ja-JP" altLang="en-US" sz="1100">
              <a:solidFill>
                <a:schemeClr val="dk1"/>
              </a:solidFill>
              <a:effectLst/>
              <a:latin typeface="+mn-lt"/>
              <a:ea typeface="+mn-ea"/>
              <a:cs typeface="+mn-cs"/>
            </a:rPr>
            <a:t>日間）</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※8/4-8/5</a:t>
          </a:r>
          <a:r>
            <a:rPr lang="ja-JP" altLang="en-US" sz="1100">
              <a:solidFill>
                <a:schemeClr val="dk1"/>
              </a:solidFill>
              <a:effectLst/>
              <a:latin typeface="+mn-lt"/>
              <a:ea typeface="+mn-ea"/>
              <a:cs typeface="+mn-cs"/>
            </a:rPr>
            <a:t>は移動日等、活動がない。</a:t>
          </a:r>
          <a:r>
            <a:rPr lang="ja-JP" altLang="en-US">
              <a:effectLst/>
            </a:rPr>
            <a:t> </a:t>
          </a:r>
        </a:p>
        <a:p>
          <a:r>
            <a:rPr lang="ja-JP" altLang="en-US" sz="1100">
              <a:solidFill>
                <a:schemeClr val="dk1"/>
              </a:solidFill>
              <a:effectLst/>
              <a:latin typeface="+mn-lt"/>
              <a:ea typeface="+mn-ea"/>
              <a:cs typeface="+mn-cs"/>
            </a:rPr>
            <a:t>⇒</a:t>
          </a:r>
          <a:r>
            <a:rPr lang="ja-JP" altLang="en-US" sz="1100" u="sng">
              <a:solidFill>
                <a:schemeClr val="dk1"/>
              </a:solidFill>
              <a:effectLst/>
              <a:latin typeface="+mn-lt"/>
              <a:ea typeface="+mn-ea"/>
              <a:cs typeface="+mn-cs"/>
            </a:rPr>
            <a:t>留学期間（日数）は、</a:t>
          </a:r>
          <a:r>
            <a:rPr lang="en-US" altLang="ja-JP" sz="1100" u="sng">
              <a:solidFill>
                <a:schemeClr val="dk1"/>
              </a:solidFill>
              <a:effectLst/>
              <a:latin typeface="+mn-lt"/>
              <a:ea typeface="+mn-ea"/>
              <a:cs typeface="+mn-cs"/>
            </a:rPr>
            <a:t>8/4-8/5</a:t>
          </a:r>
          <a:r>
            <a:rPr lang="ja-JP" altLang="en-US" sz="1100" u="sng">
              <a:solidFill>
                <a:schemeClr val="dk1"/>
              </a:solidFill>
              <a:effectLst/>
              <a:latin typeface="+mn-lt"/>
              <a:ea typeface="+mn-ea"/>
              <a:cs typeface="+mn-cs"/>
            </a:rPr>
            <a:t>の２日間を除く、</a:t>
          </a:r>
          <a:r>
            <a:rPr lang="en-US" altLang="ja-JP" sz="1100" u="sng">
              <a:solidFill>
                <a:schemeClr val="dk1"/>
              </a:solidFill>
              <a:effectLst/>
              <a:latin typeface="+mn-lt"/>
              <a:ea typeface="+mn-ea"/>
              <a:cs typeface="+mn-cs"/>
            </a:rPr>
            <a:t>24</a:t>
          </a:r>
          <a:r>
            <a:rPr lang="ja-JP" altLang="en-US" sz="1100" u="sng">
              <a:solidFill>
                <a:schemeClr val="dk1"/>
              </a:solidFill>
              <a:effectLst/>
              <a:latin typeface="+mn-lt"/>
              <a:ea typeface="+mn-ea"/>
              <a:cs typeface="+mn-cs"/>
            </a:rPr>
            <a:t>日間</a:t>
          </a:r>
          <a:r>
            <a:rPr lang="ja-JP" altLang="en-US">
              <a:effectLst/>
            </a:rPr>
            <a:t> </a:t>
          </a:r>
        </a:p>
        <a:p>
          <a:endParaRPr lang="ja-JP" altLang="en-US" sz="1100" b="0" i="0" u="none" strike="noStrike" baseline="0" smtClean="0">
            <a:solidFill>
              <a:schemeClr val="dk1"/>
            </a:solidFill>
            <a:latin typeface="+mn-lt"/>
            <a:ea typeface="+mn-ea"/>
            <a:cs typeface="+mn-cs"/>
          </a:endParaRPr>
        </a:p>
      </xdr:txBody>
    </xdr:sp>
    <xdr:clientData/>
  </xdr:twoCellAnchor>
  <xdr:twoCellAnchor>
    <xdr:from xmlns:xdr="http://schemas.openxmlformats.org/drawingml/2006/spreadsheetDrawing">
      <xdr:col>16</xdr:col>
      <xdr:colOff>0</xdr:colOff>
      <xdr:row>202</xdr:row>
      <xdr:rowOff>0</xdr:rowOff>
    </xdr:from>
    <xdr:to xmlns:xdr="http://schemas.openxmlformats.org/drawingml/2006/spreadsheetDrawing">
      <xdr:col>19</xdr:col>
      <xdr:colOff>476250</xdr:colOff>
      <xdr:row>202</xdr:row>
      <xdr:rowOff>408940</xdr:rowOff>
    </xdr:to>
    <xdr:sp macro="" textlink="">
      <xdr:nvSpPr>
        <xdr:cNvPr id="48" name="角丸四角形吹き出し 47"/>
        <xdr:cNvSpPr/>
      </xdr:nvSpPr>
      <xdr:spPr>
        <a:xfrm>
          <a:off x="11763375" y="80105250"/>
          <a:ext cx="2533650" cy="40894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a:t>
          </a:r>
          <a:r>
            <a:rPr lang="ja-JP" altLang="en-US" sz="1100" b="0" i="0" baseline="0">
              <a:solidFill>
                <a:schemeClr val="dk1"/>
              </a:solidFill>
              <a:effectLst/>
              <a:latin typeface="+mn-lt"/>
              <a:ea typeface="+mn-ea"/>
              <a:cs typeface="+mn-cs"/>
            </a:rPr>
            <a:t>計画のテーマとは異なります。</a:t>
          </a:r>
          <a:endParaRPr lang="ja-JP" altLang="ja-JP">
            <a:effectLst/>
          </a:endParaRPr>
        </a:p>
      </xdr:txBody>
    </xdr:sp>
    <xdr:clientData/>
  </xdr:twoCellAnchor>
  <xdr:twoCellAnchor>
    <xdr:from xmlns:xdr="http://schemas.openxmlformats.org/drawingml/2006/spreadsheetDrawing">
      <xdr:col>16</xdr:col>
      <xdr:colOff>0</xdr:colOff>
      <xdr:row>0</xdr:row>
      <xdr:rowOff>0</xdr:rowOff>
    </xdr:from>
    <xdr:to xmlns:xdr="http://schemas.openxmlformats.org/drawingml/2006/spreadsheetDrawing">
      <xdr:col>19</xdr:col>
      <xdr:colOff>476250</xdr:colOff>
      <xdr:row>1</xdr:row>
      <xdr:rowOff>152400</xdr:rowOff>
    </xdr:to>
    <xdr:sp macro="" textlink="">
      <xdr:nvSpPr>
        <xdr:cNvPr id="41" name="角丸四角形吹き出し 40"/>
        <xdr:cNvSpPr/>
      </xdr:nvSpPr>
      <xdr:spPr>
        <a:xfrm>
          <a:off x="11763375" y="0"/>
          <a:ext cx="2533650" cy="39052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事務局記載欄（入力不要）</a:t>
          </a:r>
        </a:p>
      </xdr:txBody>
    </xdr:sp>
    <xdr:clientData/>
  </xdr:twoCellAnchor>
  <xdr:twoCellAnchor>
    <xdr:from xmlns:xdr="http://schemas.openxmlformats.org/drawingml/2006/spreadsheetDrawing">
      <xdr:col>15</xdr:col>
      <xdr:colOff>426720</xdr:colOff>
      <xdr:row>26</xdr:row>
      <xdr:rowOff>90805</xdr:rowOff>
    </xdr:from>
    <xdr:to xmlns:xdr="http://schemas.openxmlformats.org/drawingml/2006/spreadsheetDrawing">
      <xdr:col>18</xdr:col>
      <xdr:colOff>655320</xdr:colOff>
      <xdr:row>31</xdr:row>
      <xdr:rowOff>1188085</xdr:rowOff>
    </xdr:to>
    <xdr:pic macro="">
      <xdr:nvPicPr>
        <xdr:cNvPr id="7187" name="図 43" descr="QR コード&#10;&#10;AI によって生成されたコンテンツは間違っている可能性があります。"/>
        <xdr:cNvPicPr>
          <a:picLocks noChangeAspect="1" noChangeArrowheads="1"/>
        </xdr:cNvPicPr>
      </xdr:nvPicPr>
      <xdr:blipFill>
        <a:blip xmlns:r="http://schemas.openxmlformats.org/officeDocument/2006/relationships" r:embed="rId1"/>
        <a:stretch>
          <a:fillRect/>
        </a:stretch>
      </xdr:blipFill>
      <xdr:spPr>
        <a:xfrm>
          <a:off x="11504295" y="6367780"/>
          <a:ext cx="2286000" cy="2287905"/>
        </a:xfrm>
        <a:prstGeom prst="rect">
          <a:avLst/>
        </a:prstGeom>
        <a:noFill/>
        <a:ln>
          <a:noFill/>
        </a:ln>
      </xdr:spPr>
    </xdr:pic>
    <xdr:clientData/>
  </xdr:twoCellAnchor>
  <xdr:twoCellAnchor>
    <xdr:from xmlns:xdr="http://schemas.openxmlformats.org/drawingml/2006/spreadsheetDrawing">
      <xdr:col>15</xdr:col>
      <xdr:colOff>335915</xdr:colOff>
      <xdr:row>149</xdr:row>
      <xdr:rowOff>224155</xdr:rowOff>
    </xdr:from>
    <xdr:to xmlns:xdr="http://schemas.openxmlformats.org/drawingml/2006/spreadsheetDrawing">
      <xdr:col>19</xdr:col>
      <xdr:colOff>128905</xdr:colOff>
      <xdr:row>156</xdr:row>
      <xdr:rowOff>233680</xdr:rowOff>
    </xdr:to>
    <xdr:sp macro="" textlink="">
      <xdr:nvSpPr>
        <xdr:cNvPr id="21" name="角丸四角形吹き出し 20"/>
        <xdr:cNvSpPr/>
      </xdr:nvSpPr>
      <xdr:spPr>
        <a:xfrm>
          <a:off x="11413490" y="65984755"/>
          <a:ext cx="2536190" cy="1676400"/>
        </a:xfrm>
        <a:prstGeom prst="wedgeRoundRectCallout">
          <a:avLst>
            <a:gd name="adj1" fmla="val -59555"/>
            <a:gd name="adj2" fmla="val -1663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baseline="0">
              <a:solidFill>
                <a:schemeClr val="dk1"/>
              </a:solidFill>
              <a:effectLst/>
              <a:latin typeface="+mn-lt"/>
              <a:ea typeface="+mn-ea"/>
              <a:cs typeface="+mn-cs"/>
            </a:rPr>
            <a:t>具体的な受入先機関が決まっていない場合も、できる限りの情報を記入してください。</a:t>
          </a:r>
        </a:p>
        <a:p>
          <a:r>
            <a:rPr lang="ja-JP" altLang="en-US" sz="1100" b="0" i="0" baseline="0">
              <a:solidFill>
                <a:schemeClr val="dk1"/>
              </a:solidFill>
              <a:effectLst/>
              <a:latin typeface="+mn-lt"/>
              <a:ea typeface="+mn-ea"/>
              <a:cs typeface="+mn-cs"/>
            </a:rPr>
            <a:t>例）現地の語学学校、現地の高校、現地の</a:t>
          </a:r>
          <a:r>
            <a:rPr lang="en-US" altLang="ja-JP" sz="1100" b="0" i="0" baseline="0">
              <a:solidFill>
                <a:schemeClr val="dk1"/>
              </a:solidFill>
              <a:effectLst/>
              <a:latin typeface="+mn-lt"/>
              <a:ea typeface="+mn-ea"/>
              <a:cs typeface="+mn-cs"/>
            </a:rPr>
            <a:t>IT </a:t>
          </a:r>
          <a:r>
            <a:rPr lang="ja-JP" altLang="en-US" sz="1100" b="0" i="0" baseline="0">
              <a:solidFill>
                <a:schemeClr val="dk1"/>
              </a:solidFill>
              <a:effectLst/>
              <a:latin typeface="+mn-lt"/>
              <a:ea typeface="+mn-ea"/>
              <a:cs typeface="+mn-cs"/>
            </a:rPr>
            <a:t>企業など</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15</xdr:col>
      <xdr:colOff>628650</xdr:colOff>
      <xdr:row>22</xdr:row>
      <xdr:rowOff>76835</xdr:rowOff>
    </xdr:from>
    <xdr:to xmlns:xdr="http://schemas.openxmlformats.org/drawingml/2006/spreadsheetDrawing">
      <xdr:col>19</xdr:col>
      <xdr:colOff>419100</xdr:colOff>
      <xdr:row>26</xdr:row>
      <xdr:rowOff>41275</xdr:rowOff>
    </xdr:to>
    <xdr:sp macro="" textlink="">
      <xdr:nvSpPr>
        <xdr:cNvPr id="2" name="角丸四角形吹き出し 1"/>
        <xdr:cNvSpPr/>
      </xdr:nvSpPr>
      <xdr:spPr>
        <a:xfrm>
          <a:off x="11706225" y="5401310"/>
          <a:ext cx="2533650" cy="91694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mlns:xdr="http://schemas.openxmlformats.org/drawingml/2006/spreadsheetDrawing">
      <xdr:col>15</xdr:col>
      <xdr:colOff>628650</xdr:colOff>
      <xdr:row>125</xdr:row>
      <xdr:rowOff>38100</xdr:rowOff>
    </xdr:from>
    <xdr:to xmlns:xdr="http://schemas.openxmlformats.org/drawingml/2006/spreadsheetDrawing">
      <xdr:col>19</xdr:col>
      <xdr:colOff>419100</xdr:colOff>
      <xdr:row>133</xdr:row>
      <xdr:rowOff>142875</xdr:rowOff>
    </xdr:to>
    <xdr:sp macro="" textlink="">
      <xdr:nvSpPr>
        <xdr:cNvPr id="3" name="角丸四角形吹き出し 2"/>
        <xdr:cNvSpPr/>
      </xdr:nvSpPr>
      <xdr:spPr>
        <a:xfrm>
          <a:off x="11706225" y="50558700"/>
          <a:ext cx="2533650" cy="224790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チームの探究テーマ、留学内容に応じて、留学の特徴となるキーワードを３つ挙げましょう。３つが似ていても問題ありません。</a:t>
          </a:r>
        </a:p>
        <a:p>
          <a:r>
            <a:rPr lang="ja-JP" altLang="en-US" sz="1100" b="0" i="0" u="none" strike="noStrike" baseline="0" smtClean="0">
              <a:solidFill>
                <a:schemeClr val="dk1"/>
              </a:solidFill>
              <a:latin typeface="+mn-lt"/>
              <a:ea typeface="+mn-ea"/>
              <a:cs typeface="+mn-cs"/>
            </a:rPr>
            <a:t>例：</a:t>
          </a:r>
          <a:r>
            <a:rPr lang="en-US" altLang="ja-JP" sz="1100" b="0" i="0" u="none" strike="noStrike" baseline="0" smtClean="0">
              <a:solidFill>
                <a:schemeClr val="dk1"/>
              </a:solidFill>
              <a:latin typeface="+mn-lt"/>
              <a:ea typeface="+mn-ea"/>
              <a:cs typeface="+mn-cs"/>
            </a:rPr>
            <a:t>IT </a:t>
          </a:r>
          <a:r>
            <a:rPr lang="ja-JP" altLang="en-US" sz="1100" b="0" i="0" u="none" strike="noStrike" baseline="0" smtClean="0">
              <a:solidFill>
                <a:schemeClr val="dk1"/>
              </a:solidFill>
              <a:latin typeface="+mn-lt"/>
              <a:ea typeface="+mn-ea"/>
              <a:cs typeface="+mn-cs"/>
            </a:rPr>
            <a:t>企業でのインターンシップ、ジェンダーフリートイレの普及、オペラを通した文化の調査</a:t>
          </a:r>
        </a:p>
      </xdr:txBody>
    </xdr:sp>
    <xdr:clientData/>
  </xdr:twoCellAnchor>
  <xdr:twoCellAnchor>
    <xdr:from xmlns:xdr="http://schemas.openxmlformats.org/drawingml/2006/spreadsheetDrawing">
      <xdr:col>15</xdr:col>
      <xdr:colOff>628650</xdr:colOff>
      <xdr:row>180</xdr:row>
      <xdr:rowOff>29210</xdr:rowOff>
    </xdr:from>
    <xdr:to xmlns:xdr="http://schemas.openxmlformats.org/drawingml/2006/spreadsheetDrawing">
      <xdr:col>19</xdr:col>
      <xdr:colOff>419100</xdr:colOff>
      <xdr:row>189</xdr:row>
      <xdr:rowOff>124460</xdr:rowOff>
    </xdr:to>
    <xdr:sp macro="" textlink="">
      <xdr:nvSpPr>
        <xdr:cNvPr id="4" name="角丸四角形吹き出し 3"/>
        <xdr:cNvSpPr/>
      </xdr:nvSpPr>
      <xdr:spPr>
        <a:xfrm>
          <a:off x="11706225" y="74657585"/>
          <a:ext cx="2533650" cy="223837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留学エージェントとは、留学手続き代行・留学先あっせん・滞在中のサポートなどを行う業者・団体を指します。</a:t>
          </a:r>
        </a:p>
        <a:p>
          <a:r>
            <a:rPr lang="ja-JP" altLang="en-US" sz="1100" b="0" i="0" u="none" strike="noStrike" baseline="0" smtClean="0">
              <a:solidFill>
                <a:schemeClr val="dk1"/>
              </a:solidFill>
              <a:latin typeface="+mn-lt"/>
              <a:ea typeface="+mn-ea"/>
              <a:cs typeface="+mn-cs"/>
            </a:rPr>
            <a:t>これらの目的としてのみ利用する場合、留学エージェント等はその</a:t>
          </a:r>
        </a:p>
        <a:p>
          <a:r>
            <a:rPr lang="ja-JP" altLang="en-US" sz="1100" b="0" i="0" u="none" strike="noStrike" baseline="0" smtClean="0">
              <a:solidFill>
                <a:schemeClr val="dk1"/>
              </a:solidFill>
              <a:latin typeface="+mn-lt"/>
              <a:ea typeface="+mn-ea"/>
              <a:cs typeface="+mn-cs"/>
            </a:rPr>
            <a:t>所在地に関わらず、受入先機関にはなりません。</a:t>
          </a:r>
        </a:p>
      </xdr:txBody>
    </xdr:sp>
    <xdr:clientData/>
  </xdr:twoCellAnchor>
  <xdr:twoCellAnchor>
    <xdr:from xmlns:xdr="http://schemas.openxmlformats.org/drawingml/2006/spreadsheetDrawing">
      <xdr:col>15</xdr:col>
      <xdr:colOff>600075</xdr:colOff>
      <xdr:row>153</xdr:row>
      <xdr:rowOff>142875</xdr:rowOff>
    </xdr:from>
    <xdr:to xmlns:xdr="http://schemas.openxmlformats.org/drawingml/2006/spreadsheetDrawing">
      <xdr:col>19</xdr:col>
      <xdr:colOff>390525</xdr:colOff>
      <xdr:row>156</xdr:row>
      <xdr:rowOff>113665</xdr:rowOff>
    </xdr:to>
    <xdr:sp macro="" textlink="">
      <xdr:nvSpPr>
        <xdr:cNvPr id="5" name="角丸四角形吹き出し 4"/>
        <xdr:cNvSpPr/>
      </xdr:nvSpPr>
      <xdr:spPr>
        <a:xfrm>
          <a:off x="11677650" y="66855975"/>
          <a:ext cx="2533650" cy="68516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mlns:xdr="http://schemas.openxmlformats.org/drawingml/2006/spreadsheetDrawing">
      <xdr:col>15</xdr:col>
      <xdr:colOff>600075</xdr:colOff>
      <xdr:row>165</xdr:row>
      <xdr:rowOff>18415</xdr:rowOff>
    </xdr:from>
    <xdr:to xmlns:xdr="http://schemas.openxmlformats.org/drawingml/2006/spreadsheetDrawing">
      <xdr:col>19</xdr:col>
      <xdr:colOff>390525</xdr:colOff>
      <xdr:row>167</xdr:row>
      <xdr:rowOff>228600</xdr:rowOff>
    </xdr:to>
    <xdr:sp macro="" textlink="">
      <xdr:nvSpPr>
        <xdr:cNvPr id="6" name="角丸四角形吹き出し 5"/>
        <xdr:cNvSpPr/>
      </xdr:nvSpPr>
      <xdr:spPr>
        <a:xfrm>
          <a:off x="11677650" y="71074915"/>
          <a:ext cx="2533650" cy="68643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mlns:xdr="http://schemas.openxmlformats.org/drawingml/2006/spreadsheetDrawing">
      <xdr:col>15</xdr:col>
      <xdr:colOff>600075</xdr:colOff>
      <xdr:row>174</xdr:row>
      <xdr:rowOff>161290</xdr:rowOff>
    </xdr:from>
    <xdr:to xmlns:xdr="http://schemas.openxmlformats.org/drawingml/2006/spreadsheetDrawing">
      <xdr:col>19</xdr:col>
      <xdr:colOff>390525</xdr:colOff>
      <xdr:row>177</xdr:row>
      <xdr:rowOff>133350</xdr:rowOff>
    </xdr:to>
    <xdr:sp macro="" textlink="">
      <xdr:nvSpPr>
        <xdr:cNvPr id="7" name="角丸四角形吹き出し 6"/>
        <xdr:cNvSpPr/>
      </xdr:nvSpPr>
      <xdr:spPr>
        <a:xfrm>
          <a:off x="11677650" y="73360915"/>
          <a:ext cx="2533650" cy="68643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mlns:xdr="http://schemas.openxmlformats.org/drawingml/2006/spreadsheetDrawing">
      <xdr:col>15</xdr:col>
      <xdr:colOff>628650</xdr:colOff>
      <xdr:row>48</xdr:row>
      <xdr:rowOff>76835</xdr:rowOff>
    </xdr:from>
    <xdr:to xmlns:xdr="http://schemas.openxmlformats.org/drawingml/2006/spreadsheetDrawing">
      <xdr:col>19</xdr:col>
      <xdr:colOff>419100</xdr:colOff>
      <xdr:row>52</xdr:row>
      <xdr:rowOff>127000</xdr:rowOff>
    </xdr:to>
    <xdr:sp macro="" textlink="">
      <xdr:nvSpPr>
        <xdr:cNvPr id="8" name="角丸四角形吹き出し 7"/>
        <xdr:cNvSpPr/>
      </xdr:nvSpPr>
      <xdr:spPr>
        <a:xfrm>
          <a:off x="11706225" y="16659860"/>
          <a:ext cx="2533650" cy="100266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mlns:xdr="http://schemas.openxmlformats.org/drawingml/2006/spreadsheetDrawing">
      <xdr:col>15</xdr:col>
      <xdr:colOff>628650</xdr:colOff>
      <xdr:row>61</xdr:row>
      <xdr:rowOff>76835</xdr:rowOff>
    </xdr:from>
    <xdr:to xmlns:xdr="http://schemas.openxmlformats.org/drawingml/2006/spreadsheetDrawing">
      <xdr:col>19</xdr:col>
      <xdr:colOff>419100</xdr:colOff>
      <xdr:row>65</xdr:row>
      <xdr:rowOff>127000</xdr:rowOff>
    </xdr:to>
    <xdr:sp macro="" textlink="">
      <xdr:nvSpPr>
        <xdr:cNvPr id="9" name="角丸四角形吹き出し 8"/>
        <xdr:cNvSpPr/>
      </xdr:nvSpPr>
      <xdr:spPr>
        <a:xfrm>
          <a:off x="11706225" y="19822160"/>
          <a:ext cx="2533650" cy="100266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mlns:xdr="http://schemas.openxmlformats.org/drawingml/2006/spreadsheetDrawing">
      <xdr:col>15</xdr:col>
      <xdr:colOff>628650</xdr:colOff>
      <xdr:row>74</xdr:row>
      <xdr:rowOff>76835</xdr:rowOff>
    </xdr:from>
    <xdr:to xmlns:xdr="http://schemas.openxmlformats.org/drawingml/2006/spreadsheetDrawing">
      <xdr:col>19</xdr:col>
      <xdr:colOff>419100</xdr:colOff>
      <xdr:row>78</xdr:row>
      <xdr:rowOff>127000</xdr:rowOff>
    </xdr:to>
    <xdr:sp macro="" textlink="">
      <xdr:nvSpPr>
        <xdr:cNvPr id="10" name="角丸四角形吹き出し 9"/>
        <xdr:cNvSpPr/>
      </xdr:nvSpPr>
      <xdr:spPr>
        <a:xfrm>
          <a:off x="11706225" y="22984460"/>
          <a:ext cx="2533650" cy="100266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mlns:xdr="http://schemas.openxmlformats.org/drawingml/2006/spreadsheetDrawing">
      <xdr:col>15</xdr:col>
      <xdr:colOff>609600</xdr:colOff>
      <xdr:row>19</xdr:row>
      <xdr:rowOff>124460</xdr:rowOff>
    </xdr:from>
    <xdr:to xmlns:xdr="http://schemas.openxmlformats.org/drawingml/2006/spreadsheetDrawing">
      <xdr:col>19</xdr:col>
      <xdr:colOff>400050</xdr:colOff>
      <xdr:row>21</xdr:row>
      <xdr:rowOff>145415</xdr:rowOff>
    </xdr:to>
    <xdr:sp macro="" textlink="">
      <xdr:nvSpPr>
        <xdr:cNvPr id="12" name="角丸四角形吹き出し 11"/>
        <xdr:cNvSpPr/>
      </xdr:nvSpPr>
      <xdr:spPr>
        <a:xfrm>
          <a:off x="11687175" y="4725035"/>
          <a:ext cx="2533650" cy="50673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在籍高校担当者が記入してください。</a:t>
          </a:r>
        </a:p>
      </xdr:txBody>
    </xdr:sp>
    <xdr:clientData/>
  </xdr:twoCellAnchor>
  <xdr:twoCellAnchor>
    <xdr:from xmlns:xdr="http://schemas.openxmlformats.org/drawingml/2006/spreadsheetDrawing">
      <xdr:col>15</xdr:col>
      <xdr:colOff>0</xdr:colOff>
      <xdr:row>159</xdr:row>
      <xdr:rowOff>228600</xdr:rowOff>
    </xdr:from>
    <xdr:to xmlns:xdr="http://schemas.openxmlformats.org/drawingml/2006/spreadsheetDrawing">
      <xdr:col>15</xdr:col>
      <xdr:colOff>171450</xdr:colOff>
      <xdr:row>180</xdr:row>
      <xdr:rowOff>9525</xdr:rowOff>
    </xdr:to>
    <xdr:sp macro="" textlink="">
      <xdr:nvSpPr>
        <xdr:cNvPr id="13" name="右大かっこ 12"/>
        <xdr:cNvSpPr/>
      </xdr:nvSpPr>
      <xdr:spPr>
        <a:xfrm>
          <a:off x="11077575" y="69856350"/>
          <a:ext cx="171450" cy="4781550"/>
        </a:xfrm>
        <a:prstGeom prst="rightBracket">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15</xdr:col>
      <xdr:colOff>552450</xdr:colOff>
      <xdr:row>159</xdr:row>
      <xdr:rowOff>38100</xdr:rowOff>
    </xdr:from>
    <xdr:to xmlns:xdr="http://schemas.openxmlformats.org/drawingml/2006/spreadsheetDrawing">
      <xdr:col>19</xdr:col>
      <xdr:colOff>676275</xdr:colOff>
      <xdr:row>162</xdr:row>
      <xdr:rowOff>124460</xdr:rowOff>
    </xdr:to>
    <xdr:sp macro="" textlink="">
      <xdr:nvSpPr>
        <xdr:cNvPr id="14" name="線吹き出し 2 (枠付き) 13"/>
        <xdr:cNvSpPr/>
      </xdr:nvSpPr>
      <xdr:spPr>
        <a:xfrm>
          <a:off x="11630025" y="69665850"/>
          <a:ext cx="2867025" cy="800735"/>
        </a:xfrm>
        <a:prstGeom prst="borderCallout2">
          <a:avLst>
            <a:gd name="adj1" fmla="val 18750"/>
            <a:gd name="adj2" fmla="val -1692"/>
            <a:gd name="adj3" fmla="val 18750"/>
            <a:gd name="adj4" fmla="val -6704"/>
            <a:gd name="adj5" fmla="val 58103"/>
            <a:gd name="adj6" fmla="val -13584"/>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受入先期間が複数ある場合は、２か所目・３か所目についても記入してください。</a:t>
          </a:r>
          <a:endParaRPr kumimoji="1" lang="en-US" altLang="ja-JP" sz="1100"/>
        </a:p>
        <a:p>
          <a:pPr algn="l"/>
          <a:r>
            <a:rPr kumimoji="1" lang="en-US" altLang="ja-JP" sz="1100"/>
            <a:t>※</a:t>
          </a:r>
          <a:r>
            <a:rPr kumimoji="1" lang="ja-JP" altLang="en-US" sz="1100"/>
            <a:t>第２希望・第３希望ではありません。</a:t>
          </a:r>
        </a:p>
      </xdr:txBody>
    </xdr:sp>
    <xdr:clientData/>
  </xdr:twoCellAnchor>
  <xdr:twoCellAnchor>
    <xdr:from xmlns:xdr="http://schemas.openxmlformats.org/drawingml/2006/spreadsheetDrawing">
      <xdr:col>15</xdr:col>
      <xdr:colOff>638175</xdr:colOff>
      <xdr:row>147</xdr:row>
      <xdr:rowOff>97790</xdr:rowOff>
    </xdr:from>
    <xdr:to xmlns:xdr="http://schemas.openxmlformats.org/drawingml/2006/spreadsheetDrawing">
      <xdr:col>19</xdr:col>
      <xdr:colOff>428625</xdr:colOff>
      <xdr:row>147</xdr:row>
      <xdr:rowOff>1372870</xdr:rowOff>
    </xdr:to>
    <xdr:sp macro="" textlink="">
      <xdr:nvSpPr>
        <xdr:cNvPr id="15" name="角丸四角形吹き出し 14"/>
        <xdr:cNvSpPr/>
      </xdr:nvSpPr>
      <xdr:spPr>
        <a:xfrm>
          <a:off x="11715750" y="63953390"/>
          <a:ext cx="2533650" cy="1275080"/>
        </a:xfrm>
        <a:prstGeom prst="wedgeRoundRectCallout">
          <a:avLst>
            <a:gd name="adj1" fmla="val -61435"/>
            <a:gd name="adj2" fmla="val -3029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１か所目以降を入力すると自動計算されます。</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（留学期間について、数式で計算されますが、上書きできます。）</a:t>
          </a:r>
        </a:p>
      </xdr:txBody>
    </xdr:sp>
    <xdr:clientData/>
  </xdr:twoCellAnchor>
  <xdr:twoCellAnchor>
    <xdr:from xmlns:xdr="http://schemas.openxmlformats.org/drawingml/2006/spreadsheetDrawing">
      <xdr:col>15</xdr:col>
      <xdr:colOff>638175</xdr:colOff>
      <xdr:row>139</xdr:row>
      <xdr:rowOff>260350</xdr:rowOff>
    </xdr:from>
    <xdr:to xmlns:xdr="http://schemas.openxmlformats.org/drawingml/2006/spreadsheetDrawing">
      <xdr:col>19</xdr:col>
      <xdr:colOff>428625</xdr:colOff>
      <xdr:row>140</xdr:row>
      <xdr:rowOff>85725</xdr:rowOff>
    </xdr:to>
    <xdr:sp macro="" textlink="">
      <xdr:nvSpPr>
        <xdr:cNvPr id="16" name="角丸四角形吹き出し 15"/>
        <xdr:cNvSpPr/>
      </xdr:nvSpPr>
      <xdr:spPr>
        <a:xfrm>
          <a:off x="11715750" y="58877200"/>
          <a:ext cx="2533650" cy="1968500"/>
        </a:xfrm>
        <a:prstGeom prst="wedgeRoundRectCallout">
          <a:avLst>
            <a:gd name="adj1" fmla="val -60308"/>
            <a:gd name="adj2" fmla="val 3803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２－３、２－４、２－５はあなた個人の留学計画を記載してください。</a:t>
          </a:r>
        </a:p>
        <a:p>
          <a:r>
            <a:rPr lang="ja-JP" altLang="en-US" sz="1100" b="0" i="0" u="none" strike="noStrike" baseline="0" smtClean="0">
              <a:solidFill>
                <a:schemeClr val="dk1"/>
              </a:solidFill>
              <a:latin typeface="+mn-lt"/>
              <a:ea typeface="+mn-ea"/>
              <a:cs typeface="+mn-cs"/>
            </a:rPr>
            <a:t>留学計画はチームメンバー全員が同じ計画でも構いません。</a:t>
          </a:r>
        </a:p>
        <a:p>
          <a:r>
            <a:rPr lang="ja-JP" altLang="en-US" sz="1100" b="0" i="0" u="none" strike="noStrike" baseline="0" smtClean="0">
              <a:solidFill>
                <a:schemeClr val="dk1"/>
              </a:solidFill>
              <a:latin typeface="+mn-lt"/>
              <a:ea typeface="+mn-ea"/>
              <a:cs typeface="+mn-cs"/>
            </a:rPr>
            <a:t>また、チームメンバー全員が、異なった計画でも構いません。</a:t>
          </a:r>
        </a:p>
      </xdr:txBody>
    </xdr:sp>
    <xdr:clientData/>
  </xdr:twoCellAnchor>
  <xdr:twoCellAnchor>
    <xdr:from xmlns:xdr="http://schemas.openxmlformats.org/drawingml/2006/spreadsheetDrawing">
      <xdr:col>15</xdr:col>
      <xdr:colOff>533400</xdr:colOff>
      <xdr:row>141</xdr:row>
      <xdr:rowOff>9525</xdr:rowOff>
    </xdr:from>
    <xdr:to xmlns:xdr="http://schemas.openxmlformats.org/drawingml/2006/spreadsheetDrawing">
      <xdr:col>20</xdr:col>
      <xdr:colOff>400050</xdr:colOff>
      <xdr:row>147</xdr:row>
      <xdr:rowOff>6350</xdr:rowOff>
    </xdr:to>
    <xdr:sp macro="" textlink="">
      <xdr:nvSpPr>
        <xdr:cNvPr id="17" name="角丸四角形吹き出し 16"/>
        <xdr:cNvSpPr/>
      </xdr:nvSpPr>
      <xdr:spPr>
        <a:xfrm>
          <a:off x="11610975" y="61007625"/>
          <a:ext cx="3295650" cy="2854325"/>
        </a:xfrm>
        <a:prstGeom prst="wedgeRoundRectCallout">
          <a:avLst>
            <a:gd name="adj1" fmla="val -57734"/>
            <a:gd name="adj2" fmla="val 2895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日数は初日も含めて計算してください。</a:t>
          </a:r>
          <a:r>
            <a:rPr lang="ja-JP" altLang="en-US">
              <a:effectLst/>
            </a:rPr>
            <a:t> </a:t>
          </a: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受入先機関が複数あり、活動を行わない日がある場合は、その日数を除いてください。</a:t>
          </a:r>
          <a:r>
            <a:rPr lang="ja-JP" altLang="en-US">
              <a:effectLst/>
            </a:rPr>
            <a:t> </a:t>
          </a:r>
        </a:p>
        <a:p>
          <a:r>
            <a:rPr lang="ja-JP" altLang="en-US" sz="1100">
              <a:solidFill>
                <a:schemeClr val="dk1"/>
              </a:solidFill>
              <a:effectLst/>
              <a:latin typeface="+mn-lt"/>
              <a:ea typeface="+mn-ea"/>
              <a:cs typeface="+mn-cs"/>
            </a:rPr>
            <a:t>（例）留学期間全体：</a:t>
          </a:r>
          <a:r>
            <a:rPr lang="en-US" altLang="ja-JP" sz="1100">
              <a:solidFill>
                <a:schemeClr val="dk1"/>
              </a:solidFill>
              <a:effectLst/>
              <a:latin typeface="+mn-lt"/>
              <a:ea typeface="+mn-ea"/>
              <a:cs typeface="+mn-cs"/>
            </a:rPr>
            <a:t>7/21-8/15</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26</a:t>
          </a:r>
          <a:r>
            <a:rPr lang="ja-JP" altLang="en-US" sz="1100">
              <a:solidFill>
                <a:schemeClr val="dk1"/>
              </a:solidFill>
              <a:effectLst/>
              <a:latin typeface="+mn-lt"/>
              <a:ea typeface="+mn-ea"/>
              <a:cs typeface="+mn-cs"/>
            </a:rPr>
            <a:t>日間）</a:t>
          </a:r>
          <a:r>
            <a:rPr lang="ja-JP" altLang="en-US">
              <a:effectLst/>
            </a:rPr>
            <a:t> </a:t>
          </a:r>
        </a:p>
        <a:p>
          <a:r>
            <a:rPr lang="ja-JP" altLang="en-US" sz="1100">
              <a:solidFill>
                <a:schemeClr val="dk1"/>
              </a:solidFill>
              <a:effectLst/>
              <a:latin typeface="+mn-lt"/>
              <a:ea typeface="+mn-ea"/>
              <a:cs typeface="+mn-cs"/>
            </a:rPr>
            <a:t>・１か所目：</a:t>
          </a:r>
          <a:r>
            <a:rPr lang="en-US" altLang="ja-JP" sz="1100">
              <a:solidFill>
                <a:schemeClr val="dk1"/>
              </a:solidFill>
              <a:effectLst/>
              <a:latin typeface="+mn-lt"/>
              <a:ea typeface="+mn-ea"/>
              <a:cs typeface="+mn-cs"/>
            </a:rPr>
            <a:t>7/21-8/1</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12</a:t>
          </a:r>
          <a:r>
            <a:rPr lang="ja-JP" altLang="en-US" sz="1100">
              <a:solidFill>
                <a:schemeClr val="dk1"/>
              </a:solidFill>
              <a:effectLst/>
              <a:latin typeface="+mn-lt"/>
              <a:ea typeface="+mn-ea"/>
              <a:cs typeface="+mn-cs"/>
            </a:rPr>
            <a:t>日間）</a:t>
          </a:r>
          <a:r>
            <a:rPr lang="ja-JP" altLang="en-US">
              <a:effectLst/>
            </a:rPr>
            <a:t> </a:t>
          </a:r>
        </a:p>
        <a:p>
          <a:r>
            <a:rPr lang="ja-JP" altLang="en-US" sz="1100">
              <a:solidFill>
                <a:schemeClr val="dk1"/>
              </a:solidFill>
              <a:effectLst/>
              <a:latin typeface="+mn-lt"/>
              <a:ea typeface="+mn-ea"/>
              <a:cs typeface="+mn-cs"/>
            </a:rPr>
            <a:t>・２か所目：</a:t>
          </a:r>
          <a:r>
            <a:rPr lang="en-US" altLang="ja-JP" sz="1100">
              <a:solidFill>
                <a:schemeClr val="dk1"/>
              </a:solidFill>
              <a:effectLst/>
              <a:latin typeface="+mn-lt"/>
              <a:ea typeface="+mn-ea"/>
              <a:cs typeface="+mn-cs"/>
            </a:rPr>
            <a:t>8/2-8/3</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a:t>
          </a:r>
          <a:r>
            <a:rPr lang="ja-JP" altLang="en-US" sz="1100">
              <a:solidFill>
                <a:schemeClr val="dk1"/>
              </a:solidFill>
              <a:effectLst/>
              <a:latin typeface="+mn-lt"/>
              <a:ea typeface="+mn-ea"/>
              <a:cs typeface="+mn-cs"/>
            </a:rPr>
            <a:t>日間）　</a:t>
          </a:r>
          <a:r>
            <a:rPr lang="ja-JP" altLang="en-US">
              <a:effectLst/>
            </a:rPr>
            <a:t> </a:t>
          </a:r>
        </a:p>
        <a:p>
          <a:r>
            <a:rPr lang="ja-JP" altLang="en-US" sz="1100">
              <a:solidFill>
                <a:schemeClr val="dk1"/>
              </a:solidFill>
              <a:effectLst/>
              <a:latin typeface="+mn-lt"/>
              <a:ea typeface="+mn-ea"/>
              <a:cs typeface="+mn-cs"/>
            </a:rPr>
            <a:t>・３か所目：</a:t>
          </a:r>
          <a:r>
            <a:rPr lang="en-US" altLang="ja-JP" sz="1100">
              <a:solidFill>
                <a:schemeClr val="dk1"/>
              </a:solidFill>
              <a:effectLst/>
              <a:latin typeface="+mn-lt"/>
              <a:ea typeface="+mn-ea"/>
              <a:cs typeface="+mn-cs"/>
            </a:rPr>
            <a:t>8/6-8/15</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10</a:t>
          </a:r>
          <a:r>
            <a:rPr lang="ja-JP" altLang="en-US" sz="1100">
              <a:solidFill>
                <a:schemeClr val="dk1"/>
              </a:solidFill>
              <a:effectLst/>
              <a:latin typeface="+mn-lt"/>
              <a:ea typeface="+mn-ea"/>
              <a:cs typeface="+mn-cs"/>
            </a:rPr>
            <a:t>日間）</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※8/4-8/5</a:t>
          </a:r>
          <a:r>
            <a:rPr lang="ja-JP" altLang="en-US" sz="1100">
              <a:solidFill>
                <a:schemeClr val="dk1"/>
              </a:solidFill>
              <a:effectLst/>
              <a:latin typeface="+mn-lt"/>
              <a:ea typeface="+mn-ea"/>
              <a:cs typeface="+mn-cs"/>
            </a:rPr>
            <a:t>は移動日等、活動がない。</a:t>
          </a:r>
          <a:r>
            <a:rPr lang="ja-JP" altLang="en-US">
              <a:effectLst/>
            </a:rPr>
            <a:t> </a:t>
          </a:r>
        </a:p>
        <a:p>
          <a:r>
            <a:rPr lang="ja-JP" altLang="en-US" sz="1100">
              <a:solidFill>
                <a:schemeClr val="dk1"/>
              </a:solidFill>
              <a:effectLst/>
              <a:latin typeface="+mn-lt"/>
              <a:ea typeface="+mn-ea"/>
              <a:cs typeface="+mn-cs"/>
            </a:rPr>
            <a:t>⇒</a:t>
          </a:r>
          <a:r>
            <a:rPr lang="ja-JP" altLang="en-US" sz="1100" u="sng">
              <a:solidFill>
                <a:schemeClr val="dk1"/>
              </a:solidFill>
              <a:effectLst/>
              <a:latin typeface="+mn-lt"/>
              <a:ea typeface="+mn-ea"/>
              <a:cs typeface="+mn-cs"/>
            </a:rPr>
            <a:t>留学期間（日数）は、</a:t>
          </a:r>
          <a:r>
            <a:rPr lang="en-US" altLang="ja-JP" sz="1100" u="sng">
              <a:solidFill>
                <a:schemeClr val="dk1"/>
              </a:solidFill>
              <a:effectLst/>
              <a:latin typeface="+mn-lt"/>
              <a:ea typeface="+mn-ea"/>
              <a:cs typeface="+mn-cs"/>
            </a:rPr>
            <a:t>8/4-8/5</a:t>
          </a:r>
          <a:r>
            <a:rPr lang="ja-JP" altLang="en-US" sz="1100" u="sng">
              <a:solidFill>
                <a:schemeClr val="dk1"/>
              </a:solidFill>
              <a:effectLst/>
              <a:latin typeface="+mn-lt"/>
              <a:ea typeface="+mn-ea"/>
              <a:cs typeface="+mn-cs"/>
            </a:rPr>
            <a:t>の２日間を除く、</a:t>
          </a:r>
          <a:r>
            <a:rPr lang="en-US" altLang="ja-JP" sz="1100" u="sng">
              <a:solidFill>
                <a:schemeClr val="dk1"/>
              </a:solidFill>
              <a:effectLst/>
              <a:latin typeface="+mn-lt"/>
              <a:ea typeface="+mn-ea"/>
              <a:cs typeface="+mn-cs"/>
            </a:rPr>
            <a:t>24</a:t>
          </a:r>
          <a:r>
            <a:rPr lang="ja-JP" altLang="en-US" sz="1100" u="sng">
              <a:solidFill>
                <a:schemeClr val="dk1"/>
              </a:solidFill>
              <a:effectLst/>
              <a:latin typeface="+mn-lt"/>
              <a:ea typeface="+mn-ea"/>
              <a:cs typeface="+mn-cs"/>
            </a:rPr>
            <a:t>日間</a:t>
          </a:r>
          <a:r>
            <a:rPr lang="ja-JP" altLang="en-US">
              <a:effectLst/>
            </a:rPr>
            <a:t> </a:t>
          </a:r>
        </a:p>
        <a:p>
          <a:endParaRPr lang="ja-JP" altLang="en-US" sz="1100" b="0" i="0" u="none" strike="noStrike" baseline="0" smtClean="0">
            <a:solidFill>
              <a:schemeClr val="dk1"/>
            </a:solidFill>
            <a:latin typeface="+mn-lt"/>
            <a:ea typeface="+mn-ea"/>
            <a:cs typeface="+mn-cs"/>
          </a:endParaRPr>
        </a:p>
      </xdr:txBody>
    </xdr:sp>
    <xdr:clientData/>
  </xdr:twoCellAnchor>
  <xdr:twoCellAnchor>
    <xdr:from xmlns:xdr="http://schemas.openxmlformats.org/drawingml/2006/spreadsheetDrawing">
      <xdr:col>16</xdr:col>
      <xdr:colOff>0</xdr:colOff>
      <xdr:row>202</xdr:row>
      <xdr:rowOff>0</xdr:rowOff>
    </xdr:from>
    <xdr:to xmlns:xdr="http://schemas.openxmlformats.org/drawingml/2006/spreadsheetDrawing">
      <xdr:col>19</xdr:col>
      <xdr:colOff>476250</xdr:colOff>
      <xdr:row>202</xdr:row>
      <xdr:rowOff>408940</xdr:rowOff>
    </xdr:to>
    <xdr:sp macro="" textlink="">
      <xdr:nvSpPr>
        <xdr:cNvPr id="18" name="角丸四角形吹き出し 17"/>
        <xdr:cNvSpPr/>
      </xdr:nvSpPr>
      <xdr:spPr>
        <a:xfrm>
          <a:off x="11763375" y="80105250"/>
          <a:ext cx="2533650" cy="40894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a:t>
          </a:r>
          <a:r>
            <a:rPr lang="ja-JP" altLang="en-US" sz="1100" b="0" i="0" baseline="0">
              <a:solidFill>
                <a:schemeClr val="dk1"/>
              </a:solidFill>
              <a:effectLst/>
              <a:latin typeface="+mn-lt"/>
              <a:ea typeface="+mn-ea"/>
              <a:cs typeface="+mn-cs"/>
            </a:rPr>
            <a:t>計画のテーマとは異なります。</a:t>
          </a:r>
          <a:endParaRPr lang="ja-JP" altLang="ja-JP">
            <a:effectLst/>
          </a:endParaRPr>
        </a:p>
      </xdr:txBody>
    </xdr:sp>
    <xdr:clientData/>
  </xdr:twoCellAnchor>
  <xdr:twoCellAnchor>
    <xdr:from xmlns:xdr="http://schemas.openxmlformats.org/drawingml/2006/spreadsheetDrawing">
      <xdr:col>16</xdr:col>
      <xdr:colOff>0</xdr:colOff>
      <xdr:row>0</xdr:row>
      <xdr:rowOff>0</xdr:rowOff>
    </xdr:from>
    <xdr:to xmlns:xdr="http://schemas.openxmlformats.org/drawingml/2006/spreadsheetDrawing">
      <xdr:col>19</xdr:col>
      <xdr:colOff>476250</xdr:colOff>
      <xdr:row>1</xdr:row>
      <xdr:rowOff>152400</xdr:rowOff>
    </xdr:to>
    <xdr:sp macro="" textlink="">
      <xdr:nvSpPr>
        <xdr:cNvPr id="19" name="角丸四角形吹き出し 18"/>
        <xdr:cNvSpPr/>
      </xdr:nvSpPr>
      <xdr:spPr>
        <a:xfrm>
          <a:off x="11763375" y="0"/>
          <a:ext cx="2533650" cy="39052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事務局記載欄（入力不要）</a:t>
          </a:r>
        </a:p>
      </xdr:txBody>
    </xdr:sp>
    <xdr:clientData/>
  </xdr:twoCellAnchor>
  <xdr:twoCellAnchor>
    <xdr:from xmlns:xdr="http://schemas.openxmlformats.org/drawingml/2006/spreadsheetDrawing">
      <xdr:col>15</xdr:col>
      <xdr:colOff>426720</xdr:colOff>
      <xdr:row>26</xdr:row>
      <xdr:rowOff>90805</xdr:rowOff>
    </xdr:from>
    <xdr:to xmlns:xdr="http://schemas.openxmlformats.org/drawingml/2006/spreadsheetDrawing">
      <xdr:col>18</xdr:col>
      <xdr:colOff>655320</xdr:colOff>
      <xdr:row>31</xdr:row>
      <xdr:rowOff>1188085</xdr:rowOff>
    </xdr:to>
    <xdr:pic macro="">
      <xdr:nvPicPr>
        <xdr:cNvPr id="20" name="図 43" descr="QR コード&#10;&#10;AI によって生成されたコンテンツは間違っている可能性があります。"/>
        <xdr:cNvPicPr>
          <a:picLocks noChangeAspect="1" noChangeArrowheads="1"/>
        </xdr:cNvPicPr>
      </xdr:nvPicPr>
      <xdr:blipFill>
        <a:blip xmlns:r="http://schemas.openxmlformats.org/officeDocument/2006/relationships" r:embed="rId1"/>
        <a:stretch>
          <a:fillRect/>
        </a:stretch>
      </xdr:blipFill>
      <xdr:spPr>
        <a:xfrm>
          <a:off x="11504295" y="6367780"/>
          <a:ext cx="2286000" cy="2287905"/>
        </a:xfrm>
        <a:prstGeom prst="rect">
          <a:avLst/>
        </a:prstGeom>
        <a:noFill/>
        <a:ln>
          <a:noFill/>
        </a:ln>
      </xdr:spPr>
    </xdr:pic>
    <xdr:clientData/>
  </xdr:twoCellAnchor>
  <xdr:twoCellAnchor editAs="oneCell">
    <xdr:from xmlns:xdr="http://schemas.openxmlformats.org/drawingml/2006/spreadsheetDrawing">
      <xdr:col>6</xdr:col>
      <xdr:colOff>101600</xdr:colOff>
      <xdr:row>14</xdr:row>
      <xdr:rowOff>45085</xdr:rowOff>
    </xdr:from>
    <xdr:to xmlns:xdr="http://schemas.openxmlformats.org/drawingml/2006/spreadsheetDrawing">
      <xdr:col>7</xdr:col>
      <xdr:colOff>728980</xdr:colOff>
      <xdr:row>21</xdr:row>
      <xdr:rowOff>168275</xdr:rowOff>
    </xdr:to>
    <xdr:pic macro="">
      <xdr:nvPicPr>
        <xdr:cNvPr id="21" name="図 20"/>
        <xdr:cNvPicPr>
          <a:picLocks noChangeAspect="1"/>
        </xdr:cNvPicPr>
      </xdr:nvPicPr>
      <xdr:blipFill>
        <a:blip xmlns:r="http://schemas.openxmlformats.org/officeDocument/2006/relationships" r:embed="rId2"/>
        <a:stretch>
          <a:fillRect/>
        </a:stretch>
      </xdr:blipFill>
      <xdr:spPr>
        <a:xfrm>
          <a:off x="4673600" y="3445510"/>
          <a:ext cx="1389380" cy="1809115"/>
        </a:xfrm>
        <a:prstGeom prst="rect">
          <a:avLst/>
        </a:prstGeom>
      </xdr:spPr>
    </xdr:pic>
    <xdr:clientData/>
  </xdr:twoCellAnchor>
  <xdr:twoCellAnchor editAs="oneCell">
    <xdr:from xmlns:xdr="http://schemas.openxmlformats.org/drawingml/2006/spreadsheetDrawing">
      <xdr:col>4</xdr:col>
      <xdr:colOff>0</xdr:colOff>
      <xdr:row>13</xdr:row>
      <xdr:rowOff>0</xdr:rowOff>
    </xdr:from>
    <xdr:to xmlns:xdr="http://schemas.openxmlformats.org/drawingml/2006/spreadsheetDrawing">
      <xdr:col>5</xdr:col>
      <xdr:colOff>9525</xdr:colOff>
      <xdr:row>14</xdr:row>
      <xdr:rowOff>9525</xdr:rowOff>
    </xdr:to>
    <xdr:pic macro="">
      <xdr:nvPicPr>
        <xdr:cNvPr id="25" name="図 24"/>
        <xdr:cNvPicPr>
          <a:picLocks noChangeAspect="1" noChangeArrowheads="1"/>
        </xdr:cNvPicPr>
      </xdr:nvPicPr>
      <xdr:blipFill>
        <a:blip xmlns:r="http://schemas.openxmlformats.org/officeDocument/2006/relationships" r:embed="rId3"/>
        <a:stretch>
          <a:fillRect/>
        </a:stretch>
      </xdr:blipFill>
      <xdr:spPr>
        <a:xfrm>
          <a:off x="3048000" y="3162300"/>
          <a:ext cx="771525" cy="2476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4</xdr:row>
      <xdr:rowOff>76835</xdr:rowOff>
    </xdr:from>
    <xdr:to xmlns:xdr="http://schemas.openxmlformats.org/drawingml/2006/spreadsheetDrawing">
      <xdr:col>9</xdr:col>
      <xdr:colOff>57150</xdr:colOff>
      <xdr:row>12</xdr:row>
      <xdr:rowOff>152400</xdr:rowOff>
    </xdr:to>
    <xdr:sp macro="" textlink="">
      <xdr:nvSpPr>
        <xdr:cNvPr id="2" name="正方形/長方形 1"/>
        <xdr:cNvSpPr/>
      </xdr:nvSpPr>
      <xdr:spPr>
        <a:xfrm>
          <a:off x="1371600" y="1029335"/>
          <a:ext cx="4857750" cy="198056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事務局使用シート</a:t>
          </a:r>
          <a:endParaRPr kumimoji="1" lang="en-US" altLang="ja-JP" sz="3200" b="1"/>
        </a:p>
        <a:p>
          <a:pPr algn="ctr"/>
          <a:r>
            <a:rPr kumimoji="1" lang="ja-JP" altLang="en-US" sz="3200" b="1"/>
            <a:t>編集しないでください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T272"/>
  <sheetViews>
    <sheetView showGridLines="0" tabSelected="1" view="pageBreakPreview" zoomScale="85" zoomScaleNormal="85" zoomScaleSheetLayoutView="85" workbookViewId="0">
      <pane xSplit="8" ySplit="5" topLeftCell="I6" activePane="bottomRight" state="frozen"/>
      <selection pane="topRight"/>
      <selection pane="bottomLeft"/>
      <selection pane="bottomRight" activeCell="B6" sqref="B6:D6"/>
    </sheetView>
  </sheetViews>
  <sheetFormatPr defaultRowHeight="18.75"/>
  <cols>
    <col min="1" max="8" width="10" style="1" customWidth="1"/>
    <col min="9" max="9" width="9" style="2" hidden="1" customWidth="1"/>
    <col min="10" max="10" width="11.375" style="2" hidden="1" customWidth="1"/>
    <col min="11" max="15" width="9" style="2" hidden="1" customWidth="1"/>
    <col min="16" max="16" width="9" style="2" customWidth="1"/>
    <col min="17" max="16384" width="9" style="1" customWidth="1"/>
  </cols>
  <sheetData>
    <row r="1" spans="1:18">
      <c r="H1" s="174" t="s">
        <v>507</v>
      </c>
    </row>
    <row r="2" spans="1:18">
      <c r="A2" s="4"/>
      <c r="B2" s="4"/>
      <c r="C2" s="4"/>
      <c r="D2" s="4"/>
      <c r="E2" s="4"/>
      <c r="F2" s="4"/>
      <c r="G2" s="4"/>
      <c r="H2" s="175"/>
    </row>
    <row r="3" spans="1:18">
      <c r="A3" s="4" t="s">
        <v>500</v>
      </c>
      <c r="B3" s="4"/>
      <c r="C3" s="4"/>
      <c r="D3" s="4"/>
      <c r="E3" s="4"/>
      <c r="F3" s="4"/>
      <c r="G3" s="4"/>
      <c r="H3" s="4"/>
      <c r="Q3" s="201"/>
      <c r="R3" s="1" t="s">
        <v>410</v>
      </c>
    </row>
    <row r="4" spans="1:18">
      <c r="A4" s="5" t="s">
        <v>105</v>
      </c>
      <c r="B4" s="5"/>
      <c r="C4" s="5"/>
      <c r="D4" s="5"/>
      <c r="E4" s="5"/>
      <c r="F4" s="5"/>
      <c r="G4" s="5"/>
      <c r="H4" s="5"/>
      <c r="Q4" s="87"/>
      <c r="R4" s="1" t="s">
        <v>401</v>
      </c>
    </row>
    <row r="5" spans="1:18">
      <c r="A5" s="6" t="s">
        <v>255</v>
      </c>
      <c r="B5" s="6"/>
      <c r="C5" s="6"/>
      <c r="D5" s="6"/>
      <c r="E5" s="6"/>
      <c r="F5" s="6"/>
      <c r="G5" s="6"/>
      <c r="H5" s="6"/>
      <c r="I5" s="199"/>
      <c r="J5" s="199"/>
      <c r="K5" s="199"/>
      <c r="L5" s="199"/>
      <c r="Q5" s="1" t="s">
        <v>290</v>
      </c>
    </row>
    <row r="6" spans="1:18">
      <c r="A6" s="7" t="s">
        <v>411</v>
      </c>
      <c r="B6" s="54"/>
      <c r="C6" s="94"/>
      <c r="D6" s="117"/>
      <c r="E6" s="129" t="s">
        <v>266</v>
      </c>
      <c r="F6" s="129"/>
      <c r="G6" s="158"/>
      <c r="H6" s="158"/>
    </row>
    <row r="7" spans="1:18">
      <c r="A7" s="8" t="s">
        <v>3</v>
      </c>
      <c r="B7" s="55"/>
      <c r="C7" s="95"/>
      <c r="D7" s="118"/>
      <c r="E7" s="130" t="s">
        <v>531</v>
      </c>
      <c r="F7" s="142"/>
      <c r="G7" s="142"/>
      <c r="H7" s="142"/>
      <c r="J7" s="2" t="s">
        <v>10</v>
      </c>
      <c r="L7" s="2" t="s">
        <v>519</v>
      </c>
      <c r="N7" s="2" t="s">
        <v>163</v>
      </c>
      <c r="O7" s="2" t="s">
        <v>455</v>
      </c>
    </row>
    <row r="8" spans="1:18">
      <c r="B8" s="56"/>
      <c r="C8" s="56"/>
      <c r="D8" s="56"/>
      <c r="L8" s="2" t="s">
        <v>522</v>
      </c>
      <c r="O8" s="2" t="s">
        <v>19</v>
      </c>
    </row>
    <row r="9" spans="1:18">
      <c r="A9" s="9" t="s">
        <v>510</v>
      </c>
      <c r="B9" s="9"/>
      <c r="C9" s="9"/>
      <c r="D9" s="9"/>
      <c r="E9" s="9"/>
      <c r="F9" s="9"/>
      <c r="G9" s="9"/>
      <c r="H9" s="9"/>
      <c r="O9" s="2" t="s">
        <v>128</v>
      </c>
    </row>
    <row r="10" spans="1:18">
      <c r="A10" s="10" t="s">
        <v>16</v>
      </c>
      <c r="O10" s="2" t="s">
        <v>23</v>
      </c>
    </row>
    <row r="11" spans="1:18">
      <c r="A11" s="11" t="s">
        <v>28</v>
      </c>
      <c r="B11" s="57"/>
      <c r="C11" s="96"/>
      <c r="D11" s="88"/>
      <c r="E11" s="88"/>
      <c r="F11" s="88"/>
      <c r="G11" s="88"/>
      <c r="H11" s="176"/>
      <c r="O11" s="2" t="s">
        <v>424</v>
      </c>
    </row>
    <row r="12" spans="1:18" ht="24">
      <c r="A12" s="12" t="s">
        <v>30</v>
      </c>
      <c r="B12" s="58"/>
      <c r="C12" s="97"/>
      <c r="D12" s="119"/>
      <c r="E12" s="119"/>
      <c r="F12" s="119"/>
      <c r="G12" s="119"/>
      <c r="H12" s="177"/>
      <c r="O12" s="2" t="s">
        <v>48</v>
      </c>
    </row>
    <row r="13" spans="1:18">
      <c r="A13" s="12" t="s">
        <v>32</v>
      </c>
      <c r="B13" s="58"/>
      <c r="C13" s="98"/>
      <c r="D13" s="89"/>
      <c r="E13" s="89"/>
      <c r="F13" s="89"/>
      <c r="G13" s="89"/>
      <c r="H13" s="120"/>
      <c r="O13" s="2" t="s">
        <v>515</v>
      </c>
    </row>
    <row r="14" spans="1:18">
      <c r="A14" s="12" t="s">
        <v>38</v>
      </c>
      <c r="B14" s="58"/>
      <c r="C14" s="98"/>
      <c r="D14" s="115" t="s">
        <v>42</v>
      </c>
      <c r="E14" s="90"/>
      <c r="F14" s="143" t="s">
        <v>45</v>
      </c>
      <c r="G14" s="90"/>
      <c r="H14" s="178" t="s">
        <v>11</v>
      </c>
    </row>
    <row r="15" spans="1:18">
      <c r="A15" s="12" t="s">
        <v>47</v>
      </c>
      <c r="B15" s="58"/>
      <c r="C15" s="98"/>
      <c r="D15" s="120"/>
      <c r="E15" s="131" t="s">
        <v>428</v>
      </c>
      <c r="F15" s="144"/>
      <c r="G15" s="159"/>
      <c r="H15" s="159"/>
      <c r="J15" s="2" t="s">
        <v>59</v>
      </c>
      <c r="L15" s="2" t="s">
        <v>69</v>
      </c>
      <c r="N15" s="2" t="s">
        <v>533</v>
      </c>
    </row>
    <row r="16" spans="1:18">
      <c r="A16" s="12" t="s">
        <v>54</v>
      </c>
      <c r="B16" s="58"/>
      <c r="C16" s="98"/>
      <c r="D16" s="89"/>
      <c r="E16" s="132"/>
      <c r="F16" s="145"/>
      <c r="G16" s="160"/>
      <c r="H16" s="159"/>
      <c r="J16" s="2" t="s">
        <v>63</v>
      </c>
      <c r="L16" s="2" t="s">
        <v>70</v>
      </c>
      <c r="N16" s="2" t="s">
        <v>541</v>
      </c>
    </row>
    <row r="17" spans="1:20">
      <c r="A17" s="12" t="s">
        <v>56</v>
      </c>
      <c r="B17" s="58"/>
      <c r="C17" s="99"/>
      <c r="D17" s="89"/>
      <c r="E17" s="133"/>
      <c r="F17" s="146"/>
      <c r="G17" s="159"/>
      <c r="H17" s="159"/>
      <c r="N17" s="2" t="s">
        <v>408</v>
      </c>
    </row>
    <row r="18" spans="1:20">
      <c r="A18" s="12" t="s">
        <v>516</v>
      </c>
      <c r="B18" s="58"/>
      <c r="C18" s="98"/>
      <c r="D18" s="120"/>
      <c r="E18" s="134"/>
      <c r="F18" s="56"/>
      <c r="N18" s="2" t="s">
        <v>540</v>
      </c>
    </row>
    <row r="19" spans="1:20" ht="19.5">
      <c r="A19" s="13" t="s">
        <v>31</v>
      </c>
      <c r="B19" s="59"/>
      <c r="C19" s="100"/>
      <c r="D19" s="121"/>
      <c r="E19" s="135" t="s">
        <v>44</v>
      </c>
      <c r="F19" s="147"/>
      <c r="N19" s="2" t="s">
        <v>539</v>
      </c>
    </row>
    <row r="20" spans="1:20">
      <c r="A20" s="14" t="s">
        <v>242</v>
      </c>
      <c r="B20" s="60"/>
      <c r="C20" s="60"/>
      <c r="D20" s="60"/>
      <c r="E20" s="60"/>
      <c r="F20" s="148"/>
      <c r="N20" s="2" t="s">
        <v>538</v>
      </c>
    </row>
    <row r="21" spans="1:20" ht="19.5">
      <c r="A21" s="15" t="s">
        <v>429</v>
      </c>
      <c r="B21" s="61"/>
      <c r="C21" s="101"/>
      <c r="D21" s="101"/>
      <c r="E21" s="101"/>
      <c r="F21" s="149"/>
      <c r="J21" s="2" t="s">
        <v>342</v>
      </c>
      <c r="N21" s="2" t="s">
        <v>248</v>
      </c>
    </row>
    <row r="22" spans="1:20">
      <c r="J22" s="2" t="s">
        <v>431</v>
      </c>
      <c r="N22" s="2" t="s">
        <v>537</v>
      </c>
    </row>
    <row r="23" spans="1:20">
      <c r="A23" s="1" t="s">
        <v>452</v>
      </c>
      <c r="G23" s="160" t="s">
        <v>91</v>
      </c>
      <c r="N23" s="2" t="s">
        <v>379</v>
      </c>
    </row>
    <row r="24" spans="1:20">
      <c r="A24" s="11" t="s">
        <v>46</v>
      </c>
      <c r="B24" s="57"/>
      <c r="C24" s="96"/>
      <c r="D24" s="86" t="s">
        <v>511</v>
      </c>
      <c r="E24" s="88"/>
      <c r="F24" s="150" t="s">
        <v>78</v>
      </c>
      <c r="G24" s="161"/>
      <c r="H24" s="179"/>
      <c r="J24" s="2" t="s">
        <v>17</v>
      </c>
      <c r="L24" s="2" t="s">
        <v>79</v>
      </c>
      <c r="N24" s="2" t="s">
        <v>536</v>
      </c>
    </row>
    <row r="25" spans="1:20">
      <c r="A25" s="12" t="s">
        <v>82</v>
      </c>
      <c r="B25" s="58"/>
      <c r="C25" s="102"/>
      <c r="D25" s="102"/>
      <c r="E25" s="102"/>
      <c r="F25" s="151"/>
      <c r="G25" s="162" t="s">
        <v>97</v>
      </c>
      <c r="H25" s="56"/>
      <c r="J25" s="2" t="s">
        <v>497</v>
      </c>
      <c r="L25" s="2" t="s">
        <v>109</v>
      </c>
      <c r="N25" s="2" t="s">
        <v>126</v>
      </c>
    </row>
    <row r="26" spans="1:20">
      <c r="A26" s="13" t="s">
        <v>86</v>
      </c>
      <c r="B26" s="59"/>
      <c r="C26" s="103"/>
      <c r="D26" s="122"/>
      <c r="E26" s="136" t="s">
        <v>89</v>
      </c>
      <c r="F26" s="122"/>
      <c r="G26" s="163"/>
      <c r="J26" s="2" t="s">
        <v>111</v>
      </c>
      <c r="L26" s="2" t="s">
        <v>21</v>
      </c>
      <c r="N26" s="2" t="s">
        <v>264</v>
      </c>
    </row>
    <row r="27" spans="1:20">
      <c r="N27" s="2" t="s">
        <v>535</v>
      </c>
    </row>
    <row r="28" spans="1:20">
      <c r="A28" s="1" t="s">
        <v>14</v>
      </c>
      <c r="G28" s="164" t="str">
        <f>IF($H$2="","",$H$1&amp;"　"&amp;$H$2)</f>
        <v/>
      </c>
      <c r="H28" s="164"/>
    </row>
    <row r="29" spans="1:20">
      <c r="A29" s="16" t="s">
        <v>92</v>
      </c>
      <c r="B29" s="17" t="s">
        <v>2</v>
      </c>
      <c r="C29" s="54"/>
      <c r="D29" s="123" t="s">
        <v>100</v>
      </c>
      <c r="E29" s="17" t="s">
        <v>52</v>
      </c>
      <c r="F29" s="54"/>
      <c r="G29" s="123" t="s">
        <v>100</v>
      </c>
      <c r="T29" s="1" t="s">
        <v>80</v>
      </c>
    </row>
    <row r="30" spans="1:20">
      <c r="A30" s="16"/>
      <c r="B30" s="17" t="s">
        <v>25</v>
      </c>
      <c r="C30" s="54"/>
      <c r="D30" s="123" t="s">
        <v>100</v>
      </c>
      <c r="E30" s="17" t="s">
        <v>103</v>
      </c>
      <c r="F30" s="152"/>
      <c r="G30" s="165" t="s">
        <v>358</v>
      </c>
      <c r="T30" s="1" t="s">
        <v>143</v>
      </c>
    </row>
    <row r="31" spans="1:20">
      <c r="A31" s="16"/>
      <c r="B31" s="62" t="s">
        <v>50</v>
      </c>
      <c r="C31" s="104"/>
      <c r="D31" s="104"/>
      <c r="E31" s="137"/>
      <c r="F31" s="137"/>
      <c r="G31" s="166"/>
      <c r="I31" s="2">
        <f>LEN(SUBSTITUTE(SUBSTITUTE(SUBSTITUTE(SUBSTITUTE(B32,CHAR(10),""),CHAR(13),"")," ",""),"　",""))</f>
        <v>0</v>
      </c>
    </row>
    <row r="32" spans="1:20" ht="150" customHeight="1">
      <c r="A32" s="16"/>
      <c r="B32" s="27"/>
      <c r="C32" s="78"/>
      <c r="D32" s="78"/>
      <c r="E32" s="78"/>
      <c r="F32" s="78"/>
      <c r="G32" s="167"/>
      <c r="H32" s="5" t="str">
        <f>IF(I31&gt;200,"文字数オーバー",IF(I31&lt;=0,"未記入",I31&amp;"文字"))</f>
        <v>未記入</v>
      </c>
    </row>
    <row r="33" spans="1:12">
      <c r="A33" s="16" t="s">
        <v>35</v>
      </c>
      <c r="B33" s="63" t="s">
        <v>95</v>
      </c>
      <c r="C33" s="63"/>
      <c r="D33" s="63"/>
      <c r="E33" s="63"/>
      <c r="F33" s="63"/>
      <c r="G33" s="63"/>
      <c r="I33" s="2">
        <f>LEN(SUBSTITUTE(SUBSTITUTE(SUBSTITUTE(SUBSTITUTE(B34,CHAR(10),""),CHAR(13),"")," ",""),"　",""))</f>
        <v>0</v>
      </c>
    </row>
    <row r="34" spans="1:12" ht="150" customHeight="1">
      <c r="A34" s="16"/>
      <c r="B34" s="64"/>
      <c r="C34" s="64"/>
      <c r="D34" s="64"/>
      <c r="E34" s="64"/>
      <c r="F34" s="64"/>
      <c r="G34" s="168"/>
      <c r="H34" s="5" t="str">
        <f>IF(I33&gt;200,"文字数オーバー",IF(I33&lt;=0,"未記入",I33&amp;"文字"))</f>
        <v>未記入</v>
      </c>
    </row>
    <row r="36" spans="1:12">
      <c r="A36" s="1" t="s">
        <v>420</v>
      </c>
    </row>
    <row r="37" spans="1:12">
      <c r="A37" s="17" t="s">
        <v>87</v>
      </c>
      <c r="B37" s="63" t="s">
        <v>113</v>
      </c>
      <c r="C37" s="63"/>
      <c r="D37" s="63"/>
      <c r="E37" s="63"/>
      <c r="F37" s="63"/>
      <c r="G37" s="63"/>
      <c r="I37" s="2">
        <f>LEN(SUBSTITUTE(SUBSTITUTE(SUBSTITUTE(SUBSTITUTE(B38,CHAR(10),""),CHAR(13),"")," ",""),"　",""))</f>
        <v>0</v>
      </c>
    </row>
    <row r="38" spans="1:12" ht="150" customHeight="1">
      <c r="A38" s="18"/>
      <c r="B38" s="27"/>
      <c r="C38" s="78"/>
      <c r="D38" s="78"/>
      <c r="E38" s="78"/>
      <c r="F38" s="78"/>
      <c r="G38" s="167"/>
      <c r="H38" s="5" t="str">
        <f>IF(I37&gt;200,"文字数オーバー",IF(I37&lt;=0,"未記入",I37&amp;"文字"))</f>
        <v>未記入</v>
      </c>
      <c r="J38" s="2" t="s">
        <v>116</v>
      </c>
    </row>
    <row r="39" spans="1:12">
      <c r="J39" s="2" t="s">
        <v>118</v>
      </c>
    </row>
    <row r="40" spans="1:12">
      <c r="A40" s="10" t="s">
        <v>34</v>
      </c>
      <c r="G40" s="164" t="str">
        <f>IF($H$2="","",$H$1&amp;"　"&amp;$H$2)</f>
        <v/>
      </c>
      <c r="H40" s="164"/>
    </row>
    <row r="41" spans="1:12">
      <c r="A41" s="10" t="s">
        <v>412</v>
      </c>
    </row>
    <row r="42" spans="1:12">
      <c r="A42" s="11" t="s">
        <v>28</v>
      </c>
      <c r="B42" s="57"/>
      <c r="C42" s="96"/>
      <c r="D42" s="88"/>
      <c r="E42" s="88"/>
      <c r="F42" s="88"/>
      <c r="G42" s="88"/>
      <c r="H42" s="176"/>
    </row>
    <row r="43" spans="1:12" ht="24">
      <c r="A43" s="12" t="s">
        <v>30</v>
      </c>
      <c r="B43" s="58"/>
      <c r="C43" s="97"/>
      <c r="D43" s="119"/>
      <c r="E43" s="119"/>
      <c r="F43" s="119"/>
      <c r="G43" s="119"/>
      <c r="H43" s="177"/>
    </row>
    <row r="44" spans="1:12">
      <c r="A44" s="12" t="s">
        <v>32</v>
      </c>
      <c r="B44" s="58"/>
      <c r="C44" s="98"/>
      <c r="D44" s="89"/>
      <c r="E44" s="89"/>
      <c r="F44" s="89"/>
      <c r="G44" s="89"/>
      <c r="H44" s="120"/>
    </row>
    <row r="45" spans="1:12">
      <c r="A45" s="12" t="s">
        <v>38</v>
      </c>
      <c r="B45" s="58"/>
      <c r="C45" s="98"/>
      <c r="D45" s="115" t="s">
        <v>42</v>
      </c>
      <c r="E45" s="90"/>
      <c r="F45" s="143" t="s">
        <v>45</v>
      </c>
      <c r="G45" s="90"/>
      <c r="H45" s="178" t="s">
        <v>11</v>
      </c>
    </row>
    <row r="46" spans="1:12">
      <c r="A46" s="12" t="s">
        <v>47</v>
      </c>
      <c r="B46" s="58"/>
      <c r="C46" s="98"/>
      <c r="D46" s="120"/>
      <c r="E46" s="138"/>
      <c r="F46" s="144"/>
      <c r="G46" s="159"/>
      <c r="H46" s="159"/>
      <c r="J46" s="2" t="s">
        <v>59</v>
      </c>
      <c r="L46" s="2" t="s">
        <v>69</v>
      </c>
    </row>
    <row r="47" spans="1:12">
      <c r="A47" s="12" t="s">
        <v>54</v>
      </c>
      <c r="B47" s="58"/>
      <c r="C47" s="98"/>
      <c r="D47" s="89"/>
      <c r="E47" s="132"/>
      <c r="F47" s="145"/>
      <c r="G47" s="160" t="s">
        <v>124</v>
      </c>
      <c r="H47" s="159"/>
      <c r="J47" s="2" t="s">
        <v>63</v>
      </c>
      <c r="L47" s="2" t="s">
        <v>70</v>
      </c>
    </row>
    <row r="48" spans="1:12">
      <c r="A48" s="12" t="s">
        <v>56</v>
      </c>
      <c r="B48" s="58"/>
      <c r="C48" s="99"/>
      <c r="D48" s="89"/>
      <c r="E48" s="133"/>
      <c r="F48" s="146"/>
      <c r="G48" s="159"/>
      <c r="H48" s="159"/>
    </row>
    <row r="49" spans="1:12">
      <c r="A49" s="12" t="s">
        <v>516</v>
      </c>
      <c r="B49" s="58"/>
      <c r="C49" s="98"/>
      <c r="D49" s="120"/>
      <c r="E49" s="134"/>
      <c r="F49" s="56"/>
    </row>
    <row r="50" spans="1:12">
      <c r="A50" s="12" t="s">
        <v>31</v>
      </c>
      <c r="B50" s="58"/>
      <c r="C50" s="98"/>
      <c r="D50" s="120"/>
      <c r="E50" s="135" t="s">
        <v>44</v>
      </c>
      <c r="F50" s="147"/>
      <c r="G50" s="160" t="s">
        <v>91</v>
      </c>
    </row>
    <row r="51" spans="1:12">
      <c r="A51" s="12" t="s">
        <v>46</v>
      </c>
      <c r="B51" s="58"/>
      <c r="C51" s="98"/>
      <c r="D51" s="124" t="s">
        <v>511</v>
      </c>
      <c r="E51" s="88"/>
      <c r="F51" s="150" t="s">
        <v>78</v>
      </c>
      <c r="G51" s="161"/>
      <c r="H51" s="179"/>
      <c r="J51" s="2" t="s">
        <v>17</v>
      </c>
      <c r="L51" s="2" t="s">
        <v>79</v>
      </c>
    </row>
    <row r="52" spans="1:12">
      <c r="A52" s="12" t="s">
        <v>82</v>
      </c>
      <c r="B52" s="58"/>
      <c r="C52" s="102"/>
      <c r="D52" s="102"/>
      <c r="E52" s="102"/>
      <c r="F52" s="151"/>
      <c r="G52" s="162" t="s">
        <v>97</v>
      </c>
      <c r="H52" s="56"/>
      <c r="J52" s="2" t="s">
        <v>106</v>
      </c>
      <c r="L52" s="2" t="s">
        <v>109</v>
      </c>
    </row>
    <row r="53" spans="1:12">
      <c r="A53" s="13" t="s">
        <v>86</v>
      </c>
      <c r="B53" s="59"/>
      <c r="C53" s="103"/>
      <c r="D53" s="122"/>
      <c r="E53" s="136" t="s">
        <v>89</v>
      </c>
      <c r="F53" s="122"/>
      <c r="G53" s="163"/>
      <c r="J53" s="2" t="s">
        <v>107</v>
      </c>
      <c r="L53" s="2" t="s">
        <v>21</v>
      </c>
    </row>
    <row r="54" spans="1:12">
      <c r="A54" s="10" t="s">
        <v>345</v>
      </c>
    </row>
    <row r="55" spans="1:12">
      <c r="A55" s="11" t="s">
        <v>28</v>
      </c>
      <c r="B55" s="57"/>
      <c r="C55" s="96"/>
      <c r="D55" s="88"/>
      <c r="E55" s="88"/>
      <c r="F55" s="88"/>
      <c r="G55" s="88"/>
      <c r="H55" s="176"/>
    </row>
    <row r="56" spans="1:12" ht="24">
      <c r="A56" s="12" t="s">
        <v>30</v>
      </c>
      <c r="B56" s="58"/>
      <c r="C56" s="97"/>
      <c r="D56" s="119"/>
      <c r="E56" s="119"/>
      <c r="F56" s="119"/>
      <c r="G56" s="119"/>
      <c r="H56" s="177"/>
    </row>
    <row r="57" spans="1:12">
      <c r="A57" s="12" t="s">
        <v>32</v>
      </c>
      <c r="B57" s="58"/>
      <c r="C57" s="98"/>
      <c r="D57" s="89"/>
      <c r="E57" s="89"/>
      <c r="F57" s="89"/>
      <c r="G57" s="89"/>
      <c r="H57" s="120"/>
    </row>
    <row r="58" spans="1:12">
      <c r="A58" s="12" t="s">
        <v>38</v>
      </c>
      <c r="B58" s="58"/>
      <c r="C58" s="98"/>
      <c r="D58" s="115" t="s">
        <v>42</v>
      </c>
      <c r="E58" s="90"/>
      <c r="F58" s="143" t="s">
        <v>45</v>
      </c>
      <c r="G58" s="90"/>
      <c r="H58" s="178" t="s">
        <v>11</v>
      </c>
    </row>
    <row r="59" spans="1:12">
      <c r="A59" s="12" t="s">
        <v>47</v>
      </c>
      <c r="B59" s="58"/>
      <c r="C59" s="98"/>
      <c r="D59" s="120"/>
      <c r="E59" s="138"/>
      <c r="F59" s="144"/>
      <c r="G59" s="159"/>
      <c r="H59" s="159"/>
      <c r="J59" s="2" t="s">
        <v>59</v>
      </c>
      <c r="L59" s="2" t="s">
        <v>69</v>
      </c>
    </row>
    <row r="60" spans="1:12">
      <c r="A60" s="12" t="s">
        <v>54</v>
      </c>
      <c r="B60" s="58"/>
      <c r="C60" s="98"/>
      <c r="D60" s="89"/>
      <c r="E60" s="132"/>
      <c r="F60" s="145"/>
      <c r="G60" s="160" t="s">
        <v>124</v>
      </c>
      <c r="H60" s="159"/>
      <c r="J60" s="2" t="s">
        <v>63</v>
      </c>
      <c r="L60" s="2" t="s">
        <v>70</v>
      </c>
    </row>
    <row r="61" spans="1:12">
      <c r="A61" s="12" t="s">
        <v>56</v>
      </c>
      <c r="B61" s="58"/>
      <c r="C61" s="98"/>
      <c r="D61" s="89"/>
      <c r="E61" s="133"/>
      <c r="F61" s="146"/>
      <c r="G61" s="159"/>
      <c r="H61" s="159"/>
    </row>
    <row r="62" spans="1:12">
      <c r="A62" s="12" t="s">
        <v>516</v>
      </c>
      <c r="B62" s="58"/>
      <c r="C62" s="98"/>
      <c r="D62" s="120"/>
      <c r="E62" s="134"/>
      <c r="F62" s="56"/>
    </row>
    <row r="63" spans="1:12">
      <c r="A63" s="12" t="s">
        <v>31</v>
      </c>
      <c r="B63" s="58"/>
      <c r="C63" s="98"/>
      <c r="D63" s="120"/>
      <c r="E63" s="135" t="s">
        <v>44</v>
      </c>
      <c r="F63" s="147"/>
      <c r="G63" s="160" t="s">
        <v>91</v>
      </c>
    </row>
    <row r="64" spans="1:12">
      <c r="A64" s="12" t="s">
        <v>46</v>
      </c>
      <c r="B64" s="58"/>
      <c r="C64" s="98"/>
      <c r="D64" s="124" t="s">
        <v>511</v>
      </c>
      <c r="E64" s="88"/>
      <c r="F64" s="150" t="s">
        <v>78</v>
      </c>
      <c r="G64" s="161"/>
      <c r="H64" s="179"/>
      <c r="J64" s="2" t="s">
        <v>17</v>
      </c>
      <c r="L64" s="2" t="s">
        <v>79</v>
      </c>
    </row>
    <row r="65" spans="1:12">
      <c r="A65" s="12" t="s">
        <v>82</v>
      </c>
      <c r="B65" s="58"/>
      <c r="C65" s="102"/>
      <c r="D65" s="102"/>
      <c r="E65" s="102"/>
      <c r="F65" s="151"/>
      <c r="G65" s="162" t="s">
        <v>97</v>
      </c>
      <c r="H65" s="56"/>
      <c r="J65" s="2" t="s">
        <v>106</v>
      </c>
      <c r="L65" s="2" t="s">
        <v>109</v>
      </c>
    </row>
    <row r="66" spans="1:12">
      <c r="A66" s="13" t="s">
        <v>86</v>
      </c>
      <c r="B66" s="59"/>
      <c r="C66" s="103"/>
      <c r="D66" s="122"/>
      <c r="E66" s="136" t="s">
        <v>89</v>
      </c>
      <c r="F66" s="122"/>
      <c r="G66" s="163"/>
      <c r="J66" s="2" t="s">
        <v>107</v>
      </c>
      <c r="L66" s="2" t="s">
        <v>21</v>
      </c>
    </row>
    <row r="67" spans="1:12">
      <c r="A67" s="10" t="s">
        <v>96</v>
      </c>
      <c r="G67" s="164" t="str">
        <f>IF($H$2="","",$H$1&amp;"　"&amp;$H$2)</f>
        <v/>
      </c>
      <c r="H67" s="164"/>
    </row>
    <row r="68" spans="1:12">
      <c r="A68" s="11" t="s">
        <v>28</v>
      </c>
      <c r="B68" s="57"/>
      <c r="C68" s="96"/>
      <c r="D68" s="88"/>
      <c r="E68" s="88"/>
      <c r="F68" s="88"/>
      <c r="G68" s="88"/>
      <c r="H68" s="176"/>
    </row>
    <row r="69" spans="1:12" ht="24">
      <c r="A69" s="12" t="s">
        <v>30</v>
      </c>
      <c r="B69" s="58"/>
      <c r="C69" s="97"/>
      <c r="D69" s="119"/>
      <c r="E69" s="119"/>
      <c r="F69" s="119"/>
      <c r="G69" s="119"/>
      <c r="H69" s="177"/>
    </row>
    <row r="70" spans="1:12">
      <c r="A70" s="12" t="s">
        <v>32</v>
      </c>
      <c r="B70" s="58"/>
      <c r="C70" s="98"/>
      <c r="D70" s="89"/>
      <c r="E70" s="89"/>
      <c r="F70" s="89"/>
      <c r="G70" s="89"/>
      <c r="H70" s="120"/>
    </row>
    <row r="71" spans="1:12">
      <c r="A71" s="12" t="s">
        <v>38</v>
      </c>
      <c r="B71" s="58"/>
      <c r="C71" s="98"/>
      <c r="D71" s="115" t="s">
        <v>42</v>
      </c>
      <c r="E71" s="90"/>
      <c r="F71" s="143" t="s">
        <v>45</v>
      </c>
      <c r="G71" s="90"/>
      <c r="H71" s="178" t="s">
        <v>11</v>
      </c>
    </row>
    <row r="72" spans="1:12">
      <c r="A72" s="12" t="s">
        <v>47</v>
      </c>
      <c r="B72" s="58"/>
      <c r="C72" s="98"/>
      <c r="D72" s="120"/>
      <c r="E72" s="138"/>
      <c r="F72" s="144"/>
      <c r="G72" s="159"/>
      <c r="H72" s="159"/>
      <c r="J72" s="2" t="s">
        <v>59</v>
      </c>
      <c r="L72" s="2" t="s">
        <v>69</v>
      </c>
    </row>
    <row r="73" spans="1:12">
      <c r="A73" s="12" t="s">
        <v>54</v>
      </c>
      <c r="B73" s="58"/>
      <c r="C73" s="98"/>
      <c r="D73" s="89"/>
      <c r="E73" s="132"/>
      <c r="F73" s="145"/>
      <c r="G73" s="160" t="s">
        <v>124</v>
      </c>
      <c r="H73" s="159"/>
      <c r="J73" s="2" t="s">
        <v>63</v>
      </c>
      <c r="L73" s="2" t="s">
        <v>70</v>
      </c>
    </row>
    <row r="74" spans="1:12">
      <c r="A74" s="12" t="s">
        <v>56</v>
      </c>
      <c r="B74" s="58"/>
      <c r="C74" s="98"/>
      <c r="D74" s="89"/>
      <c r="E74" s="133"/>
      <c r="F74" s="146"/>
      <c r="G74" s="159"/>
      <c r="H74" s="159"/>
    </row>
    <row r="75" spans="1:12">
      <c r="A75" s="12" t="s">
        <v>516</v>
      </c>
      <c r="B75" s="58"/>
      <c r="C75" s="98"/>
      <c r="D75" s="120"/>
      <c r="E75" s="134"/>
      <c r="F75" s="56"/>
    </row>
    <row r="76" spans="1:12">
      <c r="A76" s="12" t="s">
        <v>31</v>
      </c>
      <c r="B76" s="58"/>
      <c r="C76" s="98"/>
      <c r="D76" s="120"/>
      <c r="E76" s="135" t="s">
        <v>44</v>
      </c>
      <c r="F76" s="147"/>
      <c r="G76" s="160" t="s">
        <v>91</v>
      </c>
    </row>
    <row r="77" spans="1:12">
      <c r="A77" s="12" t="s">
        <v>46</v>
      </c>
      <c r="B77" s="58"/>
      <c r="C77" s="98"/>
      <c r="D77" s="124" t="s">
        <v>511</v>
      </c>
      <c r="E77" s="88"/>
      <c r="F77" s="150" t="s">
        <v>78</v>
      </c>
      <c r="G77" s="161"/>
      <c r="H77" s="179"/>
      <c r="J77" s="2" t="s">
        <v>17</v>
      </c>
      <c r="L77" s="2" t="s">
        <v>79</v>
      </c>
    </row>
    <row r="78" spans="1:12">
      <c r="A78" s="12" t="s">
        <v>82</v>
      </c>
      <c r="B78" s="58"/>
      <c r="C78" s="102"/>
      <c r="D78" s="102"/>
      <c r="E78" s="102"/>
      <c r="F78" s="151"/>
      <c r="G78" s="162" t="s">
        <v>97</v>
      </c>
      <c r="H78" s="56"/>
      <c r="J78" s="2" t="s">
        <v>106</v>
      </c>
      <c r="L78" s="2" t="s">
        <v>109</v>
      </c>
    </row>
    <row r="79" spans="1:12">
      <c r="A79" s="13" t="s">
        <v>86</v>
      </c>
      <c r="B79" s="59"/>
      <c r="C79" s="103"/>
      <c r="D79" s="122"/>
      <c r="E79" s="136" t="s">
        <v>89</v>
      </c>
      <c r="F79" s="122"/>
      <c r="G79" s="163"/>
      <c r="J79" s="2" t="s">
        <v>107</v>
      </c>
      <c r="L79" s="2" t="s">
        <v>21</v>
      </c>
    </row>
    <row r="81" spans="1:8">
      <c r="A81" s="9" t="s">
        <v>66</v>
      </c>
      <c r="B81" s="9"/>
      <c r="C81" s="9"/>
      <c r="D81" s="9"/>
      <c r="E81" s="9"/>
      <c r="F81" s="9"/>
      <c r="G81" s="9"/>
      <c r="H81" s="9"/>
    </row>
    <row r="82" spans="1:8">
      <c r="A82" s="1" t="s">
        <v>445</v>
      </c>
      <c r="G82" s="164" t="str">
        <f>IF($H$2="","",$H$1&amp;"　"&amp;$H$2)</f>
        <v/>
      </c>
      <c r="H82" s="164"/>
    </row>
    <row r="83" spans="1:8">
      <c r="A83" s="1" t="s">
        <v>137</v>
      </c>
    </row>
    <row r="84" spans="1:8">
      <c r="A84" s="19"/>
      <c r="B84" s="65" t="s">
        <v>41</v>
      </c>
      <c r="C84" s="65"/>
      <c r="D84" s="65"/>
      <c r="E84" s="65"/>
      <c r="F84" s="65"/>
      <c r="G84" s="65"/>
      <c r="H84" s="180"/>
    </row>
    <row r="85" spans="1:8" ht="18.75" customHeight="1">
      <c r="A85" s="20"/>
      <c r="B85" s="66" t="s">
        <v>413</v>
      </c>
      <c r="C85" s="105"/>
      <c r="D85" s="105"/>
      <c r="E85" s="105"/>
      <c r="F85" s="105"/>
      <c r="G85" s="105"/>
      <c r="H85" s="181"/>
    </row>
    <row r="86" spans="1:8" ht="64.5" customHeight="1">
      <c r="A86" s="21"/>
      <c r="B86" s="67" t="s">
        <v>521</v>
      </c>
      <c r="C86" s="106"/>
      <c r="D86" s="106"/>
      <c r="E86" s="106"/>
      <c r="F86" s="106"/>
      <c r="G86" s="106"/>
      <c r="H86" s="182"/>
    </row>
    <row r="87" spans="1:8">
      <c r="A87" s="21"/>
      <c r="B87" s="68" t="s">
        <v>523</v>
      </c>
      <c r="C87" s="107"/>
      <c r="D87" s="107"/>
      <c r="E87" s="107"/>
      <c r="F87" s="107"/>
      <c r="G87" s="107"/>
      <c r="H87" s="183"/>
    </row>
    <row r="88" spans="1:8" ht="40.5" customHeight="1">
      <c r="A88" s="21"/>
      <c r="B88" s="67" t="s">
        <v>496</v>
      </c>
      <c r="C88" s="106"/>
      <c r="D88" s="106"/>
      <c r="E88" s="106"/>
      <c r="F88" s="106"/>
      <c r="G88" s="106"/>
      <c r="H88" s="182"/>
    </row>
    <row r="89" spans="1:8">
      <c r="A89" s="21"/>
      <c r="B89" s="67" t="s">
        <v>469</v>
      </c>
      <c r="C89" s="106"/>
      <c r="D89" s="106"/>
      <c r="E89" s="106"/>
      <c r="F89" s="106"/>
      <c r="G89" s="106"/>
      <c r="H89" s="182"/>
    </row>
    <row r="90" spans="1:8" ht="18.75" customHeight="1">
      <c r="A90" s="21"/>
      <c r="B90" s="68" t="s">
        <v>517</v>
      </c>
      <c r="C90" s="107"/>
      <c r="D90" s="107"/>
      <c r="E90" s="107"/>
      <c r="F90" s="107"/>
      <c r="G90" s="107"/>
      <c r="H90" s="183"/>
    </row>
    <row r="91" spans="1:8" ht="138.75" customHeight="1">
      <c r="A91" s="22"/>
      <c r="B91" s="67" t="s">
        <v>433</v>
      </c>
      <c r="C91" s="106"/>
      <c r="D91" s="106"/>
      <c r="E91" s="106"/>
      <c r="F91" s="106"/>
      <c r="G91" s="106"/>
      <c r="H91" s="182"/>
    </row>
    <row r="92" spans="1:8" ht="72" customHeight="1">
      <c r="A92" s="21"/>
      <c r="B92" s="69" t="s">
        <v>127</v>
      </c>
      <c r="C92" s="69"/>
      <c r="D92" s="69"/>
      <c r="E92" s="69"/>
      <c r="F92" s="69"/>
      <c r="G92" s="69"/>
      <c r="H92" s="184"/>
    </row>
    <row r="93" spans="1:8" ht="56.25" customHeight="1">
      <c r="A93" s="21"/>
      <c r="B93" s="69" t="s">
        <v>532</v>
      </c>
      <c r="C93" s="69"/>
      <c r="D93" s="69"/>
      <c r="E93" s="69"/>
      <c r="F93" s="69"/>
      <c r="G93" s="69"/>
      <c r="H93" s="184"/>
    </row>
    <row r="94" spans="1:8" ht="93.75" customHeight="1">
      <c r="A94" s="21"/>
      <c r="B94" s="70" t="s">
        <v>130</v>
      </c>
      <c r="C94" s="70"/>
      <c r="D94" s="70"/>
      <c r="E94" s="70"/>
      <c r="F94" s="70"/>
      <c r="G94" s="70"/>
      <c r="H94" s="185"/>
    </row>
    <row r="95" spans="1:8">
      <c r="A95" s="23"/>
    </row>
    <row r="96" spans="1:8">
      <c r="B96" s="71" t="str">
        <f>IF(COUNTIF(A85:A94,"〇")=10,"","すべてに〇がつけられない場合は応募できません。")</f>
        <v>すべてに〇がつけられない場合は応募できません。</v>
      </c>
    </row>
    <row r="98" spans="1:10">
      <c r="A98" s="10" t="s">
        <v>336</v>
      </c>
      <c r="G98" s="164" t="str">
        <f>IF($H$2="","",$H$1&amp;"　"&amp;$H$2)</f>
        <v/>
      </c>
      <c r="H98" s="164"/>
    </row>
    <row r="99" spans="1:10">
      <c r="A99" s="19"/>
      <c r="B99" s="65" t="s">
        <v>41</v>
      </c>
      <c r="C99" s="65"/>
      <c r="D99" s="65"/>
      <c r="E99" s="65"/>
      <c r="F99" s="65"/>
      <c r="G99" s="65"/>
      <c r="H99" s="180"/>
    </row>
    <row r="100" spans="1:10" ht="75" customHeight="1">
      <c r="A100" s="20"/>
      <c r="B100" s="72" t="s">
        <v>518</v>
      </c>
      <c r="C100" s="72"/>
      <c r="D100" s="72"/>
      <c r="E100" s="72"/>
      <c r="F100" s="72"/>
      <c r="G100" s="72"/>
      <c r="H100" s="186"/>
      <c r="J100" s="2" t="b">
        <v>1</v>
      </c>
    </row>
    <row r="101" spans="1:10" ht="37.5" customHeight="1">
      <c r="A101" s="21"/>
      <c r="B101" s="73" t="s">
        <v>232</v>
      </c>
      <c r="C101" s="73"/>
      <c r="D101" s="73"/>
      <c r="E101" s="73"/>
      <c r="F101" s="73"/>
      <c r="G101" s="73"/>
      <c r="H101" s="187"/>
      <c r="J101" s="2" t="b">
        <v>1</v>
      </c>
    </row>
    <row r="102" spans="1:10" ht="37.5" customHeight="1">
      <c r="A102" s="21"/>
      <c r="B102" s="67" t="s">
        <v>415</v>
      </c>
      <c r="C102" s="106"/>
      <c r="D102" s="106"/>
      <c r="E102" s="106"/>
      <c r="F102" s="106"/>
      <c r="G102" s="106"/>
      <c r="H102" s="182"/>
      <c r="J102" s="2" t="b">
        <v>1</v>
      </c>
    </row>
    <row r="103" spans="1:10">
      <c r="A103" s="21"/>
      <c r="B103" s="74" t="s">
        <v>181</v>
      </c>
      <c r="C103" s="108"/>
      <c r="D103" s="108"/>
      <c r="E103" s="108"/>
      <c r="F103" s="108"/>
      <c r="G103" s="108"/>
      <c r="H103" s="188"/>
      <c r="J103" s="2" t="b">
        <v>1</v>
      </c>
    </row>
    <row r="104" spans="1:10">
      <c r="A104" s="21"/>
      <c r="B104" s="75" t="s">
        <v>528</v>
      </c>
      <c r="C104" s="109"/>
      <c r="D104" s="109"/>
      <c r="E104" s="109"/>
      <c r="F104" s="109"/>
      <c r="G104" s="109"/>
      <c r="H104" s="189"/>
    </row>
    <row r="105" spans="1:10">
      <c r="A105" s="21"/>
      <c r="B105" s="76" t="s">
        <v>417</v>
      </c>
      <c r="C105" s="110"/>
      <c r="D105" s="110"/>
      <c r="E105" s="110"/>
      <c r="F105" s="110"/>
      <c r="G105" s="110"/>
      <c r="H105" s="190"/>
    </row>
    <row r="106" spans="1:10" ht="114.75" customHeight="1">
      <c r="A106" s="24"/>
      <c r="B106" s="70" t="s">
        <v>527</v>
      </c>
      <c r="C106" s="70"/>
      <c r="D106" s="70"/>
      <c r="E106" s="70"/>
      <c r="F106" s="70"/>
      <c r="G106" s="70"/>
      <c r="H106" s="185"/>
      <c r="J106" s="2" t="b">
        <v>0</v>
      </c>
    </row>
    <row r="108" spans="1:10">
      <c r="A108" s="1" t="s">
        <v>419</v>
      </c>
    </row>
    <row r="109" spans="1:10">
      <c r="A109" s="19"/>
      <c r="B109" s="65" t="s">
        <v>41</v>
      </c>
      <c r="C109" s="65"/>
      <c r="D109" s="65"/>
      <c r="E109" s="65"/>
      <c r="F109" s="65"/>
      <c r="G109" s="65"/>
      <c r="H109" s="180"/>
    </row>
    <row r="110" spans="1:10" ht="37.5" customHeight="1">
      <c r="A110" s="25"/>
      <c r="B110" s="77" t="s">
        <v>399</v>
      </c>
      <c r="C110" s="77"/>
      <c r="D110" s="77"/>
      <c r="E110" s="77"/>
      <c r="F110" s="77"/>
      <c r="G110" s="77"/>
      <c r="H110" s="191"/>
      <c r="J110" s="2" t="b">
        <v>1</v>
      </c>
    </row>
    <row r="112" spans="1:10">
      <c r="B112" s="71" t="str">
        <f>IF(COUNTIF(A100:A110,"〇")=8,"","〇がつけられない場合は応募できません。")</f>
        <v>〇がつけられない場合は応募できません。</v>
      </c>
      <c r="J112" s="2" t="s">
        <v>135</v>
      </c>
    </row>
    <row r="114" spans="1:9">
      <c r="A114" s="9" t="s">
        <v>139</v>
      </c>
      <c r="B114" s="9"/>
      <c r="C114" s="9"/>
      <c r="D114" s="9"/>
      <c r="E114" s="9"/>
      <c r="F114" s="9"/>
      <c r="G114" s="9"/>
      <c r="H114" s="9"/>
    </row>
    <row r="115" spans="1:9">
      <c r="A115" s="1" t="s">
        <v>140</v>
      </c>
      <c r="G115" s="164" t="str">
        <f>IF($H$2="","",$H$1&amp;"　"&amp;$H$2)</f>
        <v/>
      </c>
      <c r="H115" s="164"/>
    </row>
    <row r="116" spans="1:9" ht="37.5" customHeight="1">
      <c r="A116" s="26" t="s">
        <v>501</v>
      </c>
      <c r="B116" s="26"/>
      <c r="C116" s="26"/>
      <c r="D116" s="26"/>
      <c r="E116" s="26"/>
      <c r="F116" s="26"/>
      <c r="G116" s="26"/>
      <c r="H116" s="26"/>
    </row>
    <row r="117" spans="1:9" ht="318.75" customHeight="1">
      <c r="A117" s="27"/>
      <c r="B117" s="78"/>
      <c r="C117" s="78"/>
      <c r="D117" s="78"/>
      <c r="E117" s="78"/>
      <c r="F117" s="78"/>
      <c r="G117" s="167"/>
      <c r="H117" s="5" t="str">
        <f>IF(I117&gt;500,"文字数オーバー",IF(I117&lt;=0,"未記入",I117&amp;"文字"))</f>
        <v>未記入</v>
      </c>
      <c r="I117" s="2">
        <f>LEN(SUBSTITUTE(SUBSTITUTE(SUBSTITUTE(SUBSTITUTE(A117,CHAR(10),""),CHAR(13),"")," ",""),"　",""))</f>
        <v>0</v>
      </c>
    </row>
    <row r="118" spans="1:9">
      <c r="A118" s="5"/>
    </row>
    <row r="119" spans="1:9">
      <c r="A119" s="26" t="s">
        <v>520</v>
      </c>
      <c r="B119" s="26"/>
      <c r="C119" s="26"/>
      <c r="D119" s="26"/>
      <c r="E119" s="26"/>
      <c r="F119" s="26"/>
      <c r="G119" s="26"/>
      <c r="H119" s="26"/>
    </row>
    <row r="120" spans="1:9">
      <c r="A120" s="28" t="s">
        <v>488</v>
      </c>
      <c r="B120" s="26"/>
      <c r="C120" s="26"/>
      <c r="D120" s="26"/>
      <c r="E120" s="26"/>
      <c r="F120" s="26"/>
      <c r="G120" s="164" t="str">
        <f>IF($H$2="","",$H$1&amp;"　"&amp;$H$2)</f>
        <v/>
      </c>
      <c r="H120" s="164"/>
    </row>
    <row r="121" spans="1:9" ht="318.75" customHeight="1">
      <c r="A121" s="27"/>
      <c r="B121" s="78"/>
      <c r="C121" s="78"/>
      <c r="D121" s="78"/>
      <c r="E121" s="78"/>
      <c r="F121" s="78"/>
      <c r="G121" s="167"/>
      <c r="H121" s="5" t="str">
        <f>IF(I121&gt;500,"文字数オーバー",IF(I121&lt;=0,"未記入",I121&amp;"文字"))</f>
        <v>未記入</v>
      </c>
      <c r="I121" s="2">
        <f>LEN(SUBSTITUTE(SUBSTITUTE(SUBSTITUTE(SUBSTITUTE(A121,CHAR(10),""),CHAR(13),"")," ",""),"　",""))</f>
        <v>0</v>
      </c>
    </row>
    <row r="123" spans="1:9">
      <c r="A123" s="1" t="s">
        <v>142</v>
      </c>
    </row>
    <row r="124" spans="1:9" ht="37.5" customHeight="1">
      <c r="A124" s="29" t="s">
        <v>152</v>
      </c>
      <c r="B124" s="29"/>
      <c r="C124" s="29"/>
      <c r="D124" s="29"/>
      <c r="E124" s="29"/>
      <c r="F124" s="29"/>
      <c r="G124" s="29"/>
      <c r="H124" s="29"/>
    </row>
    <row r="125" spans="1:9" ht="37.5" customHeight="1">
      <c r="A125" s="27"/>
      <c r="B125" s="79"/>
      <c r="C125" s="79"/>
      <c r="D125" s="79"/>
      <c r="E125" s="79"/>
      <c r="F125" s="79"/>
      <c r="G125" s="169"/>
      <c r="H125" s="5" t="str">
        <f>IF(I125&gt;40,"文字数オーバー",IF(I125&lt;=0,"未記入",I125&amp;"文字"))</f>
        <v>未記入</v>
      </c>
      <c r="I125" s="2">
        <f>LEN(SUBSTITUTE(SUBSTITUTE(SUBSTITUTE(SUBSTITUTE(A125,CHAR(10),""),CHAR(13),"")," ",""),"　",""))</f>
        <v>0</v>
      </c>
    </row>
    <row r="127" spans="1:9" ht="37.5" customHeight="1">
      <c r="A127" s="30" t="s">
        <v>225</v>
      </c>
      <c r="B127" s="80"/>
      <c r="C127" s="80"/>
      <c r="D127" s="80"/>
      <c r="E127" s="80"/>
      <c r="F127" s="80"/>
      <c r="G127" s="80"/>
      <c r="H127" s="80"/>
    </row>
    <row r="128" spans="1:9">
      <c r="A128" s="16" t="s">
        <v>144</v>
      </c>
      <c r="B128" s="81"/>
      <c r="C128" s="79"/>
      <c r="D128" s="79"/>
      <c r="E128" s="79"/>
      <c r="F128" s="79"/>
      <c r="G128" s="169"/>
      <c r="H128" s="5" t="str">
        <f>IF(I128&gt;20,"文字数オーバー",IF(I128&lt;=9,"文字数不足/未記入",I128&amp;"文字"))</f>
        <v>文字数不足/未記入</v>
      </c>
      <c r="I128" s="2">
        <f>LEN(SUBSTITUTE(SUBSTITUTE(SUBSTITUTE(SUBSTITUTE(B128,CHAR(10),""),CHAR(13),"")," ",""),"　",""))</f>
        <v>0</v>
      </c>
    </row>
    <row r="129" spans="1:10">
      <c r="A129" s="16" t="s">
        <v>145</v>
      </c>
      <c r="B129" s="81"/>
      <c r="C129" s="79"/>
      <c r="D129" s="79"/>
      <c r="E129" s="79"/>
      <c r="F129" s="79"/>
      <c r="G129" s="169"/>
      <c r="H129" s="5" t="str">
        <f>IF(I129&gt;20,"文字数オーバー",IF(I129&lt;=9,"文字数不足/未記入",I129&amp;"文字"))</f>
        <v>文字数不足/未記入</v>
      </c>
      <c r="I129" s="2">
        <f>LEN(SUBSTITUTE(SUBSTITUTE(SUBSTITUTE(SUBSTITUTE(B129,CHAR(10),""),CHAR(13),"")," ",""),"　",""))</f>
        <v>0</v>
      </c>
    </row>
    <row r="130" spans="1:10">
      <c r="A130" s="16" t="s">
        <v>94</v>
      </c>
      <c r="B130" s="81"/>
      <c r="C130" s="79"/>
      <c r="D130" s="79"/>
      <c r="E130" s="79"/>
      <c r="F130" s="79"/>
      <c r="G130" s="169"/>
      <c r="H130" s="5" t="str">
        <f>IF(I130&gt;20,"文字数オーバー",IF(I130&lt;=9,"文字数不足/未記入",I130&amp;"文字"))</f>
        <v>文字数不足/未記入</v>
      </c>
      <c r="I130" s="2">
        <f>LEN(SUBSTITUTE(SUBSTITUTE(SUBSTITUTE(SUBSTITUTE(B130,CHAR(10),""),CHAR(13),"")," ",""),"　",""))</f>
        <v>0</v>
      </c>
    </row>
    <row r="132" spans="1:10" ht="18.75" customHeight="1">
      <c r="A132" s="31" t="s">
        <v>110</v>
      </c>
      <c r="B132" s="31"/>
      <c r="C132" s="31"/>
      <c r="D132" s="31"/>
      <c r="E132" s="31"/>
      <c r="F132" s="31"/>
      <c r="G132" s="164" t="str">
        <f>IF($H$2="","",$H$1&amp;"　"&amp;$H$2)</f>
        <v/>
      </c>
      <c r="H132" s="164"/>
    </row>
    <row r="133" spans="1:10">
      <c r="A133" s="32" t="s">
        <v>502</v>
      </c>
      <c r="B133" s="32"/>
      <c r="C133" s="32"/>
      <c r="D133" s="32"/>
      <c r="E133" s="32"/>
      <c r="F133" s="32"/>
      <c r="G133" s="32"/>
      <c r="H133" s="32"/>
    </row>
    <row r="134" spans="1:10" ht="168.75" customHeight="1">
      <c r="A134" s="27"/>
      <c r="B134" s="78"/>
      <c r="C134" s="78"/>
      <c r="D134" s="78"/>
      <c r="E134" s="78"/>
      <c r="F134" s="78"/>
      <c r="G134" s="167"/>
      <c r="H134" s="5" t="str">
        <f>IF(I134&gt;250,"文字数オーバー",IF(I134&lt;=0,"未記入",I134&amp;"文字"))</f>
        <v>未記入</v>
      </c>
      <c r="I134" s="2">
        <f>LEN(SUBSTITUTE(SUBSTITUTE(SUBSTITUTE(SUBSTITUTE(A134,CHAR(10),""),CHAR(13),"")," ",""),"　",""))</f>
        <v>0</v>
      </c>
    </row>
    <row r="136" spans="1:10" ht="56.25" customHeight="1">
      <c r="A136" s="26" t="s">
        <v>191</v>
      </c>
      <c r="B136" s="26"/>
      <c r="C136" s="26"/>
      <c r="D136" s="26"/>
      <c r="E136" s="26"/>
      <c r="F136" s="26"/>
      <c r="G136" s="26"/>
      <c r="H136" s="26"/>
    </row>
    <row r="137" spans="1:10" ht="168.75" customHeight="1">
      <c r="A137" s="27"/>
      <c r="B137" s="78"/>
      <c r="C137" s="78"/>
      <c r="D137" s="78"/>
      <c r="E137" s="78"/>
      <c r="F137" s="78"/>
      <c r="G137" s="167"/>
      <c r="H137" s="5" t="str">
        <f>IF(I137&gt;250,"文字数オーバー",IF(I137&lt;=0,"未記入",I137&amp;"文字"))</f>
        <v>未記入</v>
      </c>
      <c r="I137" s="2">
        <f>LEN(SUBSTITUTE(SUBSTITUTE(SUBSTITUTE(SUBSTITUTE(A137,CHAR(10),""),CHAR(13),"")," ",""),"　",""))</f>
        <v>0</v>
      </c>
    </row>
    <row r="139" spans="1:10" ht="37.5" customHeight="1">
      <c r="A139" s="26" t="s">
        <v>422</v>
      </c>
      <c r="B139" s="26"/>
      <c r="C139" s="26"/>
      <c r="D139" s="26"/>
      <c r="E139" s="26"/>
      <c r="F139" s="26"/>
      <c r="G139" s="26"/>
      <c r="H139" s="26"/>
    </row>
    <row r="140" spans="1:10" ht="168.75" customHeight="1">
      <c r="A140" s="27"/>
      <c r="B140" s="78"/>
      <c r="C140" s="78"/>
      <c r="D140" s="78"/>
      <c r="E140" s="78"/>
      <c r="F140" s="78"/>
      <c r="G140" s="167"/>
      <c r="H140" s="5" t="str">
        <f>IF(I140&gt;250,"文字数オーバー",IF(I140&lt;=0,"未記入",I140&amp;"文字"))</f>
        <v>未記入</v>
      </c>
      <c r="I140" s="2">
        <f>LEN(SUBSTITUTE(SUBSTITUTE(SUBSTITUTE(SUBSTITUTE(A140,CHAR(10),""),CHAR(13),"")," ",""),"　",""))</f>
        <v>0</v>
      </c>
    </row>
    <row r="142" spans="1:10">
      <c r="A142" s="1" t="s">
        <v>423</v>
      </c>
      <c r="G142" s="164" t="str">
        <f>IF($H$2="","",$H$1&amp;"　"&amp;$H$2)</f>
        <v/>
      </c>
      <c r="H142" s="164"/>
    </row>
    <row r="143" spans="1:10" ht="56.25" customHeight="1">
      <c r="A143" s="26" t="s">
        <v>148</v>
      </c>
      <c r="B143" s="26"/>
      <c r="C143" s="26"/>
      <c r="D143" s="26"/>
      <c r="E143" s="26"/>
      <c r="F143" s="26"/>
      <c r="G143" s="26"/>
      <c r="H143" s="26"/>
    </row>
    <row r="144" spans="1:10">
      <c r="A144" s="1" t="s">
        <v>150</v>
      </c>
      <c r="C144" s="71" t="str">
        <f>IF(C147="","",IF(OR(C147&lt;14,C147&gt;93)=TRUE,J144,""))</f>
        <v/>
      </c>
      <c r="J144" s="2" t="s">
        <v>548</v>
      </c>
    </row>
    <row r="145" spans="1:10" ht="56.25" customHeight="1">
      <c r="A145" s="33" t="s">
        <v>37</v>
      </c>
      <c r="B145" s="33"/>
      <c r="C145" s="111">
        <v>2026</v>
      </c>
      <c r="D145" s="111" t="s">
        <v>42</v>
      </c>
      <c r="E145" s="111" t="str">
        <f>IF(E156="","",E156)</f>
        <v/>
      </c>
      <c r="F145" s="111" t="s">
        <v>45</v>
      </c>
      <c r="G145" s="111" t="str">
        <f>IF(G156="","",G156)</f>
        <v/>
      </c>
      <c r="H145" s="111" t="s">
        <v>84</v>
      </c>
      <c r="J145" s="200" t="e">
        <f>DATE(C145,E145,G145)</f>
        <v>#VALUE!</v>
      </c>
    </row>
    <row r="146" spans="1:10" ht="56.25" customHeight="1">
      <c r="A146" s="33" t="s">
        <v>151</v>
      </c>
      <c r="B146" s="33"/>
      <c r="C146" s="111">
        <v>2026</v>
      </c>
      <c r="D146" s="111" t="s">
        <v>42</v>
      </c>
      <c r="E146" s="111" t="str">
        <f>IF(E157="","",MONTH(J146))</f>
        <v/>
      </c>
      <c r="F146" s="111" t="s">
        <v>45</v>
      </c>
      <c r="G146" s="111" t="str">
        <f>IF(G157="","",DAY(J146))</f>
        <v/>
      </c>
      <c r="H146" s="111" t="s">
        <v>84</v>
      </c>
      <c r="J146" s="200">
        <f>MAX(J157,J168,J178)</f>
        <v>45991</v>
      </c>
    </row>
    <row r="147" spans="1:10">
      <c r="A147" s="33" t="s">
        <v>154</v>
      </c>
      <c r="B147" s="33"/>
      <c r="C147" s="18" t="str">
        <f>IF(E145="","",J146-J145+1)</f>
        <v/>
      </c>
      <c r="D147" s="111" t="s">
        <v>84</v>
      </c>
      <c r="E147" s="139" t="s">
        <v>396</v>
      </c>
      <c r="F147" s="153"/>
      <c r="G147" s="153"/>
      <c r="H147" s="153"/>
    </row>
    <row r="148" spans="1:10" ht="131.25" customHeight="1">
      <c r="A148" s="26" t="s">
        <v>395</v>
      </c>
      <c r="B148" s="26"/>
      <c r="C148" s="26"/>
      <c r="D148" s="26"/>
      <c r="E148" s="26"/>
      <c r="F148" s="26"/>
      <c r="G148" s="26"/>
      <c r="H148" s="26"/>
    </row>
    <row r="150" spans="1:10">
      <c r="A150" s="1" t="s">
        <v>77</v>
      </c>
    </row>
    <row r="151" spans="1:10">
      <c r="A151" s="34" t="s">
        <v>156</v>
      </c>
      <c r="B151" s="82"/>
      <c r="C151" s="88"/>
      <c r="D151" s="82" t="s">
        <v>158</v>
      </c>
      <c r="E151" s="82"/>
      <c r="F151" s="154" t="str">
        <f>IF(C151="","",VLOOKUP(C151,'国・地域コード表'!$A$2:$B$173,2))</f>
        <v/>
      </c>
      <c r="G151" s="154"/>
      <c r="H151" s="192"/>
    </row>
    <row r="152" spans="1:10">
      <c r="A152" s="35" t="s">
        <v>160</v>
      </c>
      <c r="B152" s="83"/>
      <c r="C152" s="112"/>
      <c r="D152" s="112"/>
      <c r="E152" s="112"/>
      <c r="F152" s="112"/>
      <c r="G152" s="112"/>
      <c r="H152" s="193"/>
    </row>
    <row r="153" spans="1:10">
      <c r="A153" s="36" t="s">
        <v>416</v>
      </c>
      <c r="B153" s="84"/>
      <c r="C153" s="113"/>
      <c r="D153" s="125"/>
      <c r="E153" s="140" t="s">
        <v>534</v>
      </c>
      <c r="F153" s="155"/>
      <c r="G153" s="170"/>
      <c r="H153" s="194"/>
    </row>
    <row r="154" spans="1:10">
      <c r="A154" s="35" t="s">
        <v>544</v>
      </c>
      <c r="B154" s="83"/>
      <c r="C154" s="114" t="s">
        <v>165</v>
      </c>
      <c r="D154" s="112"/>
      <c r="E154" s="112"/>
      <c r="F154" s="112"/>
      <c r="G154" s="112"/>
      <c r="H154" s="193"/>
    </row>
    <row r="155" spans="1:10">
      <c r="A155" s="35"/>
      <c r="B155" s="83"/>
      <c r="C155" s="114" t="s">
        <v>164</v>
      </c>
      <c r="D155" s="112"/>
      <c r="E155" s="112"/>
      <c r="F155" s="112"/>
      <c r="G155" s="112"/>
      <c r="H155" s="193"/>
    </row>
    <row r="156" spans="1:10">
      <c r="A156" s="35" t="s">
        <v>543</v>
      </c>
      <c r="B156" s="83"/>
      <c r="C156" s="115">
        <v>2026</v>
      </c>
      <c r="D156" s="115" t="s">
        <v>42</v>
      </c>
      <c r="E156" s="89"/>
      <c r="F156" s="115" t="s">
        <v>45</v>
      </c>
      <c r="G156" s="89"/>
      <c r="H156" s="195" t="s">
        <v>84</v>
      </c>
      <c r="J156" s="200">
        <f>DATE(C156,E156,G156)</f>
        <v>45991</v>
      </c>
    </row>
    <row r="157" spans="1:10">
      <c r="A157" s="35" t="s">
        <v>542</v>
      </c>
      <c r="B157" s="83"/>
      <c r="C157" s="115">
        <v>2026</v>
      </c>
      <c r="D157" s="115" t="s">
        <v>42</v>
      </c>
      <c r="E157" s="133"/>
      <c r="F157" s="156" t="s">
        <v>45</v>
      </c>
      <c r="G157" s="133"/>
      <c r="H157" s="196" t="s">
        <v>84</v>
      </c>
      <c r="J157" s="200">
        <f>DATE(C157,E157,G157)</f>
        <v>45991</v>
      </c>
    </row>
    <row r="158" spans="1:10">
      <c r="A158" s="37" t="s">
        <v>505</v>
      </c>
      <c r="B158" s="85"/>
      <c r="C158" s="90" t="str">
        <f>IF(E156="","",J157-J156+1)</f>
        <v/>
      </c>
      <c r="D158" s="126" t="s">
        <v>170</v>
      </c>
      <c r="E158" s="139" t="s">
        <v>396</v>
      </c>
      <c r="F158" s="153"/>
      <c r="G158" s="153"/>
      <c r="H158" s="153"/>
    </row>
    <row r="159" spans="1:10" ht="135.75" customHeight="1">
      <c r="A159" s="26" t="s">
        <v>454</v>
      </c>
      <c r="B159" s="26"/>
      <c r="C159" s="26"/>
      <c r="D159" s="26"/>
      <c r="E159" s="26"/>
      <c r="F159" s="26"/>
      <c r="G159" s="26"/>
      <c r="H159" s="26"/>
    </row>
    <row r="161" spans="1:10">
      <c r="A161" s="1" t="s">
        <v>168</v>
      </c>
      <c r="G161" s="164" t="str">
        <f>IF($H$2="","",$H$1&amp;"　"&amp;$H$2)</f>
        <v/>
      </c>
      <c r="H161" s="164"/>
    </row>
    <row r="162" spans="1:10">
      <c r="A162" s="34" t="s">
        <v>156</v>
      </c>
      <c r="B162" s="82"/>
      <c r="C162" s="88"/>
      <c r="D162" s="82" t="s">
        <v>158</v>
      </c>
      <c r="E162" s="82"/>
      <c r="F162" s="154" t="str">
        <f>IF(C162="","",VLOOKUP(C162,'国・地域コード表'!$A$2:$B$173,2))</f>
        <v/>
      </c>
      <c r="G162" s="154"/>
      <c r="H162" s="192"/>
    </row>
    <row r="163" spans="1:10">
      <c r="A163" s="35" t="s">
        <v>160</v>
      </c>
      <c r="B163" s="83"/>
      <c r="C163" s="112"/>
      <c r="D163" s="112"/>
      <c r="E163" s="112"/>
      <c r="F163" s="112"/>
      <c r="G163" s="112"/>
      <c r="H163" s="193"/>
    </row>
    <row r="164" spans="1:10">
      <c r="A164" s="36" t="s">
        <v>416</v>
      </c>
      <c r="B164" s="84"/>
      <c r="C164" s="113"/>
      <c r="D164" s="125"/>
      <c r="E164" s="140" t="s">
        <v>534</v>
      </c>
      <c r="F164" s="155"/>
      <c r="G164" s="170"/>
      <c r="H164" s="194"/>
    </row>
    <row r="165" spans="1:10">
      <c r="A165" s="35" t="s">
        <v>544</v>
      </c>
      <c r="B165" s="83"/>
      <c r="C165" s="114" t="s">
        <v>165</v>
      </c>
      <c r="D165" s="112"/>
      <c r="E165" s="112"/>
      <c r="F165" s="112"/>
      <c r="G165" s="112"/>
      <c r="H165" s="193"/>
    </row>
    <row r="166" spans="1:10">
      <c r="A166" s="35"/>
      <c r="B166" s="83"/>
      <c r="C166" s="114" t="s">
        <v>164</v>
      </c>
      <c r="D166" s="112"/>
      <c r="E166" s="112"/>
      <c r="F166" s="112"/>
      <c r="G166" s="112"/>
      <c r="H166" s="193"/>
    </row>
    <row r="167" spans="1:10">
      <c r="A167" s="35" t="s">
        <v>543</v>
      </c>
      <c r="B167" s="83"/>
      <c r="C167" s="115">
        <v>2026</v>
      </c>
      <c r="D167" s="115" t="s">
        <v>42</v>
      </c>
      <c r="E167" s="89"/>
      <c r="F167" s="115" t="s">
        <v>45</v>
      </c>
      <c r="G167" s="89"/>
      <c r="H167" s="195" t="s">
        <v>84</v>
      </c>
      <c r="J167" s="200">
        <f>DATE(C167,E167,G167)</f>
        <v>45991</v>
      </c>
    </row>
    <row r="168" spans="1:10">
      <c r="A168" s="35" t="s">
        <v>542</v>
      </c>
      <c r="B168" s="83"/>
      <c r="C168" s="115">
        <v>2026</v>
      </c>
      <c r="D168" s="115" t="s">
        <v>42</v>
      </c>
      <c r="E168" s="133"/>
      <c r="F168" s="156" t="s">
        <v>45</v>
      </c>
      <c r="G168" s="133"/>
      <c r="H168" s="196" t="s">
        <v>84</v>
      </c>
      <c r="J168" s="200">
        <f>DATE(C168,E168,G168)</f>
        <v>45991</v>
      </c>
    </row>
    <row r="169" spans="1:10">
      <c r="A169" s="37" t="s">
        <v>505</v>
      </c>
      <c r="B169" s="85"/>
      <c r="C169" s="90" t="str">
        <f>IF(E167="","",J168-J167+1)</f>
        <v/>
      </c>
      <c r="D169" s="126" t="s">
        <v>170</v>
      </c>
      <c r="E169" s="139" t="s">
        <v>396</v>
      </c>
      <c r="F169" s="153"/>
      <c r="G169" s="153"/>
      <c r="H169" s="153"/>
    </row>
    <row r="171" spans="1:10">
      <c r="A171" s="1" t="s">
        <v>378</v>
      </c>
    </row>
    <row r="172" spans="1:10">
      <c r="A172" s="34" t="s">
        <v>156</v>
      </c>
      <c r="B172" s="82"/>
      <c r="C172" s="88"/>
      <c r="D172" s="82" t="s">
        <v>158</v>
      </c>
      <c r="E172" s="82"/>
      <c r="F172" s="154" t="str">
        <f>IF(C172="","",VLOOKUP(C172,'国・地域コード表'!$A$2:$B$173,2))</f>
        <v/>
      </c>
      <c r="G172" s="154"/>
      <c r="H172" s="192"/>
    </row>
    <row r="173" spans="1:10">
      <c r="A173" s="35" t="s">
        <v>160</v>
      </c>
      <c r="B173" s="83"/>
      <c r="C173" s="112"/>
      <c r="D173" s="112"/>
      <c r="E173" s="112"/>
      <c r="F173" s="112"/>
      <c r="G173" s="112"/>
      <c r="H173" s="193"/>
    </row>
    <row r="174" spans="1:10">
      <c r="A174" s="36" t="s">
        <v>416</v>
      </c>
      <c r="B174" s="84"/>
      <c r="C174" s="113"/>
      <c r="D174" s="125"/>
      <c r="E174" s="140" t="s">
        <v>534</v>
      </c>
      <c r="F174" s="155"/>
      <c r="G174" s="170"/>
      <c r="H174" s="194"/>
    </row>
    <row r="175" spans="1:10">
      <c r="A175" s="35" t="s">
        <v>544</v>
      </c>
      <c r="B175" s="83"/>
      <c r="C175" s="114" t="s">
        <v>165</v>
      </c>
      <c r="D175" s="112"/>
      <c r="E175" s="112"/>
      <c r="F175" s="112"/>
      <c r="G175" s="112"/>
      <c r="H175" s="193"/>
    </row>
    <row r="176" spans="1:10">
      <c r="A176" s="35"/>
      <c r="B176" s="83"/>
      <c r="C176" s="114" t="s">
        <v>164</v>
      </c>
      <c r="D176" s="112"/>
      <c r="E176" s="112"/>
      <c r="F176" s="112"/>
      <c r="G176" s="112"/>
      <c r="H176" s="193"/>
    </row>
    <row r="177" spans="1:10">
      <c r="A177" s="35" t="s">
        <v>543</v>
      </c>
      <c r="B177" s="83"/>
      <c r="C177" s="115">
        <v>2026</v>
      </c>
      <c r="D177" s="115" t="s">
        <v>42</v>
      </c>
      <c r="E177" s="89"/>
      <c r="F177" s="115" t="s">
        <v>45</v>
      </c>
      <c r="G177" s="89"/>
      <c r="H177" s="195" t="s">
        <v>84</v>
      </c>
      <c r="J177" s="200">
        <f>DATE(C177,E177,G177)</f>
        <v>45991</v>
      </c>
    </row>
    <row r="178" spans="1:10">
      <c r="A178" s="35" t="s">
        <v>542</v>
      </c>
      <c r="B178" s="83"/>
      <c r="C178" s="115">
        <v>2026</v>
      </c>
      <c r="D178" s="115" t="s">
        <v>42</v>
      </c>
      <c r="E178" s="133"/>
      <c r="F178" s="156" t="s">
        <v>45</v>
      </c>
      <c r="G178" s="133"/>
      <c r="H178" s="196" t="s">
        <v>84</v>
      </c>
      <c r="J178" s="200">
        <f>DATE(C178,E178,G178)</f>
        <v>45991</v>
      </c>
    </row>
    <row r="179" spans="1:10">
      <c r="A179" s="37" t="s">
        <v>505</v>
      </c>
      <c r="B179" s="85"/>
      <c r="C179" s="90" t="str">
        <f>IF(E177="","",J178-J177+1)</f>
        <v/>
      </c>
      <c r="D179" s="126" t="s">
        <v>170</v>
      </c>
      <c r="E179" s="139" t="s">
        <v>396</v>
      </c>
      <c r="F179" s="153"/>
      <c r="G179" s="153"/>
      <c r="H179" s="153"/>
    </row>
    <row r="181" spans="1:10">
      <c r="A181" s="38" t="s">
        <v>269</v>
      </c>
    </row>
    <row r="182" spans="1:10">
      <c r="A182" s="39" t="s">
        <v>380</v>
      </c>
      <c r="B182" s="86"/>
      <c r="C182" s="86"/>
      <c r="D182" s="88"/>
      <c r="E182" s="88"/>
      <c r="F182" s="88"/>
      <c r="G182" s="88"/>
      <c r="H182" s="176"/>
      <c r="J182" s="2" t="s">
        <v>116</v>
      </c>
    </row>
    <row r="183" spans="1:10">
      <c r="A183" s="12" t="s">
        <v>340</v>
      </c>
      <c r="B183" s="58"/>
      <c r="C183" s="58"/>
      <c r="D183" s="127"/>
      <c r="E183" s="108" t="s">
        <v>381</v>
      </c>
      <c r="F183" s="108"/>
      <c r="G183" s="108"/>
      <c r="H183" s="188"/>
      <c r="J183" s="2" t="s">
        <v>118</v>
      </c>
    </row>
    <row r="184" spans="1:10">
      <c r="A184" s="12"/>
      <c r="B184" s="58"/>
      <c r="C184" s="58"/>
      <c r="D184" s="127"/>
      <c r="E184" s="108" t="s">
        <v>322</v>
      </c>
      <c r="F184" s="108"/>
      <c r="G184" s="108"/>
      <c r="H184" s="188"/>
    </row>
    <row r="185" spans="1:10">
      <c r="A185" s="12"/>
      <c r="B185" s="58"/>
      <c r="C185" s="58"/>
      <c r="D185" s="127"/>
      <c r="E185" s="108" t="s">
        <v>512</v>
      </c>
      <c r="F185" s="108"/>
      <c r="G185" s="108"/>
      <c r="H185" s="188"/>
    </row>
    <row r="186" spans="1:10">
      <c r="A186" s="12"/>
      <c r="B186" s="58"/>
      <c r="C186" s="58"/>
      <c r="D186" s="127"/>
      <c r="E186" s="108" t="s">
        <v>263</v>
      </c>
      <c r="F186" s="108"/>
      <c r="G186" s="108"/>
      <c r="H186" s="188"/>
    </row>
    <row r="187" spans="1:10">
      <c r="A187" s="12" t="s">
        <v>382</v>
      </c>
      <c r="B187" s="58"/>
      <c r="C187" s="58"/>
      <c r="D187" s="112"/>
      <c r="E187" s="112"/>
      <c r="F187" s="112"/>
      <c r="G187" s="112"/>
      <c r="H187" s="193"/>
    </row>
    <row r="188" spans="1:10">
      <c r="A188" s="12" t="s">
        <v>166</v>
      </c>
      <c r="B188" s="58"/>
      <c r="C188" s="58"/>
      <c r="D188" s="112"/>
      <c r="E188" s="112"/>
      <c r="F188" s="112"/>
      <c r="G188" s="112"/>
      <c r="H188" s="193"/>
    </row>
    <row r="189" spans="1:10">
      <c r="A189" s="13" t="s">
        <v>216</v>
      </c>
      <c r="B189" s="59"/>
      <c r="C189" s="59"/>
      <c r="D189" s="128"/>
      <c r="E189" s="128"/>
      <c r="F189" s="128"/>
      <c r="G189" s="128"/>
      <c r="H189" s="197"/>
    </row>
    <row r="190" spans="1:10">
      <c r="A190" s="1" t="s">
        <v>226</v>
      </c>
    </row>
    <row r="191" spans="1:10">
      <c r="A191" s="1" t="s">
        <v>301</v>
      </c>
    </row>
    <row r="192" spans="1:10">
      <c r="A192" s="1" t="s">
        <v>383</v>
      </c>
      <c r="J192" s="2" t="b">
        <v>0</v>
      </c>
    </row>
    <row r="193" spans="1:10">
      <c r="A193" s="18"/>
      <c r="B193" s="87" t="s">
        <v>51</v>
      </c>
      <c r="G193" s="116"/>
      <c r="J193" s="2" t="b">
        <v>0</v>
      </c>
    </row>
    <row r="194" spans="1:10">
      <c r="A194" s="18"/>
      <c r="B194" s="87" t="s">
        <v>228</v>
      </c>
      <c r="G194" s="116"/>
    </row>
    <row r="195" spans="1:10">
      <c r="A195" s="18"/>
      <c r="B195" s="87" t="s">
        <v>123</v>
      </c>
      <c r="C195" s="116" t="str">
        <f>IF(COUNTIF(A193:A195,"〇")=1,"","どれか１つに○をつけてください。")</f>
        <v>どれか１つに○をつけてください。</v>
      </c>
      <c r="G195" s="116"/>
    </row>
    <row r="196" spans="1:10">
      <c r="G196" s="71"/>
    </row>
    <row r="197" spans="1:10">
      <c r="A197" s="40" t="s">
        <v>394</v>
      </c>
      <c r="B197" s="40"/>
      <c r="C197" s="40"/>
      <c r="D197" s="40"/>
      <c r="E197" s="40"/>
      <c r="F197" s="40"/>
      <c r="G197" s="40"/>
      <c r="H197" s="40"/>
      <c r="J197" s="2" t="s">
        <v>195</v>
      </c>
    </row>
    <row r="198" spans="1:10">
      <c r="A198" s="7" t="s">
        <v>386</v>
      </c>
      <c r="B198" s="54"/>
      <c r="C198" s="94"/>
      <c r="D198" s="117"/>
      <c r="E198" s="141" t="s">
        <v>387</v>
      </c>
      <c r="F198" s="157"/>
      <c r="G198" s="171"/>
      <c r="H198" s="123" t="s">
        <v>112</v>
      </c>
    </row>
    <row r="200" spans="1:10">
      <c r="A200" s="9" t="s">
        <v>288</v>
      </c>
      <c r="B200" s="9"/>
      <c r="C200" s="9"/>
      <c r="D200" s="9"/>
      <c r="E200" s="9"/>
      <c r="F200" s="9"/>
      <c r="G200" s="9"/>
      <c r="H200" s="9"/>
    </row>
    <row r="201" spans="1:10">
      <c r="A201" s="1" t="s">
        <v>508</v>
      </c>
      <c r="G201" s="164" t="str">
        <f>IF($H$2="","",$H$1&amp;"　"&amp;$H$2)</f>
        <v/>
      </c>
      <c r="H201" s="164"/>
    </row>
    <row r="202" spans="1:10" ht="37.5" customHeight="1">
      <c r="A202" s="41" t="s">
        <v>545</v>
      </c>
      <c r="B202" s="32"/>
      <c r="C202" s="32"/>
      <c r="D202" s="32"/>
      <c r="E202" s="32"/>
      <c r="F202" s="32"/>
      <c r="G202" s="32"/>
      <c r="H202" s="32"/>
    </row>
    <row r="203" spans="1:10" ht="56.25" customHeight="1">
      <c r="A203" s="27"/>
      <c r="B203" s="79"/>
      <c r="C203" s="79"/>
      <c r="D203" s="79"/>
      <c r="E203" s="79"/>
      <c r="F203" s="79"/>
      <c r="G203" s="169"/>
      <c r="H203" s="5" t="str">
        <f>IF(I203&gt;65,"文字数オーバー",IF(I203&lt;=0,"未記入",I203&amp;"文字"))</f>
        <v>未記入</v>
      </c>
      <c r="I203" s="2">
        <f>LEN(SUBSTITUTE(SUBSTITUTE(SUBSTITUTE(SUBSTITUTE(A203,CHAR(10),""),CHAR(13),"")," ",""),"　",""))</f>
        <v>0</v>
      </c>
    </row>
    <row r="204" spans="1:10">
      <c r="A204" s="4" t="s">
        <v>435</v>
      </c>
      <c r="B204" s="4"/>
      <c r="C204" s="4"/>
      <c r="D204" s="4"/>
      <c r="E204" s="4"/>
      <c r="F204" s="4"/>
      <c r="G204" s="4"/>
      <c r="H204" s="4"/>
    </row>
    <row r="206" spans="1:10" ht="37.5" customHeight="1">
      <c r="A206" s="30" t="s">
        <v>449</v>
      </c>
      <c r="B206" s="80"/>
      <c r="C206" s="80"/>
      <c r="D206" s="80"/>
      <c r="E206" s="80"/>
      <c r="F206" s="80"/>
      <c r="G206" s="80"/>
      <c r="H206" s="80"/>
    </row>
    <row r="207" spans="1:10" ht="206.25" customHeight="1">
      <c r="A207" s="27"/>
      <c r="B207" s="78"/>
      <c r="C207" s="78"/>
      <c r="D207" s="78"/>
      <c r="E207" s="78"/>
      <c r="F207" s="78"/>
      <c r="G207" s="167"/>
      <c r="H207" s="5" t="str">
        <f>IF(I207&gt;350,"文字数オーバー",IF(I207&lt;=0,"未記入",I207&amp;"文字"))</f>
        <v>未記入</v>
      </c>
      <c r="I207" s="2">
        <f>LEN(SUBSTITUTE(SUBSTITUTE(SUBSTITUTE(SUBSTITUTE(A207,CHAR(10),""),CHAR(13),"")," ",""),"　",""))</f>
        <v>0</v>
      </c>
    </row>
    <row r="209" spans="1:9" ht="37.5" customHeight="1">
      <c r="A209" s="30" t="s">
        <v>513</v>
      </c>
      <c r="B209" s="30"/>
      <c r="C209" s="30"/>
      <c r="D209" s="30"/>
      <c r="E209" s="30"/>
      <c r="F209" s="30"/>
      <c r="G209" s="30"/>
      <c r="H209" s="30"/>
    </row>
    <row r="210" spans="1:9">
      <c r="A210" s="42" t="s">
        <v>144</v>
      </c>
      <c r="B210" s="88"/>
      <c r="C210" s="88"/>
      <c r="D210" s="88"/>
      <c r="E210" s="88"/>
      <c r="F210" s="88"/>
      <c r="G210" s="88"/>
      <c r="H210" s="176"/>
    </row>
    <row r="211" spans="1:9">
      <c r="A211" s="43" t="s">
        <v>145</v>
      </c>
      <c r="B211" s="89"/>
      <c r="C211" s="89"/>
      <c r="D211" s="89"/>
      <c r="E211" s="89"/>
      <c r="F211" s="89"/>
      <c r="G211" s="89"/>
      <c r="H211" s="120"/>
    </row>
    <row r="212" spans="1:9">
      <c r="A212" s="44" t="s">
        <v>94</v>
      </c>
      <c r="B212" s="90"/>
      <c r="C212" s="90"/>
      <c r="D212" s="90"/>
      <c r="E212" s="90"/>
      <c r="F212" s="90"/>
      <c r="G212" s="90"/>
      <c r="H212" s="121"/>
    </row>
    <row r="213" spans="1:9">
      <c r="A213" s="45" t="s">
        <v>188</v>
      </c>
      <c r="B213" s="45"/>
      <c r="C213" s="45"/>
      <c r="D213" s="45"/>
      <c r="E213" s="45"/>
      <c r="F213" s="45"/>
      <c r="G213" s="45"/>
      <c r="H213" s="45"/>
    </row>
    <row r="215" spans="1:9" ht="18.75" customHeight="1">
      <c r="A215" s="3" t="s">
        <v>133</v>
      </c>
      <c r="B215" s="3"/>
      <c r="C215" s="3"/>
      <c r="D215" s="3"/>
      <c r="E215" s="3"/>
      <c r="F215" s="3"/>
      <c r="G215" s="164" t="str">
        <f>IF($H$2="","",$H$1&amp;"　"&amp;$H$2)</f>
        <v/>
      </c>
      <c r="H215" s="164"/>
    </row>
    <row r="216" spans="1:9" ht="56.25" customHeight="1">
      <c r="A216" s="30" t="s">
        <v>58</v>
      </c>
      <c r="B216" s="30"/>
      <c r="C216" s="30"/>
      <c r="D216" s="30"/>
      <c r="E216" s="30"/>
      <c r="F216" s="30"/>
      <c r="G216" s="30"/>
      <c r="H216" s="30"/>
    </row>
    <row r="217" spans="1:9" ht="281.25" customHeight="1">
      <c r="A217" s="27"/>
      <c r="B217" s="79"/>
      <c r="C217" s="79"/>
      <c r="D217" s="79"/>
      <c r="E217" s="79"/>
      <c r="F217" s="79"/>
      <c r="G217" s="169"/>
      <c r="H217" s="5" t="str">
        <f>IF(I217&gt;400,"文字数オーバー",IF(I217&lt;=0,"未記入",I217&amp;"文字"))</f>
        <v>未記入</v>
      </c>
      <c r="I217" s="2">
        <f>LEN(SUBSTITUTE(SUBSTITUTE(SUBSTITUTE(SUBSTITUTE(A217,CHAR(10),""),CHAR(13),"")," ",""),"　",""))</f>
        <v>0</v>
      </c>
    </row>
    <row r="219" spans="1:9" ht="56.25" customHeight="1">
      <c r="A219" s="30" t="s">
        <v>346</v>
      </c>
      <c r="B219" s="30"/>
      <c r="C219" s="30"/>
      <c r="D219" s="30"/>
      <c r="E219" s="30"/>
      <c r="F219" s="30"/>
      <c r="G219" s="30"/>
      <c r="H219" s="30"/>
    </row>
    <row r="220" spans="1:9" ht="281.25" customHeight="1">
      <c r="A220" s="27"/>
      <c r="B220" s="79"/>
      <c r="C220" s="79"/>
      <c r="D220" s="79"/>
      <c r="E220" s="79"/>
      <c r="F220" s="79"/>
      <c r="G220" s="169"/>
      <c r="H220" s="5" t="str">
        <f>IF(I220&gt;400,"文字数オーバー",IF(I220&lt;=0,"未記入",I220&amp;"文字"))</f>
        <v>未記入</v>
      </c>
      <c r="I220" s="2">
        <f>LEN(SUBSTITUTE(SUBSTITUTE(SUBSTITUTE(SUBSTITUTE(A220,CHAR(10),""),CHAR(13),"")," ",""),"　",""))</f>
        <v>0</v>
      </c>
    </row>
    <row r="222" spans="1:9" ht="18.75" customHeight="1">
      <c r="A222" s="3" t="s">
        <v>64</v>
      </c>
      <c r="B222" s="3"/>
      <c r="C222" s="3"/>
      <c r="D222" s="3"/>
      <c r="E222" s="3"/>
      <c r="F222" s="3"/>
      <c r="G222" s="164" t="str">
        <f>IF($H$2="","",$H$1&amp;"　"&amp;$H$2)</f>
        <v/>
      </c>
      <c r="H222" s="164"/>
    </row>
    <row r="223" spans="1:9" ht="37.5" customHeight="1">
      <c r="A223" s="30" t="s">
        <v>546</v>
      </c>
      <c r="B223" s="30"/>
      <c r="C223" s="30"/>
      <c r="D223" s="30"/>
      <c r="E223" s="30"/>
      <c r="F223" s="30"/>
      <c r="G223" s="30"/>
      <c r="H223" s="30"/>
    </row>
    <row r="224" spans="1:9" ht="187.5" customHeight="1">
      <c r="A224" s="46"/>
      <c r="B224" s="91"/>
      <c r="C224" s="91"/>
      <c r="D224" s="91"/>
      <c r="E224" s="91"/>
      <c r="F224" s="91"/>
      <c r="G224" s="172"/>
      <c r="H224" s="5" t="str">
        <f>IF(I224&gt;850,"文字数オーバー",IF(I224&lt;=0,"未記入",I224&amp;"文字"))</f>
        <v>未記入</v>
      </c>
      <c r="I224" s="2">
        <f>LEN(SUBSTITUTE(SUBSTITUTE(SUBSTITUTE(SUBSTITUTE(A224,CHAR(10),""),CHAR(13),"")," ",""),"　",""))</f>
        <v>0</v>
      </c>
    </row>
    <row r="225" spans="1:16" ht="206.25" customHeight="1">
      <c r="A225" s="47"/>
      <c r="B225" s="92"/>
      <c r="C225" s="92"/>
      <c r="D225" s="92"/>
      <c r="E225" s="92"/>
      <c r="F225" s="92"/>
      <c r="G225" s="173"/>
      <c r="H225" s="5"/>
    </row>
    <row r="226" spans="1:16" ht="187.5" customHeight="1">
      <c r="A226" s="48"/>
      <c r="B226" s="64"/>
      <c r="C226" s="64"/>
      <c r="D226" s="64"/>
      <c r="E226" s="64"/>
      <c r="F226" s="64"/>
      <c r="G226" s="168"/>
    </row>
    <row r="228" spans="1:16" s="3" customFormat="1" ht="18.75" customHeight="1">
      <c r="A228" s="3" t="s">
        <v>503</v>
      </c>
      <c r="G228" s="164" t="str">
        <f>IF($H$2="","",$H$1&amp;"　"&amp;$H$2)</f>
        <v/>
      </c>
      <c r="H228" s="164"/>
      <c r="I228" s="199"/>
      <c r="J228" s="199"/>
      <c r="K228" s="199"/>
      <c r="L228" s="199"/>
      <c r="M228" s="199"/>
      <c r="N228" s="199"/>
      <c r="O228" s="199"/>
      <c r="P228" s="199"/>
    </row>
    <row r="229" spans="1:16" ht="37.5" customHeight="1">
      <c r="A229" s="30" t="s">
        <v>547</v>
      </c>
      <c r="B229" s="30"/>
      <c r="C229" s="30"/>
      <c r="D229" s="30"/>
      <c r="E229" s="30"/>
      <c r="F229" s="30"/>
      <c r="G229" s="30"/>
      <c r="H229" s="30"/>
    </row>
    <row r="230" spans="1:16" ht="187.5" customHeight="1">
      <c r="A230" s="46"/>
      <c r="B230" s="91"/>
      <c r="C230" s="91"/>
      <c r="D230" s="91"/>
      <c r="E230" s="91"/>
      <c r="F230" s="91"/>
      <c r="G230" s="172"/>
      <c r="H230" s="5" t="str">
        <f>IF(I230&gt;850,"文字数オーバー",IF(I230&lt;=0,"未記入",I230&amp;"文字"))</f>
        <v>未記入</v>
      </c>
      <c r="I230" s="2">
        <f>LEN(SUBSTITUTE(SUBSTITUTE(SUBSTITUTE(SUBSTITUTE(A230,CHAR(10),""),CHAR(13),"")," ",""),"　",""))</f>
        <v>0</v>
      </c>
    </row>
    <row r="231" spans="1:16" ht="206.25" customHeight="1">
      <c r="A231" s="47"/>
      <c r="B231" s="92"/>
      <c r="C231" s="92"/>
      <c r="D231" s="92"/>
      <c r="E231" s="92"/>
      <c r="F231" s="92"/>
      <c r="G231" s="173"/>
      <c r="H231" s="5"/>
    </row>
    <row r="232" spans="1:16" ht="187.5" customHeight="1">
      <c r="A232" s="48"/>
      <c r="B232" s="64"/>
      <c r="C232" s="64"/>
      <c r="D232" s="64"/>
      <c r="E232" s="64"/>
      <c r="F232" s="64"/>
      <c r="G232" s="168"/>
    </row>
    <row r="234" spans="1:16" ht="37.5" customHeight="1">
      <c r="A234" s="30" t="s">
        <v>504</v>
      </c>
      <c r="B234" s="30"/>
      <c r="C234" s="30"/>
      <c r="D234" s="30"/>
      <c r="E234" s="30"/>
      <c r="F234" s="30"/>
      <c r="G234" s="30"/>
      <c r="H234" s="30"/>
    </row>
    <row r="235" spans="1:16">
      <c r="A235" s="49" t="s">
        <v>247</v>
      </c>
      <c r="B235" s="49"/>
      <c r="C235" s="49"/>
      <c r="D235" s="49"/>
      <c r="E235" s="49"/>
      <c r="F235" s="49"/>
      <c r="G235" s="164" t="str">
        <f>IF($H$2="","",$H$1&amp;"　"&amp;$H$2)</f>
        <v/>
      </c>
      <c r="H235" s="164"/>
    </row>
    <row r="236" spans="1:16" ht="300" customHeight="1">
      <c r="A236" s="27"/>
      <c r="B236" s="79"/>
      <c r="C236" s="79"/>
      <c r="D236" s="79"/>
      <c r="E236" s="79"/>
      <c r="F236" s="79"/>
      <c r="G236" s="169"/>
      <c r="H236" s="5" t="str">
        <f>IF(I236&gt;450,"文字数オーバー",IF(I236&lt;=0,"未記入",I236&amp;"文字"))</f>
        <v>未記入</v>
      </c>
      <c r="I236" s="2">
        <f>LEN(SUBSTITUTE(SUBSTITUTE(SUBSTITUTE(SUBSTITUTE(A236,CHAR(10),""),CHAR(13),"")," ",""),"　",""))</f>
        <v>0</v>
      </c>
    </row>
    <row r="238" spans="1:16" ht="56.25" customHeight="1">
      <c r="A238" s="30" t="s">
        <v>283</v>
      </c>
      <c r="B238" s="30"/>
      <c r="C238" s="30"/>
      <c r="D238" s="30"/>
      <c r="E238" s="30"/>
      <c r="F238" s="30"/>
      <c r="G238" s="30"/>
      <c r="H238" s="30"/>
    </row>
    <row r="239" spans="1:16" ht="300" customHeight="1">
      <c r="A239" s="27"/>
      <c r="B239" s="78"/>
      <c r="C239" s="78"/>
      <c r="D239" s="78"/>
      <c r="E239" s="78"/>
      <c r="F239" s="78"/>
      <c r="G239" s="167"/>
      <c r="H239" s="5" t="str">
        <f>IF(I239&gt;450,"文字数オーバー",IF(I239&lt;=0,"未記入",I239&amp;"文字"))</f>
        <v>未記入</v>
      </c>
      <c r="I239" s="2">
        <f>LEN(SUBSTITUTE(SUBSTITUTE(SUBSTITUTE(SUBSTITUTE(A239,CHAR(10),""),CHAR(13),"")," ",""),"　",""))</f>
        <v>0</v>
      </c>
    </row>
    <row r="240" spans="1:16">
      <c r="A240" s="1" t="s">
        <v>509</v>
      </c>
    </row>
    <row r="241" spans="1:9" ht="18.75" customHeight="1">
      <c r="A241" s="3" t="s">
        <v>7</v>
      </c>
      <c r="B241" s="3"/>
      <c r="C241" s="3"/>
      <c r="D241" s="3"/>
      <c r="E241" s="3"/>
      <c r="F241" s="3"/>
      <c r="G241" s="164" t="str">
        <f>IF($H$2="","",$H$1&amp;"　"&amp;$H$2)</f>
        <v/>
      </c>
      <c r="H241" s="164"/>
    </row>
    <row r="242" spans="1:9" ht="300" customHeight="1">
      <c r="A242" s="27"/>
      <c r="B242" s="78"/>
      <c r="C242" s="78"/>
      <c r="D242" s="78"/>
      <c r="E242" s="78"/>
      <c r="F242" s="78"/>
      <c r="G242" s="167"/>
      <c r="H242" s="5" t="str">
        <f>IF(I242&gt;450,"文字数オーバー",IF(I242&lt;=0,"未記入",I242&amp;"文字"))</f>
        <v>未記入</v>
      </c>
      <c r="I242" s="2">
        <f>LEN(SUBSTITUTE(SUBSTITUTE(SUBSTITUTE(SUBSTITUTE(A242,CHAR(10),""),CHAR(13),"")," ",""),"　",""))</f>
        <v>0</v>
      </c>
    </row>
    <row r="243" spans="1:9">
      <c r="A243" s="9" t="s">
        <v>138</v>
      </c>
      <c r="B243" s="9"/>
      <c r="C243" s="9"/>
      <c r="D243" s="9"/>
      <c r="E243" s="9"/>
      <c r="F243" s="9"/>
      <c r="G243" s="9"/>
      <c r="H243" s="9"/>
    </row>
    <row r="244" spans="1:9" ht="37.5" customHeight="1">
      <c r="A244" s="50" t="s">
        <v>506</v>
      </c>
      <c r="B244" s="50"/>
      <c r="C244" s="50"/>
      <c r="D244" s="50"/>
      <c r="E244" s="50"/>
      <c r="F244" s="50"/>
    </row>
    <row r="245" spans="1:9" ht="281.25" customHeight="1">
      <c r="A245" s="27"/>
      <c r="B245" s="78"/>
      <c r="C245" s="78"/>
      <c r="D245" s="78"/>
      <c r="E245" s="78"/>
      <c r="F245" s="78"/>
      <c r="G245" s="167"/>
      <c r="H245" s="5" t="str">
        <f>IF(I245&gt;400,"文字数オーバー",IF(I245&lt;=0,"未記入",I245&amp;"文字"))</f>
        <v>未記入</v>
      </c>
      <c r="I245" s="2">
        <f>LEN(SUBSTITUTE(SUBSTITUTE(SUBSTITUTE(SUBSTITUTE(A245,CHAR(10),""),CHAR(13),"")," ",""),"　",""))</f>
        <v>0</v>
      </c>
    </row>
    <row r="247" spans="1:9">
      <c r="A247" s="9" t="s">
        <v>353</v>
      </c>
      <c r="B247" s="9"/>
      <c r="C247" s="9"/>
      <c r="D247" s="9"/>
      <c r="E247" s="9"/>
      <c r="F247" s="9"/>
      <c r="G247" s="9"/>
      <c r="H247" s="9"/>
    </row>
    <row r="248" spans="1:9">
      <c r="A248" s="51"/>
      <c r="B248" s="51"/>
      <c r="C248" s="51"/>
      <c r="D248" s="51"/>
      <c r="E248" s="51"/>
      <c r="F248" s="51"/>
      <c r="G248" s="164" t="str">
        <f>IF($H$2="","",$H$1&amp;"　"&amp;$H$2)</f>
        <v/>
      </c>
      <c r="H248" s="164"/>
    </row>
    <row r="249" spans="1:9">
      <c r="A249" s="4" t="s">
        <v>176</v>
      </c>
      <c r="B249" s="4"/>
      <c r="C249" s="4"/>
      <c r="D249" s="4"/>
      <c r="E249" s="4"/>
      <c r="F249" s="4"/>
      <c r="G249" s="4"/>
      <c r="H249" s="4"/>
    </row>
    <row r="250" spans="1:9" ht="281.25" customHeight="1">
      <c r="A250" s="27"/>
      <c r="B250" s="79"/>
      <c r="C250" s="79"/>
      <c r="D250" s="79"/>
      <c r="E250" s="79"/>
      <c r="F250" s="79"/>
      <c r="G250" s="169"/>
      <c r="H250" s="5" t="str">
        <f>IF(I250&gt;400,"文字数オーバー",IF(I250&lt;=0,"未記入",I250&amp;"文字"))</f>
        <v>未記入</v>
      </c>
      <c r="I250" s="2">
        <f>LEN(SUBSTITUTE(SUBSTITUTE(SUBSTITUTE(SUBSTITUTE(A250,CHAR(10),""),CHAR(13),"")," ",""),"　",""))</f>
        <v>0</v>
      </c>
    </row>
    <row r="252" spans="1:9">
      <c r="A252" s="9" t="s">
        <v>490</v>
      </c>
      <c r="B252" s="9"/>
      <c r="C252" s="9"/>
      <c r="D252" s="9"/>
      <c r="E252" s="9"/>
      <c r="F252" s="9"/>
      <c r="G252" s="9"/>
      <c r="H252" s="9"/>
    </row>
    <row r="253" spans="1:9">
      <c r="A253" s="1" t="s">
        <v>491</v>
      </c>
    </row>
    <row r="254" spans="1:9" ht="37.5" customHeight="1">
      <c r="A254" s="30" t="s">
        <v>330</v>
      </c>
      <c r="B254" s="30"/>
      <c r="C254" s="30"/>
      <c r="D254" s="30"/>
      <c r="E254" s="30"/>
      <c r="F254" s="30"/>
      <c r="G254" s="30"/>
      <c r="H254" s="30"/>
    </row>
    <row r="255" spans="1:9" ht="300" customHeight="1">
      <c r="A255" s="27"/>
      <c r="B255" s="78"/>
      <c r="C255" s="78"/>
      <c r="D255" s="78"/>
      <c r="E255" s="78"/>
      <c r="F255" s="78"/>
      <c r="G255" s="167"/>
      <c r="H255" s="5" t="str">
        <f>IF(I255&gt;450,"文字数オーバー",IF(I255&lt;=0,"未記入",I255&amp;"文字"))</f>
        <v>未記入</v>
      </c>
      <c r="I255" s="2">
        <f>LEN(SUBSTITUTE(SUBSTITUTE(SUBSTITUTE(SUBSTITUTE(A255,CHAR(10),""),CHAR(13),"")," ",""),"　",""))</f>
        <v>0</v>
      </c>
    </row>
    <row r="256" spans="1:9">
      <c r="A256" s="1" t="s">
        <v>1</v>
      </c>
      <c r="G256" s="164" t="str">
        <f>IF($H$2="","",$H$1&amp;"　"&amp;$H$2)</f>
        <v/>
      </c>
      <c r="H256" s="164"/>
    </row>
    <row r="257" spans="1:9" ht="37.5" customHeight="1">
      <c r="A257" s="30" t="s">
        <v>391</v>
      </c>
      <c r="B257" s="30"/>
      <c r="C257" s="30"/>
      <c r="D257" s="30"/>
      <c r="E257" s="30"/>
      <c r="F257" s="30"/>
      <c r="G257" s="30"/>
      <c r="H257" s="30"/>
    </row>
    <row r="258" spans="1:9" ht="262.5" customHeight="1">
      <c r="A258" s="27"/>
      <c r="B258" s="78"/>
      <c r="C258" s="78"/>
      <c r="D258" s="78"/>
      <c r="E258" s="78"/>
      <c r="F258" s="78"/>
      <c r="G258" s="167"/>
      <c r="H258" s="5" t="str">
        <f>IF(I258&gt;300,"文字数オーバー",IF(I258&lt;=0,"未記入",I258&amp;"文字"))</f>
        <v>未記入</v>
      </c>
      <c r="I258" s="2">
        <f>LEN(SUBSTITUTE(SUBSTITUTE(SUBSTITUTE(SUBSTITUTE(A258,CHAR(10),""),CHAR(13),"")," ",""),"　",""))</f>
        <v>0</v>
      </c>
    </row>
    <row r="259" spans="1:9">
      <c r="A259" s="52"/>
      <c r="B259" s="52"/>
      <c r="C259" s="52"/>
      <c r="D259" s="52"/>
      <c r="E259" s="52"/>
      <c r="F259" s="52"/>
      <c r="G259" s="52"/>
      <c r="H259" s="5"/>
    </row>
    <row r="260" spans="1:9">
      <c r="A260" s="1" t="s">
        <v>492</v>
      </c>
    </row>
    <row r="261" spans="1:9" ht="33" customHeight="1">
      <c r="A261" s="29" t="s">
        <v>467</v>
      </c>
      <c r="B261" s="93"/>
      <c r="C261" s="93"/>
      <c r="D261" s="93"/>
      <c r="E261" s="93"/>
      <c r="F261" s="93"/>
      <c r="G261" s="93"/>
      <c r="H261" s="93"/>
    </row>
    <row r="262" spans="1:9" ht="200.1" customHeight="1">
      <c r="A262" s="27"/>
      <c r="B262" s="78"/>
      <c r="C262" s="78"/>
      <c r="D262" s="78"/>
      <c r="E262" s="78"/>
      <c r="F262" s="78"/>
      <c r="G262" s="167"/>
      <c r="H262" s="198" t="str">
        <f>IF(I262&gt;150,"文字数オーバー",IF(I262&lt;=0,"未記入",I262&amp;"文字"))</f>
        <v>未記入</v>
      </c>
      <c r="I262" s="2">
        <f>LEN(SUBSTITUTE(SUBSTITUTE(SUBSTITUTE(SUBSTITUTE(A262,CHAR(10),""),CHAR(13),"")," ",""),"　",""))</f>
        <v>0</v>
      </c>
    </row>
    <row r="263" spans="1:9">
      <c r="A263" s="53"/>
      <c r="B263" s="53"/>
      <c r="C263" s="53"/>
      <c r="D263" s="53"/>
      <c r="E263" s="53"/>
      <c r="F263" s="53"/>
      <c r="G263" s="53"/>
      <c r="H263" s="53"/>
    </row>
    <row r="264" spans="1:9" ht="38.1" customHeight="1">
      <c r="A264" s="29" t="s">
        <v>24</v>
      </c>
      <c r="B264" s="29"/>
      <c r="C264" s="29"/>
      <c r="D264" s="29"/>
      <c r="E264" s="29"/>
      <c r="F264" s="29"/>
      <c r="G264" s="29"/>
      <c r="H264" s="29"/>
    </row>
    <row r="265" spans="1:9" ht="255" customHeight="1">
      <c r="A265" s="27"/>
      <c r="B265" s="78"/>
      <c r="C265" s="78"/>
      <c r="D265" s="78"/>
      <c r="E265" s="78"/>
      <c r="F265" s="78"/>
      <c r="G265" s="167"/>
      <c r="H265" s="198" t="str">
        <f>IF(I265&gt;250,"文字数オーバー",IF(I265&lt;=0,"未記入",I265&amp;"文字"))</f>
        <v>未記入</v>
      </c>
      <c r="I265" s="2">
        <f>LEN(SUBSTITUTE(SUBSTITUTE(SUBSTITUTE(SUBSTITUTE(A265,CHAR(10),""),CHAR(13),"")," ",""),"　",""))</f>
        <v>0</v>
      </c>
    </row>
    <row r="267" spans="1:9" ht="38.1" customHeight="1">
      <c r="A267" s="29" t="s">
        <v>529</v>
      </c>
      <c r="B267" s="29"/>
      <c r="C267" s="29"/>
      <c r="D267" s="29"/>
      <c r="E267" s="29"/>
      <c r="F267" s="29"/>
      <c r="G267" s="29"/>
      <c r="H267" s="29"/>
    </row>
    <row r="268" spans="1:9" ht="255" customHeight="1">
      <c r="A268" s="27"/>
      <c r="B268" s="78"/>
      <c r="C268" s="78"/>
      <c r="D268" s="78"/>
      <c r="E268" s="78"/>
      <c r="F268" s="78"/>
      <c r="G268" s="167"/>
      <c r="H268" s="198" t="str">
        <f>IF(I268&gt;300,"文字数オーバー",IF(I268&lt;=0,"未記入",I268&amp;"文字"))</f>
        <v>未記入</v>
      </c>
      <c r="I268" s="2">
        <f>LEN(SUBSTITUTE(SUBSTITUTE(SUBSTITUTE(SUBSTITUTE(A268,CHAR(10),""),CHAR(13),"")," ",""),"　",""))</f>
        <v>0</v>
      </c>
    </row>
    <row r="269" spans="1:9" ht="33" customHeight="1">
      <c r="A269" s="30"/>
      <c r="B269" s="30"/>
      <c r="C269" s="30"/>
      <c r="D269" s="30"/>
      <c r="E269" s="30"/>
      <c r="F269" s="30"/>
      <c r="G269" s="30"/>
      <c r="H269" s="30"/>
    </row>
    <row r="271" spans="1:9">
      <c r="A271" s="1" t="s">
        <v>273</v>
      </c>
    </row>
    <row r="272" spans="1:9" ht="93.75" customHeight="1">
      <c r="A272" s="26" t="s">
        <v>514</v>
      </c>
      <c r="B272" s="26"/>
      <c r="C272" s="26"/>
      <c r="D272" s="26"/>
      <c r="E272" s="26"/>
      <c r="F272" s="26"/>
      <c r="G272" s="26"/>
      <c r="H272" s="26"/>
    </row>
  </sheetData>
  <sheetProtection password="DE0D" sheet="1" scenarios="1" selectLockedCells="1"/>
  <mergeCells count="288">
    <mergeCell ref="A3:H3"/>
    <mergeCell ref="A4:H4"/>
    <mergeCell ref="A5:H5"/>
    <mergeCell ref="B6:D6"/>
    <mergeCell ref="E6:F6"/>
    <mergeCell ref="G6:H6"/>
    <mergeCell ref="B7:D7"/>
    <mergeCell ref="E7:H7"/>
    <mergeCell ref="A11:B11"/>
    <mergeCell ref="C11:E11"/>
    <mergeCell ref="F11:H11"/>
    <mergeCell ref="A12:B12"/>
    <mergeCell ref="C12:E12"/>
    <mergeCell ref="F12:H12"/>
    <mergeCell ref="A13:B13"/>
    <mergeCell ref="C13:E13"/>
    <mergeCell ref="F13:H13"/>
    <mergeCell ref="A14:B14"/>
    <mergeCell ref="A15:B15"/>
    <mergeCell ref="C15:D15"/>
    <mergeCell ref="A16:B16"/>
    <mergeCell ref="C16:F16"/>
    <mergeCell ref="A17:B17"/>
    <mergeCell ref="C17:F17"/>
    <mergeCell ref="A18:B18"/>
    <mergeCell ref="C18:D18"/>
    <mergeCell ref="A19:B19"/>
    <mergeCell ref="C19:D19"/>
    <mergeCell ref="A20:F20"/>
    <mergeCell ref="C21:F21"/>
    <mergeCell ref="A24:B24"/>
    <mergeCell ref="G24:H24"/>
    <mergeCell ref="A25:B25"/>
    <mergeCell ref="C25:F25"/>
    <mergeCell ref="A26:B26"/>
    <mergeCell ref="C26:D26"/>
    <mergeCell ref="F26:G26"/>
    <mergeCell ref="G28:H28"/>
    <mergeCell ref="B31:G31"/>
    <mergeCell ref="B32:G32"/>
    <mergeCell ref="B33:G33"/>
    <mergeCell ref="B34:G34"/>
    <mergeCell ref="B37:G37"/>
    <mergeCell ref="B38:G38"/>
    <mergeCell ref="G40:H40"/>
    <mergeCell ref="A42:B42"/>
    <mergeCell ref="C42:E42"/>
    <mergeCell ref="F42:H42"/>
    <mergeCell ref="A43:B43"/>
    <mergeCell ref="C43:E43"/>
    <mergeCell ref="F43:H43"/>
    <mergeCell ref="A44:B44"/>
    <mergeCell ref="C44:E44"/>
    <mergeCell ref="F44:H44"/>
    <mergeCell ref="A45:B45"/>
    <mergeCell ref="A46:B46"/>
    <mergeCell ref="C46:D46"/>
    <mergeCell ref="A47:B47"/>
    <mergeCell ref="C47:F47"/>
    <mergeCell ref="A48:B48"/>
    <mergeCell ref="C48:F48"/>
    <mergeCell ref="A49:B49"/>
    <mergeCell ref="C49:D49"/>
    <mergeCell ref="A50:B50"/>
    <mergeCell ref="C50:D50"/>
    <mergeCell ref="A51:B51"/>
    <mergeCell ref="G51:H51"/>
    <mergeCell ref="A52:B52"/>
    <mergeCell ref="C52:F52"/>
    <mergeCell ref="A53:B53"/>
    <mergeCell ref="C53:D53"/>
    <mergeCell ref="F53:G53"/>
    <mergeCell ref="A55:B55"/>
    <mergeCell ref="C55:E55"/>
    <mergeCell ref="F55:H55"/>
    <mergeCell ref="A56:B56"/>
    <mergeCell ref="C56:E56"/>
    <mergeCell ref="F56:H56"/>
    <mergeCell ref="A57:B57"/>
    <mergeCell ref="C57:E57"/>
    <mergeCell ref="F57:H57"/>
    <mergeCell ref="A58:B58"/>
    <mergeCell ref="A59:B59"/>
    <mergeCell ref="C59:D59"/>
    <mergeCell ref="A60:B60"/>
    <mergeCell ref="C60:F60"/>
    <mergeCell ref="A61:B61"/>
    <mergeCell ref="C61:F61"/>
    <mergeCell ref="A62:B62"/>
    <mergeCell ref="C62:D62"/>
    <mergeCell ref="A63:B63"/>
    <mergeCell ref="C63:D63"/>
    <mergeCell ref="A64:B64"/>
    <mergeCell ref="G64:H64"/>
    <mergeCell ref="A65:B65"/>
    <mergeCell ref="C65:F65"/>
    <mergeCell ref="A66:B66"/>
    <mergeCell ref="C66:D66"/>
    <mergeCell ref="F66:G66"/>
    <mergeCell ref="G67:H67"/>
    <mergeCell ref="A68:B68"/>
    <mergeCell ref="C68:E68"/>
    <mergeCell ref="F68:H68"/>
    <mergeCell ref="A69:B69"/>
    <mergeCell ref="C69:E69"/>
    <mergeCell ref="F69:H69"/>
    <mergeCell ref="A70:B70"/>
    <mergeCell ref="C70:E70"/>
    <mergeCell ref="F70:H70"/>
    <mergeCell ref="A71:B71"/>
    <mergeCell ref="A72:B72"/>
    <mergeCell ref="C72:D72"/>
    <mergeCell ref="A73:B73"/>
    <mergeCell ref="C73:F73"/>
    <mergeCell ref="A74:B74"/>
    <mergeCell ref="C74:F74"/>
    <mergeCell ref="A75:B75"/>
    <mergeCell ref="C75:D75"/>
    <mergeCell ref="A76:B76"/>
    <mergeCell ref="C76:D76"/>
    <mergeCell ref="A77:B77"/>
    <mergeCell ref="G77:H77"/>
    <mergeCell ref="A78:B78"/>
    <mergeCell ref="C78:F78"/>
    <mergeCell ref="A79:B79"/>
    <mergeCell ref="C79:D79"/>
    <mergeCell ref="F79:G79"/>
    <mergeCell ref="G82:H82"/>
    <mergeCell ref="B84:H84"/>
    <mergeCell ref="B85:H85"/>
    <mergeCell ref="B86:H86"/>
    <mergeCell ref="B87:H87"/>
    <mergeCell ref="B88:H88"/>
    <mergeCell ref="B89:H89"/>
    <mergeCell ref="B90:H90"/>
    <mergeCell ref="B91:H91"/>
    <mergeCell ref="B92:H92"/>
    <mergeCell ref="B93:H93"/>
    <mergeCell ref="B94:H94"/>
    <mergeCell ref="G98:H98"/>
    <mergeCell ref="B99:H99"/>
    <mergeCell ref="B100:H100"/>
    <mergeCell ref="B101:H101"/>
    <mergeCell ref="B102:H102"/>
    <mergeCell ref="B103:H103"/>
    <mergeCell ref="B104:H104"/>
    <mergeCell ref="B106:H106"/>
    <mergeCell ref="B109:H109"/>
    <mergeCell ref="B110:H110"/>
    <mergeCell ref="G115:H115"/>
    <mergeCell ref="A116:H116"/>
    <mergeCell ref="A117:G117"/>
    <mergeCell ref="A119:H119"/>
    <mergeCell ref="G120:H120"/>
    <mergeCell ref="A121:G121"/>
    <mergeCell ref="A124:H124"/>
    <mergeCell ref="A125:G125"/>
    <mergeCell ref="A127:H127"/>
    <mergeCell ref="B128:G128"/>
    <mergeCell ref="B129:G129"/>
    <mergeCell ref="B130:G130"/>
    <mergeCell ref="G132:H132"/>
    <mergeCell ref="A134:G134"/>
    <mergeCell ref="A136:H136"/>
    <mergeCell ref="A137:G137"/>
    <mergeCell ref="A139:H139"/>
    <mergeCell ref="A140:G140"/>
    <mergeCell ref="G142:H142"/>
    <mergeCell ref="A143:H143"/>
    <mergeCell ref="A145:B145"/>
    <mergeCell ref="A146:B146"/>
    <mergeCell ref="A147:B147"/>
    <mergeCell ref="E147:H147"/>
    <mergeCell ref="A148:H148"/>
    <mergeCell ref="A151:B151"/>
    <mergeCell ref="D151:E151"/>
    <mergeCell ref="F151:H151"/>
    <mergeCell ref="A152:B152"/>
    <mergeCell ref="C152:H152"/>
    <mergeCell ref="A153:B153"/>
    <mergeCell ref="C153:D153"/>
    <mergeCell ref="F153:H153"/>
    <mergeCell ref="D154:H154"/>
    <mergeCell ref="D155:H155"/>
    <mergeCell ref="A156:B156"/>
    <mergeCell ref="A157:B157"/>
    <mergeCell ref="A158:B158"/>
    <mergeCell ref="E158:H158"/>
    <mergeCell ref="A159:H159"/>
    <mergeCell ref="G161:H161"/>
    <mergeCell ref="A162:B162"/>
    <mergeCell ref="D162:E162"/>
    <mergeCell ref="F162:H162"/>
    <mergeCell ref="A163:B163"/>
    <mergeCell ref="C163:H163"/>
    <mergeCell ref="A164:B164"/>
    <mergeCell ref="C164:D164"/>
    <mergeCell ref="F164:H164"/>
    <mergeCell ref="D165:H165"/>
    <mergeCell ref="D166:H166"/>
    <mergeCell ref="A167:B167"/>
    <mergeCell ref="A168:B168"/>
    <mergeCell ref="A169:B169"/>
    <mergeCell ref="E169:H169"/>
    <mergeCell ref="A172:B172"/>
    <mergeCell ref="D172:E172"/>
    <mergeCell ref="F172:H172"/>
    <mergeCell ref="A173:B173"/>
    <mergeCell ref="C173:H173"/>
    <mergeCell ref="A174:B174"/>
    <mergeCell ref="C174:D174"/>
    <mergeCell ref="F174:H174"/>
    <mergeCell ref="D175:H175"/>
    <mergeCell ref="D176:H176"/>
    <mergeCell ref="A177:B177"/>
    <mergeCell ref="A178:B178"/>
    <mergeCell ref="A179:B179"/>
    <mergeCell ref="E179:H179"/>
    <mergeCell ref="A182:C182"/>
    <mergeCell ref="D182:H182"/>
    <mergeCell ref="E183:H183"/>
    <mergeCell ref="E184:H184"/>
    <mergeCell ref="E185:H185"/>
    <mergeCell ref="E186:H186"/>
    <mergeCell ref="A187:C187"/>
    <mergeCell ref="D187:H187"/>
    <mergeCell ref="A188:C188"/>
    <mergeCell ref="D188:H188"/>
    <mergeCell ref="A189:C189"/>
    <mergeCell ref="D189:H189"/>
    <mergeCell ref="A197:H197"/>
    <mergeCell ref="B198:D198"/>
    <mergeCell ref="F198:G198"/>
    <mergeCell ref="G201:H201"/>
    <mergeCell ref="A202:H202"/>
    <mergeCell ref="A203:G203"/>
    <mergeCell ref="A204:H204"/>
    <mergeCell ref="A206:H206"/>
    <mergeCell ref="A207:G207"/>
    <mergeCell ref="A209:H209"/>
    <mergeCell ref="B210:H210"/>
    <mergeCell ref="B211:H211"/>
    <mergeCell ref="B212:H212"/>
    <mergeCell ref="A213:H213"/>
    <mergeCell ref="G215:H215"/>
    <mergeCell ref="A216:H216"/>
    <mergeCell ref="A217:G217"/>
    <mergeCell ref="A219:H219"/>
    <mergeCell ref="A220:G220"/>
    <mergeCell ref="G222:H222"/>
    <mergeCell ref="A223:H223"/>
    <mergeCell ref="G228:H228"/>
    <mergeCell ref="A229:H229"/>
    <mergeCell ref="A234:H234"/>
    <mergeCell ref="A235:F235"/>
    <mergeCell ref="G235:H235"/>
    <mergeCell ref="A236:G236"/>
    <mergeCell ref="A238:H238"/>
    <mergeCell ref="A239:G239"/>
    <mergeCell ref="G241:H241"/>
    <mergeCell ref="A242:G242"/>
    <mergeCell ref="A244:F244"/>
    <mergeCell ref="A245:G245"/>
    <mergeCell ref="G248:H248"/>
    <mergeCell ref="A249:H249"/>
    <mergeCell ref="A250:G250"/>
    <mergeCell ref="A254:H254"/>
    <mergeCell ref="A255:G255"/>
    <mergeCell ref="G256:H256"/>
    <mergeCell ref="A257:H257"/>
    <mergeCell ref="A258:G258"/>
    <mergeCell ref="A261:H261"/>
    <mergeCell ref="A262:G262"/>
    <mergeCell ref="A263:H263"/>
    <mergeCell ref="A264:H264"/>
    <mergeCell ref="A265:G265"/>
    <mergeCell ref="A267:H267"/>
    <mergeCell ref="A268:G268"/>
    <mergeCell ref="A269:H269"/>
    <mergeCell ref="A272:H272"/>
    <mergeCell ref="A29:A32"/>
    <mergeCell ref="A33:A34"/>
    <mergeCell ref="A154:B155"/>
    <mergeCell ref="A165:B166"/>
    <mergeCell ref="A175:B176"/>
    <mergeCell ref="A183:C186"/>
    <mergeCell ref="A224:G226"/>
    <mergeCell ref="A230:G232"/>
  </mergeCells>
  <phoneticPr fontId="1"/>
  <conditionalFormatting sqref="F174:H174">
    <cfRule type="expression" dxfId="136" priority="68">
      <formula>AND($C$174="13_その他（※記載すること）",$F$174="")</formula>
    </cfRule>
  </conditionalFormatting>
  <conditionalFormatting sqref="F164:H164">
    <cfRule type="expression" dxfId="135" priority="65">
      <formula>AND($C$164="13_その他（※記載すること）",$F$164="")</formula>
    </cfRule>
  </conditionalFormatting>
  <conditionalFormatting sqref="F153:H153">
    <cfRule type="expression" dxfId="134" priority="64">
      <formula>AND($C$153="13_その他（※記載すること）",$F$153="")</formula>
    </cfRule>
  </conditionalFormatting>
  <conditionalFormatting sqref="C164 C174 G6 B7 C21 A38 C46 A85:A94 A100:A106 A110 C153 E156:E157 G156:G157 D182 A265 A268">
    <cfRule type="containsBlanks" dxfId="133" priority="101">
      <formula>LEN(TRIM(A6))=0</formula>
    </cfRule>
  </conditionalFormatting>
  <conditionalFormatting sqref="B38:G38">
    <cfRule type="expression" dxfId="132" priority="63">
      <formula>AND($A$38="有",B38="")=TRUE</formula>
    </cfRule>
  </conditionalFormatting>
  <conditionalFormatting sqref="F198">
    <cfRule type="expression" dxfId="131" priority="74">
      <formula>AND(OR($A$194="〇",$A$195="〇"),$F$198="")</formula>
    </cfRule>
  </conditionalFormatting>
  <conditionalFormatting sqref="B198">
    <cfRule type="expression" dxfId="130" priority="71">
      <formula>AND(OR($A$194="〇",$A$195="〇"),$B$198="")</formula>
    </cfRule>
  </conditionalFormatting>
  <conditionalFormatting sqref="B6:D6">
    <cfRule type="containsBlanks" dxfId="129" priority="62">
      <formula>LEN(TRIM(B6))=0</formula>
    </cfRule>
  </conditionalFormatting>
  <conditionalFormatting sqref="C11:H13">
    <cfRule type="containsBlanks" dxfId="128" priority="61">
      <formula>LEN(TRIM(C11))=0</formula>
    </cfRule>
  </conditionalFormatting>
  <conditionalFormatting sqref="C14">
    <cfRule type="containsBlanks" dxfId="127" priority="60">
      <formula>LEN(TRIM(C14))=0</formula>
    </cfRule>
  </conditionalFormatting>
  <conditionalFormatting sqref="E14">
    <cfRule type="containsBlanks" dxfId="126" priority="59">
      <formula>LEN(TRIM(E14))=0</formula>
    </cfRule>
  </conditionalFormatting>
  <conditionalFormatting sqref="G14">
    <cfRule type="containsBlanks" dxfId="125" priority="58">
      <formula>LEN(TRIM(G14))=0</formula>
    </cfRule>
  </conditionalFormatting>
  <conditionalFormatting sqref="C15:D15">
    <cfRule type="containsBlanks" dxfId="124" priority="57">
      <formula>LEN(TRIM(C15))=0</formula>
    </cfRule>
  </conditionalFormatting>
  <conditionalFormatting sqref="C16:F17">
    <cfRule type="containsBlanks" dxfId="123" priority="56">
      <formula>LEN(TRIM(C16))=0</formula>
    </cfRule>
  </conditionalFormatting>
  <conditionalFormatting sqref="C18:D19">
    <cfRule type="containsBlanks" dxfId="122" priority="55">
      <formula>LEN(TRIM(C18))=0</formula>
    </cfRule>
  </conditionalFormatting>
  <conditionalFormatting sqref="C24">
    <cfRule type="containsBlanks" dxfId="121" priority="54">
      <formula>LEN(TRIM(C24))=0</formula>
    </cfRule>
  </conditionalFormatting>
  <conditionalFormatting sqref="E24">
    <cfRule type="containsBlanks" dxfId="120" priority="53">
      <formula>LEN(TRIM(E24))=0</formula>
    </cfRule>
  </conditionalFormatting>
  <conditionalFormatting sqref="G24:H24">
    <cfRule type="containsBlanks" dxfId="119" priority="52">
      <formula>LEN(TRIM(G24))=0</formula>
    </cfRule>
  </conditionalFormatting>
  <conditionalFormatting sqref="C25">
    <cfRule type="containsBlanks" dxfId="118" priority="51">
      <formula>LEN(TRIM(C25))=0</formula>
    </cfRule>
  </conditionalFormatting>
  <conditionalFormatting sqref="C26:D26">
    <cfRule type="containsBlanks" dxfId="117" priority="50">
      <formula>LEN(TRIM(C26))=0</formula>
    </cfRule>
  </conditionalFormatting>
  <conditionalFormatting sqref="F26:G26">
    <cfRule type="containsBlanks" dxfId="116" priority="49">
      <formula>LEN(TRIM(F26))=0</formula>
    </cfRule>
  </conditionalFormatting>
  <conditionalFormatting sqref="C42:H44">
    <cfRule type="containsBlanks" dxfId="115" priority="48">
      <formula>LEN(TRIM(C42))=0</formula>
    </cfRule>
  </conditionalFormatting>
  <conditionalFormatting sqref="C45">
    <cfRule type="containsBlanks" dxfId="114" priority="47">
      <formula>LEN(TRIM(C45))=0</formula>
    </cfRule>
  </conditionalFormatting>
  <conditionalFormatting sqref="E45">
    <cfRule type="containsBlanks" dxfId="113" priority="46">
      <formula>LEN(TRIM(E45))=0</formula>
    </cfRule>
  </conditionalFormatting>
  <conditionalFormatting sqref="G45">
    <cfRule type="containsBlanks" dxfId="112" priority="45">
      <formula>LEN(TRIM(G45))=0</formula>
    </cfRule>
  </conditionalFormatting>
  <conditionalFormatting sqref="C47:F48">
    <cfRule type="containsBlanks" dxfId="111" priority="44">
      <formula>LEN(TRIM(C47))=0</formula>
    </cfRule>
  </conditionalFormatting>
  <conditionalFormatting sqref="C49:D50">
    <cfRule type="containsBlanks" dxfId="110" priority="43">
      <formula>LEN(TRIM(C49))=0</formula>
    </cfRule>
  </conditionalFormatting>
  <conditionalFormatting sqref="C51">
    <cfRule type="containsBlanks" dxfId="109" priority="42">
      <formula>LEN(TRIM(C51))=0</formula>
    </cfRule>
  </conditionalFormatting>
  <conditionalFormatting sqref="E51">
    <cfRule type="containsBlanks" dxfId="108" priority="41">
      <formula>LEN(TRIM(E51))=0</formula>
    </cfRule>
  </conditionalFormatting>
  <conditionalFormatting sqref="G51:H51">
    <cfRule type="containsBlanks" dxfId="107" priority="40">
      <formula>LEN(TRIM(G51))=0</formula>
    </cfRule>
  </conditionalFormatting>
  <conditionalFormatting sqref="C52">
    <cfRule type="containsBlanks" dxfId="106" priority="39">
      <formula>LEN(TRIM(C52))=0</formula>
    </cfRule>
  </conditionalFormatting>
  <conditionalFormatting sqref="C53:D53">
    <cfRule type="containsBlanks" dxfId="105" priority="38">
      <formula>LEN(TRIM(C53))=0</formula>
    </cfRule>
  </conditionalFormatting>
  <conditionalFormatting sqref="F53:G53">
    <cfRule type="containsBlanks" dxfId="104" priority="37">
      <formula>LEN(TRIM(F53))=0</formula>
    </cfRule>
  </conditionalFormatting>
  <conditionalFormatting sqref="A117:G117">
    <cfRule type="containsBlanks" dxfId="103" priority="36">
      <formula>LEN(TRIM(A117))=0</formula>
    </cfRule>
  </conditionalFormatting>
  <conditionalFormatting sqref="A121:G121">
    <cfRule type="containsBlanks" dxfId="102" priority="35">
      <formula>LEN(TRIM(A121))=0</formula>
    </cfRule>
  </conditionalFormatting>
  <conditionalFormatting sqref="A125:G125">
    <cfRule type="containsBlanks" dxfId="101" priority="34">
      <formula>LEN(TRIM(A125))=0</formula>
    </cfRule>
  </conditionalFormatting>
  <conditionalFormatting sqref="B128:G130">
    <cfRule type="containsBlanks" dxfId="100" priority="33">
      <formula>LEN(TRIM(B128))=0</formula>
    </cfRule>
  </conditionalFormatting>
  <conditionalFormatting sqref="A134:G134">
    <cfRule type="containsBlanks" dxfId="99" priority="32">
      <formula>LEN(TRIM(A134))=0</formula>
    </cfRule>
  </conditionalFormatting>
  <conditionalFormatting sqref="A137:G137">
    <cfRule type="containsBlanks" dxfId="98" priority="31">
      <formula>LEN(TRIM(A137))=0</formula>
    </cfRule>
  </conditionalFormatting>
  <conditionalFormatting sqref="A140:G140">
    <cfRule type="containsBlanks" dxfId="97" priority="30">
      <formula>LEN(TRIM(A140))=0</formula>
    </cfRule>
  </conditionalFormatting>
  <conditionalFormatting sqref="C151">
    <cfRule type="containsBlanks" dxfId="96" priority="29">
      <formula>LEN(TRIM(C151))=0</formula>
    </cfRule>
  </conditionalFormatting>
  <conditionalFormatting sqref="C152">
    <cfRule type="containsBlanks" dxfId="95" priority="28">
      <formula>LEN(TRIM(C152))=0</formula>
    </cfRule>
  </conditionalFormatting>
  <conditionalFormatting sqref="D154:D155">
    <cfRule type="containsBlanks" dxfId="94" priority="27">
      <formula>LEN(TRIM(D154))=0</formula>
    </cfRule>
  </conditionalFormatting>
  <conditionalFormatting sqref="C162">
    <cfRule type="containsBlanks" dxfId="93" priority="26">
      <formula>LEN(TRIM(C162))=0</formula>
    </cfRule>
  </conditionalFormatting>
  <conditionalFormatting sqref="C163">
    <cfRule type="containsBlanks" dxfId="92" priority="25">
      <formula>LEN(TRIM(C163))=0</formula>
    </cfRule>
  </conditionalFormatting>
  <conditionalFormatting sqref="D165:D166">
    <cfRule type="containsBlanks" dxfId="91" priority="24">
      <formula>LEN(TRIM(D165))=0</formula>
    </cfRule>
  </conditionalFormatting>
  <conditionalFormatting sqref="E167:E168">
    <cfRule type="containsBlanks" dxfId="90" priority="23">
      <formula>LEN(TRIM(E167))=0</formula>
    </cfRule>
  </conditionalFormatting>
  <conditionalFormatting sqref="G167:G168">
    <cfRule type="containsBlanks" dxfId="89" priority="22">
      <formula>LEN(TRIM(G167))=0</formula>
    </cfRule>
  </conditionalFormatting>
  <conditionalFormatting sqref="C172">
    <cfRule type="containsBlanks" dxfId="88" priority="21">
      <formula>LEN(TRIM(C172))=0</formula>
    </cfRule>
  </conditionalFormatting>
  <conditionalFormatting sqref="C173">
    <cfRule type="containsBlanks" dxfId="87" priority="20">
      <formula>LEN(TRIM(C173))=0</formula>
    </cfRule>
  </conditionalFormatting>
  <conditionalFormatting sqref="D175:D176">
    <cfRule type="containsBlanks" dxfId="86" priority="19">
      <formula>LEN(TRIM(D175))=0</formula>
    </cfRule>
  </conditionalFormatting>
  <conditionalFormatting sqref="E177:E178">
    <cfRule type="containsBlanks" dxfId="85" priority="18">
      <formula>LEN(TRIM(E177))=0</formula>
    </cfRule>
  </conditionalFormatting>
  <conditionalFormatting sqref="G177:G178">
    <cfRule type="containsBlanks" dxfId="84" priority="17">
      <formula>LEN(TRIM(G177))=0</formula>
    </cfRule>
  </conditionalFormatting>
  <conditionalFormatting sqref="A203:G203">
    <cfRule type="containsBlanks" dxfId="83" priority="16">
      <formula>LEN(TRIM(A203))=0</formula>
    </cfRule>
  </conditionalFormatting>
  <conditionalFormatting sqref="A207:G207">
    <cfRule type="containsBlanks" dxfId="82" priority="15">
      <formula>LEN(TRIM(A207))=0</formula>
    </cfRule>
  </conditionalFormatting>
  <conditionalFormatting sqref="B210:H212">
    <cfRule type="containsBlanks" dxfId="81" priority="14">
      <formula>LEN(TRIM(B210))=0</formula>
    </cfRule>
  </conditionalFormatting>
  <conditionalFormatting sqref="A217:G217">
    <cfRule type="containsBlanks" dxfId="80" priority="13">
      <formula>LEN(TRIM(A217))=0</formula>
    </cfRule>
  </conditionalFormatting>
  <conditionalFormatting sqref="A220:G220">
    <cfRule type="containsBlanks" dxfId="79" priority="12">
      <formula>LEN(TRIM(A220))=0</formula>
    </cfRule>
  </conditionalFormatting>
  <conditionalFormatting sqref="A224:A225">
    <cfRule type="containsBlanks" dxfId="78" priority="11">
      <formula>LEN(TRIM(A224))=0</formula>
    </cfRule>
  </conditionalFormatting>
  <conditionalFormatting sqref="A230:A231">
    <cfRule type="containsBlanks" dxfId="77" priority="10">
      <formula>LEN(TRIM(A230))=0</formula>
    </cfRule>
  </conditionalFormatting>
  <conditionalFormatting sqref="A236:G236">
    <cfRule type="containsBlanks" dxfId="76" priority="9">
      <formula>LEN(TRIM(A236))=0</formula>
    </cfRule>
  </conditionalFormatting>
  <conditionalFormatting sqref="A239:G239">
    <cfRule type="containsBlanks" dxfId="75" priority="8">
      <formula>LEN(TRIM(A239))=0</formula>
    </cfRule>
  </conditionalFormatting>
  <conditionalFormatting sqref="A242:G242">
    <cfRule type="containsBlanks" dxfId="74" priority="7">
      <formula>LEN(TRIM(A242))=0</formula>
    </cfRule>
  </conditionalFormatting>
  <conditionalFormatting sqref="A255:G255">
    <cfRule type="containsBlanks" dxfId="73" priority="5">
      <formula>LEN(TRIM(A255))=0</formula>
    </cfRule>
  </conditionalFormatting>
  <conditionalFormatting sqref="A258:G258">
    <cfRule type="containsBlanks" dxfId="72" priority="4">
      <formula>LEN(TRIM(A258))=0</formula>
    </cfRule>
  </conditionalFormatting>
  <conditionalFormatting sqref="A262:G262">
    <cfRule type="containsBlanks" dxfId="71" priority="3">
      <formula>LEN(TRIM(A262))=0</formula>
    </cfRule>
  </conditionalFormatting>
  <conditionalFormatting sqref="A245:G245">
    <cfRule type="containsBlanks" dxfId="70" priority="2">
      <formula>LEN(TRIM(A245))=0</formula>
    </cfRule>
  </conditionalFormatting>
  <conditionalFormatting sqref="A250:G250">
    <cfRule type="containsBlanks" dxfId="69" priority="1">
      <formula>LEN(TRIM(A250))=0</formula>
    </cfRule>
  </conditionalFormatting>
  <dataValidations count="23">
    <dataValidation type="list" allowBlank="1" showDropDown="0" showInputMessage="1" showErrorMessage="1" sqref="F26:G26 F79:G79 F66:G66 F53:G53">
      <formula1>$L$24:$L$26</formula1>
    </dataValidation>
    <dataValidation type="list" allowBlank="1" showDropDown="0" showInputMessage="1" showErrorMessage="1" sqref="C15:D15 C72:D72 C59:D59 C46:D46">
      <formula1>$J$15:$J$16</formula1>
    </dataValidation>
    <dataValidation imeMode="fullKatakana" allowBlank="1" showDropDown="0" showInputMessage="1" showErrorMessage="1" sqref="C11:H11 C42:H42 C55:H55 C68:H68"/>
    <dataValidation imeMode="on" allowBlank="1" showDropDown="0" showInputMessage="1" showErrorMessage="1" sqref="E174:F174 C173:H173 D166:H166 E153:F153 C152:H152 A140:G140 A137:G137 A134:G134 B128:G130 A125:G125 A121:G121 A117:G117 C12:H12 C19:D19 G24:H24 C26:D26 C25 B32:G32 B34:G34 B38:G38 C43:H43 C50:D50 G51:H51 C52 C53:D53 C56:H56 C63:D63 G64:H64 C65 C66:D66 C69:H69 C76:D76 G77:H77 C78 C79:D79 B6:D6 D155:H155 C163:H163 E164:F164 B198:D198 D176:H176 D189:H189 D187:H187 A203:G203 A207:G207 A217:G217 A220:G220 A236:G236 A239:G239 A242:G242 A245:G245 A250:G250 A255:G255 A258:G258"/>
    <dataValidation imeMode="off" allowBlank="1" showDropDown="0" showInputMessage="1" showErrorMessage="1" sqref="F198:G198 D175:H175 D188:H188 C169 D165:H165 C57:H57 C158 D154:H154 C147 C13:H13 C17:F17 C29:C30 F29:F30 C61:F61 C70:H70 C44:H44 C48:F48 C74:F74 C179"/>
    <dataValidation type="whole" imeMode="off" allowBlank="1" showDropDown="0" showInputMessage="1" showErrorMessage="1" sqref="C14 C45 C58 C71">
      <formula1>1900</formula1>
      <formula2>2020</formula2>
    </dataValidation>
    <dataValidation type="whole" imeMode="off" allowBlank="1" showDropDown="0" showInputMessage="1" showErrorMessage="1" sqref="E14 E45 E58 E71">
      <formula1>1</formula1>
      <formula2>12</formula2>
    </dataValidation>
    <dataValidation type="textLength" imeMode="off" allowBlank="1" showDropDown="0" showInputMessage="1" showErrorMessage="1" sqref="C16:F16 C47:F47 C60:F60 C73:F73">
      <formula1>12</formula1>
      <formula2>13</formula2>
    </dataValidation>
    <dataValidation type="list" allowBlank="1" showDropDown="0" showInputMessage="1" showErrorMessage="1" sqref="A38">
      <formula1>$J$38:$J$39</formula1>
    </dataValidation>
    <dataValidation type="whole" imeMode="off" allowBlank="1" showDropDown="0" showInputMessage="1" showErrorMessage="1" sqref="G177:G178 G167:G168 G156:G157 G14 G45 G58 G71">
      <formula1>1</formula1>
      <formula2>31</formula2>
    </dataValidation>
    <dataValidation type="list" allowBlank="1" showDropDown="0" showInputMessage="1" showErrorMessage="1" sqref="C75:D75">
      <formula1>$L$72:$L$73</formula1>
    </dataValidation>
    <dataValidation type="textLength" imeMode="off" operator="equal" allowBlank="1" showDropDown="0" showInputMessage="1" showErrorMessage="1" sqref="C24 C51 C64 C77">
      <formula1>6</formula1>
    </dataValidation>
    <dataValidation type="list" allowBlank="1" showDropDown="0" showInputMessage="1" showErrorMessage="1" sqref="C18:D18">
      <formula1>$L$15:$L$16</formula1>
    </dataValidation>
    <dataValidation type="list" allowBlank="1" showDropDown="0" showInputMessage="1" showErrorMessage="1" sqref="C21:F21">
      <formula1>$J$21:$J$22</formula1>
    </dataValidation>
    <dataValidation type="list" allowBlank="1" showDropDown="0" showInputMessage="1" showErrorMessage="1" sqref="C49:D49">
      <formula1>$L$46:$L$47</formula1>
    </dataValidation>
    <dataValidation type="list" allowBlank="1" showDropDown="0" showInputMessage="1" showErrorMessage="1" sqref="C62:D62">
      <formula1>$L$59:$L$60</formula1>
    </dataValidation>
    <dataValidation type="list" allowBlank="1" showDropDown="0" showInputMessage="1" showErrorMessage="1" sqref="E24 E77 E64 E51">
      <formula1>$J$24:$J$26</formula1>
    </dataValidation>
    <dataValidation type="list" allowBlank="1" showDropDown="0" showInputMessage="1" showErrorMessage="1" sqref="B7:D7">
      <formula1>$O$7:$O$13</formula1>
    </dataValidation>
    <dataValidation type="list" allowBlank="1" showDropDown="0" showInputMessage="1" showErrorMessage="0" sqref="G6:H6">
      <formula1>$L$7:$L$8</formula1>
    </dataValidation>
    <dataValidation type="list" allowBlank="1" showDropDown="0" showInputMessage="1" showErrorMessage="1" sqref="D183:D186 A193:A195 A100:A106 A85:A94 A110">
      <formula1>$N$7:$N$8</formula1>
    </dataValidation>
    <dataValidation type="whole" imeMode="off" allowBlank="1" showDropDown="0" showInputMessage="1" showErrorMessage="1" sqref="E177:E178 E167:E168 E156:E157">
      <formula1>7</formula1>
      <formula2>10</formula2>
    </dataValidation>
    <dataValidation type="list" imeMode="on" allowBlank="1" showDropDown="0" showInputMessage="1" showErrorMessage="1" sqref="C174:D174 C153:D153 C164:D164">
      <formula1>$N$15:$N$27</formula1>
    </dataValidation>
    <dataValidation type="list" allowBlank="1" showDropDown="0" showInputMessage="1" showErrorMessage="1" sqref="D182:H182">
      <formula1>$J$182:$J$183</formula1>
    </dataValidation>
  </dataValidations>
  <pageMargins left="0.7" right="0.7" top="0.75" bottom="0.75" header="0.3" footer="0.3"/>
  <pageSetup paperSize="9" scale="96" fitToWidth="1" fitToHeight="1" orientation="portrait" usePrinterDefaults="1" r:id="rId1"/>
  <headerFooter>
    <oddFooter>&amp;C&amp;P / &amp;N ページ</oddFooter>
  </headerFooter>
  <rowBreaks count="19" manualBreakCount="19">
    <brk id="27" max="16383" man="1"/>
    <brk id="39" max="16383" man="1"/>
    <brk id="66" max="16383" man="1"/>
    <brk id="80" max="16383" man="1"/>
    <brk id="97" max="16383" man="1"/>
    <brk id="113" max="16383" man="1"/>
    <brk id="118" max="16383" man="1"/>
    <brk id="131" max="16383" man="1"/>
    <brk id="141" max="16383" man="1"/>
    <brk id="160" max="16383" man="1"/>
    <brk id="199" max="16383" man="1"/>
    <brk id="214" max="16383" man="1"/>
    <brk id="221" max="16383" man="1"/>
    <brk id="227" max="16383" man="1"/>
    <brk id="233" max="16383" man="1"/>
    <brk id="239" max="16383" man="1"/>
    <brk id="246" max="16383" man="1"/>
    <brk id="255" max="16383" man="1"/>
    <brk id="263" max="7" man="1"/>
  </rowBreaks>
  <colBreaks count="2" manualBreakCount="2">
    <brk id="8" max="1048575" man="1"/>
    <brk id="15" max="1048575" man="1"/>
  </colBreaks>
  <drawing r:id="rId2"/>
  <extLst>
    <ext xmlns:x14="http://schemas.microsoft.com/office/spreadsheetml/2009/9/main" uri="{CCE6A557-97BC-4b89-ADB6-D9C93CAAB3DF}">
      <x14:dataValidations xmlns:xm="http://schemas.microsoft.com/office/excel/2006/main" count="2">
        <x14:dataValidation type="list" imeMode="off" allowBlank="1" showDropDown="0" showInputMessage="1" showErrorMessage="1">
          <x14:formula1>
            <xm:f>'国・地域コード表'!$A$2:$A$173</xm:f>
          </x14:formula1>
          <xm:sqref>C172 C162 C151</xm:sqref>
        </x14:dataValidation>
        <x14:dataValidation type="list" allowBlank="1" showDropDown="0" showInputMessage="1" showErrorMessage="1">
          <x14:formula1>
            <xm:f>留学計画の分野一覧!$B$1:$B$84</xm:f>
          </x14:formula1>
          <xm:sqref>B210:H212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T272"/>
  <sheetViews>
    <sheetView showGridLines="0" view="pageBreakPreview" zoomScale="85" zoomScaleNormal="85" zoomScaleSheetLayoutView="85" workbookViewId="0">
      <pane xSplit="8" ySplit="5" topLeftCell="I6" activePane="bottomRight" state="frozen"/>
      <selection pane="topRight"/>
      <selection pane="bottomLeft"/>
      <selection pane="bottomRight" activeCell="A3" sqref="A3:H3"/>
    </sheetView>
  </sheetViews>
  <sheetFormatPr defaultRowHeight="18.75"/>
  <cols>
    <col min="1" max="8" width="10" style="2" customWidth="1"/>
    <col min="9" max="9" width="9" style="2" hidden="1" customWidth="1"/>
    <col min="10" max="10" width="11.375" style="2" hidden="1" customWidth="1"/>
    <col min="11" max="15" width="9" style="2" hidden="1" customWidth="1"/>
    <col min="16" max="16384" width="9" style="2" customWidth="1"/>
  </cols>
  <sheetData>
    <row r="1" spans="1:18">
      <c r="H1" s="347" t="s">
        <v>507</v>
      </c>
    </row>
    <row r="2" spans="1:18">
      <c r="A2" s="202"/>
      <c r="B2" s="202"/>
      <c r="C2" s="202"/>
      <c r="D2" s="202"/>
      <c r="E2" s="202"/>
      <c r="F2" s="202"/>
      <c r="G2" s="202"/>
      <c r="H2" s="363"/>
    </row>
    <row r="3" spans="1:18">
      <c r="A3" s="202" t="s">
        <v>500</v>
      </c>
      <c r="B3" s="202"/>
      <c r="C3" s="202"/>
      <c r="D3" s="202"/>
      <c r="E3" s="202"/>
      <c r="F3" s="202"/>
      <c r="G3" s="202"/>
      <c r="H3" s="202"/>
      <c r="Q3" s="385"/>
      <c r="R3" s="2" t="s">
        <v>410</v>
      </c>
    </row>
    <row r="4" spans="1:18">
      <c r="A4" s="203" t="s">
        <v>105</v>
      </c>
      <c r="B4" s="203"/>
      <c r="C4" s="203"/>
      <c r="D4" s="203"/>
      <c r="E4" s="203"/>
      <c r="F4" s="203"/>
      <c r="G4" s="203"/>
      <c r="H4" s="203"/>
      <c r="Q4" s="285"/>
      <c r="R4" s="2" t="s">
        <v>401</v>
      </c>
    </row>
    <row r="5" spans="1:18">
      <c r="A5" s="204" t="s">
        <v>255</v>
      </c>
      <c r="B5" s="204"/>
      <c r="C5" s="204"/>
      <c r="D5" s="204"/>
      <c r="E5" s="204"/>
      <c r="F5" s="204"/>
      <c r="G5" s="204"/>
      <c r="H5" s="204"/>
      <c r="I5" s="199"/>
      <c r="J5" s="199"/>
      <c r="K5" s="199"/>
      <c r="L5" s="199"/>
      <c r="Q5" s="2" t="s">
        <v>290</v>
      </c>
    </row>
    <row r="6" spans="1:18">
      <c r="A6" s="205" t="s">
        <v>411</v>
      </c>
      <c r="B6" s="252" t="s">
        <v>556</v>
      </c>
      <c r="C6" s="291"/>
      <c r="D6" s="311"/>
      <c r="E6" s="323" t="s">
        <v>266</v>
      </c>
      <c r="F6" s="323"/>
      <c r="G6" s="347" t="s">
        <v>522</v>
      </c>
      <c r="H6" s="347"/>
    </row>
    <row r="7" spans="1:18">
      <c r="A7" s="206" t="s">
        <v>3</v>
      </c>
      <c r="B7" s="253" t="s">
        <v>515</v>
      </c>
      <c r="C7" s="292"/>
      <c r="D7" s="312"/>
      <c r="E7" s="324" t="s">
        <v>531</v>
      </c>
      <c r="F7" s="334"/>
      <c r="G7" s="334"/>
      <c r="H7" s="334"/>
      <c r="J7" s="2" t="s">
        <v>10</v>
      </c>
      <c r="L7" s="2" t="s">
        <v>519</v>
      </c>
      <c r="N7" s="2" t="s">
        <v>163</v>
      </c>
      <c r="O7" s="2" t="s">
        <v>455</v>
      </c>
    </row>
    <row r="8" spans="1:18">
      <c r="B8" s="254"/>
      <c r="C8" s="254"/>
      <c r="D8" s="254"/>
      <c r="L8" s="2" t="s">
        <v>522</v>
      </c>
      <c r="O8" s="2" t="s">
        <v>19</v>
      </c>
    </row>
    <row r="9" spans="1:18">
      <c r="A9" s="207" t="s">
        <v>510</v>
      </c>
      <c r="B9" s="207"/>
      <c r="C9" s="207"/>
      <c r="D9" s="207"/>
      <c r="E9" s="207"/>
      <c r="F9" s="207"/>
      <c r="G9" s="207"/>
      <c r="H9" s="207"/>
      <c r="O9" s="2" t="s">
        <v>128</v>
      </c>
    </row>
    <row r="10" spans="1:18">
      <c r="A10" s="208" t="s">
        <v>16</v>
      </c>
      <c r="O10" s="2" t="s">
        <v>23</v>
      </c>
    </row>
    <row r="11" spans="1:18">
      <c r="A11" s="209" t="s">
        <v>28</v>
      </c>
      <c r="B11" s="255"/>
      <c r="C11" s="293" t="s">
        <v>550</v>
      </c>
      <c r="D11" s="286"/>
      <c r="E11" s="286"/>
      <c r="F11" s="286" t="s">
        <v>552</v>
      </c>
      <c r="G11" s="286"/>
      <c r="H11" s="364"/>
      <c r="O11" s="2" t="s">
        <v>424</v>
      </c>
    </row>
    <row r="12" spans="1:18" ht="24">
      <c r="A12" s="210" t="s">
        <v>30</v>
      </c>
      <c r="B12" s="256"/>
      <c r="C12" s="294" t="s">
        <v>554</v>
      </c>
      <c r="D12" s="313"/>
      <c r="E12" s="313"/>
      <c r="F12" s="313" t="s">
        <v>555</v>
      </c>
      <c r="G12" s="313"/>
      <c r="H12" s="365"/>
      <c r="O12" s="2" t="s">
        <v>48</v>
      </c>
    </row>
    <row r="13" spans="1:18">
      <c r="A13" s="210" t="s">
        <v>32</v>
      </c>
      <c r="B13" s="256"/>
      <c r="C13" s="295" t="s">
        <v>557</v>
      </c>
      <c r="D13" s="287"/>
      <c r="E13" s="287"/>
      <c r="F13" s="287" t="s">
        <v>558</v>
      </c>
      <c r="G13" s="287"/>
      <c r="H13" s="314"/>
      <c r="O13" s="2" t="s">
        <v>515</v>
      </c>
    </row>
    <row r="14" spans="1:18">
      <c r="A14" s="210" t="s">
        <v>38</v>
      </c>
      <c r="B14" s="256"/>
      <c r="C14" s="295">
        <v>2009</v>
      </c>
      <c r="D14" s="287" t="s">
        <v>42</v>
      </c>
      <c r="E14" s="288">
        <v>10</v>
      </c>
      <c r="F14" s="288" t="s">
        <v>45</v>
      </c>
      <c r="G14" s="288">
        <v>9</v>
      </c>
      <c r="H14" s="315" t="s">
        <v>11</v>
      </c>
    </row>
    <row r="15" spans="1:18">
      <c r="A15" s="210" t="s">
        <v>47</v>
      </c>
      <c r="B15" s="256"/>
      <c r="C15" s="295" t="s">
        <v>59</v>
      </c>
      <c r="D15" s="314"/>
      <c r="E15" s="325" t="s">
        <v>428</v>
      </c>
      <c r="F15" s="291"/>
      <c r="G15" s="348"/>
      <c r="H15" s="348"/>
      <c r="J15" s="2" t="s">
        <v>59</v>
      </c>
      <c r="L15" s="2" t="s">
        <v>69</v>
      </c>
      <c r="N15" s="2" t="s">
        <v>533</v>
      </c>
    </row>
    <row r="16" spans="1:18">
      <c r="A16" s="210" t="s">
        <v>54</v>
      </c>
      <c r="B16" s="256"/>
      <c r="C16" s="295" t="s">
        <v>559</v>
      </c>
      <c r="D16" s="287"/>
      <c r="E16" s="326"/>
      <c r="F16" s="335"/>
      <c r="G16" s="349"/>
      <c r="H16" s="348"/>
      <c r="J16" s="2" t="s">
        <v>63</v>
      </c>
      <c r="L16" s="2" t="s">
        <v>70</v>
      </c>
      <c r="N16" s="2" t="s">
        <v>541</v>
      </c>
    </row>
    <row r="17" spans="1:20">
      <c r="A17" s="210" t="s">
        <v>56</v>
      </c>
      <c r="B17" s="256"/>
      <c r="C17" s="295" t="s">
        <v>561</v>
      </c>
      <c r="D17" s="287"/>
      <c r="E17" s="327"/>
      <c r="F17" s="336"/>
      <c r="G17" s="348"/>
      <c r="H17" s="348"/>
      <c r="N17" s="2" t="s">
        <v>408</v>
      </c>
    </row>
    <row r="18" spans="1:20">
      <c r="A18" s="210" t="s">
        <v>516</v>
      </c>
      <c r="B18" s="256"/>
      <c r="C18" s="295" t="s">
        <v>69</v>
      </c>
      <c r="D18" s="314"/>
      <c r="E18" s="328"/>
      <c r="F18" s="254"/>
      <c r="N18" s="2" t="s">
        <v>540</v>
      </c>
    </row>
    <row r="19" spans="1:20" ht="19.5">
      <c r="A19" s="211" t="s">
        <v>31</v>
      </c>
      <c r="B19" s="257"/>
      <c r="C19" s="296" t="s">
        <v>549</v>
      </c>
      <c r="D19" s="315"/>
      <c r="E19" s="329" t="s">
        <v>44</v>
      </c>
      <c r="F19" s="337"/>
      <c r="N19" s="2" t="s">
        <v>539</v>
      </c>
    </row>
    <row r="20" spans="1:20">
      <c r="A20" s="212" t="s">
        <v>242</v>
      </c>
      <c r="B20" s="258"/>
      <c r="C20" s="258"/>
      <c r="D20" s="258"/>
      <c r="E20" s="258"/>
      <c r="F20" s="338"/>
      <c r="N20" s="2" t="s">
        <v>538</v>
      </c>
    </row>
    <row r="21" spans="1:20" ht="19.5">
      <c r="A21" s="213" t="s">
        <v>429</v>
      </c>
      <c r="B21" s="259"/>
      <c r="C21" s="297" t="s">
        <v>342</v>
      </c>
      <c r="D21" s="297"/>
      <c r="E21" s="297"/>
      <c r="F21" s="339"/>
      <c r="J21" s="2" t="s">
        <v>342</v>
      </c>
      <c r="N21" s="2" t="s">
        <v>248</v>
      </c>
    </row>
    <row r="22" spans="1:20">
      <c r="J22" s="2" t="s">
        <v>431</v>
      </c>
      <c r="N22" s="2" t="s">
        <v>537</v>
      </c>
    </row>
    <row r="23" spans="1:20">
      <c r="A23" s="2" t="s">
        <v>452</v>
      </c>
      <c r="G23" s="349" t="s">
        <v>91</v>
      </c>
      <c r="N23" s="2" t="s">
        <v>379</v>
      </c>
    </row>
    <row r="24" spans="1:20">
      <c r="A24" s="209" t="s">
        <v>46</v>
      </c>
      <c r="B24" s="255"/>
      <c r="C24" s="293" t="s">
        <v>12</v>
      </c>
      <c r="D24" s="284" t="s">
        <v>511</v>
      </c>
      <c r="E24" s="286" t="s">
        <v>497</v>
      </c>
      <c r="F24" s="340" t="s">
        <v>78</v>
      </c>
      <c r="G24" s="350" t="s">
        <v>549</v>
      </c>
      <c r="H24" s="366"/>
      <c r="J24" s="2" t="s">
        <v>17</v>
      </c>
      <c r="L24" s="2" t="s">
        <v>79</v>
      </c>
      <c r="N24" s="2" t="s">
        <v>536</v>
      </c>
    </row>
    <row r="25" spans="1:20">
      <c r="A25" s="210" t="s">
        <v>82</v>
      </c>
      <c r="B25" s="256"/>
      <c r="C25" s="298" t="s">
        <v>562</v>
      </c>
      <c r="D25" s="298"/>
      <c r="E25" s="298"/>
      <c r="F25" s="341"/>
      <c r="G25" s="351" t="s">
        <v>97</v>
      </c>
      <c r="H25" s="254"/>
      <c r="J25" s="2" t="s">
        <v>497</v>
      </c>
      <c r="L25" s="2" t="s">
        <v>109</v>
      </c>
      <c r="N25" s="2" t="s">
        <v>126</v>
      </c>
    </row>
    <row r="26" spans="1:20">
      <c r="A26" s="211" t="s">
        <v>86</v>
      </c>
      <c r="B26" s="257"/>
      <c r="C26" s="299" t="s">
        <v>563</v>
      </c>
      <c r="D26" s="316"/>
      <c r="E26" s="330" t="s">
        <v>89</v>
      </c>
      <c r="F26" s="316" t="s">
        <v>79</v>
      </c>
      <c r="G26" s="352"/>
      <c r="J26" s="2" t="s">
        <v>111</v>
      </c>
      <c r="L26" s="2" t="s">
        <v>21</v>
      </c>
      <c r="N26" s="2" t="s">
        <v>264</v>
      </c>
    </row>
    <row r="27" spans="1:20">
      <c r="N27" s="2" t="s">
        <v>535</v>
      </c>
    </row>
    <row r="28" spans="1:20">
      <c r="A28" s="2" t="s">
        <v>14</v>
      </c>
      <c r="G28" s="353" t="str">
        <f>IF($H$2="","",$H$1&amp;"　"&amp;$H$2)</f>
        <v/>
      </c>
      <c r="H28" s="353"/>
    </row>
    <row r="29" spans="1:20">
      <c r="A29" s="214" t="s">
        <v>92</v>
      </c>
      <c r="B29" s="215" t="s">
        <v>2</v>
      </c>
      <c r="C29" s="252"/>
      <c r="D29" s="311" t="s">
        <v>100</v>
      </c>
      <c r="E29" s="215" t="s">
        <v>52</v>
      </c>
      <c r="F29" s="252"/>
      <c r="G29" s="311" t="s">
        <v>100</v>
      </c>
      <c r="T29" s="2" t="s">
        <v>80</v>
      </c>
    </row>
    <row r="30" spans="1:20">
      <c r="A30" s="214"/>
      <c r="B30" s="215" t="s">
        <v>25</v>
      </c>
      <c r="C30" s="252"/>
      <c r="D30" s="311" t="s">
        <v>100</v>
      </c>
      <c r="E30" s="215" t="s">
        <v>103</v>
      </c>
      <c r="F30" s="342" t="s">
        <v>495</v>
      </c>
      <c r="G30" s="354" t="s">
        <v>358</v>
      </c>
      <c r="T30" s="2" t="s">
        <v>143</v>
      </c>
    </row>
    <row r="31" spans="1:20">
      <c r="A31" s="214"/>
      <c r="B31" s="260" t="s">
        <v>50</v>
      </c>
      <c r="C31" s="300"/>
      <c r="D31" s="300"/>
      <c r="E31" s="331"/>
      <c r="F31" s="331"/>
      <c r="G31" s="355"/>
      <c r="I31" s="2">
        <f>LEN(SUBSTITUTE(SUBSTITUTE(SUBSTITUTE(SUBSTITUTE(B32,CHAR(10),""),CHAR(13),"")," ",""),"　",""))</f>
        <v>0</v>
      </c>
    </row>
    <row r="32" spans="1:20" ht="150" customHeight="1">
      <c r="A32" s="214"/>
      <c r="B32" s="224"/>
      <c r="C32" s="276"/>
      <c r="D32" s="276"/>
      <c r="E32" s="276"/>
      <c r="F32" s="276"/>
      <c r="G32" s="356"/>
      <c r="H32" s="203" t="str">
        <f>IF(I31&gt;200,"文字数オーバー",IF(I31&lt;=0,"未記入",I31&amp;"文字"))</f>
        <v>未記入</v>
      </c>
    </row>
    <row r="33" spans="1:12">
      <c r="A33" s="214" t="s">
        <v>35</v>
      </c>
      <c r="B33" s="261" t="s">
        <v>95</v>
      </c>
      <c r="C33" s="261"/>
      <c r="D33" s="261"/>
      <c r="E33" s="261"/>
      <c r="F33" s="261"/>
      <c r="G33" s="261"/>
      <c r="I33" s="2">
        <f>LEN(SUBSTITUTE(SUBSTITUTE(SUBSTITUTE(SUBSTITUTE(B34,CHAR(10),""),CHAR(13),"")," ",""),"　",""))</f>
        <v>0</v>
      </c>
    </row>
    <row r="34" spans="1:12" ht="150" customHeight="1">
      <c r="A34" s="214"/>
      <c r="B34" s="262"/>
      <c r="C34" s="262"/>
      <c r="D34" s="262"/>
      <c r="E34" s="262"/>
      <c r="F34" s="262"/>
      <c r="G34" s="357"/>
      <c r="H34" s="203" t="str">
        <f>IF(I33&gt;200,"文字数オーバー",IF(I33&lt;=0,"未記入",I33&amp;"文字"))</f>
        <v>未記入</v>
      </c>
    </row>
    <row r="36" spans="1:12">
      <c r="A36" s="2" t="s">
        <v>420</v>
      </c>
    </row>
    <row r="37" spans="1:12">
      <c r="A37" s="215" t="s">
        <v>87</v>
      </c>
      <c r="B37" s="261" t="s">
        <v>113</v>
      </c>
      <c r="C37" s="261"/>
      <c r="D37" s="261"/>
      <c r="E37" s="261"/>
      <c r="F37" s="261"/>
      <c r="G37" s="261"/>
      <c r="I37" s="2">
        <f>LEN(SUBSTITUTE(SUBSTITUTE(SUBSTITUTE(SUBSTITUTE(B38,CHAR(10),""),CHAR(13),"")," ",""),"　",""))</f>
        <v>68</v>
      </c>
    </row>
    <row r="38" spans="1:12" ht="150" customHeight="1">
      <c r="A38" s="216" t="s">
        <v>116</v>
      </c>
      <c r="B38" s="224" t="s">
        <v>250</v>
      </c>
      <c r="C38" s="276"/>
      <c r="D38" s="276"/>
      <c r="E38" s="276"/>
      <c r="F38" s="276"/>
      <c r="G38" s="356"/>
      <c r="H38" s="203" t="str">
        <f>IF(I37&gt;200,"文字数オーバー",IF(I37&lt;=0,"未記入",I37&amp;"文字"))</f>
        <v>68文字</v>
      </c>
      <c r="J38" s="2" t="s">
        <v>116</v>
      </c>
    </row>
    <row r="39" spans="1:12">
      <c r="J39" s="2" t="s">
        <v>118</v>
      </c>
    </row>
    <row r="40" spans="1:12">
      <c r="A40" s="208" t="s">
        <v>34</v>
      </c>
      <c r="G40" s="353" t="str">
        <f>IF($H$2="","",$H$1&amp;"　"&amp;$H$2)</f>
        <v/>
      </c>
      <c r="H40" s="353"/>
    </row>
    <row r="41" spans="1:12">
      <c r="A41" s="208" t="s">
        <v>412</v>
      </c>
    </row>
    <row r="42" spans="1:12">
      <c r="A42" s="209" t="s">
        <v>28</v>
      </c>
      <c r="B42" s="255"/>
      <c r="C42" s="293" t="s">
        <v>550</v>
      </c>
      <c r="D42" s="286"/>
      <c r="E42" s="286"/>
      <c r="F42" s="286" t="s">
        <v>390</v>
      </c>
      <c r="G42" s="286"/>
      <c r="H42" s="364"/>
    </row>
    <row r="43" spans="1:12" ht="24">
      <c r="A43" s="210" t="s">
        <v>30</v>
      </c>
      <c r="B43" s="256"/>
      <c r="C43" s="294" t="s">
        <v>554</v>
      </c>
      <c r="D43" s="313"/>
      <c r="E43" s="313"/>
      <c r="F43" s="313" t="s">
        <v>564</v>
      </c>
      <c r="G43" s="313"/>
      <c r="H43" s="365"/>
    </row>
    <row r="44" spans="1:12">
      <c r="A44" s="210" t="s">
        <v>32</v>
      </c>
      <c r="B44" s="256"/>
      <c r="C44" s="295" t="s">
        <v>557</v>
      </c>
      <c r="D44" s="287"/>
      <c r="E44" s="287"/>
      <c r="F44" s="287" t="s">
        <v>324</v>
      </c>
      <c r="G44" s="287"/>
      <c r="H44" s="314"/>
    </row>
    <row r="45" spans="1:12">
      <c r="A45" s="210" t="s">
        <v>38</v>
      </c>
      <c r="B45" s="256"/>
      <c r="C45" s="295">
        <v>2009</v>
      </c>
      <c r="D45" s="287" t="s">
        <v>42</v>
      </c>
      <c r="E45" s="288">
        <v>8</v>
      </c>
      <c r="F45" s="288" t="s">
        <v>45</v>
      </c>
      <c r="G45" s="288">
        <v>7</v>
      </c>
      <c r="H45" s="315" t="s">
        <v>11</v>
      </c>
    </row>
    <row r="46" spans="1:12">
      <c r="A46" s="210" t="s">
        <v>47</v>
      </c>
      <c r="B46" s="256"/>
      <c r="C46" s="295" t="s">
        <v>59</v>
      </c>
      <c r="D46" s="314"/>
      <c r="E46" s="252"/>
      <c r="F46" s="291"/>
      <c r="G46" s="348"/>
      <c r="H46" s="348"/>
      <c r="J46" s="2" t="s">
        <v>59</v>
      </c>
      <c r="L46" s="2" t="s">
        <v>69</v>
      </c>
    </row>
    <row r="47" spans="1:12">
      <c r="A47" s="210" t="s">
        <v>54</v>
      </c>
      <c r="B47" s="256"/>
      <c r="C47" s="295" t="s">
        <v>565</v>
      </c>
      <c r="D47" s="287"/>
      <c r="E47" s="326"/>
      <c r="F47" s="335"/>
      <c r="G47" s="349" t="s">
        <v>124</v>
      </c>
      <c r="H47" s="348"/>
      <c r="J47" s="2" t="s">
        <v>63</v>
      </c>
      <c r="L47" s="2" t="s">
        <v>70</v>
      </c>
    </row>
    <row r="48" spans="1:12">
      <c r="A48" s="210" t="s">
        <v>56</v>
      </c>
      <c r="B48" s="256"/>
      <c r="C48" s="295" t="s">
        <v>566</v>
      </c>
      <c r="D48" s="287"/>
      <c r="E48" s="327"/>
      <c r="F48" s="336"/>
      <c r="G48" s="348"/>
      <c r="H48" s="348"/>
    </row>
    <row r="49" spans="1:12">
      <c r="A49" s="210" t="s">
        <v>516</v>
      </c>
      <c r="B49" s="256"/>
      <c r="C49" s="295" t="s">
        <v>69</v>
      </c>
      <c r="D49" s="314"/>
      <c r="E49" s="328"/>
      <c r="F49" s="254"/>
    </row>
    <row r="50" spans="1:12">
      <c r="A50" s="210" t="s">
        <v>31</v>
      </c>
      <c r="B50" s="256"/>
      <c r="C50" s="295" t="s">
        <v>549</v>
      </c>
      <c r="D50" s="314"/>
      <c r="E50" s="329" t="s">
        <v>44</v>
      </c>
      <c r="F50" s="337"/>
      <c r="G50" s="349" t="s">
        <v>91</v>
      </c>
    </row>
    <row r="51" spans="1:12">
      <c r="A51" s="210" t="s">
        <v>46</v>
      </c>
      <c r="B51" s="256"/>
      <c r="C51" s="295" t="s">
        <v>12</v>
      </c>
      <c r="D51" s="317" t="s">
        <v>511</v>
      </c>
      <c r="E51" s="286" t="s">
        <v>497</v>
      </c>
      <c r="F51" s="340" t="s">
        <v>78</v>
      </c>
      <c r="G51" s="350" t="s">
        <v>549</v>
      </c>
      <c r="H51" s="366"/>
      <c r="J51" s="2" t="s">
        <v>17</v>
      </c>
      <c r="L51" s="2" t="s">
        <v>79</v>
      </c>
    </row>
    <row r="52" spans="1:12">
      <c r="A52" s="210" t="s">
        <v>82</v>
      </c>
      <c r="B52" s="256"/>
      <c r="C52" s="298" t="s">
        <v>560</v>
      </c>
      <c r="D52" s="298"/>
      <c r="E52" s="298"/>
      <c r="F52" s="341"/>
      <c r="G52" s="351" t="s">
        <v>97</v>
      </c>
      <c r="H52" s="254"/>
      <c r="J52" s="2" t="s">
        <v>106</v>
      </c>
      <c r="L52" s="2" t="s">
        <v>109</v>
      </c>
    </row>
    <row r="53" spans="1:12">
      <c r="A53" s="211" t="s">
        <v>86</v>
      </c>
      <c r="B53" s="257"/>
      <c r="C53" s="299" t="s">
        <v>563</v>
      </c>
      <c r="D53" s="316"/>
      <c r="E53" s="330" t="s">
        <v>89</v>
      </c>
      <c r="F53" s="316" t="s">
        <v>79</v>
      </c>
      <c r="G53" s="352"/>
      <c r="J53" s="2" t="s">
        <v>107</v>
      </c>
      <c r="L53" s="2" t="s">
        <v>21</v>
      </c>
    </row>
    <row r="54" spans="1:12">
      <c r="A54" s="208" t="s">
        <v>345</v>
      </c>
    </row>
    <row r="55" spans="1:12">
      <c r="A55" s="209" t="s">
        <v>28</v>
      </c>
      <c r="B55" s="255"/>
      <c r="C55" s="293" t="s">
        <v>567</v>
      </c>
      <c r="D55" s="286"/>
      <c r="E55" s="286"/>
      <c r="F55" s="286" t="s">
        <v>568</v>
      </c>
      <c r="G55" s="286"/>
      <c r="H55" s="364"/>
    </row>
    <row r="56" spans="1:12" ht="24">
      <c r="A56" s="210" t="s">
        <v>30</v>
      </c>
      <c r="B56" s="256"/>
      <c r="C56" s="294" t="s">
        <v>569</v>
      </c>
      <c r="D56" s="313"/>
      <c r="E56" s="313"/>
      <c r="F56" s="313" t="s">
        <v>570</v>
      </c>
      <c r="G56" s="313"/>
      <c r="H56" s="365"/>
    </row>
    <row r="57" spans="1:12">
      <c r="A57" s="210" t="s">
        <v>32</v>
      </c>
      <c r="B57" s="256"/>
      <c r="C57" s="295" t="s">
        <v>298</v>
      </c>
      <c r="D57" s="287"/>
      <c r="E57" s="287"/>
      <c r="F57" s="287" t="s">
        <v>122</v>
      </c>
      <c r="G57" s="287"/>
      <c r="H57" s="314"/>
    </row>
    <row r="58" spans="1:12">
      <c r="A58" s="210" t="s">
        <v>38</v>
      </c>
      <c r="B58" s="256"/>
      <c r="C58" s="295">
        <v>2009</v>
      </c>
      <c r="D58" s="287" t="s">
        <v>42</v>
      </c>
      <c r="E58" s="288">
        <v>6</v>
      </c>
      <c r="F58" s="288" t="s">
        <v>45</v>
      </c>
      <c r="G58" s="288">
        <v>6</v>
      </c>
      <c r="H58" s="315" t="s">
        <v>11</v>
      </c>
    </row>
    <row r="59" spans="1:12">
      <c r="A59" s="210" t="s">
        <v>47</v>
      </c>
      <c r="B59" s="256"/>
      <c r="C59" s="295" t="s">
        <v>63</v>
      </c>
      <c r="D59" s="314"/>
      <c r="E59" s="252"/>
      <c r="F59" s="291"/>
      <c r="G59" s="348"/>
      <c r="H59" s="348"/>
      <c r="J59" s="2" t="s">
        <v>59</v>
      </c>
      <c r="L59" s="2" t="s">
        <v>69</v>
      </c>
    </row>
    <row r="60" spans="1:12">
      <c r="A60" s="210" t="s">
        <v>54</v>
      </c>
      <c r="B60" s="256"/>
      <c r="C60" s="295" t="s">
        <v>388</v>
      </c>
      <c r="D60" s="287"/>
      <c r="E60" s="326"/>
      <c r="F60" s="335"/>
      <c r="G60" s="349" t="s">
        <v>124</v>
      </c>
      <c r="H60" s="348"/>
      <c r="J60" s="2" t="s">
        <v>63</v>
      </c>
      <c r="L60" s="2" t="s">
        <v>70</v>
      </c>
    </row>
    <row r="61" spans="1:12">
      <c r="A61" s="210" t="s">
        <v>56</v>
      </c>
      <c r="B61" s="256"/>
      <c r="C61" s="295" t="s">
        <v>571</v>
      </c>
      <c r="D61" s="287"/>
      <c r="E61" s="327"/>
      <c r="F61" s="336"/>
      <c r="G61" s="348"/>
      <c r="H61" s="348"/>
    </row>
    <row r="62" spans="1:12">
      <c r="A62" s="210" t="s">
        <v>516</v>
      </c>
      <c r="B62" s="256"/>
      <c r="C62" s="295" t="s">
        <v>69</v>
      </c>
      <c r="D62" s="314"/>
      <c r="E62" s="328"/>
      <c r="F62" s="254"/>
    </row>
    <row r="63" spans="1:12">
      <c r="A63" s="210" t="s">
        <v>31</v>
      </c>
      <c r="B63" s="256"/>
      <c r="C63" s="295" t="s">
        <v>549</v>
      </c>
      <c r="D63" s="314"/>
      <c r="E63" s="329" t="s">
        <v>44</v>
      </c>
      <c r="F63" s="337"/>
      <c r="G63" s="349" t="s">
        <v>91</v>
      </c>
    </row>
    <row r="64" spans="1:12">
      <c r="A64" s="210" t="s">
        <v>46</v>
      </c>
      <c r="B64" s="256"/>
      <c r="C64" s="295" t="s">
        <v>12</v>
      </c>
      <c r="D64" s="317" t="s">
        <v>511</v>
      </c>
      <c r="E64" s="286" t="s">
        <v>497</v>
      </c>
      <c r="F64" s="340" t="s">
        <v>78</v>
      </c>
      <c r="G64" s="350" t="s">
        <v>549</v>
      </c>
      <c r="H64" s="366"/>
      <c r="J64" s="2" t="s">
        <v>17</v>
      </c>
      <c r="L64" s="2" t="s">
        <v>79</v>
      </c>
    </row>
    <row r="65" spans="1:12">
      <c r="A65" s="210" t="s">
        <v>82</v>
      </c>
      <c r="B65" s="256"/>
      <c r="C65" s="298" t="s">
        <v>560</v>
      </c>
      <c r="D65" s="298"/>
      <c r="E65" s="298"/>
      <c r="F65" s="341"/>
      <c r="G65" s="351" t="s">
        <v>97</v>
      </c>
      <c r="H65" s="254"/>
      <c r="J65" s="2" t="s">
        <v>106</v>
      </c>
      <c r="L65" s="2" t="s">
        <v>109</v>
      </c>
    </row>
    <row r="66" spans="1:12">
      <c r="A66" s="211" t="s">
        <v>86</v>
      </c>
      <c r="B66" s="257"/>
      <c r="C66" s="299" t="s">
        <v>563</v>
      </c>
      <c r="D66" s="316"/>
      <c r="E66" s="330" t="s">
        <v>89</v>
      </c>
      <c r="F66" s="316" t="s">
        <v>79</v>
      </c>
      <c r="G66" s="352"/>
      <c r="J66" s="2" t="s">
        <v>107</v>
      </c>
      <c r="L66" s="2" t="s">
        <v>21</v>
      </c>
    </row>
    <row r="67" spans="1:12">
      <c r="A67" s="208" t="s">
        <v>96</v>
      </c>
      <c r="G67" s="353" t="str">
        <f>IF($H$2="","",$H$1&amp;"　"&amp;$H$2)</f>
        <v/>
      </c>
      <c r="H67" s="353"/>
    </row>
    <row r="68" spans="1:12">
      <c r="A68" s="209" t="s">
        <v>28</v>
      </c>
      <c r="B68" s="255"/>
      <c r="C68" s="293" t="s">
        <v>553</v>
      </c>
      <c r="D68" s="286"/>
      <c r="E68" s="286"/>
      <c r="F68" s="286" t="s">
        <v>478</v>
      </c>
      <c r="G68" s="286"/>
      <c r="H68" s="364"/>
    </row>
    <row r="69" spans="1:12" ht="24">
      <c r="A69" s="210" t="s">
        <v>30</v>
      </c>
      <c r="B69" s="256"/>
      <c r="C69" s="294" t="s">
        <v>572</v>
      </c>
      <c r="D69" s="313"/>
      <c r="E69" s="313"/>
      <c r="F69" s="313" t="s">
        <v>275</v>
      </c>
      <c r="G69" s="313"/>
      <c r="H69" s="365"/>
    </row>
    <row r="70" spans="1:12">
      <c r="A70" s="210" t="s">
        <v>32</v>
      </c>
      <c r="B70" s="256"/>
      <c r="C70" s="295" t="s">
        <v>573</v>
      </c>
      <c r="D70" s="287"/>
      <c r="E70" s="287"/>
      <c r="F70" s="287" t="s">
        <v>574</v>
      </c>
      <c r="G70" s="287"/>
      <c r="H70" s="314"/>
    </row>
    <row r="71" spans="1:12">
      <c r="A71" s="210" t="s">
        <v>38</v>
      </c>
      <c r="B71" s="256"/>
      <c r="C71" s="295">
        <v>2008</v>
      </c>
      <c r="D71" s="287" t="s">
        <v>42</v>
      </c>
      <c r="E71" s="288">
        <v>7</v>
      </c>
      <c r="F71" s="288" t="s">
        <v>45</v>
      </c>
      <c r="G71" s="288">
        <v>19</v>
      </c>
      <c r="H71" s="315" t="s">
        <v>11</v>
      </c>
    </row>
    <row r="72" spans="1:12">
      <c r="A72" s="210" t="s">
        <v>47</v>
      </c>
      <c r="B72" s="256"/>
      <c r="C72" s="295" t="s">
        <v>63</v>
      </c>
      <c r="D72" s="314"/>
      <c r="E72" s="252"/>
      <c r="F72" s="291"/>
      <c r="G72" s="348"/>
      <c r="H72" s="348"/>
      <c r="J72" s="2" t="s">
        <v>59</v>
      </c>
      <c r="L72" s="2" t="s">
        <v>69</v>
      </c>
    </row>
    <row r="73" spans="1:12">
      <c r="A73" s="210" t="s">
        <v>54</v>
      </c>
      <c r="B73" s="256"/>
      <c r="C73" s="295" t="s">
        <v>71</v>
      </c>
      <c r="D73" s="287"/>
      <c r="E73" s="326"/>
      <c r="F73" s="335"/>
      <c r="G73" s="349" t="s">
        <v>124</v>
      </c>
      <c r="H73" s="348"/>
      <c r="J73" s="2" t="s">
        <v>63</v>
      </c>
      <c r="L73" s="2" t="s">
        <v>70</v>
      </c>
    </row>
    <row r="74" spans="1:12">
      <c r="A74" s="210" t="s">
        <v>56</v>
      </c>
      <c r="B74" s="256"/>
      <c r="C74" s="295" t="s">
        <v>575</v>
      </c>
      <c r="D74" s="287"/>
      <c r="E74" s="327"/>
      <c r="F74" s="336"/>
      <c r="G74" s="348"/>
      <c r="H74" s="348"/>
    </row>
    <row r="75" spans="1:12">
      <c r="A75" s="210" t="s">
        <v>516</v>
      </c>
      <c r="B75" s="256"/>
      <c r="C75" s="295" t="s">
        <v>70</v>
      </c>
      <c r="D75" s="314"/>
      <c r="E75" s="328"/>
      <c r="F75" s="254"/>
    </row>
    <row r="76" spans="1:12">
      <c r="A76" s="210" t="s">
        <v>31</v>
      </c>
      <c r="B76" s="256"/>
      <c r="C76" s="295" t="s">
        <v>549</v>
      </c>
      <c r="D76" s="314"/>
      <c r="E76" s="329" t="s">
        <v>44</v>
      </c>
      <c r="F76" s="337"/>
      <c r="G76" s="349" t="s">
        <v>91</v>
      </c>
    </row>
    <row r="77" spans="1:12">
      <c r="A77" s="210" t="s">
        <v>46</v>
      </c>
      <c r="B77" s="256"/>
      <c r="C77" s="295" t="s">
        <v>402</v>
      </c>
      <c r="D77" s="317" t="s">
        <v>511</v>
      </c>
      <c r="E77" s="286" t="s">
        <v>497</v>
      </c>
      <c r="F77" s="340" t="s">
        <v>78</v>
      </c>
      <c r="G77" s="350" t="s">
        <v>549</v>
      </c>
      <c r="H77" s="366"/>
      <c r="J77" s="2" t="s">
        <v>17</v>
      </c>
      <c r="L77" s="2" t="s">
        <v>79</v>
      </c>
    </row>
    <row r="78" spans="1:12">
      <c r="A78" s="210" t="s">
        <v>82</v>
      </c>
      <c r="B78" s="256"/>
      <c r="C78" s="298" t="s">
        <v>43</v>
      </c>
      <c r="D78" s="298"/>
      <c r="E78" s="298"/>
      <c r="F78" s="341"/>
      <c r="G78" s="351" t="s">
        <v>97</v>
      </c>
      <c r="H78" s="254"/>
      <c r="J78" s="2" t="s">
        <v>106</v>
      </c>
      <c r="L78" s="2" t="s">
        <v>109</v>
      </c>
    </row>
    <row r="79" spans="1:12">
      <c r="A79" s="211" t="s">
        <v>86</v>
      </c>
      <c r="B79" s="257"/>
      <c r="C79" s="299" t="s">
        <v>563</v>
      </c>
      <c r="D79" s="316"/>
      <c r="E79" s="330" t="s">
        <v>89</v>
      </c>
      <c r="F79" s="316" t="s">
        <v>79</v>
      </c>
      <c r="G79" s="352"/>
      <c r="J79" s="2" t="s">
        <v>107</v>
      </c>
      <c r="L79" s="2" t="s">
        <v>21</v>
      </c>
    </row>
    <row r="81" spans="1:8">
      <c r="A81" s="207" t="s">
        <v>66</v>
      </c>
      <c r="B81" s="207"/>
      <c r="C81" s="207"/>
      <c r="D81" s="207"/>
      <c r="E81" s="207"/>
      <c r="F81" s="207"/>
      <c r="G81" s="207"/>
      <c r="H81" s="207"/>
    </row>
    <row r="82" spans="1:8">
      <c r="A82" s="2" t="s">
        <v>445</v>
      </c>
      <c r="G82" s="353" t="str">
        <f>IF($H$2="","",$H$1&amp;"　"&amp;$H$2)</f>
        <v/>
      </c>
      <c r="H82" s="353"/>
    </row>
    <row r="83" spans="1:8">
      <c r="A83" s="2" t="s">
        <v>137</v>
      </c>
    </row>
    <row r="84" spans="1:8">
      <c r="A84" s="217"/>
      <c r="B84" s="263" t="s">
        <v>41</v>
      </c>
      <c r="C84" s="263"/>
      <c r="D84" s="263"/>
      <c r="E84" s="263"/>
      <c r="F84" s="263"/>
      <c r="G84" s="263"/>
      <c r="H84" s="367"/>
    </row>
    <row r="85" spans="1:8" ht="18.75" customHeight="1">
      <c r="A85" s="218" t="s">
        <v>163</v>
      </c>
      <c r="B85" s="264" t="s">
        <v>413</v>
      </c>
      <c r="C85" s="301"/>
      <c r="D85" s="301"/>
      <c r="E85" s="301"/>
      <c r="F85" s="301"/>
      <c r="G85" s="301"/>
      <c r="H85" s="368"/>
    </row>
    <row r="86" spans="1:8" ht="64.5" customHeight="1">
      <c r="A86" s="219" t="s">
        <v>163</v>
      </c>
      <c r="B86" s="265" t="s">
        <v>521</v>
      </c>
      <c r="C86" s="302"/>
      <c r="D86" s="302"/>
      <c r="E86" s="302"/>
      <c r="F86" s="302"/>
      <c r="G86" s="302"/>
      <c r="H86" s="369"/>
    </row>
    <row r="87" spans="1:8">
      <c r="A87" s="219" t="s">
        <v>163</v>
      </c>
      <c r="B87" s="266" t="s">
        <v>523</v>
      </c>
      <c r="C87" s="303"/>
      <c r="D87" s="303"/>
      <c r="E87" s="303"/>
      <c r="F87" s="303"/>
      <c r="G87" s="303"/>
      <c r="H87" s="370"/>
    </row>
    <row r="88" spans="1:8" ht="40.5" customHeight="1">
      <c r="A88" s="219" t="s">
        <v>163</v>
      </c>
      <c r="B88" s="265" t="s">
        <v>496</v>
      </c>
      <c r="C88" s="302"/>
      <c r="D88" s="302"/>
      <c r="E88" s="302"/>
      <c r="F88" s="302"/>
      <c r="G88" s="302"/>
      <c r="H88" s="369"/>
    </row>
    <row r="89" spans="1:8">
      <c r="A89" s="219" t="s">
        <v>163</v>
      </c>
      <c r="B89" s="265" t="s">
        <v>469</v>
      </c>
      <c r="C89" s="302"/>
      <c r="D89" s="302"/>
      <c r="E89" s="302"/>
      <c r="F89" s="302"/>
      <c r="G89" s="302"/>
      <c r="H89" s="369"/>
    </row>
    <row r="90" spans="1:8" ht="18.75" customHeight="1">
      <c r="A90" s="219" t="s">
        <v>163</v>
      </c>
      <c r="B90" s="266" t="s">
        <v>517</v>
      </c>
      <c r="C90" s="303"/>
      <c r="D90" s="303"/>
      <c r="E90" s="303"/>
      <c r="F90" s="303"/>
      <c r="G90" s="303"/>
      <c r="H90" s="370"/>
    </row>
    <row r="91" spans="1:8" ht="138.75" customHeight="1">
      <c r="A91" s="220" t="s">
        <v>163</v>
      </c>
      <c r="B91" s="265" t="s">
        <v>433</v>
      </c>
      <c r="C91" s="302"/>
      <c r="D91" s="302"/>
      <c r="E91" s="302"/>
      <c r="F91" s="302"/>
      <c r="G91" s="302"/>
      <c r="H91" s="369"/>
    </row>
    <row r="92" spans="1:8" ht="72" customHeight="1">
      <c r="A92" s="219" t="s">
        <v>163</v>
      </c>
      <c r="B92" s="267" t="s">
        <v>127</v>
      </c>
      <c r="C92" s="267"/>
      <c r="D92" s="267"/>
      <c r="E92" s="267"/>
      <c r="F92" s="267"/>
      <c r="G92" s="267"/>
      <c r="H92" s="371"/>
    </row>
    <row r="93" spans="1:8" ht="56.25" customHeight="1">
      <c r="A93" s="219" t="s">
        <v>163</v>
      </c>
      <c r="B93" s="267" t="s">
        <v>532</v>
      </c>
      <c r="C93" s="267"/>
      <c r="D93" s="267"/>
      <c r="E93" s="267"/>
      <c r="F93" s="267"/>
      <c r="G93" s="267"/>
      <c r="H93" s="371"/>
    </row>
    <row r="94" spans="1:8" ht="93.75" customHeight="1">
      <c r="A94" s="219" t="s">
        <v>163</v>
      </c>
      <c r="B94" s="268" t="s">
        <v>130</v>
      </c>
      <c r="C94" s="268"/>
      <c r="D94" s="268"/>
      <c r="E94" s="268"/>
      <c r="F94" s="268"/>
      <c r="G94" s="268"/>
      <c r="H94" s="372"/>
    </row>
    <row r="95" spans="1:8">
      <c r="A95" s="221"/>
    </row>
    <row r="96" spans="1:8">
      <c r="B96" s="269" t="str">
        <f>IF(COUNTIF(A85:A94,"〇")=10,"","すべてに〇がつけられない場合は応募できません。")</f>
        <v/>
      </c>
    </row>
    <row r="98" spans="1:10">
      <c r="A98" s="208" t="s">
        <v>336</v>
      </c>
      <c r="G98" s="353" t="str">
        <f>IF($H$2="","",$H$1&amp;"　"&amp;$H$2)</f>
        <v/>
      </c>
      <c r="H98" s="353"/>
    </row>
    <row r="99" spans="1:10">
      <c r="A99" s="217"/>
      <c r="B99" s="263" t="s">
        <v>41</v>
      </c>
      <c r="C99" s="263"/>
      <c r="D99" s="263"/>
      <c r="E99" s="263"/>
      <c r="F99" s="263"/>
      <c r="G99" s="263"/>
      <c r="H99" s="367"/>
    </row>
    <row r="100" spans="1:10" ht="75" customHeight="1">
      <c r="A100" s="218" t="s">
        <v>163</v>
      </c>
      <c r="B100" s="270" t="s">
        <v>518</v>
      </c>
      <c r="C100" s="270"/>
      <c r="D100" s="270"/>
      <c r="E100" s="270"/>
      <c r="F100" s="270"/>
      <c r="G100" s="270"/>
      <c r="H100" s="373"/>
      <c r="J100" s="2" t="b">
        <v>1</v>
      </c>
    </row>
    <row r="101" spans="1:10" ht="37.5" customHeight="1">
      <c r="A101" s="219" t="s">
        <v>163</v>
      </c>
      <c r="B101" s="271" t="s">
        <v>232</v>
      </c>
      <c r="C101" s="271"/>
      <c r="D101" s="271"/>
      <c r="E101" s="271"/>
      <c r="F101" s="271"/>
      <c r="G101" s="271"/>
      <c r="H101" s="374"/>
      <c r="J101" s="2" t="b">
        <v>1</v>
      </c>
    </row>
    <row r="102" spans="1:10" ht="37.5" customHeight="1">
      <c r="A102" s="219" t="s">
        <v>163</v>
      </c>
      <c r="B102" s="265" t="s">
        <v>415</v>
      </c>
      <c r="C102" s="302"/>
      <c r="D102" s="302"/>
      <c r="E102" s="302"/>
      <c r="F102" s="302"/>
      <c r="G102" s="302"/>
      <c r="H102" s="369"/>
      <c r="J102" s="2" t="b">
        <v>1</v>
      </c>
    </row>
    <row r="103" spans="1:10">
      <c r="A103" s="219" t="s">
        <v>163</v>
      </c>
      <c r="B103" s="272" t="s">
        <v>181</v>
      </c>
      <c r="C103" s="304"/>
      <c r="D103" s="304"/>
      <c r="E103" s="304"/>
      <c r="F103" s="304"/>
      <c r="G103" s="304"/>
      <c r="H103" s="375"/>
      <c r="J103" s="2" t="b">
        <v>1</v>
      </c>
    </row>
    <row r="104" spans="1:10">
      <c r="A104" s="219" t="s">
        <v>163</v>
      </c>
      <c r="B104" s="273" t="s">
        <v>528</v>
      </c>
      <c r="C104" s="305"/>
      <c r="D104" s="305"/>
      <c r="E104" s="305"/>
      <c r="F104" s="305"/>
      <c r="G104" s="305"/>
      <c r="H104" s="376"/>
    </row>
    <row r="105" spans="1:10">
      <c r="A105" s="219" t="s">
        <v>163</v>
      </c>
      <c r="B105" s="274" t="s">
        <v>417</v>
      </c>
      <c r="C105" s="306"/>
      <c r="D105" s="306"/>
      <c r="E105" s="306"/>
      <c r="F105" s="306"/>
      <c r="G105" s="306"/>
      <c r="H105" s="377"/>
    </row>
    <row r="106" spans="1:10" ht="114.75" customHeight="1">
      <c r="A106" s="222" t="s">
        <v>163</v>
      </c>
      <c r="B106" s="268" t="s">
        <v>527</v>
      </c>
      <c r="C106" s="268"/>
      <c r="D106" s="268"/>
      <c r="E106" s="268"/>
      <c r="F106" s="268"/>
      <c r="G106" s="268"/>
      <c r="H106" s="372"/>
      <c r="J106" s="2" t="b">
        <v>0</v>
      </c>
    </row>
    <row r="108" spans="1:10">
      <c r="A108" s="2" t="s">
        <v>419</v>
      </c>
    </row>
    <row r="109" spans="1:10">
      <c r="A109" s="217"/>
      <c r="B109" s="263" t="s">
        <v>41</v>
      </c>
      <c r="C109" s="263"/>
      <c r="D109" s="263"/>
      <c r="E109" s="263"/>
      <c r="F109" s="263"/>
      <c r="G109" s="263"/>
      <c r="H109" s="367"/>
    </row>
    <row r="110" spans="1:10" ht="37.5" customHeight="1">
      <c r="A110" s="223" t="s">
        <v>163</v>
      </c>
      <c r="B110" s="275" t="s">
        <v>399</v>
      </c>
      <c r="C110" s="275"/>
      <c r="D110" s="275"/>
      <c r="E110" s="275"/>
      <c r="F110" s="275"/>
      <c r="G110" s="275"/>
      <c r="H110" s="378"/>
      <c r="J110" s="2" t="b">
        <v>1</v>
      </c>
    </row>
    <row r="112" spans="1:10">
      <c r="B112" s="269" t="str">
        <f>IF(COUNTIF(A100:A110,"〇")=8,"","〇がつけられない場合は応募できません。")</f>
        <v/>
      </c>
      <c r="J112" s="2" t="s">
        <v>135</v>
      </c>
    </row>
    <row r="114" spans="1:9">
      <c r="A114" s="207" t="s">
        <v>139</v>
      </c>
      <c r="B114" s="207"/>
      <c r="C114" s="207"/>
      <c r="D114" s="207"/>
      <c r="E114" s="207"/>
      <c r="F114" s="207"/>
      <c r="G114" s="207"/>
      <c r="H114" s="207"/>
    </row>
    <row r="115" spans="1:9">
      <c r="A115" s="2" t="s">
        <v>140</v>
      </c>
      <c r="G115" s="353" t="str">
        <f>IF($H$2="","",$H$1&amp;"　"&amp;$H$2)</f>
        <v/>
      </c>
      <c r="H115" s="353"/>
    </row>
    <row r="116" spans="1:9" ht="37.5" customHeight="1">
      <c r="A116" s="225" t="s">
        <v>501</v>
      </c>
      <c r="B116" s="225"/>
      <c r="C116" s="225"/>
      <c r="D116" s="225"/>
      <c r="E116" s="225"/>
      <c r="F116" s="225"/>
      <c r="G116" s="225"/>
      <c r="H116" s="225"/>
    </row>
    <row r="117" spans="1:9" ht="318.75" customHeight="1">
      <c r="A117" s="224" t="s">
        <v>576</v>
      </c>
      <c r="B117" s="276"/>
      <c r="C117" s="276"/>
      <c r="D117" s="276"/>
      <c r="E117" s="276"/>
      <c r="F117" s="276"/>
      <c r="G117" s="356"/>
      <c r="H117" s="203" t="str">
        <f>IF(I117&gt;500,"文字数オーバー",IF(I117&lt;=0,"未記入",I117&amp;"文字"))</f>
        <v>68文字</v>
      </c>
      <c r="I117" s="2">
        <f>LEN(SUBSTITUTE(SUBSTITUTE(SUBSTITUTE(SUBSTITUTE(A117,CHAR(10),""),CHAR(13),"")," ",""),"　",""))</f>
        <v>68</v>
      </c>
    </row>
    <row r="118" spans="1:9">
      <c r="A118" s="203"/>
    </row>
    <row r="119" spans="1:9">
      <c r="A119" s="225" t="s">
        <v>520</v>
      </c>
      <c r="B119" s="225"/>
      <c r="C119" s="225"/>
      <c r="D119" s="225"/>
      <c r="E119" s="225"/>
      <c r="F119" s="225"/>
      <c r="G119" s="225"/>
      <c r="H119" s="225"/>
    </row>
    <row r="120" spans="1:9">
      <c r="A120" s="226" t="s">
        <v>488</v>
      </c>
      <c r="B120" s="225"/>
      <c r="C120" s="225"/>
      <c r="D120" s="225"/>
      <c r="E120" s="225"/>
      <c r="F120" s="225"/>
      <c r="G120" s="353" t="str">
        <f>IF($H$2="","",$H$1&amp;"　"&amp;$H$2)</f>
        <v/>
      </c>
      <c r="H120" s="353"/>
    </row>
    <row r="121" spans="1:9" ht="318.75" customHeight="1">
      <c r="A121" s="224" t="s">
        <v>577</v>
      </c>
      <c r="B121" s="276"/>
      <c r="C121" s="276"/>
      <c r="D121" s="276"/>
      <c r="E121" s="276"/>
      <c r="F121" s="276"/>
      <c r="G121" s="356"/>
      <c r="H121" s="203" t="str">
        <f>IF(I121&gt;500,"文字数オーバー",IF(I121&lt;=0,"未記入",I121&amp;"文字"))</f>
        <v>47文字</v>
      </c>
      <c r="I121" s="2">
        <f>LEN(SUBSTITUTE(SUBSTITUTE(SUBSTITUTE(SUBSTITUTE(A121,CHAR(10),""),CHAR(13),"")," ",""),"　",""))</f>
        <v>47</v>
      </c>
    </row>
    <row r="123" spans="1:9">
      <c r="A123" s="2" t="s">
        <v>142</v>
      </c>
    </row>
    <row r="124" spans="1:9" ht="37.5" customHeight="1">
      <c r="A124" s="227" t="s">
        <v>152</v>
      </c>
      <c r="B124" s="227"/>
      <c r="C124" s="227"/>
      <c r="D124" s="227"/>
      <c r="E124" s="227"/>
      <c r="F124" s="227"/>
      <c r="G124" s="227"/>
      <c r="H124" s="227"/>
    </row>
    <row r="125" spans="1:9" ht="37.5" customHeight="1">
      <c r="A125" s="224" t="s">
        <v>578</v>
      </c>
      <c r="B125" s="277"/>
      <c r="C125" s="277"/>
      <c r="D125" s="277"/>
      <c r="E125" s="277"/>
      <c r="F125" s="277"/>
      <c r="G125" s="358"/>
      <c r="H125" s="203" t="str">
        <f>IF(I125&gt;40,"文字数オーバー",IF(I125&lt;=0,"未記入",I125&amp;"文字"))</f>
        <v>文字数オーバー</v>
      </c>
      <c r="I125" s="2">
        <f>LEN(SUBSTITUTE(SUBSTITUTE(SUBSTITUTE(SUBSTITUTE(A125,CHAR(10),""),CHAR(13),"")," ",""),"　",""))</f>
        <v>46</v>
      </c>
    </row>
    <row r="127" spans="1:9" ht="37.5" customHeight="1">
      <c r="A127" s="228" t="s">
        <v>225</v>
      </c>
      <c r="B127" s="278"/>
      <c r="C127" s="278"/>
      <c r="D127" s="278"/>
      <c r="E127" s="278"/>
      <c r="F127" s="278"/>
      <c r="G127" s="278"/>
      <c r="H127" s="278"/>
    </row>
    <row r="128" spans="1:9">
      <c r="A128" s="214" t="s">
        <v>144</v>
      </c>
      <c r="B128" s="279"/>
      <c r="C128" s="277"/>
      <c r="D128" s="277"/>
      <c r="E128" s="277"/>
      <c r="F128" s="277"/>
      <c r="G128" s="358"/>
      <c r="H128" s="203" t="str">
        <f>IF(I128&gt;20,"文字数オーバー",IF(I128&lt;=9,"文字数不足/未記入",I128&amp;"文字"))</f>
        <v>文字数不足/未記入</v>
      </c>
      <c r="I128" s="2">
        <f>LEN(SUBSTITUTE(SUBSTITUTE(SUBSTITUTE(SUBSTITUTE(B128,CHAR(10),""),CHAR(13),"")," ",""),"　",""))</f>
        <v>0</v>
      </c>
    </row>
    <row r="129" spans="1:10">
      <c r="A129" s="214" t="s">
        <v>145</v>
      </c>
      <c r="B129" s="279"/>
      <c r="C129" s="277"/>
      <c r="D129" s="277"/>
      <c r="E129" s="277"/>
      <c r="F129" s="277"/>
      <c r="G129" s="358"/>
      <c r="H129" s="203" t="str">
        <f>IF(I129&gt;20,"文字数オーバー",IF(I129&lt;=9,"文字数不足/未記入",I129&amp;"文字"))</f>
        <v>文字数不足/未記入</v>
      </c>
      <c r="I129" s="2">
        <f>LEN(SUBSTITUTE(SUBSTITUTE(SUBSTITUTE(SUBSTITUTE(B129,CHAR(10),""),CHAR(13),"")," ",""),"　",""))</f>
        <v>0</v>
      </c>
    </row>
    <row r="130" spans="1:10">
      <c r="A130" s="214" t="s">
        <v>94</v>
      </c>
      <c r="B130" s="279"/>
      <c r="C130" s="277"/>
      <c r="D130" s="277"/>
      <c r="E130" s="277"/>
      <c r="F130" s="277"/>
      <c r="G130" s="358"/>
      <c r="H130" s="203" t="str">
        <f>IF(I130&gt;20,"文字数オーバー",IF(I130&lt;=9,"文字数不足/未記入",I130&amp;"文字"))</f>
        <v>文字数不足/未記入</v>
      </c>
      <c r="I130" s="2">
        <f>LEN(SUBSTITUTE(SUBSTITUTE(SUBSTITUTE(SUBSTITUTE(B130,CHAR(10),""),CHAR(13),"")," ",""),"　",""))</f>
        <v>0</v>
      </c>
    </row>
    <row r="132" spans="1:10" ht="18.75" customHeight="1">
      <c r="A132" s="229" t="s">
        <v>110</v>
      </c>
      <c r="B132" s="229"/>
      <c r="C132" s="229"/>
      <c r="D132" s="229"/>
      <c r="E132" s="229"/>
      <c r="F132" s="229"/>
      <c r="G132" s="353" t="str">
        <f>IF($H$2="","",$H$1&amp;"　"&amp;$H$2)</f>
        <v/>
      </c>
      <c r="H132" s="353"/>
    </row>
    <row r="133" spans="1:10">
      <c r="A133" s="230" t="s">
        <v>502</v>
      </c>
      <c r="B133" s="230"/>
      <c r="C133" s="230"/>
      <c r="D133" s="230"/>
      <c r="E133" s="230"/>
      <c r="F133" s="230"/>
      <c r="G133" s="230"/>
      <c r="H133" s="230"/>
    </row>
    <row r="134" spans="1:10" ht="168.75" customHeight="1">
      <c r="A134" s="224" t="s">
        <v>33</v>
      </c>
      <c r="B134" s="276"/>
      <c r="C134" s="276"/>
      <c r="D134" s="276"/>
      <c r="E134" s="276"/>
      <c r="F134" s="276"/>
      <c r="G134" s="356"/>
      <c r="H134" s="203" t="str">
        <f>IF(I134&gt;250,"文字数オーバー",IF(I134&lt;=0,"未記入",I134&amp;"文字"))</f>
        <v>54文字</v>
      </c>
      <c r="I134" s="2">
        <f>LEN(SUBSTITUTE(SUBSTITUTE(SUBSTITUTE(SUBSTITUTE(A134,CHAR(10),""),CHAR(13),"")," ",""),"　",""))</f>
        <v>54</v>
      </c>
    </row>
    <row r="136" spans="1:10" ht="56.25" customHeight="1">
      <c r="A136" s="225" t="s">
        <v>191</v>
      </c>
      <c r="B136" s="225"/>
      <c r="C136" s="225"/>
      <c r="D136" s="225"/>
      <c r="E136" s="225"/>
      <c r="F136" s="225"/>
      <c r="G136" s="225"/>
      <c r="H136" s="225"/>
    </row>
    <row r="137" spans="1:10" ht="168.75" customHeight="1">
      <c r="A137" s="224"/>
      <c r="B137" s="276"/>
      <c r="C137" s="276"/>
      <c r="D137" s="276"/>
      <c r="E137" s="276"/>
      <c r="F137" s="276"/>
      <c r="G137" s="356"/>
      <c r="H137" s="203" t="str">
        <f>IF(I137&gt;250,"文字数オーバー",IF(I137&lt;=0,"未記入",I137&amp;"文字"))</f>
        <v>未記入</v>
      </c>
      <c r="I137" s="2">
        <f>LEN(SUBSTITUTE(SUBSTITUTE(SUBSTITUTE(SUBSTITUTE(A137,CHAR(10),""),CHAR(13),"")," ",""),"　",""))</f>
        <v>0</v>
      </c>
    </row>
    <row r="139" spans="1:10" ht="37.5" customHeight="1">
      <c r="A139" s="225" t="s">
        <v>422</v>
      </c>
      <c r="B139" s="225"/>
      <c r="C139" s="225"/>
      <c r="D139" s="225"/>
      <c r="E139" s="225"/>
      <c r="F139" s="225"/>
      <c r="G139" s="225"/>
      <c r="H139" s="225"/>
    </row>
    <row r="140" spans="1:10" ht="168.75" customHeight="1">
      <c r="A140" s="224" t="s">
        <v>85</v>
      </c>
      <c r="B140" s="277"/>
      <c r="C140" s="277"/>
      <c r="D140" s="277"/>
      <c r="E140" s="277"/>
      <c r="F140" s="277"/>
      <c r="G140" s="358"/>
      <c r="H140" s="203" t="str">
        <f>IF(I140&gt;250,"文字数オーバー",IF(I140&lt;=0,"未記入",I140&amp;"文字"))</f>
        <v>109文字</v>
      </c>
      <c r="I140" s="2">
        <f>LEN(SUBSTITUTE(SUBSTITUTE(SUBSTITUTE(SUBSTITUTE(A140,CHAR(10),""),CHAR(13),"")," ",""),"　",""))</f>
        <v>109</v>
      </c>
    </row>
    <row r="142" spans="1:10">
      <c r="A142" s="2" t="s">
        <v>423</v>
      </c>
      <c r="G142" s="353" t="str">
        <f>IF($H$2="","",$H$1&amp;"　"&amp;$H$2)</f>
        <v/>
      </c>
      <c r="H142" s="353"/>
    </row>
    <row r="143" spans="1:10" ht="56.25" customHeight="1">
      <c r="A143" s="225" t="s">
        <v>148</v>
      </c>
      <c r="B143" s="225"/>
      <c r="C143" s="225"/>
      <c r="D143" s="225"/>
      <c r="E143" s="225"/>
      <c r="F143" s="225"/>
      <c r="G143" s="225"/>
      <c r="H143" s="225"/>
    </row>
    <row r="144" spans="1:10">
      <c r="A144" s="2" t="s">
        <v>150</v>
      </c>
      <c r="C144" s="269" t="str">
        <f>IF(C147="","",IF(OR(C147&lt;14,C147&gt;93)=TRUE,J144,""))</f>
        <v/>
      </c>
      <c r="J144" s="2" t="s">
        <v>548</v>
      </c>
    </row>
    <row r="145" spans="1:10" ht="56.25" customHeight="1">
      <c r="A145" s="231" t="s">
        <v>37</v>
      </c>
      <c r="B145" s="231"/>
      <c r="C145" s="216">
        <v>2026</v>
      </c>
      <c r="D145" s="216" t="s">
        <v>42</v>
      </c>
      <c r="E145" s="216">
        <f>IF(E156="","",E156)</f>
        <v>7</v>
      </c>
      <c r="F145" s="216" t="s">
        <v>45</v>
      </c>
      <c r="G145" s="216">
        <f>IF(G156="","",G156)</f>
        <v>21</v>
      </c>
      <c r="H145" s="216" t="s">
        <v>84</v>
      </c>
      <c r="J145" s="200">
        <f>DATE(C145,E145,G145)</f>
        <v>46224</v>
      </c>
    </row>
    <row r="146" spans="1:10" ht="56.25" customHeight="1">
      <c r="A146" s="231" t="s">
        <v>151</v>
      </c>
      <c r="B146" s="231"/>
      <c r="C146" s="216">
        <v>2026</v>
      </c>
      <c r="D146" s="216" t="s">
        <v>42</v>
      </c>
      <c r="E146" s="216">
        <f>IF(E157="","",MONTH(J146))</f>
        <v>8</v>
      </c>
      <c r="F146" s="216" t="s">
        <v>45</v>
      </c>
      <c r="G146" s="216">
        <f>IF(G157="","",DAY(J146))</f>
        <v>15</v>
      </c>
      <c r="H146" s="216" t="s">
        <v>84</v>
      </c>
      <c r="J146" s="200">
        <f>MAX(J157,J168,J178)</f>
        <v>46249</v>
      </c>
    </row>
    <row r="147" spans="1:10">
      <c r="A147" s="231" t="s">
        <v>154</v>
      </c>
      <c r="B147" s="231"/>
      <c r="C147" s="216">
        <v>24</v>
      </c>
      <c r="D147" s="216" t="s">
        <v>84</v>
      </c>
      <c r="E147" s="332" t="s">
        <v>396</v>
      </c>
      <c r="F147" s="343"/>
      <c r="G147" s="343"/>
      <c r="H147" s="343"/>
    </row>
    <row r="148" spans="1:10" ht="131.25" customHeight="1">
      <c r="A148" s="225" t="s">
        <v>395</v>
      </c>
      <c r="B148" s="225"/>
      <c r="C148" s="225"/>
      <c r="D148" s="225"/>
      <c r="E148" s="225"/>
      <c r="F148" s="225"/>
      <c r="G148" s="225"/>
      <c r="H148" s="225"/>
    </row>
    <row r="150" spans="1:10">
      <c r="A150" s="2" t="s">
        <v>77</v>
      </c>
    </row>
    <row r="151" spans="1:10">
      <c r="A151" s="232" t="s">
        <v>156</v>
      </c>
      <c r="B151" s="280"/>
      <c r="C151" s="286">
        <v>735</v>
      </c>
      <c r="D151" s="280" t="s">
        <v>158</v>
      </c>
      <c r="E151" s="280"/>
      <c r="F151" s="344" t="str">
        <f>IF(C151="","",VLOOKUP(C151,'国・地域コード表'!$A$2:$B$173,2))</f>
        <v>スウェーデン</v>
      </c>
      <c r="G151" s="344"/>
      <c r="H151" s="379"/>
    </row>
    <row r="152" spans="1:10">
      <c r="A152" s="233" t="s">
        <v>160</v>
      </c>
      <c r="B152" s="281"/>
      <c r="C152" s="307" t="s">
        <v>327</v>
      </c>
      <c r="D152" s="307"/>
      <c r="E152" s="307"/>
      <c r="F152" s="307"/>
      <c r="G152" s="307"/>
      <c r="H152" s="380"/>
    </row>
    <row r="153" spans="1:10">
      <c r="A153" s="234" t="s">
        <v>416</v>
      </c>
      <c r="B153" s="282"/>
      <c r="C153" s="308" t="s">
        <v>541</v>
      </c>
      <c r="D153" s="318"/>
      <c r="E153" s="140" t="s">
        <v>534</v>
      </c>
      <c r="F153" s="345"/>
      <c r="G153" s="359"/>
      <c r="H153" s="381"/>
    </row>
    <row r="154" spans="1:10">
      <c r="A154" s="233" t="s">
        <v>544</v>
      </c>
      <c r="B154" s="281"/>
      <c r="C154" s="309" t="s">
        <v>165</v>
      </c>
      <c r="D154" s="307" t="s">
        <v>579</v>
      </c>
      <c r="E154" s="307"/>
      <c r="F154" s="307"/>
      <c r="G154" s="307"/>
      <c r="H154" s="380"/>
    </row>
    <row r="155" spans="1:10">
      <c r="A155" s="233"/>
      <c r="B155" s="281"/>
      <c r="C155" s="309" t="s">
        <v>164</v>
      </c>
      <c r="D155" s="307" t="s">
        <v>498</v>
      </c>
      <c r="E155" s="307"/>
      <c r="F155" s="307"/>
      <c r="G155" s="307"/>
      <c r="H155" s="380"/>
    </row>
    <row r="156" spans="1:10">
      <c r="A156" s="233" t="s">
        <v>543</v>
      </c>
      <c r="B156" s="281"/>
      <c r="C156" s="287">
        <v>2026</v>
      </c>
      <c r="D156" s="287" t="s">
        <v>42</v>
      </c>
      <c r="E156" s="287">
        <v>7</v>
      </c>
      <c r="F156" s="287" t="s">
        <v>45</v>
      </c>
      <c r="G156" s="287">
        <v>21</v>
      </c>
      <c r="H156" s="314" t="s">
        <v>84</v>
      </c>
      <c r="J156" s="200">
        <f>DATE(C156,E156,G156)</f>
        <v>46224</v>
      </c>
    </row>
    <row r="157" spans="1:10">
      <c r="A157" s="233" t="s">
        <v>542</v>
      </c>
      <c r="B157" s="281"/>
      <c r="C157" s="287">
        <v>2026</v>
      </c>
      <c r="D157" s="287" t="s">
        <v>42</v>
      </c>
      <c r="E157" s="327">
        <v>8</v>
      </c>
      <c r="F157" s="327" t="s">
        <v>45</v>
      </c>
      <c r="G157" s="327">
        <v>1</v>
      </c>
      <c r="H157" s="336" t="s">
        <v>84</v>
      </c>
      <c r="J157" s="200">
        <f>DATE(C157,E157,G157)</f>
        <v>46235</v>
      </c>
    </row>
    <row r="158" spans="1:10">
      <c r="A158" s="235" t="s">
        <v>505</v>
      </c>
      <c r="B158" s="283"/>
      <c r="C158" s="288">
        <f>IF(E156="","",J157-J156+1)</f>
        <v>12</v>
      </c>
      <c r="D158" s="319" t="s">
        <v>170</v>
      </c>
      <c r="E158" s="332" t="s">
        <v>396</v>
      </c>
      <c r="F158" s="343"/>
      <c r="G158" s="343"/>
      <c r="H158" s="343"/>
    </row>
    <row r="159" spans="1:10" ht="135.75" customHeight="1">
      <c r="A159" s="225" t="s">
        <v>454</v>
      </c>
      <c r="B159" s="225"/>
      <c r="C159" s="225"/>
      <c r="D159" s="225"/>
      <c r="E159" s="225"/>
      <c r="F159" s="225"/>
      <c r="G159" s="225"/>
      <c r="H159" s="225"/>
    </row>
    <row r="161" spans="1:10">
      <c r="A161" s="2" t="s">
        <v>168</v>
      </c>
      <c r="G161" s="353" t="str">
        <f>IF($H$2="","",$H$1&amp;"　"&amp;$H$2)</f>
        <v/>
      </c>
      <c r="H161" s="353"/>
    </row>
    <row r="162" spans="1:10">
      <c r="A162" s="232" t="s">
        <v>156</v>
      </c>
      <c r="B162" s="280"/>
      <c r="C162" s="286">
        <v>735</v>
      </c>
      <c r="D162" s="280" t="s">
        <v>158</v>
      </c>
      <c r="E162" s="280"/>
      <c r="F162" s="344" t="str">
        <f>IF(C162="","",VLOOKUP(C162,'国・地域コード表'!$A$2:$B$173,2))</f>
        <v>スウェーデン</v>
      </c>
      <c r="G162" s="344"/>
      <c r="H162" s="379"/>
    </row>
    <row r="163" spans="1:10">
      <c r="A163" s="233" t="s">
        <v>160</v>
      </c>
      <c r="B163" s="281"/>
      <c r="C163" s="308" t="s">
        <v>327</v>
      </c>
      <c r="D163" s="320"/>
      <c r="E163" s="320"/>
      <c r="F163" s="320"/>
      <c r="G163" s="320"/>
      <c r="H163" s="382"/>
    </row>
    <row r="164" spans="1:10">
      <c r="A164" s="234" t="s">
        <v>416</v>
      </c>
      <c r="B164" s="282"/>
      <c r="C164" s="308" t="s">
        <v>537</v>
      </c>
      <c r="D164" s="318"/>
      <c r="E164" s="140" t="s">
        <v>534</v>
      </c>
      <c r="F164" s="345"/>
      <c r="G164" s="359"/>
      <c r="H164" s="381"/>
    </row>
    <row r="165" spans="1:10">
      <c r="A165" s="233" t="s">
        <v>544</v>
      </c>
      <c r="B165" s="281"/>
      <c r="C165" s="309" t="s">
        <v>165</v>
      </c>
      <c r="D165" s="307" t="s">
        <v>580</v>
      </c>
      <c r="E165" s="307"/>
      <c r="F165" s="307"/>
      <c r="G165" s="307"/>
      <c r="H165" s="380"/>
    </row>
    <row r="166" spans="1:10">
      <c r="A166" s="233"/>
      <c r="B166" s="281"/>
      <c r="C166" s="309" t="s">
        <v>164</v>
      </c>
      <c r="D166" s="307" t="s">
        <v>581</v>
      </c>
      <c r="E166" s="307"/>
      <c r="F166" s="307"/>
      <c r="G166" s="307"/>
      <c r="H166" s="380"/>
    </row>
    <row r="167" spans="1:10">
      <c r="A167" s="233" t="s">
        <v>543</v>
      </c>
      <c r="B167" s="281"/>
      <c r="C167" s="287">
        <v>2026</v>
      </c>
      <c r="D167" s="287" t="s">
        <v>42</v>
      </c>
      <c r="E167" s="287">
        <v>8</v>
      </c>
      <c r="F167" s="287" t="s">
        <v>45</v>
      </c>
      <c r="G167" s="287">
        <v>2</v>
      </c>
      <c r="H167" s="314" t="s">
        <v>84</v>
      </c>
      <c r="J167" s="200">
        <f>DATE(C167,E167,G167)</f>
        <v>46236</v>
      </c>
    </row>
    <row r="168" spans="1:10">
      <c r="A168" s="233" t="s">
        <v>542</v>
      </c>
      <c r="B168" s="281"/>
      <c r="C168" s="287">
        <v>2026</v>
      </c>
      <c r="D168" s="287" t="s">
        <v>42</v>
      </c>
      <c r="E168" s="327">
        <v>8</v>
      </c>
      <c r="F168" s="327" t="s">
        <v>45</v>
      </c>
      <c r="G168" s="327">
        <v>3</v>
      </c>
      <c r="H168" s="336" t="s">
        <v>84</v>
      </c>
      <c r="J168" s="200">
        <f>DATE(C168,E168,G168)</f>
        <v>46237</v>
      </c>
    </row>
    <row r="169" spans="1:10">
      <c r="A169" s="235" t="s">
        <v>505</v>
      </c>
      <c r="B169" s="283"/>
      <c r="C169" s="288">
        <f>IF(E167="","",J168-J167+1)</f>
        <v>2</v>
      </c>
      <c r="D169" s="319" t="s">
        <v>170</v>
      </c>
      <c r="E169" s="332" t="s">
        <v>396</v>
      </c>
      <c r="F169" s="343"/>
      <c r="G169" s="343"/>
      <c r="H169" s="343"/>
    </row>
    <row r="171" spans="1:10">
      <c r="A171" s="2" t="s">
        <v>378</v>
      </c>
    </row>
    <row r="172" spans="1:10">
      <c r="A172" s="232" t="s">
        <v>156</v>
      </c>
      <c r="B172" s="280"/>
      <c r="C172" s="286">
        <v>703</v>
      </c>
      <c r="D172" s="280" t="s">
        <v>158</v>
      </c>
      <c r="E172" s="280"/>
      <c r="F172" s="344" t="str">
        <f>IF(C172="","",VLOOKUP(C172,'国・地域コード表'!$A$2:$B$173,2))</f>
        <v>エストニア</v>
      </c>
      <c r="G172" s="344"/>
      <c r="H172" s="379"/>
    </row>
    <row r="173" spans="1:10">
      <c r="A173" s="233" t="s">
        <v>160</v>
      </c>
      <c r="B173" s="281"/>
      <c r="C173" s="308" t="s">
        <v>582</v>
      </c>
      <c r="D173" s="320"/>
      <c r="E173" s="320"/>
      <c r="F173" s="320"/>
      <c r="G173" s="320"/>
      <c r="H173" s="382"/>
    </row>
    <row r="174" spans="1:10">
      <c r="A174" s="234" t="s">
        <v>416</v>
      </c>
      <c r="B174" s="282"/>
      <c r="C174" s="308" t="s">
        <v>533</v>
      </c>
      <c r="D174" s="318"/>
      <c r="E174" s="140" t="s">
        <v>534</v>
      </c>
      <c r="F174" s="345"/>
      <c r="G174" s="359"/>
      <c r="H174" s="381"/>
    </row>
    <row r="175" spans="1:10">
      <c r="A175" s="233" t="s">
        <v>544</v>
      </c>
      <c r="B175" s="281"/>
      <c r="C175" s="309" t="s">
        <v>165</v>
      </c>
      <c r="D175" s="307" t="s">
        <v>583</v>
      </c>
      <c r="E175" s="307"/>
      <c r="F175" s="307"/>
      <c r="G175" s="307"/>
      <c r="H175" s="380"/>
    </row>
    <row r="176" spans="1:10">
      <c r="A176" s="233"/>
      <c r="B176" s="281"/>
      <c r="C176" s="309" t="s">
        <v>164</v>
      </c>
      <c r="D176" s="307" t="s">
        <v>584</v>
      </c>
      <c r="E176" s="307"/>
      <c r="F176" s="307"/>
      <c r="G176" s="307"/>
      <c r="H176" s="380"/>
    </row>
    <row r="177" spans="1:10">
      <c r="A177" s="233" t="s">
        <v>543</v>
      </c>
      <c r="B177" s="281"/>
      <c r="C177" s="287">
        <v>2026</v>
      </c>
      <c r="D177" s="287" t="s">
        <v>42</v>
      </c>
      <c r="E177" s="287">
        <v>8</v>
      </c>
      <c r="F177" s="287" t="s">
        <v>45</v>
      </c>
      <c r="G177" s="287">
        <v>6</v>
      </c>
      <c r="H177" s="314" t="s">
        <v>84</v>
      </c>
      <c r="J177" s="200">
        <f>DATE(C177,E177,G177)</f>
        <v>46240</v>
      </c>
    </row>
    <row r="178" spans="1:10">
      <c r="A178" s="233" t="s">
        <v>542</v>
      </c>
      <c r="B178" s="281"/>
      <c r="C178" s="287">
        <v>2026</v>
      </c>
      <c r="D178" s="287" t="s">
        <v>42</v>
      </c>
      <c r="E178" s="327">
        <v>8</v>
      </c>
      <c r="F178" s="327" t="s">
        <v>45</v>
      </c>
      <c r="G178" s="327">
        <v>15</v>
      </c>
      <c r="H178" s="336" t="s">
        <v>84</v>
      </c>
      <c r="J178" s="200">
        <f>DATE(C178,E178,G178)</f>
        <v>46249</v>
      </c>
    </row>
    <row r="179" spans="1:10">
      <c r="A179" s="235" t="s">
        <v>505</v>
      </c>
      <c r="B179" s="283"/>
      <c r="C179" s="288">
        <f>IF(E177="","",J178-J177+1)</f>
        <v>10</v>
      </c>
      <c r="D179" s="319" t="s">
        <v>170</v>
      </c>
      <c r="E179" s="332" t="s">
        <v>396</v>
      </c>
      <c r="F179" s="343"/>
      <c r="G179" s="343"/>
      <c r="H179" s="343"/>
    </row>
    <row r="181" spans="1:10">
      <c r="A181" s="236" t="s">
        <v>269</v>
      </c>
    </row>
    <row r="182" spans="1:10">
      <c r="A182" s="237" t="s">
        <v>380</v>
      </c>
      <c r="B182" s="284"/>
      <c r="C182" s="284"/>
      <c r="D182" s="286" t="s">
        <v>116</v>
      </c>
      <c r="E182" s="286"/>
      <c r="F182" s="286"/>
      <c r="G182" s="286"/>
      <c r="H182" s="364"/>
      <c r="J182" s="2" t="s">
        <v>116</v>
      </c>
    </row>
    <row r="183" spans="1:10">
      <c r="A183" s="210" t="s">
        <v>340</v>
      </c>
      <c r="B183" s="256"/>
      <c r="C183" s="256"/>
      <c r="D183" s="321" t="s">
        <v>163</v>
      </c>
      <c r="E183" s="304" t="s">
        <v>381</v>
      </c>
      <c r="F183" s="304"/>
      <c r="G183" s="304"/>
      <c r="H183" s="375"/>
      <c r="J183" s="2" t="s">
        <v>118</v>
      </c>
    </row>
    <row r="184" spans="1:10">
      <c r="A184" s="210"/>
      <c r="B184" s="256"/>
      <c r="C184" s="256"/>
      <c r="D184" s="321" t="s">
        <v>163</v>
      </c>
      <c r="E184" s="304" t="s">
        <v>322</v>
      </c>
      <c r="F184" s="304"/>
      <c r="G184" s="304"/>
      <c r="H184" s="375"/>
    </row>
    <row r="185" spans="1:10">
      <c r="A185" s="210"/>
      <c r="B185" s="256"/>
      <c r="C185" s="256"/>
      <c r="D185" s="321"/>
      <c r="E185" s="304" t="s">
        <v>512</v>
      </c>
      <c r="F185" s="304"/>
      <c r="G185" s="304"/>
      <c r="H185" s="375"/>
    </row>
    <row r="186" spans="1:10">
      <c r="A186" s="210"/>
      <c r="B186" s="256"/>
      <c r="C186" s="256"/>
      <c r="D186" s="321"/>
      <c r="E186" s="304" t="s">
        <v>263</v>
      </c>
      <c r="F186" s="304"/>
      <c r="G186" s="304"/>
      <c r="H186" s="375"/>
    </row>
    <row r="187" spans="1:10">
      <c r="A187" s="210" t="s">
        <v>382</v>
      </c>
      <c r="B187" s="256"/>
      <c r="C187" s="256"/>
      <c r="D187" s="307" t="s">
        <v>18</v>
      </c>
      <c r="E187" s="307"/>
      <c r="F187" s="307"/>
      <c r="G187" s="307"/>
      <c r="H187" s="380"/>
    </row>
    <row r="188" spans="1:10">
      <c r="A188" s="210" t="s">
        <v>166</v>
      </c>
      <c r="B188" s="256"/>
      <c r="C188" s="256"/>
      <c r="D188" s="307" t="s">
        <v>585</v>
      </c>
      <c r="E188" s="307"/>
      <c r="F188" s="307"/>
      <c r="G188" s="307"/>
      <c r="H188" s="380"/>
    </row>
    <row r="189" spans="1:10">
      <c r="A189" s="211" t="s">
        <v>216</v>
      </c>
      <c r="B189" s="257"/>
      <c r="C189" s="257"/>
      <c r="D189" s="322" t="s">
        <v>586</v>
      </c>
      <c r="E189" s="322"/>
      <c r="F189" s="322"/>
      <c r="G189" s="322"/>
      <c r="H189" s="383"/>
    </row>
    <row r="190" spans="1:10">
      <c r="A190" s="2" t="s">
        <v>226</v>
      </c>
    </row>
    <row r="191" spans="1:10">
      <c r="A191" s="2" t="s">
        <v>301</v>
      </c>
    </row>
    <row r="192" spans="1:10">
      <c r="A192" s="2" t="s">
        <v>383</v>
      </c>
      <c r="J192" s="2" t="b">
        <v>0</v>
      </c>
    </row>
    <row r="193" spans="1:10">
      <c r="A193" s="216"/>
      <c r="B193" s="285" t="s">
        <v>51</v>
      </c>
      <c r="G193" s="310"/>
      <c r="J193" s="2" t="b">
        <v>0</v>
      </c>
    </row>
    <row r="194" spans="1:10">
      <c r="A194" s="216"/>
      <c r="B194" s="285" t="s">
        <v>228</v>
      </c>
      <c r="G194" s="310"/>
    </row>
    <row r="195" spans="1:10">
      <c r="A195" s="216" t="s">
        <v>163</v>
      </c>
      <c r="B195" s="285" t="s">
        <v>123</v>
      </c>
      <c r="C195" s="310" t="str">
        <f>IF(COUNTIF(A193:A195,"〇")=1,"","どれか１つに○をつけてください。")</f>
        <v/>
      </c>
      <c r="G195" s="310"/>
    </row>
    <row r="196" spans="1:10">
      <c r="G196" s="269"/>
    </row>
    <row r="197" spans="1:10">
      <c r="A197" s="238" t="s">
        <v>394</v>
      </c>
      <c r="B197" s="238"/>
      <c r="C197" s="238"/>
      <c r="D197" s="238"/>
      <c r="E197" s="238"/>
      <c r="F197" s="238"/>
      <c r="G197" s="238"/>
      <c r="H197" s="238"/>
      <c r="J197" s="2" t="s">
        <v>195</v>
      </c>
    </row>
    <row r="198" spans="1:10">
      <c r="A198" s="205" t="s">
        <v>386</v>
      </c>
      <c r="B198" s="216" t="s">
        <v>587</v>
      </c>
      <c r="C198" s="216"/>
      <c r="D198" s="216"/>
      <c r="E198" s="333" t="s">
        <v>387</v>
      </c>
      <c r="F198" s="346">
        <v>100000</v>
      </c>
      <c r="G198" s="360"/>
      <c r="H198" s="311" t="s">
        <v>112</v>
      </c>
    </row>
    <row r="200" spans="1:10">
      <c r="A200" s="207" t="s">
        <v>288</v>
      </c>
      <c r="B200" s="207"/>
      <c r="C200" s="207"/>
      <c r="D200" s="207"/>
      <c r="E200" s="207"/>
      <c r="F200" s="207"/>
      <c r="G200" s="207"/>
      <c r="H200" s="207"/>
    </row>
    <row r="201" spans="1:10">
      <c r="A201" s="2" t="s">
        <v>508</v>
      </c>
      <c r="G201" s="353" t="str">
        <f>IF($H$2="","",$H$1&amp;"　"&amp;$H$2)</f>
        <v/>
      </c>
      <c r="H201" s="353"/>
    </row>
    <row r="202" spans="1:10" ht="37.5" customHeight="1">
      <c r="A202" s="239" t="s">
        <v>545</v>
      </c>
      <c r="B202" s="230"/>
      <c r="C202" s="230"/>
      <c r="D202" s="230"/>
      <c r="E202" s="230"/>
      <c r="F202" s="230"/>
      <c r="G202" s="230"/>
      <c r="H202" s="230"/>
    </row>
    <row r="203" spans="1:10" ht="56.25" customHeight="1">
      <c r="A203" s="224" t="s">
        <v>589</v>
      </c>
      <c r="B203" s="277"/>
      <c r="C203" s="277"/>
      <c r="D203" s="277"/>
      <c r="E203" s="277"/>
      <c r="F203" s="277"/>
      <c r="G203" s="358"/>
      <c r="H203" s="203" t="str">
        <f>IF(I203&gt;65,"文字数オーバー",IF(I203&lt;=0,"未記入",I203&amp;"文字"))</f>
        <v>36文字</v>
      </c>
      <c r="I203" s="2">
        <f>LEN(SUBSTITUTE(SUBSTITUTE(SUBSTITUTE(SUBSTITUTE(A203,CHAR(10),""),CHAR(13),"")," ",""),"　",""))</f>
        <v>36</v>
      </c>
    </row>
    <row r="204" spans="1:10">
      <c r="A204" s="202" t="s">
        <v>435</v>
      </c>
      <c r="B204" s="202"/>
      <c r="C204" s="202"/>
      <c r="D204" s="202"/>
      <c r="E204" s="202"/>
      <c r="F204" s="202"/>
      <c r="G204" s="202"/>
      <c r="H204" s="202"/>
    </row>
    <row r="206" spans="1:10" ht="37.5" customHeight="1">
      <c r="A206" s="228" t="s">
        <v>449</v>
      </c>
      <c r="B206" s="278"/>
      <c r="C206" s="278"/>
      <c r="D206" s="278"/>
      <c r="E206" s="278"/>
      <c r="F206" s="278"/>
      <c r="G206" s="278"/>
      <c r="H206" s="278"/>
    </row>
    <row r="207" spans="1:10" ht="206.25" customHeight="1">
      <c r="A207" s="224"/>
      <c r="B207" s="276"/>
      <c r="C207" s="276"/>
      <c r="D207" s="276"/>
      <c r="E207" s="276"/>
      <c r="F207" s="276"/>
      <c r="G207" s="356"/>
      <c r="H207" s="203" t="str">
        <f>IF(I207&gt;350,"文字数オーバー",IF(I207&lt;=0,"未記入",I207&amp;"文字"))</f>
        <v>未記入</v>
      </c>
      <c r="I207" s="2">
        <f>LEN(SUBSTITUTE(SUBSTITUTE(SUBSTITUTE(SUBSTITUTE(A207,CHAR(10),""),CHAR(13),"")," ",""),"　",""))</f>
        <v>0</v>
      </c>
    </row>
    <row r="209" spans="1:9" ht="37.5" customHeight="1">
      <c r="A209" s="228" t="s">
        <v>513</v>
      </c>
      <c r="B209" s="228"/>
      <c r="C209" s="228"/>
      <c r="D209" s="228"/>
      <c r="E209" s="228"/>
      <c r="F209" s="228"/>
      <c r="G209" s="228"/>
      <c r="H209" s="228"/>
    </row>
    <row r="210" spans="1:9">
      <c r="A210" s="240" t="s">
        <v>144</v>
      </c>
      <c r="B210" s="286" t="s">
        <v>115</v>
      </c>
      <c r="C210" s="286"/>
      <c r="D210" s="286"/>
      <c r="E210" s="286"/>
      <c r="F210" s="286"/>
      <c r="G210" s="286"/>
      <c r="H210" s="364"/>
    </row>
    <row r="211" spans="1:9">
      <c r="A211" s="241" t="s">
        <v>145</v>
      </c>
      <c r="B211" s="287" t="s">
        <v>157</v>
      </c>
      <c r="C211" s="287"/>
      <c r="D211" s="287"/>
      <c r="E211" s="287"/>
      <c r="F211" s="287"/>
      <c r="G211" s="287"/>
      <c r="H211" s="314"/>
    </row>
    <row r="212" spans="1:9">
      <c r="A212" s="242" t="s">
        <v>94</v>
      </c>
      <c r="B212" s="288" t="s">
        <v>29</v>
      </c>
      <c r="C212" s="288"/>
      <c r="D212" s="288"/>
      <c r="E212" s="288"/>
      <c r="F212" s="288"/>
      <c r="G212" s="288"/>
      <c r="H212" s="315"/>
    </row>
    <row r="213" spans="1:9">
      <c r="A213" s="243" t="s">
        <v>188</v>
      </c>
      <c r="B213" s="243"/>
      <c r="C213" s="243"/>
      <c r="D213" s="243"/>
      <c r="E213" s="243"/>
      <c r="F213" s="243"/>
      <c r="G213" s="243"/>
      <c r="H213" s="243"/>
    </row>
    <row r="215" spans="1:9" ht="18.75" customHeight="1">
      <c r="A215" s="199" t="s">
        <v>133</v>
      </c>
      <c r="B215" s="199"/>
      <c r="C215" s="199"/>
      <c r="D215" s="199"/>
      <c r="E215" s="199"/>
      <c r="F215" s="199"/>
      <c r="G215" s="353" t="str">
        <f>IF($H$2="","",$H$1&amp;"　"&amp;$H$2)</f>
        <v/>
      </c>
      <c r="H215" s="353"/>
    </row>
    <row r="216" spans="1:9" ht="56.25" customHeight="1">
      <c r="A216" s="228" t="s">
        <v>58</v>
      </c>
      <c r="B216" s="228"/>
      <c r="C216" s="228"/>
      <c r="D216" s="228"/>
      <c r="E216" s="228"/>
      <c r="F216" s="228"/>
      <c r="G216" s="228"/>
      <c r="H216" s="228"/>
    </row>
    <row r="217" spans="1:9" ht="281.25" customHeight="1">
      <c r="A217" s="224"/>
      <c r="B217" s="277"/>
      <c r="C217" s="277"/>
      <c r="D217" s="277"/>
      <c r="E217" s="277"/>
      <c r="F217" s="277"/>
      <c r="G217" s="358"/>
      <c r="H217" s="203" t="str">
        <f>IF(I217&gt;400,"文字数オーバー",IF(I217&lt;=0,"未記入",I217&amp;"文字"))</f>
        <v>未記入</v>
      </c>
      <c r="I217" s="2">
        <f>LEN(SUBSTITUTE(SUBSTITUTE(SUBSTITUTE(SUBSTITUTE(A217,CHAR(10),""),CHAR(13),"")," ",""),"　",""))</f>
        <v>0</v>
      </c>
    </row>
    <row r="219" spans="1:9" ht="56.25" customHeight="1">
      <c r="A219" s="228" t="s">
        <v>346</v>
      </c>
      <c r="B219" s="228"/>
      <c r="C219" s="228"/>
      <c r="D219" s="228"/>
      <c r="E219" s="228"/>
      <c r="F219" s="228"/>
      <c r="G219" s="228"/>
      <c r="H219" s="228"/>
    </row>
    <row r="220" spans="1:9" ht="281.25" customHeight="1">
      <c r="A220" s="224"/>
      <c r="B220" s="277"/>
      <c r="C220" s="277"/>
      <c r="D220" s="277"/>
      <c r="E220" s="277"/>
      <c r="F220" s="277"/>
      <c r="G220" s="358"/>
      <c r="H220" s="203" t="str">
        <f>IF(I220&gt;400,"文字数オーバー",IF(I220&lt;=0,"未記入",I220&amp;"文字"))</f>
        <v>未記入</v>
      </c>
      <c r="I220" s="2">
        <f>LEN(SUBSTITUTE(SUBSTITUTE(SUBSTITUTE(SUBSTITUTE(A220,CHAR(10),""),CHAR(13),"")," ",""),"　",""))</f>
        <v>0</v>
      </c>
    </row>
    <row r="222" spans="1:9" ht="18.75" customHeight="1">
      <c r="A222" s="199" t="s">
        <v>64</v>
      </c>
      <c r="B222" s="199"/>
      <c r="C222" s="199"/>
      <c r="D222" s="199"/>
      <c r="E222" s="199"/>
      <c r="F222" s="199"/>
      <c r="G222" s="353" t="str">
        <f>IF($H$2="","",$H$1&amp;"　"&amp;$H$2)</f>
        <v/>
      </c>
      <c r="H222" s="353"/>
    </row>
    <row r="223" spans="1:9" ht="37.5" customHeight="1">
      <c r="A223" s="228" t="s">
        <v>546</v>
      </c>
      <c r="B223" s="228"/>
      <c r="C223" s="228"/>
      <c r="D223" s="228"/>
      <c r="E223" s="228"/>
      <c r="F223" s="228"/>
      <c r="G223" s="228"/>
      <c r="H223" s="228"/>
    </row>
    <row r="224" spans="1:9" ht="187.5" customHeight="1">
      <c r="A224" s="244"/>
      <c r="B224" s="289"/>
      <c r="C224" s="289"/>
      <c r="D224" s="289"/>
      <c r="E224" s="289"/>
      <c r="F224" s="289"/>
      <c r="G224" s="361"/>
      <c r="H224" s="203" t="str">
        <f>IF(I224&gt;850,"文字数オーバー",IF(I224&lt;=0,"未記入",I224&amp;"文字"))</f>
        <v>未記入</v>
      </c>
      <c r="I224" s="2">
        <f>LEN(SUBSTITUTE(SUBSTITUTE(SUBSTITUTE(SUBSTITUTE(A224,CHAR(10),""),CHAR(13),"")," ",""),"　",""))</f>
        <v>0</v>
      </c>
    </row>
    <row r="225" spans="1:9" ht="206.25" customHeight="1">
      <c r="A225" s="245"/>
      <c r="B225" s="225"/>
      <c r="C225" s="225"/>
      <c r="D225" s="225"/>
      <c r="E225" s="225"/>
      <c r="F225" s="225"/>
      <c r="G225" s="362"/>
      <c r="H225" s="203"/>
    </row>
    <row r="226" spans="1:9" ht="187.5" customHeight="1">
      <c r="A226" s="246"/>
      <c r="B226" s="262"/>
      <c r="C226" s="262"/>
      <c r="D226" s="262"/>
      <c r="E226" s="262"/>
      <c r="F226" s="262"/>
      <c r="G226" s="357"/>
    </row>
    <row r="228" spans="1:9" s="199" customFormat="1" ht="18.75" customHeight="1">
      <c r="A228" s="199" t="s">
        <v>503</v>
      </c>
      <c r="G228" s="353" t="str">
        <f>IF($H$2="","",$H$1&amp;"　"&amp;$H$2)</f>
        <v/>
      </c>
      <c r="H228" s="353"/>
    </row>
    <row r="229" spans="1:9" ht="37.5" customHeight="1">
      <c r="A229" s="228" t="s">
        <v>547</v>
      </c>
      <c r="B229" s="228"/>
      <c r="C229" s="228"/>
      <c r="D229" s="228"/>
      <c r="E229" s="228"/>
      <c r="F229" s="228"/>
      <c r="G229" s="228"/>
      <c r="H229" s="228"/>
    </row>
    <row r="230" spans="1:9" ht="187.5" customHeight="1">
      <c r="A230" s="244"/>
      <c r="B230" s="289"/>
      <c r="C230" s="289"/>
      <c r="D230" s="289"/>
      <c r="E230" s="289"/>
      <c r="F230" s="289"/>
      <c r="G230" s="361"/>
      <c r="H230" s="203" t="str">
        <f>IF(I230&gt;850,"文字数オーバー",IF(I230&lt;=0,"未記入",I230&amp;"文字"))</f>
        <v>未記入</v>
      </c>
      <c r="I230" s="2">
        <f>LEN(SUBSTITUTE(SUBSTITUTE(SUBSTITUTE(SUBSTITUTE(A230,CHAR(10),""),CHAR(13),"")," ",""),"　",""))</f>
        <v>0</v>
      </c>
    </row>
    <row r="231" spans="1:9" ht="206.25" customHeight="1">
      <c r="A231" s="245"/>
      <c r="B231" s="225"/>
      <c r="C231" s="225"/>
      <c r="D231" s="225"/>
      <c r="E231" s="225"/>
      <c r="F231" s="225"/>
      <c r="G231" s="362"/>
      <c r="H231" s="203"/>
    </row>
    <row r="232" spans="1:9" ht="187.5" customHeight="1">
      <c r="A232" s="246"/>
      <c r="B232" s="262"/>
      <c r="C232" s="262"/>
      <c r="D232" s="262"/>
      <c r="E232" s="262"/>
      <c r="F232" s="262"/>
      <c r="G232" s="357"/>
    </row>
    <row r="234" spans="1:9" ht="37.5" customHeight="1">
      <c r="A234" s="228" t="s">
        <v>504</v>
      </c>
      <c r="B234" s="228"/>
      <c r="C234" s="228"/>
      <c r="D234" s="228"/>
      <c r="E234" s="228"/>
      <c r="F234" s="228"/>
      <c r="G234" s="228"/>
      <c r="H234" s="228"/>
    </row>
    <row r="235" spans="1:9">
      <c r="A235" s="247" t="s">
        <v>247</v>
      </c>
      <c r="B235" s="247"/>
      <c r="C235" s="247"/>
      <c r="D235" s="247"/>
      <c r="E235" s="247"/>
      <c r="F235" s="247"/>
      <c r="G235" s="353" t="str">
        <f>IF($H$2="","",$H$1&amp;"　"&amp;$H$2)</f>
        <v/>
      </c>
      <c r="H235" s="353"/>
    </row>
    <row r="236" spans="1:9" ht="300" customHeight="1">
      <c r="A236" s="224"/>
      <c r="B236" s="277"/>
      <c r="C236" s="277"/>
      <c r="D236" s="277"/>
      <c r="E236" s="277"/>
      <c r="F236" s="277"/>
      <c r="G236" s="358"/>
      <c r="H236" s="203" t="str">
        <f>IF(I236&gt;450,"文字数オーバー",IF(I236&lt;=0,"未記入",I236&amp;"文字"))</f>
        <v>未記入</v>
      </c>
      <c r="I236" s="2">
        <f>LEN(SUBSTITUTE(SUBSTITUTE(SUBSTITUTE(SUBSTITUTE(A236,CHAR(10),""),CHAR(13),"")," ",""),"　",""))</f>
        <v>0</v>
      </c>
    </row>
    <row r="238" spans="1:9" ht="56.25" customHeight="1">
      <c r="A238" s="228" t="s">
        <v>283</v>
      </c>
      <c r="B238" s="228"/>
      <c r="C238" s="228"/>
      <c r="D238" s="228"/>
      <c r="E238" s="228"/>
      <c r="F238" s="228"/>
      <c r="G238" s="228"/>
      <c r="H238" s="228"/>
    </row>
    <row r="239" spans="1:9" ht="300" customHeight="1">
      <c r="A239" s="224"/>
      <c r="B239" s="276"/>
      <c r="C239" s="276"/>
      <c r="D239" s="276"/>
      <c r="E239" s="276"/>
      <c r="F239" s="276"/>
      <c r="G239" s="356"/>
      <c r="H239" s="203" t="str">
        <f>IF(I239&gt;450,"文字数オーバー",IF(I239&lt;=0,"未記入",I239&amp;"文字"))</f>
        <v>未記入</v>
      </c>
      <c r="I239" s="2">
        <f>LEN(SUBSTITUTE(SUBSTITUTE(SUBSTITUTE(SUBSTITUTE(A239,CHAR(10),""),CHAR(13),"")," ",""),"　",""))</f>
        <v>0</v>
      </c>
    </row>
    <row r="240" spans="1:9">
      <c r="A240" s="2" t="s">
        <v>509</v>
      </c>
    </row>
    <row r="241" spans="1:9" ht="18.75" customHeight="1">
      <c r="A241" s="199" t="s">
        <v>7</v>
      </c>
      <c r="B241" s="199"/>
      <c r="C241" s="199"/>
      <c r="D241" s="199"/>
      <c r="E241" s="199"/>
      <c r="F241" s="199"/>
      <c r="G241" s="353" t="str">
        <f>IF($H$2="","",$H$1&amp;"　"&amp;$H$2)</f>
        <v/>
      </c>
      <c r="H241" s="353"/>
    </row>
    <row r="242" spans="1:9" ht="300" customHeight="1">
      <c r="A242" s="224"/>
      <c r="B242" s="276"/>
      <c r="C242" s="276"/>
      <c r="D242" s="276"/>
      <c r="E242" s="276"/>
      <c r="F242" s="276"/>
      <c r="G242" s="356"/>
      <c r="H242" s="203" t="str">
        <f>IF(I242&gt;450,"文字数オーバー",IF(I242&lt;=0,"未記入",I242&amp;"文字"))</f>
        <v>未記入</v>
      </c>
      <c r="I242" s="2">
        <f>LEN(SUBSTITUTE(SUBSTITUTE(SUBSTITUTE(SUBSTITUTE(A242,CHAR(10),""),CHAR(13),"")," ",""),"　",""))</f>
        <v>0</v>
      </c>
    </row>
    <row r="243" spans="1:9">
      <c r="A243" s="207" t="s">
        <v>138</v>
      </c>
      <c r="B243" s="207"/>
      <c r="C243" s="207"/>
      <c r="D243" s="207"/>
      <c r="E243" s="207"/>
      <c r="F243" s="207"/>
      <c r="G243" s="207"/>
      <c r="H243" s="207"/>
    </row>
    <row r="244" spans="1:9" ht="37.5" customHeight="1">
      <c r="A244" s="248" t="s">
        <v>506</v>
      </c>
      <c r="B244" s="248"/>
      <c r="C244" s="248"/>
      <c r="D244" s="248"/>
      <c r="E244" s="248"/>
      <c r="F244" s="248"/>
    </row>
    <row r="245" spans="1:9" ht="281.25" customHeight="1">
      <c r="A245" s="224" t="s">
        <v>438</v>
      </c>
      <c r="B245" s="276"/>
      <c r="C245" s="276"/>
      <c r="D245" s="276"/>
      <c r="E245" s="276"/>
      <c r="F245" s="276"/>
      <c r="G245" s="356"/>
      <c r="H245" s="203" t="str">
        <f>IF(I245&gt;400,"文字数オーバー",IF(I245&lt;=0,"未記入",I245&amp;"文字"))</f>
        <v>258文字</v>
      </c>
      <c r="I245" s="2">
        <f>LEN(SUBSTITUTE(SUBSTITUTE(SUBSTITUTE(SUBSTITUTE(A245,CHAR(10),""),CHAR(13),"")," ",""),"　",""))</f>
        <v>258</v>
      </c>
    </row>
    <row r="247" spans="1:9">
      <c r="A247" s="207" t="s">
        <v>353</v>
      </c>
      <c r="B247" s="207"/>
      <c r="C247" s="207"/>
      <c r="D247" s="207"/>
      <c r="E247" s="207"/>
      <c r="F247" s="207"/>
      <c r="G247" s="207"/>
      <c r="H247" s="207"/>
    </row>
    <row r="248" spans="1:9">
      <c r="A248" s="249"/>
      <c r="B248" s="249"/>
      <c r="C248" s="249"/>
      <c r="D248" s="249"/>
      <c r="E248" s="249"/>
      <c r="F248" s="249"/>
      <c r="G248" s="353" t="str">
        <f>IF($H$2="","",$H$1&amp;"　"&amp;$H$2)</f>
        <v/>
      </c>
      <c r="H248" s="353"/>
    </row>
    <row r="249" spans="1:9">
      <c r="A249" s="202" t="s">
        <v>176</v>
      </c>
      <c r="B249" s="202"/>
      <c r="C249" s="202"/>
      <c r="D249" s="202"/>
      <c r="E249" s="202"/>
      <c r="F249" s="202"/>
      <c r="G249" s="202"/>
      <c r="H249" s="202"/>
    </row>
    <row r="250" spans="1:9" ht="281.25" customHeight="1">
      <c r="A250" s="224" t="s">
        <v>588</v>
      </c>
      <c r="B250" s="277"/>
      <c r="C250" s="277"/>
      <c r="D250" s="277"/>
      <c r="E250" s="277"/>
      <c r="F250" s="277"/>
      <c r="G250" s="358"/>
      <c r="H250" s="203" t="str">
        <f>IF(I250&gt;400,"文字数オーバー",IF(I250&lt;=0,"未記入",I250&amp;"文字"))</f>
        <v>293文字</v>
      </c>
      <c r="I250" s="2">
        <f>LEN(SUBSTITUTE(SUBSTITUTE(SUBSTITUTE(SUBSTITUTE(A250,CHAR(10),""),CHAR(13),"")," ",""),"　",""))</f>
        <v>293</v>
      </c>
    </row>
    <row r="252" spans="1:9">
      <c r="A252" s="207" t="s">
        <v>490</v>
      </c>
      <c r="B252" s="207"/>
      <c r="C252" s="207"/>
      <c r="D252" s="207"/>
      <c r="E252" s="207"/>
      <c r="F252" s="207"/>
      <c r="G252" s="207"/>
      <c r="H252" s="207"/>
    </row>
    <row r="253" spans="1:9">
      <c r="A253" s="2" t="s">
        <v>491</v>
      </c>
    </row>
    <row r="254" spans="1:9" ht="37.5" customHeight="1">
      <c r="A254" s="228" t="s">
        <v>330</v>
      </c>
      <c r="B254" s="228"/>
      <c r="C254" s="228"/>
      <c r="D254" s="228"/>
      <c r="E254" s="228"/>
      <c r="F254" s="228"/>
      <c r="G254" s="228"/>
      <c r="H254" s="228"/>
    </row>
    <row r="255" spans="1:9" ht="300" customHeight="1">
      <c r="A255" s="224"/>
      <c r="B255" s="276"/>
      <c r="C255" s="276"/>
      <c r="D255" s="276"/>
      <c r="E255" s="276"/>
      <c r="F255" s="276"/>
      <c r="G255" s="356"/>
      <c r="H255" s="203" t="str">
        <f>IF(I255&gt;450,"文字数オーバー",IF(I255&lt;=0,"未記入",I255&amp;"文字"))</f>
        <v>未記入</v>
      </c>
      <c r="I255" s="2">
        <f>LEN(SUBSTITUTE(SUBSTITUTE(SUBSTITUTE(SUBSTITUTE(A255,CHAR(10),""),CHAR(13),"")," ",""),"　",""))</f>
        <v>0</v>
      </c>
    </row>
    <row r="256" spans="1:9">
      <c r="A256" s="2" t="s">
        <v>1</v>
      </c>
      <c r="G256" s="353" t="str">
        <f>IF($H$2="","",$H$1&amp;"　"&amp;$H$2)</f>
        <v/>
      </c>
      <c r="H256" s="353"/>
    </row>
    <row r="257" spans="1:9" ht="37.5" customHeight="1">
      <c r="A257" s="228" t="s">
        <v>391</v>
      </c>
      <c r="B257" s="228"/>
      <c r="C257" s="228"/>
      <c r="D257" s="228"/>
      <c r="E257" s="228"/>
      <c r="F257" s="228"/>
      <c r="G257" s="228"/>
      <c r="H257" s="228"/>
    </row>
    <row r="258" spans="1:9" ht="262.5" customHeight="1">
      <c r="A258" s="224"/>
      <c r="B258" s="276"/>
      <c r="C258" s="276"/>
      <c r="D258" s="276"/>
      <c r="E258" s="276"/>
      <c r="F258" s="276"/>
      <c r="G258" s="356"/>
      <c r="H258" s="203" t="str">
        <f>IF(I258&gt;300,"文字数オーバー",IF(I258&lt;=0,"未記入",I258&amp;"文字"))</f>
        <v>未記入</v>
      </c>
      <c r="I258" s="2">
        <f>LEN(SUBSTITUTE(SUBSTITUTE(SUBSTITUTE(SUBSTITUTE(A258,CHAR(10),""),CHAR(13),"")," ",""),"　",""))</f>
        <v>0</v>
      </c>
    </row>
    <row r="259" spans="1:9">
      <c r="A259" s="250"/>
      <c r="B259" s="250"/>
      <c r="C259" s="250"/>
      <c r="D259" s="250"/>
      <c r="E259" s="250"/>
      <c r="F259" s="250"/>
      <c r="G259" s="250"/>
      <c r="H259" s="203"/>
    </row>
    <row r="260" spans="1:9">
      <c r="A260" s="2" t="s">
        <v>492</v>
      </c>
    </row>
    <row r="261" spans="1:9" ht="33" customHeight="1">
      <c r="A261" s="227" t="s">
        <v>467</v>
      </c>
      <c r="B261" s="290"/>
      <c r="C261" s="290"/>
      <c r="D261" s="290"/>
      <c r="E261" s="290"/>
      <c r="F261" s="290"/>
      <c r="G261" s="290"/>
      <c r="H261" s="290"/>
    </row>
    <row r="262" spans="1:9" ht="200.1" customHeight="1">
      <c r="A262" s="224"/>
      <c r="B262" s="276"/>
      <c r="C262" s="276"/>
      <c r="D262" s="276"/>
      <c r="E262" s="276"/>
      <c r="F262" s="276"/>
      <c r="G262" s="356"/>
      <c r="H262" s="384" t="str">
        <f>IF(I262&gt;150,"文字数オーバー",IF(I262&lt;=0,"未記入",I262&amp;"文字"))</f>
        <v>未記入</v>
      </c>
      <c r="I262" s="2">
        <f>LEN(SUBSTITUTE(SUBSTITUTE(SUBSTITUTE(SUBSTITUTE(A262,CHAR(10),""),CHAR(13),"")," ",""),"　",""))</f>
        <v>0</v>
      </c>
    </row>
    <row r="263" spans="1:9">
      <c r="A263" s="251"/>
      <c r="B263" s="251"/>
      <c r="C263" s="251"/>
      <c r="D263" s="251"/>
      <c r="E263" s="251"/>
      <c r="F263" s="251"/>
      <c r="G263" s="251"/>
      <c r="H263" s="251"/>
    </row>
    <row r="264" spans="1:9" ht="38.1" customHeight="1">
      <c r="A264" s="227" t="s">
        <v>24</v>
      </c>
      <c r="B264" s="227"/>
      <c r="C264" s="227"/>
      <c r="D264" s="227"/>
      <c r="E264" s="227"/>
      <c r="F264" s="227"/>
      <c r="G264" s="227"/>
      <c r="H264" s="227"/>
    </row>
    <row r="265" spans="1:9" ht="255" customHeight="1">
      <c r="A265" s="224"/>
      <c r="B265" s="276"/>
      <c r="C265" s="276"/>
      <c r="D265" s="276"/>
      <c r="E265" s="276"/>
      <c r="F265" s="276"/>
      <c r="G265" s="356"/>
      <c r="H265" s="384" t="str">
        <f>IF(I265&gt;250,"文字数オーバー",IF(I265&lt;=0,"未記入",I265&amp;"文字"))</f>
        <v>未記入</v>
      </c>
      <c r="I265" s="2">
        <f>LEN(SUBSTITUTE(SUBSTITUTE(SUBSTITUTE(SUBSTITUTE(A265,CHAR(10),""),CHAR(13),"")," ",""),"　",""))</f>
        <v>0</v>
      </c>
    </row>
    <row r="267" spans="1:9" ht="38.1" customHeight="1">
      <c r="A267" s="227" t="s">
        <v>529</v>
      </c>
      <c r="B267" s="227"/>
      <c r="C267" s="227"/>
      <c r="D267" s="227"/>
      <c r="E267" s="227"/>
      <c r="F267" s="227"/>
      <c r="G267" s="227"/>
      <c r="H267" s="227"/>
    </row>
    <row r="268" spans="1:9" ht="255" customHeight="1">
      <c r="A268" s="224"/>
      <c r="B268" s="276"/>
      <c r="C268" s="276"/>
      <c r="D268" s="276"/>
      <c r="E268" s="276"/>
      <c r="F268" s="276"/>
      <c r="G268" s="356"/>
      <c r="H268" s="384" t="str">
        <f>IF(I268&gt;300,"文字数オーバー",IF(I268&lt;=0,"未記入",I268&amp;"文字"))</f>
        <v>未記入</v>
      </c>
      <c r="I268" s="2">
        <f>LEN(SUBSTITUTE(SUBSTITUTE(SUBSTITUTE(SUBSTITUTE(A268,CHAR(10),""),CHAR(13),"")," ",""),"　",""))</f>
        <v>0</v>
      </c>
    </row>
    <row r="269" spans="1:9" ht="33" customHeight="1">
      <c r="A269" s="228"/>
      <c r="B269" s="228"/>
      <c r="C269" s="228"/>
      <c r="D269" s="228"/>
      <c r="E269" s="228"/>
      <c r="F269" s="228"/>
      <c r="G269" s="228"/>
      <c r="H269" s="228"/>
    </row>
    <row r="271" spans="1:9">
      <c r="A271" s="2" t="s">
        <v>273</v>
      </c>
    </row>
    <row r="272" spans="1:9" ht="93.75" customHeight="1">
      <c r="A272" s="225" t="s">
        <v>514</v>
      </c>
      <c r="B272" s="225"/>
      <c r="C272" s="225"/>
      <c r="D272" s="225"/>
      <c r="E272" s="225"/>
      <c r="F272" s="225"/>
      <c r="G272" s="225"/>
      <c r="H272" s="225"/>
    </row>
  </sheetData>
  <sheetProtection algorithmName="SHA-512" hashValue="8siw1Y8nWlcOuPvtCLjWVU12fulCoGgMkoGHtFHk11S0oAE1kOzTkRVToMCypl4kmf/HhbT8Ck9V0xkOIC6fgA==" saltValue="ExnB4JQd8CSM+kWSTDoejg==" spinCount="100000" sheet="1" selectLockedCells="1"/>
  <mergeCells count="288">
    <mergeCell ref="A3:H3"/>
    <mergeCell ref="A4:H4"/>
    <mergeCell ref="A5:H5"/>
    <mergeCell ref="B6:D6"/>
    <mergeCell ref="E6:F6"/>
    <mergeCell ref="G6:H6"/>
    <mergeCell ref="B7:D7"/>
    <mergeCell ref="E7:H7"/>
    <mergeCell ref="A11:B11"/>
    <mergeCell ref="C11:E11"/>
    <mergeCell ref="F11:H11"/>
    <mergeCell ref="A12:B12"/>
    <mergeCell ref="C12:E12"/>
    <mergeCell ref="F12:H12"/>
    <mergeCell ref="A13:B13"/>
    <mergeCell ref="C13:E13"/>
    <mergeCell ref="F13:H13"/>
    <mergeCell ref="A14:B14"/>
    <mergeCell ref="A15:B15"/>
    <mergeCell ref="C15:D15"/>
    <mergeCell ref="A16:B16"/>
    <mergeCell ref="C16:F16"/>
    <mergeCell ref="A17:B17"/>
    <mergeCell ref="C17:F17"/>
    <mergeCell ref="A18:B18"/>
    <mergeCell ref="C18:D18"/>
    <mergeCell ref="A19:B19"/>
    <mergeCell ref="C19:D19"/>
    <mergeCell ref="A20:F20"/>
    <mergeCell ref="C21:F21"/>
    <mergeCell ref="A24:B24"/>
    <mergeCell ref="G24:H24"/>
    <mergeCell ref="A25:B25"/>
    <mergeCell ref="C25:F25"/>
    <mergeCell ref="A26:B26"/>
    <mergeCell ref="C26:D26"/>
    <mergeCell ref="F26:G26"/>
    <mergeCell ref="G28:H28"/>
    <mergeCell ref="B31:G31"/>
    <mergeCell ref="B32:G32"/>
    <mergeCell ref="B33:G33"/>
    <mergeCell ref="B34:G34"/>
    <mergeCell ref="B37:G37"/>
    <mergeCell ref="B38:G38"/>
    <mergeCell ref="G40:H40"/>
    <mergeCell ref="A42:B42"/>
    <mergeCell ref="C42:E42"/>
    <mergeCell ref="F42:H42"/>
    <mergeCell ref="A43:B43"/>
    <mergeCell ref="C43:E43"/>
    <mergeCell ref="F43:H43"/>
    <mergeCell ref="A44:B44"/>
    <mergeCell ref="C44:E44"/>
    <mergeCell ref="F44:H44"/>
    <mergeCell ref="A45:B45"/>
    <mergeCell ref="A46:B46"/>
    <mergeCell ref="C46:D46"/>
    <mergeCell ref="A47:B47"/>
    <mergeCell ref="C47:F47"/>
    <mergeCell ref="A48:B48"/>
    <mergeCell ref="C48:F48"/>
    <mergeCell ref="A49:B49"/>
    <mergeCell ref="C49:D49"/>
    <mergeCell ref="A50:B50"/>
    <mergeCell ref="C50:D50"/>
    <mergeCell ref="A51:B51"/>
    <mergeCell ref="G51:H51"/>
    <mergeCell ref="A52:B52"/>
    <mergeCell ref="C52:F52"/>
    <mergeCell ref="A53:B53"/>
    <mergeCell ref="C53:D53"/>
    <mergeCell ref="F53:G53"/>
    <mergeCell ref="A55:B55"/>
    <mergeCell ref="C55:E55"/>
    <mergeCell ref="F55:H55"/>
    <mergeCell ref="A56:B56"/>
    <mergeCell ref="C56:E56"/>
    <mergeCell ref="F56:H56"/>
    <mergeCell ref="A57:B57"/>
    <mergeCell ref="C57:E57"/>
    <mergeCell ref="F57:H57"/>
    <mergeCell ref="A58:B58"/>
    <mergeCell ref="A59:B59"/>
    <mergeCell ref="C59:D59"/>
    <mergeCell ref="A60:B60"/>
    <mergeCell ref="C60:F60"/>
    <mergeCell ref="A61:B61"/>
    <mergeCell ref="C61:F61"/>
    <mergeCell ref="A62:B62"/>
    <mergeCell ref="C62:D62"/>
    <mergeCell ref="A63:B63"/>
    <mergeCell ref="C63:D63"/>
    <mergeCell ref="A64:B64"/>
    <mergeCell ref="G64:H64"/>
    <mergeCell ref="A65:B65"/>
    <mergeCell ref="C65:F65"/>
    <mergeCell ref="A66:B66"/>
    <mergeCell ref="C66:D66"/>
    <mergeCell ref="F66:G66"/>
    <mergeCell ref="G67:H67"/>
    <mergeCell ref="A68:B68"/>
    <mergeCell ref="C68:E68"/>
    <mergeCell ref="F68:H68"/>
    <mergeCell ref="A69:B69"/>
    <mergeCell ref="C69:E69"/>
    <mergeCell ref="F69:H69"/>
    <mergeCell ref="A70:B70"/>
    <mergeCell ref="C70:E70"/>
    <mergeCell ref="F70:H70"/>
    <mergeCell ref="A71:B71"/>
    <mergeCell ref="A72:B72"/>
    <mergeCell ref="C72:D72"/>
    <mergeCell ref="A73:B73"/>
    <mergeCell ref="C73:F73"/>
    <mergeCell ref="A74:B74"/>
    <mergeCell ref="C74:F74"/>
    <mergeCell ref="A75:B75"/>
    <mergeCell ref="C75:D75"/>
    <mergeCell ref="A76:B76"/>
    <mergeCell ref="C76:D76"/>
    <mergeCell ref="A77:B77"/>
    <mergeCell ref="G77:H77"/>
    <mergeCell ref="A78:B78"/>
    <mergeCell ref="C78:F78"/>
    <mergeCell ref="A79:B79"/>
    <mergeCell ref="C79:D79"/>
    <mergeCell ref="F79:G79"/>
    <mergeCell ref="G82:H82"/>
    <mergeCell ref="B84:H84"/>
    <mergeCell ref="B85:H85"/>
    <mergeCell ref="B86:H86"/>
    <mergeCell ref="B87:H87"/>
    <mergeCell ref="B88:H88"/>
    <mergeCell ref="B89:H89"/>
    <mergeCell ref="B90:H90"/>
    <mergeCell ref="B91:H91"/>
    <mergeCell ref="B92:H92"/>
    <mergeCell ref="B93:H93"/>
    <mergeCell ref="B94:H94"/>
    <mergeCell ref="G98:H98"/>
    <mergeCell ref="B99:H99"/>
    <mergeCell ref="B100:H100"/>
    <mergeCell ref="B101:H101"/>
    <mergeCell ref="B102:H102"/>
    <mergeCell ref="B103:H103"/>
    <mergeCell ref="B104:H104"/>
    <mergeCell ref="B106:H106"/>
    <mergeCell ref="B109:H109"/>
    <mergeCell ref="B110:H110"/>
    <mergeCell ref="G115:H115"/>
    <mergeCell ref="A116:H116"/>
    <mergeCell ref="A117:G117"/>
    <mergeCell ref="A119:H119"/>
    <mergeCell ref="G120:H120"/>
    <mergeCell ref="A121:G121"/>
    <mergeCell ref="A124:H124"/>
    <mergeCell ref="A125:G125"/>
    <mergeCell ref="A127:H127"/>
    <mergeCell ref="B128:G128"/>
    <mergeCell ref="B129:G129"/>
    <mergeCell ref="B130:G130"/>
    <mergeCell ref="G132:H132"/>
    <mergeCell ref="A134:G134"/>
    <mergeCell ref="A136:H136"/>
    <mergeCell ref="A137:G137"/>
    <mergeCell ref="A139:H139"/>
    <mergeCell ref="A140:G140"/>
    <mergeCell ref="G142:H142"/>
    <mergeCell ref="A143:H143"/>
    <mergeCell ref="A145:B145"/>
    <mergeCell ref="A146:B146"/>
    <mergeCell ref="A147:B147"/>
    <mergeCell ref="E147:H147"/>
    <mergeCell ref="A148:H148"/>
    <mergeCell ref="A151:B151"/>
    <mergeCell ref="D151:E151"/>
    <mergeCell ref="F151:H151"/>
    <mergeCell ref="A152:B152"/>
    <mergeCell ref="C152:H152"/>
    <mergeCell ref="A153:B153"/>
    <mergeCell ref="C153:D153"/>
    <mergeCell ref="F153:H153"/>
    <mergeCell ref="D154:H154"/>
    <mergeCell ref="D155:H155"/>
    <mergeCell ref="A156:B156"/>
    <mergeCell ref="A157:B157"/>
    <mergeCell ref="A158:B158"/>
    <mergeCell ref="E158:H158"/>
    <mergeCell ref="A159:H159"/>
    <mergeCell ref="G161:H161"/>
    <mergeCell ref="A162:B162"/>
    <mergeCell ref="D162:E162"/>
    <mergeCell ref="F162:H162"/>
    <mergeCell ref="A163:B163"/>
    <mergeCell ref="C163:H163"/>
    <mergeCell ref="A164:B164"/>
    <mergeCell ref="C164:D164"/>
    <mergeCell ref="F164:H164"/>
    <mergeCell ref="D165:H165"/>
    <mergeCell ref="D166:H166"/>
    <mergeCell ref="A167:B167"/>
    <mergeCell ref="A168:B168"/>
    <mergeCell ref="A169:B169"/>
    <mergeCell ref="E169:H169"/>
    <mergeCell ref="A172:B172"/>
    <mergeCell ref="D172:E172"/>
    <mergeCell ref="F172:H172"/>
    <mergeCell ref="A173:B173"/>
    <mergeCell ref="C173:H173"/>
    <mergeCell ref="A174:B174"/>
    <mergeCell ref="C174:D174"/>
    <mergeCell ref="F174:H174"/>
    <mergeCell ref="D175:H175"/>
    <mergeCell ref="D176:H176"/>
    <mergeCell ref="A177:B177"/>
    <mergeCell ref="A178:B178"/>
    <mergeCell ref="A179:B179"/>
    <mergeCell ref="E179:H179"/>
    <mergeCell ref="A182:C182"/>
    <mergeCell ref="D182:H182"/>
    <mergeCell ref="E183:H183"/>
    <mergeCell ref="E184:H184"/>
    <mergeCell ref="E185:H185"/>
    <mergeCell ref="E186:H186"/>
    <mergeCell ref="A187:C187"/>
    <mergeCell ref="D187:H187"/>
    <mergeCell ref="A188:C188"/>
    <mergeCell ref="D188:H188"/>
    <mergeCell ref="A189:C189"/>
    <mergeCell ref="D189:H189"/>
    <mergeCell ref="A197:H197"/>
    <mergeCell ref="B198:D198"/>
    <mergeCell ref="F198:G198"/>
    <mergeCell ref="G201:H201"/>
    <mergeCell ref="A202:H202"/>
    <mergeCell ref="A203:G203"/>
    <mergeCell ref="A204:H204"/>
    <mergeCell ref="A206:H206"/>
    <mergeCell ref="A207:G207"/>
    <mergeCell ref="A209:H209"/>
    <mergeCell ref="B210:H210"/>
    <mergeCell ref="B211:H211"/>
    <mergeCell ref="B212:H212"/>
    <mergeCell ref="A213:H213"/>
    <mergeCell ref="G215:H215"/>
    <mergeCell ref="A216:H216"/>
    <mergeCell ref="A217:G217"/>
    <mergeCell ref="A219:H219"/>
    <mergeCell ref="A220:G220"/>
    <mergeCell ref="G222:H222"/>
    <mergeCell ref="A223:H223"/>
    <mergeCell ref="G228:H228"/>
    <mergeCell ref="A229:H229"/>
    <mergeCell ref="A234:H234"/>
    <mergeCell ref="A235:F235"/>
    <mergeCell ref="G235:H235"/>
    <mergeCell ref="A236:G236"/>
    <mergeCell ref="A238:H238"/>
    <mergeCell ref="A239:G239"/>
    <mergeCell ref="G241:H241"/>
    <mergeCell ref="A242:G242"/>
    <mergeCell ref="A244:F244"/>
    <mergeCell ref="A245:G245"/>
    <mergeCell ref="G248:H248"/>
    <mergeCell ref="A249:H249"/>
    <mergeCell ref="A250:G250"/>
    <mergeCell ref="A254:H254"/>
    <mergeCell ref="A255:G255"/>
    <mergeCell ref="G256:H256"/>
    <mergeCell ref="A257:H257"/>
    <mergeCell ref="A258:G258"/>
    <mergeCell ref="A261:H261"/>
    <mergeCell ref="A262:G262"/>
    <mergeCell ref="A263:H263"/>
    <mergeCell ref="A264:H264"/>
    <mergeCell ref="A265:G265"/>
    <mergeCell ref="A267:H267"/>
    <mergeCell ref="A268:G268"/>
    <mergeCell ref="A269:H269"/>
    <mergeCell ref="A272:H272"/>
    <mergeCell ref="A29:A32"/>
    <mergeCell ref="A33:A34"/>
    <mergeCell ref="A154:B155"/>
    <mergeCell ref="A165:B166"/>
    <mergeCell ref="A175:B176"/>
    <mergeCell ref="A183:C186"/>
    <mergeCell ref="A224:G226"/>
    <mergeCell ref="A230:G232"/>
  </mergeCells>
  <phoneticPr fontId="1"/>
  <conditionalFormatting sqref="F174:H174">
    <cfRule type="expression" dxfId="68" priority="100">
      <formula>AND($C$174="13_その他（※記載すること）",$F$174="")</formula>
    </cfRule>
  </conditionalFormatting>
  <conditionalFormatting sqref="F164:H164">
    <cfRule type="expression" dxfId="67" priority="99">
      <formula>AND($C$164="13_その他（※記載すること）",$F$164="")</formula>
    </cfRule>
  </conditionalFormatting>
  <conditionalFormatting sqref="F153:H153">
    <cfRule type="expression" dxfId="66" priority="98">
      <formula>AND($C$153="13_その他（※記載すること）",$F$153="")</formula>
    </cfRule>
  </conditionalFormatting>
  <conditionalFormatting sqref="G6 B7 C21 A38 C46 A85:A94 A100:A106 A110 C153 E156:E157 G156:G157 D182 A265 A268">
    <cfRule type="containsBlanks" dxfId="65" priority="103">
      <formula>LEN(TRIM(A6))=0</formula>
    </cfRule>
  </conditionalFormatting>
  <conditionalFormatting sqref="C14">
    <cfRule type="containsBlanks" dxfId="64" priority="94">
      <formula>LEN(TRIM(C14))=0</formula>
    </cfRule>
  </conditionalFormatting>
  <conditionalFormatting sqref="G14">
    <cfRule type="containsBlanks" dxfId="63" priority="92">
      <formula>LEN(TRIM(G14))=0</formula>
    </cfRule>
  </conditionalFormatting>
  <conditionalFormatting sqref="C15:D15">
    <cfRule type="containsBlanks" dxfId="62" priority="91">
      <formula>LEN(TRIM(C15))=0</formula>
    </cfRule>
  </conditionalFormatting>
  <conditionalFormatting sqref="C18:D19">
    <cfRule type="containsBlanks" dxfId="61" priority="89">
      <formula>LEN(TRIM(C18))=0</formula>
    </cfRule>
  </conditionalFormatting>
  <conditionalFormatting sqref="E24">
    <cfRule type="containsBlanks" dxfId="60" priority="87">
      <formula>LEN(TRIM(E24))=0</formula>
    </cfRule>
  </conditionalFormatting>
  <conditionalFormatting sqref="G24:H24">
    <cfRule type="containsBlanks" dxfId="59" priority="86">
      <formula>LEN(TRIM(G24))=0</formula>
    </cfRule>
  </conditionalFormatting>
  <conditionalFormatting sqref="F26:G26">
    <cfRule type="containsBlanks" dxfId="58" priority="83">
      <formula>LEN(TRIM(F26))=0</formula>
    </cfRule>
  </conditionalFormatting>
  <conditionalFormatting sqref="C45">
    <cfRule type="containsBlanks" dxfId="57" priority="81">
      <formula>LEN(TRIM(C45))=0</formula>
    </cfRule>
  </conditionalFormatting>
  <conditionalFormatting sqref="C49:D50">
    <cfRule type="containsBlanks" dxfId="56" priority="77">
      <formula>LEN(TRIM(C49))=0</formula>
    </cfRule>
  </conditionalFormatting>
  <conditionalFormatting sqref="E51">
    <cfRule type="containsBlanks" dxfId="55" priority="75">
      <formula>LEN(TRIM(E51))=0</formula>
    </cfRule>
  </conditionalFormatting>
  <conditionalFormatting sqref="G51:H51">
    <cfRule type="containsBlanks" dxfId="54" priority="74">
      <formula>LEN(TRIM(G51))=0</formula>
    </cfRule>
  </conditionalFormatting>
  <conditionalFormatting sqref="F53:G53">
    <cfRule type="containsBlanks" dxfId="53" priority="71">
      <formula>LEN(TRIM(F53))=0</formula>
    </cfRule>
  </conditionalFormatting>
  <conditionalFormatting sqref="B128:G130">
    <cfRule type="containsBlanks" dxfId="52" priority="67">
      <formula>LEN(TRIM(B128))=0</formula>
    </cfRule>
  </conditionalFormatting>
  <conditionalFormatting sqref="A137:G137">
    <cfRule type="containsBlanks" dxfId="51" priority="65">
      <formula>LEN(TRIM(A137))=0</formula>
    </cfRule>
  </conditionalFormatting>
  <conditionalFormatting sqref="E167:E168">
    <cfRule type="containsBlanks" dxfId="50" priority="57">
      <formula>LEN(TRIM(E167))=0</formula>
    </cfRule>
  </conditionalFormatting>
  <conditionalFormatting sqref="G167:G168">
    <cfRule type="containsBlanks" dxfId="49" priority="56">
      <formula>LEN(TRIM(G167))=0</formula>
    </cfRule>
  </conditionalFormatting>
  <conditionalFormatting sqref="E177:E178">
    <cfRule type="containsBlanks" dxfId="48" priority="52">
      <formula>LEN(TRIM(E177))=0</formula>
    </cfRule>
  </conditionalFormatting>
  <conditionalFormatting sqref="A203:G203">
    <cfRule type="containsBlanks" dxfId="47" priority="50">
      <formula>LEN(TRIM(A203))=0</formula>
    </cfRule>
  </conditionalFormatting>
  <conditionalFormatting sqref="A207:G207">
    <cfRule type="containsBlanks" dxfId="46" priority="49">
      <formula>LEN(TRIM(A207))=0</formula>
    </cfRule>
  </conditionalFormatting>
  <conditionalFormatting sqref="B210:H212">
    <cfRule type="containsBlanks" dxfId="45" priority="48">
      <formula>LEN(TRIM(B210))=0</formula>
    </cfRule>
  </conditionalFormatting>
  <conditionalFormatting sqref="A217:G217">
    <cfRule type="containsBlanks" dxfId="44" priority="47">
      <formula>LEN(TRIM(A217))=0</formula>
    </cfRule>
  </conditionalFormatting>
  <conditionalFormatting sqref="A220:G220">
    <cfRule type="containsBlanks" dxfId="43" priority="46">
      <formula>LEN(TRIM(A220))=0</formula>
    </cfRule>
  </conditionalFormatting>
  <conditionalFormatting sqref="A224:A225">
    <cfRule type="containsBlanks" dxfId="42" priority="45">
      <formula>LEN(TRIM(A224))=0</formula>
    </cfRule>
  </conditionalFormatting>
  <conditionalFormatting sqref="A230:A231">
    <cfRule type="containsBlanks" dxfId="41" priority="44">
      <formula>LEN(TRIM(A230))=0</formula>
    </cfRule>
  </conditionalFormatting>
  <conditionalFormatting sqref="A236:G236">
    <cfRule type="containsBlanks" dxfId="40" priority="43">
      <formula>LEN(TRIM(A236))=0</formula>
    </cfRule>
  </conditionalFormatting>
  <conditionalFormatting sqref="A239:G239">
    <cfRule type="containsBlanks" dxfId="39" priority="42">
      <formula>LEN(TRIM(A239))=0</formula>
    </cfRule>
  </conditionalFormatting>
  <conditionalFormatting sqref="A242:G242">
    <cfRule type="containsBlanks" dxfId="38" priority="41">
      <formula>LEN(TRIM(A242))=0</formula>
    </cfRule>
  </conditionalFormatting>
  <conditionalFormatting sqref="A255:G255">
    <cfRule type="containsBlanks" dxfId="37" priority="40">
      <formula>LEN(TRIM(A255))=0</formula>
    </cfRule>
  </conditionalFormatting>
  <conditionalFormatting sqref="A258:G258">
    <cfRule type="containsBlanks" dxfId="36" priority="39">
      <formula>LEN(TRIM(A258))=0</formula>
    </cfRule>
  </conditionalFormatting>
  <conditionalFormatting sqref="A262:G262">
    <cfRule type="containsBlanks" dxfId="35" priority="38">
      <formula>LEN(TRIM(A262))=0</formula>
    </cfRule>
  </conditionalFormatting>
  <conditionalFormatting sqref="C11:H12">
    <cfRule type="containsBlanks" dxfId="34" priority="35">
      <formula>LEN(TRIM(C11))=0</formula>
    </cfRule>
  </conditionalFormatting>
  <conditionalFormatting sqref="B6:D6">
    <cfRule type="containsBlanks" dxfId="33" priority="34">
      <formula>LEN(TRIM(B6))=0</formula>
    </cfRule>
  </conditionalFormatting>
  <conditionalFormatting sqref="C13:H13">
    <cfRule type="containsBlanks" dxfId="32" priority="33">
      <formula>LEN(TRIM(C13))=0</formula>
    </cfRule>
  </conditionalFormatting>
  <conditionalFormatting sqref="E14">
    <cfRule type="containsBlanks" dxfId="31" priority="32">
      <formula>LEN(TRIM(E14))=0</formula>
    </cfRule>
  </conditionalFormatting>
  <conditionalFormatting sqref="C16:F17">
    <cfRule type="containsBlanks" dxfId="30" priority="31">
      <formula>LEN(TRIM(C16))=0</formula>
    </cfRule>
  </conditionalFormatting>
  <conditionalFormatting sqref="C24">
    <cfRule type="containsBlanks" dxfId="29" priority="30">
      <formula>LEN(TRIM(C24))=0</formula>
    </cfRule>
  </conditionalFormatting>
  <conditionalFormatting sqref="C25">
    <cfRule type="containsBlanks" dxfId="28" priority="29">
      <formula>LEN(TRIM(C25))=0</formula>
    </cfRule>
  </conditionalFormatting>
  <conditionalFormatting sqref="C26:D26">
    <cfRule type="containsBlanks" dxfId="27" priority="28">
      <formula>LEN(TRIM(C26))=0</formula>
    </cfRule>
  </conditionalFormatting>
  <conditionalFormatting sqref="B38:G38">
    <cfRule type="expression" dxfId="26" priority="27">
      <formula>AND($A$38="有",B38="")=TRUE</formula>
    </cfRule>
  </conditionalFormatting>
  <conditionalFormatting sqref="C42:H44">
    <cfRule type="containsBlanks" dxfId="25" priority="26">
      <formula>LEN(TRIM(C42))=0</formula>
    </cfRule>
  </conditionalFormatting>
  <conditionalFormatting sqref="E45">
    <cfRule type="containsBlanks" dxfId="24" priority="25">
      <formula>LEN(TRIM(E45))=0</formula>
    </cfRule>
  </conditionalFormatting>
  <conditionalFormatting sqref="G45">
    <cfRule type="containsBlanks" dxfId="23" priority="24">
      <formula>LEN(TRIM(G45))=0</formula>
    </cfRule>
  </conditionalFormatting>
  <conditionalFormatting sqref="C47:F48">
    <cfRule type="containsBlanks" dxfId="22" priority="23">
      <formula>LEN(TRIM(C47))=0</formula>
    </cfRule>
  </conditionalFormatting>
  <conditionalFormatting sqref="C51">
    <cfRule type="containsBlanks" dxfId="21" priority="22">
      <formula>LEN(TRIM(C51))=0</formula>
    </cfRule>
  </conditionalFormatting>
  <conditionalFormatting sqref="C52">
    <cfRule type="containsBlanks" dxfId="20" priority="21">
      <formula>LEN(TRIM(C52))=0</formula>
    </cfRule>
  </conditionalFormatting>
  <conditionalFormatting sqref="C53:D53">
    <cfRule type="containsBlanks" dxfId="19" priority="20">
      <formula>LEN(TRIM(C53))=0</formula>
    </cfRule>
  </conditionalFormatting>
  <conditionalFormatting sqref="C55:H57">
    <cfRule type="containsBlanks" dxfId="18" priority="19">
      <formula>LEN(TRIM(C55))=0</formula>
    </cfRule>
  </conditionalFormatting>
  <conditionalFormatting sqref="E58">
    <cfRule type="containsBlanks" dxfId="17" priority="18">
      <formula>LEN(TRIM(E58))=0</formula>
    </cfRule>
  </conditionalFormatting>
  <conditionalFormatting sqref="G58">
    <cfRule type="containsBlanks" dxfId="16" priority="17">
      <formula>LEN(TRIM(G58))=0</formula>
    </cfRule>
  </conditionalFormatting>
  <conditionalFormatting sqref="C60:F61">
    <cfRule type="containsBlanks" dxfId="15" priority="16">
      <formula>LEN(TRIM(C60))=0</formula>
    </cfRule>
  </conditionalFormatting>
  <conditionalFormatting sqref="C64">
    <cfRule type="containsBlanks" dxfId="14" priority="15">
      <formula>LEN(TRIM(C64))=0</formula>
    </cfRule>
  </conditionalFormatting>
  <conditionalFormatting sqref="C65">
    <cfRule type="containsBlanks" dxfId="13" priority="14">
      <formula>LEN(TRIM(C65))=0</formula>
    </cfRule>
  </conditionalFormatting>
  <conditionalFormatting sqref="C66:D66">
    <cfRule type="containsBlanks" dxfId="12" priority="13">
      <formula>LEN(TRIM(C66))=0</formula>
    </cfRule>
  </conditionalFormatting>
  <conditionalFormatting sqref="A117:G117">
    <cfRule type="containsBlanks" dxfId="11" priority="12">
      <formula>LEN(TRIM(A117))=0</formula>
    </cfRule>
  </conditionalFormatting>
  <conditionalFormatting sqref="A121:G121">
    <cfRule type="containsBlanks" dxfId="10" priority="11">
      <formula>LEN(TRIM(A121))=0</formula>
    </cfRule>
  </conditionalFormatting>
  <conditionalFormatting sqref="A125:G125">
    <cfRule type="containsBlanks" dxfId="9" priority="10">
      <formula>LEN(TRIM(A125))=0</formula>
    </cfRule>
  </conditionalFormatting>
  <conditionalFormatting sqref="A134:G134">
    <cfRule type="containsBlanks" dxfId="8" priority="9">
      <formula>LEN(TRIM(A134))=0</formula>
    </cfRule>
  </conditionalFormatting>
  <conditionalFormatting sqref="A140:G140">
    <cfRule type="containsBlanks" dxfId="7" priority="8">
      <formula>LEN(TRIM(A140))=0</formula>
    </cfRule>
  </conditionalFormatting>
  <conditionalFormatting sqref="C151">
    <cfRule type="containsBlanks" dxfId="6" priority="7">
      <formula>LEN(TRIM(C151))=0</formula>
    </cfRule>
  </conditionalFormatting>
  <conditionalFormatting sqref="C152">
    <cfRule type="containsBlanks" dxfId="5" priority="6">
      <formula>LEN(TRIM(C152))=0</formula>
    </cfRule>
  </conditionalFormatting>
  <conditionalFormatting sqref="D154:D155">
    <cfRule type="containsBlanks" dxfId="4" priority="5">
      <formula>LEN(TRIM(D154))=0</formula>
    </cfRule>
  </conditionalFormatting>
  <conditionalFormatting sqref="B198:D198">
    <cfRule type="expression" dxfId="3" priority="4">
      <formula>AND(OR($J$203,$J$204)=TRUE,B198="")=TRUE</formula>
    </cfRule>
  </conditionalFormatting>
  <conditionalFormatting sqref="F198:G198">
    <cfRule type="expression" dxfId="2" priority="3">
      <formula>AND(OR($J$203,$J$204)=TRUE,F198="")=TRUE</formula>
    </cfRule>
  </conditionalFormatting>
  <conditionalFormatting sqref="A245:G245">
    <cfRule type="containsBlanks" dxfId="1" priority="2">
      <formula>LEN(TRIM(A245))=0</formula>
    </cfRule>
  </conditionalFormatting>
  <conditionalFormatting sqref="A250:G250">
    <cfRule type="containsBlanks" dxfId="0" priority="1">
      <formula>LEN(TRIM(A250))=0</formula>
    </cfRule>
  </conditionalFormatting>
  <dataValidations count="23">
    <dataValidation type="list" allowBlank="1" showDropDown="0" showInputMessage="1" showErrorMessage="1" sqref="D182:H182">
      <formula1>$J$182:$J$183</formula1>
    </dataValidation>
    <dataValidation type="list" imeMode="on" allowBlank="1" showDropDown="0" showInputMessage="1" showErrorMessage="1" sqref="C174:D174 C153:D153 C164:D164">
      <formula1>$N$15:$N$27</formula1>
    </dataValidation>
    <dataValidation type="whole" imeMode="off" allowBlank="1" showDropDown="0" showInputMessage="1" showErrorMessage="1" sqref="E177:E178 E167:E168 E156:E157">
      <formula1>7</formula1>
      <formula2>10</formula2>
    </dataValidation>
    <dataValidation type="list" allowBlank="1" showDropDown="0" showInputMessage="1" showErrorMessage="1" sqref="D183:D186 A193:A195 A100:A106 A85:A94 A110">
      <formula1>$N$7:$N$8</formula1>
    </dataValidation>
    <dataValidation type="list" allowBlank="1" showDropDown="0" showInputMessage="1" showErrorMessage="0" sqref="G6:H6">
      <formula1>$L$7:$L$8</formula1>
    </dataValidation>
    <dataValidation type="list" allowBlank="1" showDropDown="0" showInputMessage="1" showErrorMessage="1" sqref="B7:D7">
      <formula1>$O$7:$O$13</formula1>
    </dataValidation>
    <dataValidation type="list" allowBlank="1" showDropDown="0" showInputMessage="1" showErrorMessage="1" sqref="E24 E77 E64 E51">
      <formula1>$J$24:$J$26</formula1>
    </dataValidation>
    <dataValidation type="list" allowBlank="1" showDropDown="0" showInputMessage="1" showErrorMessage="1" sqref="C62:D62">
      <formula1>$L$59:$L$60</formula1>
    </dataValidation>
    <dataValidation type="list" allowBlank="1" showDropDown="0" showInputMessage="1" showErrorMessage="1" sqref="C49:D49">
      <formula1>$L$46:$L$47</formula1>
    </dataValidation>
    <dataValidation type="list" allowBlank="1" showDropDown="0" showInputMessage="1" showErrorMessage="1" sqref="C21:F21">
      <formula1>$J$21:$J$22</formula1>
    </dataValidation>
    <dataValidation type="list" allowBlank="1" showDropDown="0" showInputMessage="1" showErrorMessage="1" sqref="C18:D18">
      <formula1>$L$15:$L$16</formula1>
    </dataValidation>
    <dataValidation type="textLength" imeMode="off" operator="equal" allowBlank="1" showDropDown="0" showInputMessage="1" showErrorMessage="1" sqref="C24 C51 C64 C77">
      <formula1>6</formula1>
    </dataValidation>
    <dataValidation type="list" allowBlank="1" showDropDown="0" showInputMessage="1" showErrorMessage="1" sqref="C75:D75">
      <formula1>$L$72:$L$73</formula1>
    </dataValidation>
    <dataValidation type="whole" imeMode="off" allowBlank="1" showDropDown="0" showInputMessage="1" showErrorMessage="1" sqref="G177:G178 G167:G168 G156:G157 G14 G45 G58 G71">
      <formula1>1</formula1>
      <formula2>31</formula2>
    </dataValidation>
    <dataValidation type="list" allowBlank="1" showDropDown="0" showInputMessage="1" showErrorMessage="1" sqref="A38">
      <formula1>$J$38:$J$39</formula1>
    </dataValidation>
    <dataValidation type="textLength" imeMode="off" allowBlank="1" showDropDown="0" showInputMessage="1" showErrorMessage="1" sqref="C16:F16 C47:F47 C60:F60 C73:F73">
      <formula1>12</formula1>
      <formula2>13</formula2>
    </dataValidation>
    <dataValidation type="whole" imeMode="off" allowBlank="1" showDropDown="0" showInputMessage="1" showErrorMessage="1" sqref="E14 E45 E58 E71">
      <formula1>1</formula1>
      <formula2>12</formula2>
    </dataValidation>
    <dataValidation type="whole" imeMode="off" allowBlank="1" showDropDown="0" showInputMessage="1" showErrorMessage="1" sqref="C14 C45 C58 C71">
      <formula1>1900</formula1>
      <formula2>2020</formula2>
    </dataValidation>
    <dataValidation imeMode="off" allowBlank="1" showDropDown="0" showInputMessage="1" showErrorMessage="1" sqref="F198:G198 D175:H175 D188:H188 C169 D165:H165 C57:H57 C158 D154:H154 C147 C13:H13 C17:F17 C29:C30 F29:F30 C61:F61 C70:H70 C44:H44 C48:F48 C74:F74 C179"/>
    <dataValidation imeMode="on" allowBlank="1" showDropDown="0" showInputMessage="1" showErrorMessage="1" sqref="E174:F174 C173:H173 D166:H166 E153:F153 C152:H152 A140:G140 A137:G137 A134:G134 B128:G130 A125:G125 A121:G121 A117:G117 C12:H12 C19:D19 G24:H24 C26:D26 C25 B32:G32 B34:G34 B38:G38 C43:H43 C50:D50 G51:H51 C52 C53:D53 C56:H56 C63:D63 G64:H64 C65 C66:D66 C69:H69 C76:D76 G77:H77 C78 C79:D79 B6:D6 D155:H155 C163:H163 E164:F164 B198:D198 D176:H176 D189:H189 D187:H187 A203:G203 A207:G207 A217:G217 A220:G220 A236:G236 A239:G239 A242:G242 A245:G245 A250:G250 A255:G255 A258:G258"/>
    <dataValidation imeMode="fullKatakana" allowBlank="1" showDropDown="0" showInputMessage="1" showErrorMessage="1" sqref="C11:H11 C42:H42 C55:H55 C68:H68"/>
    <dataValidation type="list" allowBlank="1" showDropDown="0" showInputMessage="1" showErrorMessage="1" sqref="C15:D15 C72:D72 C59:D59 C46:D46">
      <formula1>$J$15:$J$16</formula1>
    </dataValidation>
    <dataValidation type="list" allowBlank="1" showDropDown="0" showInputMessage="1" showErrorMessage="1" sqref="F26:G26 F79:G79 F66:G66 F53:G53">
      <formula1>$L$24:$L$26</formula1>
    </dataValidation>
  </dataValidations>
  <pageMargins left="0.7" right="0.7" top="0.75" bottom="0.75" header="0.3" footer="0.3"/>
  <pageSetup paperSize="9" fitToWidth="1" fitToHeight="1" orientation="portrait" usePrinterDefaults="1" r:id="rId1"/>
  <headerFooter>
    <oddFooter>&amp;C&amp;P / &amp;N ページ</oddFooter>
  </headerFooter>
  <rowBreaks count="19" manualBreakCount="19">
    <brk id="27" max="16383" man="1"/>
    <brk id="39" max="16383" man="1"/>
    <brk id="66" max="16383" man="1"/>
    <brk id="80" max="16383" man="1"/>
    <brk id="97" max="16383" man="1"/>
    <brk id="113" max="16383" man="1"/>
    <brk id="118" max="16383" man="1"/>
    <brk id="131" max="16383" man="1"/>
    <brk id="141" max="16383" man="1"/>
    <brk id="160" max="16383" man="1"/>
    <brk id="199" max="16383" man="1"/>
    <brk id="214" max="16383" man="1"/>
    <brk id="221" max="16383" man="1"/>
    <brk id="227" max="16383" man="1"/>
    <brk id="233" max="16383" man="1"/>
    <brk id="239" max="16383" man="1"/>
    <brk id="246" max="16383" man="1"/>
    <brk id="255" max="16383" man="1"/>
    <brk id="263" max="7" man="1"/>
  </rowBreaks>
  <colBreaks count="2" manualBreakCount="2">
    <brk id="8" max="1048575" man="1"/>
    <brk id="15" max="1048575" man="1"/>
  </colBreaks>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留学計画の分野一覧!$B$1:$B$84</xm:f>
          </x14:formula1>
          <xm:sqref>B210:H212</xm:sqref>
        </x14:dataValidation>
        <x14:dataValidation type="list" imeMode="off" allowBlank="1" showDropDown="0" showInputMessage="1" showErrorMessage="1">
          <x14:formula1>
            <xm:f>'国・地域コード表'!$A$2:$A$173</xm:f>
          </x14:formula1>
          <xm:sqref>C172 C162 C151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B173"/>
  <sheetViews>
    <sheetView workbookViewId="0">
      <pane xSplit="1" ySplit="1" topLeftCell="B2" activePane="bottomRight" state="frozen"/>
      <selection pane="topRight"/>
      <selection pane="bottomLeft"/>
      <selection pane="bottomRight"/>
    </sheetView>
  </sheetViews>
  <sheetFormatPr defaultRowHeight="18.75"/>
  <sheetData>
    <row r="1" spans="1:2">
      <c r="A1" t="s">
        <v>292</v>
      </c>
      <c r="B1" t="s">
        <v>305</v>
      </c>
    </row>
    <row r="2" spans="1:2">
      <c r="A2" s="386" t="s">
        <v>376</v>
      </c>
      <c r="B2" t="s">
        <v>360</v>
      </c>
    </row>
    <row r="3" spans="1:2">
      <c r="A3">
        <v>100</v>
      </c>
      <c r="B3" t="s">
        <v>49</v>
      </c>
    </row>
    <row r="4" spans="1:2">
      <c r="A4">
        <v>101</v>
      </c>
      <c r="B4" t="s">
        <v>117</v>
      </c>
    </row>
    <row r="5" spans="1:2">
      <c r="A5">
        <v>102</v>
      </c>
      <c r="B5" t="s">
        <v>178</v>
      </c>
    </row>
    <row r="6" spans="1:2">
      <c r="A6">
        <v>103</v>
      </c>
      <c r="B6" t="s">
        <v>187</v>
      </c>
    </row>
    <row r="7" spans="1:2">
      <c r="A7">
        <v>104</v>
      </c>
      <c r="B7" t="s">
        <v>190</v>
      </c>
    </row>
    <row r="8" spans="1:2">
      <c r="A8">
        <v>105</v>
      </c>
      <c r="B8" t="s">
        <v>196</v>
      </c>
    </row>
    <row r="9" spans="1:2">
      <c r="A9">
        <v>106</v>
      </c>
      <c r="B9" t="s">
        <v>200</v>
      </c>
    </row>
    <row r="10" spans="1:2">
      <c r="A10">
        <v>107</v>
      </c>
      <c r="B10" t="s">
        <v>206</v>
      </c>
    </row>
    <row r="11" spans="1:2">
      <c r="A11">
        <v>108</v>
      </c>
      <c r="B11" t="s">
        <v>171</v>
      </c>
    </row>
    <row r="12" spans="1:2">
      <c r="A12">
        <v>109</v>
      </c>
      <c r="B12" t="s">
        <v>175</v>
      </c>
    </row>
    <row r="13" spans="1:2">
      <c r="A13">
        <v>110</v>
      </c>
      <c r="B13" t="s">
        <v>182</v>
      </c>
    </row>
    <row r="14" spans="1:2">
      <c r="A14">
        <v>111</v>
      </c>
      <c r="B14" t="s">
        <v>189</v>
      </c>
    </row>
    <row r="15" spans="1:2">
      <c r="A15">
        <v>112</v>
      </c>
      <c r="B15" t="s">
        <v>192</v>
      </c>
    </row>
    <row r="16" spans="1:2">
      <c r="A16">
        <v>113</v>
      </c>
      <c r="B16" t="s">
        <v>198</v>
      </c>
    </row>
    <row r="17" spans="1:2">
      <c r="A17">
        <v>114</v>
      </c>
      <c r="B17" t="s">
        <v>202</v>
      </c>
    </row>
    <row r="18" spans="1:2">
      <c r="A18">
        <v>115</v>
      </c>
      <c r="B18" t="s">
        <v>208</v>
      </c>
    </row>
    <row r="19" spans="1:2">
      <c r="A19">
        <v>116</v>
      </c>
      <c r="B19" t="s">
        <v>173</v>
      </c>
    </row>
    <row r="20" spans="1:2">
      <c r="A20">
        <v>117</v>
      </c>
      <c r="B20" t="s">
        <v>177</v>
      </c>
    </row>
    <row r="21" spans="1:2">
      <c r="A21">
        <v>119</v>
      </c>
      <c r="B21" t="s">
        <v>88</v>
      </c>
    </row>
    <row r="22" spans="1:2">
      <c r="A22">
        <v>120</v>
      </c>
      <c r="B22" t="s">
        <v>194</v>
      </c>
    </row>
    <row r="23" spans="1:2">
      <c r="A23">
        <v>121</v>
      </c>
      <c r="B23" t="s">
        <v>199</v>
      </c>
    </row>
    <row r="24" spans="1:2">
      <c r="A24">
        <v>123</v>
      </c>
      <c r="B24" t="s">
        <v>204</v>
      </c>
    </row>
    <row r="25" spans="1:2">
      <c r="A25">
        <v>124</v>
      </c>
      <c r="B25" t="s">
        <v>209</v>
      </c>
    </row>
    <row r="26" spans="1:2">
      <c r="A26">
        <v>191</v>
      </c>
      <c r="B26" t="s">
        <v>186</v>
      </c>
    </row>
    <row r="27" spans="1:2">
      <c r="A27">
        <v>201</v>
      </c>
      <c r="B27" t="s">
        <v>210</v>
      </c>
    </row>
    <row r="28" spans="1:2">
      <c r="A28">
        <v>202</v>
      </c>
      <c r="B28" t="s">
        <v>215</v>
      </c>
    </row>
    <row r="29" spans="1:2">
      <c r="A29">
        <v>203</v>
      </c>
      <c r="B29" t="s">
        <v>219</v>
      </c>
    </row>
    <row r="30" spans="1:2">
      <c r="A30">
        <v>204</v>
      </c>
      <c r="B30" t="s">
        <v>224</v>
      </c>
    </row>
    <row r="31" spans="1:2">
      <c r="A31">
        <v>205</v>
      </c>
      <c r="B31" t="s">
        <v>229</v>
      </c>
    </row>
    <row r="32" spans="1:2">
      <c r="A32">
        <v>206</v>
      </c>
      <c r="B32" t="s">
        <v>131</v>
      </c>
    </row>
    <row r="33" spans="1:2">
      <c r="A33">
        <v>207</v>
      </c>
      <c r="B33" t="s">
        <v>238</v>
      </c>
    </row>
    <row r="34" spans="1:2">
      <c r="A34">
        <v>208</v>
      </c>
      <c r="B34" t="s">
        <v>239</v>
      </c>
    </row>
    <row r="35" spans="1:2">
      <c r="A35">
        <v>209</v>
      </c>
      <c r="B35" t="s">
        <v>213</v>
      </c>
    </row>
    <row r="36" spans="1:2">
      <c r="A36">
        <v>210</v>
      </c>
      <c r="B36" t="s">
        <v>217</v>
      </c>
    </row>
    <row r="37" spans="1:2">
      <c r="A37">
        <v>211</v>
      </c>
      <c r="B37" t="s">
        <v>220</v>
      </c>
    </row>
    <row r="38" spans="1:2">
      <c r="A38">
        <v>212</v>
      </c>
      <c r="B38" t="s">
        <v>227</v>
      </c>
    </row>
    <row r="39" spans="1:2">
      <c r="A39">
        <v>213</v>
      </c>
      <c r="B39" t="s">
        <v>231</v>
      </c>
    </row>
    <row r="40" spans="1:2">
      <c r="A40">
        <v>214</v>
      </c>
      <c r="B40" t="s">
        <v>13</v>
      </c>
    </row>
    <row r="41" spans="1:2">
      <c r="A41">
        <v>215</v>
      </c>
      <c r="B41" t="s">
        <v>129</v>
      </c>
    </row>
    <row r="42" spans="1:2">
      <c r="A42">
        <v>216</v>
      </c>
      <c r="B42" t="s">
        <v>40</v>
      </c>
    </row>
    <row r="43" spans="1:2">
      <c r="A43">
        <v>217</v>
      </c>
      <c r="B43" t="s">
        <v>214</v>
      </c>
    </row>
    <row r="44" spans="1:2">
      <c r="A44">
        <v>218</v>
      </c>
      <c r="B44" t="s">
        <v>9</v>
      </c>
    </row>
    <row r="45" spans="1:2">
      <c r="A45">
        <v>219</v>
      </c>
      <c r="B45" t="s">
        <v>222</v>
      </c>
    </row>
    <row r="46" spans="1:2">
      <c r="A46">
        <v>220</v>
      </c>
      <c r="B46" t="s">
        <v>174</v>
      </c>
    </row>
    <row r="47" spans="1:2">
      <c r="A47">
        <v>221</v>
      </c>
      <c r="B47" t="s">
        <v>234</v>
      </c>
    </row>
    <row r="48" spans="1:2">
      <c r="A48">
        <v>222</v>
      </c>
      <c r="B48" t="s">
        <v>237</v>
      </c>
    </row>
    <row r="49" spans="1:2">
      <c r="A49">
        <v>301</v>
      </c>
      <c r="B49" t="s">
        <v>241</v>
      </c>
    </row>
    <row r="50" spans="1:2">
      <c r="A50">
        <v>303</v>
      </c>
      <c r="B50" t="s">
        <v>132</v>
      </c>
    </row>
    <row r="51" spans="1:2">
      <c r="A51">
        <v>304</v>
      </c>
      <c r="B51" t="s">
        <v>179</v>
      </c>
    </row>
    <row r="52" spans="1:2">
      <c r="A52">
        <v>305</v>
      </c>
      <c r="B52" t="s">
        <v>251</v>
      </c>
    </row>
    <row r="53" spans="1:2">
      <c r="A53">
        <v>306</v>
      </c>
      <c r="B53" t="s">
        <v>203</v>
      </c>
    </row>
    <row r="54" spans="1:2">
      <c r="A54">
        <v>307</v>
      </c>
      <c r="B54" t="s">
        <v>254</v>
      </c>
    </row>
    <row r="55" spans="1:2">
      <c r="A55">
        <v>308</v>
      </c>
      <c r="B55" t="s">
        <v>243</v>
      </c>
    </row>
    <row r="56" spans="1:2">
      <c r="A56">
        <v>309</v>
      </c>
      <c r="B56" t="s">
        <v>244</v>
      </c>
    </row>
    <row r="57" spans="1:2">
      <c r="A57">
        <v>310</v>
      </c>
      <c r="B57" t="s">
        <v>104</v>
      </c>
    </row>
    <row r="58" spans="1:2">
      <c r="A58">
        <v>311</v>
      </c>
      <c r="B58" t="s">
        <v>252</v>
      </c>
    </row>
    <row r="59" spans="1:2">
      <c r="A59">
        <v>312</v>
      </c>
      <c r="B59" t="s">
        <v>253</v>
      </c>
    </row>
    <row r="60" spans="1:2">
      <c r="A60">
        <v>313</v>
      </c>
      <c r="B60" t="s">
        <v>256</v>
      </c>
    </row>
    <row r="61" spans="1:2">
      <c r="A61">
        <v>314</v>
      </c>
      <c r="B61" t="s">
        <v>149</v>
      </c>
    </row>
    <row r="62" spans="1:2">
      <c r="A62">
        <v>315</v>
      </c>
      <c r="B62" t="s">
        <v>246</v>
      </c>
    </row>
    <row r="63" spans="1:2">
      <c r="A63">
        <v>316</v>
      </c>
      <c r="B63" t="s">
        <v>249</v>
      </c>
    </row>
    <row r="64" spans="1:2">
      <c r="A64">
        <v>317</v>
      </c>
      <c r="B64" t="s">
        <v>101</v>
      </c>
    </row>
    <row r="65" spans="1:2">
      <c r="A65">
        <v>401</v>
      </c>
      <c r="B65" t="s">
        <v>257</v>
      </c>
    </row>
    <row r="66" spans="1:2">
      <c r="A66">
        <v>402</v>
      </c>
      <c r="B66" t="s">
        <v>265</v>
      </c>
    </row>
    <row r="67" spans="1:2">
      <c r="A67">
        <v>403</v>
      </c>
      <c r="B67" t="s">
        <v>125</v>
      </c>
    </row>
    <row r="68" spans="1:2">
      <c r="A68">
        <v>404</v>
      </c>
      <c r="B68" t="s">
        <v>271</v>
      </c>
    </row>
    <row r="69" spans="1:2">
      <c r="A69">
        <v>405</v>
      </c>
      <c r="B69" t="s">
        <v>146</v>
      </c>
    </row>
    <row r="70" spans="1:2">
      <c r="A70">
        <v>406</v>
      </c>
      <c r="B70" t="s">
        <v>172</v>
      </c>
    </row>
    <row r="71" spans="1:2">
      <c r="A71">
        <v>407</v>
      </c>
      <c r="B71" t="s">
        <v>280</v>
      </c>
    </row>
    <row r="72" spans="1:2">
      <c r="A72">
        <v>408</v>
      </c>
      <c r="B72" t="s">
        <v>284</v>
      </c>
    </row>
    <row r="73" spans="1:2">
      <c r="A73">
        <v>409</v>
      </c>
      <c r="B73" t="s">
        <v>114</v>
      </c>
    </row>
    <row r="74" spans="1:2">
      <c r="A74">
        <v>410</v>
      </c>
      <c r="B74" t="s">
        <v>293</v>
      </c>
    </row>
    <row r="75" spans="1:2">
      <c r="A75">
        <v>411</v>
      </c>
      <c r="B75" t="s">
        <v>98</v>
      </c>
    </row>
    <row r="76" spans="1:2">
      <c r="A76">
        <v>412</v>
      </c>
      <c r="B76" t="s">
        <v>300</v>
      </c>
    </row>
    <row r="77" spans="1:2">
      <c r="A77">
        <v>413</v>
      </c>
      <c r="B77" t="s">
        <v>303</v>
      </c>
    </row>
    <row r="78" spans="1:2">
      <c r="A78">
        <v>414</v>
      </c>
      <c r="B78" t="s">
        <v>258</v>
      </c>
    </row>
    <row r="79" spans="1:2">
      <c r="A79">
        <v>415</v>
      </c>
      <c r="B79" t="s">
        <v>218</v>
      </c>
    </row>
    <row r="80" spans="1:2">
      <c r="A80">
        <v>416</v>
      </c>
      <c r="B80" t="s">
        <v>61</v>
      </c>
    </row>
    <row r="81" spans="1:2">
      <c r="A81">
        <v>417</v>
      </c>
      <c r="B81" t="s">
        <v>274</v>
      </c>
    </row>
    <row r="82" spans="1:2">
      <c r="A82">
        <v>418</v>
      </c>
      <c r="B82" t="s">
        <v>276</v>
      </c>
    </row>
    <row r="83" spans="1:2">
      <c r="A83">
        <v>419</v>
      </c>
      <c r="B83" t="s">
        <v>277</v>
      </c>
    </row>
    <row r="84" spans="1:2">
      <c r="A84">
        <v>420</v>
      </c>
      <c r="B84" t="s">
        <v>235</v>
      </c>
    </row>
    <row r="85" spans="1:2">
      <c r="A85">
        <v>421</v>
      </c>
      <c r="B85" t="s">
        <v>169</v>
      </c>
    </row>
    <row r="86" spans="1:2">
      <c r="A86">
        <v>422</v>
      </c>
      <c r="B86" t="s">
        <v>289</v>
      </c>
    </row>
    <row r="87" spans="1:2">
      <c r="A87">
        <v>423</v>
      </c>
      <c r="B87" t="s">
        <v>294</v>
      </c>
    </row>
    <row r="88" spans="1:2">
      <c r="A88">
        <v>424</v>
      </c>
      <c r="B88" t="s">
        <v>296</v>
      </c>
    </row>
    <row r="89" spans="1:2">
      <c r="A89">
        <v>425</v>
      </c>
      <c r="B89" t="s">
        <v>141</v>
      </c>
    </row>
    <row r="90" spans="1:2">
      <c r="A90">
        <v>426</v>
      </c>
      <c r="B90" t="s">
        <v>304</v>
      </c>
    </row>
    <row r="91" spans="1:2">
      <c r="A91">
        <v>427</v>
      </c>
      <c r="B91" t="s">
        <v>261</v>
      </c>
    </row>
    <row r="92" spans="1:2">
      <c r="A92">
        <v>428</v>
      </c>
      <c r="B92" t="s">
        <v>267</v>
      </c>
    </row>
    <row r="93" spans="1:2">
      <c r="A93">
        <v>429</v>
      </c>
      <c r="B93" t="s">
        <v>268</v>
      </c>
    </row>
    <row r="94" spans="1:2">
      <c r="A94">
        <v>430</v>
      </c>
      <c r="B94" t="s">
        <v>119</v>
      </c>
    </row>
    <row r="95" spans="1:2">
      <c r="A95">
        <v>431</v>
      </c>
      <c r="B95" t="s">
        <v>230</v>
      </c>
    </row>
    <row r="96" spans="1:2">
      <c r="A96">
        <v>432</v>
      </c>
      <c r="B96" t="s">
        <v>278</v>
      </c>
    </row>
    <row r="97" spans="1:2">
      <c r="A97">
        <v>433</v>
      </c>
      <c r="B97" t="s">
        <v>281</v>
      </c>
    </row>
    <row r="98" spans="1:2">
      <c r="A98">
        <v>434</v>
      </c>
      <c r="B98" t="s">
        <v>286</v>
      </c>
    </row>
    <row r="99" spans="1:2">
      <c r="A99">
        <v>435</v>
      </c>
      <c r="B99" t="s">
        <v>291</v>
      </c>
    </row>
    <row r="100" spans="1:2">
      <c r="A100">
        <v>436</v>
      </c>
      <c r="B100" t="s">
        <v>295</v>
      </c>
    </row>
    <row r="101" spans="1:2">
      <c r="A101">
        <v>437</v>
      </c>
      <c r="B101" t="s">
        <v>299</v>
      </c>
    </row>
    <row r="102" spans="1:2">
      <c r="A102">
        <v>438</v>
      </c>
      <c r="B102" t="s">
        <v>302</v>
      </c>
    </row>
    <row r="103" spans="1:2">
      <c r="A103">
        <v>439</v>
      </c>
      <c r="B103" t="s">
        <v>306</v>
      </c>
    </row>
    <row r="104" spans="1:2">
      <c r="A104">
        <v>501</v>
      </c>
      <c r="B104" t="s">
        <v>307</v>
      </c>
    </row>
    <row r="105" spans="1:2">
      <c r="A105">
        <v>502</v>
      </c>
      <c r="B105" t="s">
        <v>308</v>
      </c>
    </row>
    <row r="106" spans="1:2">
      <c r="A106">
        <v>601</v>
      </c>
      <c r="B106" t="s">
        <v>36</v>
      </c>
    </row>
    <row r="107" spans="1:2">
      <c r="A107">
        <v>602</v>
      </c>
      <c r="B107" t="s">
        <v>62</v>
      </c>
    </row>
    <row r="108" spans="1:2">
      <c r="A108">
        <v>603</v>
      </c>
      <c r="B108" t="s">
        <v>39</v>
      </c>
    </row>
    <row r="109" spans="1:2">
      <c r="A109">
        <v>604</v>
      </c>
      <c r="B109" t="s">
        <v>317</v>
      </c>
    </row>
    <row r="110" spans="1:2">
      <c r="A110">
        <v>605</v>
      </c>
      <c r="B110" t="s">
        <v>320</v>
      </c>
    </row>
    <row r="111" spans="1:2">
      <c r="A111">
        <v>606</v>
      </c>
      <c r="B111" t="s">
        <v>183</v>
      </c>
    </row>
    <row r="112" spans="1:2">
      <c r="A112">
        <v>607</v>
      </c>
      <c r="B112" t="s">
        <v>309</v>
      </c>
    </row>
    <row r="113" spans="1:2">
      <c r="A113">
        <v>608</v>
      </c>
      <c r="B113" t="s">
        <v>311</v>
      </c>
    </row>
    <row r="114" spans="1:2">
      <c r="A114">
        <v>609</v>
      </c>
      <c r="B114" t="s">
        <v>313</v>
      </c>
    </row>
    <row r="115" spans="1:2">
      <c r="A115">
        <v>610</v>
      </c>
      <c r="B115" t="s">
        <v>136</v>
      </c>
    </row>
    <row r="116" spans="1:2">
      <c r="A116">
        <v>611</v>
      </c>
      <c r="B116" t="s">
        <v>0</v>
      </c>
    </row>
    <row r="117" spans="1:2">
      <c r="A117">
        <v>612</v>
      </c>
      <c r="B117" t="s">
        <v>325</v>
      </c>
    </row>
    <row r="118" spans="1:2">
      <c r="A118">
        <v>613</v>
      </c>
      <c r="B118" t="s">
        <v>310</v>
      </c>
    </row>
    <row r="119" spans="1:2">
      <c r="A119">
        <v>614</v>
      </c>
      <c r="B119" t="s">
        <v>312</v>
      </c>
    </row>
    <row r="120" spans="1:2">
      <c r="A120">
        <v>615</v>
      </c>
      <c r="B120" t="s">
        <v>315</v>
      </c>
    </row>
    <row r="121" spans="1:2">
      <c r="A121">
        <v>616</v>
      </c>
      <c r="B121" t="s">
        <v>319</v>
      </c>
    </row>
    <row r="122" spans="1:2">
      <c r="A122">
        <v>617</v>
      </c>
      <c r="B122" t="s">
        <v>321</v>
      </c>
    </row>
    <row r="123" spans="1:2">
      <c r="A123">
        <v>618</v>
      </c>
      <c r="B123" t="s">
        <v>155</v>
      </c>
    </row>
    <row r="124" spans="1:2">
      <c r="A124">
        <v>701</v>
      </c>
      <c r="B124" t="s">
        <v>326</v>
      </c>
    </row>
    <row r="125" spans="1:2">
      <c r="A125">
        <v>702</v>
      </c>
      <c r="B125" t="s">
        <v>159</v>
      </c>
    </row>
    <row r="126" spans="1:2">
      <c r="A126">
        <v>703</v>
      </c>
      <c r="B126" t="s">
        <v>67</v>
      </c>
    </row>
    <row r="127" spans="1:2">
      <c r="A127">
        <v>704</v>
      </c>
      <c r="B127" t="s">
        <v>167</v>
      </c>
    </row>
    <row r="128" spans="1:2">
      <c r="A128">
        <v>705</v>
      </c>
      <c r="B128" t="s">
        <v>57</v>
      </c>
    </row>
    <row r="129" spans="1:2">
      <c r="A129">
        <v>706</v>
      </c>
      <c r="B129" t="s">
        <v>339</v>
      </c>
    </row>
    <row r="130" spans="1:2">
      <c r="A130">
        <v>707</v>
      </c>
      <c r="B130" t="s">
        <v>344</v>
      </c>
    </row>
    <row r="131" spans="1:2">
      <c r="A131">
        <v>708</v>
      </c>
      <c r="B131" t="s">
        <v>350</v>
      </c>
    </row>
    <row r="132" spans="1:2">
      <c r="A132">
        <v>709</v>
      </c>
      <c r="B132" t="s">
        <v>355</v>
      </c>
    </row>
    <row r="133" spans="1:2">
      <c r="A133">
        <v>710</v>
      </c>
      <c r="B133" t="s">
        <v>357</v>
      </c>
    </row>
    <row r="134" spans="1:2">
      <c r="A134">
        <v>711</v>
      </c>
      <c r="B134" t="s">
        <v>316</v>
      </c>
    </row>
    <row r="135" spans="1:2">
      <c r="A135">
        <v>712</v>
      </c>
      <c r="B135" t="s">
        <v>367</v>
      </c>
    </row>
    <row r="136" spans="1:2">
      <c r="A136">
        <v>713</v>
      </c>
      <c r="B136" t="s">
        <v>68</v>
      </c>
    </row>
    <row r="137" spans="1:2">
      <c r="A137">
        <v>714</v>
      </c>
      <c r="B137" t="s">
        <v>297</v>
      </c>
    </row>
    <row r="138" spans="1:2">
      <c r="A138">
        <v>715</v>
      </c>
      <c r="B138" t="s">
        <v>259</v>
      </c>
    </row>
    <row r="139" spans="1:2">
      <c r="A139">
        <v>716</v>
      </c>
      <c r="B139" t="s">
        <v>262</v>
      </c>
    </row>
    <row r="140" spans="1:2">
      <c r="A140">
        <v>717</v>
      </c>
      <c r="B140" t="s">
        <v>374</v>
      </c>
    </row>
    <row r="141" spans="1:2">
      <c r="A141">
        <v>718</v>
      </c>
      <c r="B141" t="s">
        <v>328</v>
      </c>
    </row>
    <row r="142" spans="1:2">
      <c r="A142">
        <v>719</v>
      </c>
      <c r="B142" t="s">
        <v>329</v>
      </c>
    </row>
    <row r="143" spans="1:2">
      <c r="A143">
        <v>720</v>
      </c>
      <c r="B143" t="s">
        <v>108</v>
      </c>
    </row>
    <row r="144" spans="1:2">
      <c r="A144">
        <v>721</v>
      </c>
      <c r="B144" t="s">
        <v>333</v>
      </c>
    </row>
    <row r="145" spans="1:2">
      <c r="A145">
        <v>722</v>
      </c>
      <c r="B145" t="s">
        <v>314</v>
      </c>
    </row>
    <row r="146" spans="1:2">
      <c r="A146">
        <v>723</v>
      </c>
      <c r="B146" t="s">
        <v>223</v>
      </c>
    </row>
    <row r="147" spans="1:2">
      <c r="A147">
        <v>724</v>
      </c>
      <c r="B147" t="s">
        <v>347</v>
      </c>
    </row>
    <row r="148" spans="1:2">
      <c r="A148">
        <v>725</v>
      </c>
      <c r="B148" t="s">
        <v>351</v>
      </c>
    </row>
    <row r="149" spans="1:2">
      <c r="A149">
        <v>726</v>
      </c>
      <c r="B149" t="s">
        <v>356</v>
      </c>
    </row>
    <row r="150" spans="1:2">
      <c r="A150">
        <v>727</v>
      </c>
      <c r="B150" t="s">
        <v>359</v>
      </c>
    </row>
    <row r="151" spans="1:2">
      <c r="A151">
        <v>728</v>
      </c>
      <c r="B151" t="s">
        <v>15</v>
      </c>
    </row>
    <row r="152" spans="1:2">
      <c r="A152">
        <v>729</v>
      </c>
      <c r="B152" t="s">
        <v>368</v>
      </c>
    </row>
    <row r="153" spans="1:2">
      <c r="A153">
        <v>730</v>
      </c>
      <c r="B153" t="s">
        <v>369</v>
      </c>
    </row>
    <row r="154" spans="1:2">
      <c r="A154">
        <v>731</v>
      </c>
      <c r="B154" t="s">
        <v>240</v>
      </c>
    </row>
    <row r="155" spans="1:2">
      <c r="A155">
        <v>732</v>
      </c>
      <c r="B155" t="s">
        <v>55</v>
      </c>
    </row>
    <row r="156" spans="1:2">
      <c r="A156">
        <v>733</v>
      </c>
      <c r="B156" t="s">
        <v>373</v>
      </c>
    </row>
    <row r="157" spans="1:2">
      <c r="A157">
        <v>734</v>
      </c>
      <c r="B157" t="s">
        <v>375</v>
      </c>
    </row>
    <row r="158" spans="1:2">
      <c r="A158">
        <v>735</v>
      </c>
      <c r="B158" t="s">
        <v>134</v>
      </c>
    </row>
    <row r="159" spans="1:2">
      <c r="A159">
        <v>736</v>
      </c>
      <c r="B159" t="s">
        <v>331</v>
      </c>
    </row>
    <row r="160" spans="1:2">
      <c r="A160">
        <v>737</v>
      </c>
      <c r="B160" t="s">
        <v>93</v>
      </c>
    </row>
    <row r="161" spans="1:2">
      <c r="A161">
        <v>738</v>
      </c>
      <c r="B161" t="s">
        <v>334</v>
      </c>
    </row>
    <row r="162" spans="1:2">
      <c r="A162">
        <v>739</v>
      </c>
      <c r="B162" t="s">
        <v>335</v>
      </c>
    </row>
    <row r="163" spans="1:2">
      <c r="A163">
        <v>740</v>
      </c>
      <c r="B163" t="s">
        <v>341</v>
      </c>
    </row>
    <row r="164" spans="1:2">
      <c r="A164">
        <v>741</v>
      </c>
      <c r="B164" t="s">
        <v>348</v>
      </c>
    </row>
    <row r="165" spans="1:2">
      <c r="A165">
        <v>742</v>
      </c>
      <c r="B165" t="s">
        <v>352</v>
      </c>
    </row>
    <row r="166" spans="1:2">
      <c r="A166">
        <v>743</v>
      </c>
      <c r="B166" t="s">
        <v>72</v>
      </c>
    </row>
    <row r="167" spans="1:2">
      <c r="A167">
        <v>744</v>
      </c>
      <c r="B167" t="s">
        <v>363</v>
      </c>
    </row>
    <row r="168" spans="1:2">
      <c r="A168">
        <v>745</v>
      </c>
      <c r="B168" t="s">
        <v>364</v>
      </c>
    </row>
    <row r="169" spans="1:2">
      <c r="A169">
        <v>746</v>
      </c>
      <c r="B169" t="s">
        <v>5</v>
      </c>
    </row>
    <row r="170" spans="1:2">
      <c r="A170">
        <v>747</v>
      </c>
      <c r="B170" t="s">
        <v>370</v>
      </c>
    </row>
    <row r="171" spans="1:2">
      <c r="A171">
        <v>748</v>
      </c>
      <c r="B171" t="s">
        <v>371</v>
      </c>
    </row>
    <row r="172" spans="1:2">
      <c r="A172">
        <v>749</v>
      </c>
      <c r="B172" t="s">
        <v>372</v>
      </c>
    </row>
    <row r="173" spans="1:2">
      <c r="A173">
        <v>750</v>
      </c>
      <c r="B173" t="s">
        <v>161</v>
      </c>
    </row>
  </sheetData>
  <sheetProtection algorithmName="SHA-512" hashValue="MFtbpI1O79LCdssnzM0gu9CGs6zaWnnOoyrJ18eAycswGSdMiJiSZX6293Bugw9nW6DfOwPnozUCj9BUlrllMQ==" saltValue="tgRHGEGehMWU5GjLIgH6Ug==" spinCount="100000" sheet="1" objects="1" scenarios="1" selectLockedCells="1"/>
  <autoFilter ref="A1:B1">
    <sortState ref="A2:B172">
      <sortCondition ref="A1"/>
    </sortState>
  </autoFilter>
  <phoneticPr fontId="1"/>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B84"/>
  <sheetViews>
    <sheetView workbookViewId="0">
      <selection activeCell="B16" sqref="B16"/>
    </sheetView>
  </sheetViews>
  <sheetFormatPr defaultRowHeight="18.75"/>
  <sheetData>
    <row r="1" spans="1:2">
      <c r="A1" t="s">
        <v>439</v>
      </c>
      <c r="B1" t="s">
        <v>418</v>
      </c>
    </row>
    <row r="2" spans="1:2">
      <c r="B2" t="s">
        <v>440</v>
      </c>
    </row>
    <row r="3" spans="1:2">
      <c r="B3" t="s">
        <v>365</v>
      </c>
    </row>
    <row r="4" spans="1:2">
      <c r="B4" t="s">
        <v>6</v>
      </c>
    </row>
    <row r="5" spans="1:2">
      <c r="B5" t="s">
        <v>318</v>
      </c>
    </row>
    <row r="6" spans="1:2">
      <c r="B6" t="s">
        <v>421</v>
      </c>
    </row>
    <row r="7" spans="1:2">
      <c r="B7" t="s">
        <v>441</v>
      </c>
    </row>
    <row r="8" spans="1:2">
      <c r="A8" t="s">
        <v>444</v>
      </c>
      <c r="B8" t="s">
        <v>446</v>
      </c>
    </row>
    <row r="9" spans="1:2">
      <c r="B9" t="s">
        <v>26</v>
      </c>
    </row>
    <row r="10" spans="1:2">
      <c r="B10" t="s">
        <v>361</v>
      </c>
    </row>
    <row r="11" spans="1:2">
      <c r="B11" t="s">
        <v>447</v>
      </c>
    </row>
    <row r="12" spans="1:2">
      <c r="B12" t="s">
        <v>233</v>
      </c>
    </row>
    <row r="13" spans="1:2">
      <c r="B13" t="s">
        <v>442</v>
      </c>
    </row>
    <row r="14" spans="1:2">
      <c r="B14" t="s">
        <v>448</v>
      </c>
    </row>
    <row r="15" spans="1:2">
      <c r="B15" t="s">
        <v>392</v>
      </c>
    </row>
    <row r="16" spans="1:2">
      <c r="B16" t="s">
        <v>451</v>
      </c>
    </row>
    <row r="17" spans="1:2">
      <c r="B17" t="s">
        <v>453</v>
      </c>
    </row>
    <row r="18" spans="1:2">
      <c r="B18" t="s">
        <v>337</v>
      </c>
    </row>
    <row r="19" spans="1:2">
      <c r="A19" t="s">
        <v>102</v>
      </c>
      <c r="B19" t="s">
        <v>456</v>
      </c>
    </row>
    <row r="20" spans="1:2">
      <c r="A20" t="s">
        <v>27</v>
      </c>
      <c r="B20" t="s">
        <v>458</v>
      </c>
    </row>
    <row r="21" spans="1:2">
      <c r="B21" t="s">
        <v>4</v>
      </c>
    </row>
    <row r="22" spans="1:2">
      <c r="B22" t="s">
        <v>459</v>
      </c>
    </row>
    <row r="23" spans="1:2">
      <c r="B23" t="s">
        <v>75</v>
      </c>
    </row>
    <row r="24" spans="1:2">
      <c r="B24" t="s">
        <v>460</v>
      </c>
    </row>
    <row r="25" spans="1:2">
      <c r="B25" t="s">
        <v>99</v>
      </c>
    </row>
    <row r="26" spans="1:2">
      <c r="A26" t="s">
        <v>272</v>
      </c>
      <c r="B26" t="s">
        <v>393</v>
      </c>
    </row>
    <row r="27" spans="1:2">
      <c r="B27" t="s">
        <v>8</v>
      </c>
    </row>
    <row r="28" spans="1:2">
      <c r="B28" t="s">
        <v>115</v>
      </c>
    </row>
    <row r="29" spans="1:2">
      <c r="B29" t="s">
        <v>462</v>
      </c>
    </row>
    <row r="30" spans="1:2">
      <c r="B30" t="s">
        <v>260</v>
      </c>
    </row>
    <row r="31" spans="1:2">
      <c r="B31" t="s">
        <v>343</v>
      </c>
    </row>
    <row r="32" spans="1:2">
      <c r="B32" t="s">
        <v>463</v>
      </c>
    </row>
    <row r="33" spans="1:2">
      <c r="B33" t="s">
        <v>464</v>
      </c>
    </row>
    <row r="34" spans="1:2">
      <c r="B34" t="s">
        <v>221</v>
      </c>
    </row>
    <row r="35" spans="1:2">
      <c r="B35" t="s">
        <v>207</v>
      </c>
    </row>
    <row r="36" spans="1:2">
      <c r="B36" t="s">
        <v>465</v>
      </c>
    </row>
    <row r="37" spans="1:2">
      <c r="B37" t="s">
        <v>53</v>
      </c>
    </row>
    <row r="38" spans="1:2">
      <c r="B38" t="s">
        <v>279</v>
      </c>
    </row>
    <row r="39" spans="1:2">
      <c r="B39" t="s">
        <v>466</v>
      </c>
    </row>
    <row r="40" spans="1:2">
      <c r="B40" t="s">
        <v>180</v>
      </c>
    </row>
    <row r="41" spans="1:2">
      <c r="B41" t="s">
        <v>468</v>
      </c>
    </row>
    <row r="42" spans="1:2">
      <c r="A42" t="s">
        <v>245</v>
      </c>
      <c r="B42" t="s">
        <v>60</v>
      </c>
    </row>
    <row r="43" spans="1:2">
      <c r="B43" t="s">
        <v>120</v>
      </c>
    </row>
    <row r="44" spans="1:2">
      <c r="B44" t="s">
        <v>470</v>
      </c>
    </row>
    <row r="45" spans="1:2">
      <c r="B45" t="s">
        <v>349</v>
      </c>
    </row>
    <row r="46" spans="1:2">
      <c r="B46" t="s">
        <v>430</v>
      </c>
    </row>
    <row r="47" spans="1:2">
      <c r="B47" t="s">
        <v>471</v>
      </c>
    </row>
    <row r="48" spans="1:2">
      <c r="B48" t="s">
        <v>83</v>
      </c>
    </row>
    <row r="49" spans="1:2">
      <c r="B49" t="s">
        <v>162</v>
      </c>
    </row>
    <row r="50" spans="1:2">
      <c r="B50" t="s">
        <v>397</v>
      </c>
    </row>
    <row r="51" spans="1:2">
      <c r="A51" t="s">
        <v>282</v>
      </c>
      <c r="B51" t="s">
        <v>461</v>
      </c>
    </row>
    <row r="52" spans="1:2">
      <c r="B52" t="s">
        <v>472</v>
      </c>
    </row>
    <row r="53" spans="1:2">
      <c r="B53" t="s">
        <v>90</v>
      </c>
    </row>
    <row r="54" spans="1:2">
      <c r="B54" t="s">
        <v>427</v>
      </c>
    </row>
    <row r="55" spans="1:2">
      <c r="B55" t="s">
        <v>323</v>
      </c>
    </row>
    <row r="56" spans="1:2">
      <c r="B56" t="s">
        <v>193</v>
      </c>
    </row>
    <row r="57" spans="1:2">
      <c r="B57" t="s">
        <v>366</v>
      </c>
    </row>
    <row r="58" spans="1:2">
      <c r="A58" t="s">
        <v>22</v>
      </c>
      <c r="B58" t="s">
        <v>338</v>
      </c>
    </row>
    <row r="59" spans="1:2">
      <c r="B59" t="s">
        <v>197</v>
      </c>
    </row>
    <row r="60" spans="1:2">
      <c r="B60" t="s">
        <v>474</v>
      </c>
    </row>
    <row r="61" spans="1:2">
      <c r="B61" t="s">
        <v>354</v>
      </c>
    </row>
    <row r="62" spans="1:2">
      <c r="B62" t="s">
        <v>270</v>
      </c>
    </row>
    <row r="63" spans="1:2">
      <c r="B63" t="s">
        <v>450</v>
      </c>
    </row>
    <row r="64" spans="1:2">
      <c r="A64" t="s">
        <v>475</v>
      </c>
      <c r="B64" t="s">
        <v>476</v>
      </c>
    </row>
    <row r="65" spans="1:2">
      <c r="B65" t="s">
        <v>477</v>
      </c>
    </row>
    <row r="66" spans="1:2">
      <c r="B66" t="s">
        <v>479</v>
      </c>
    </row>
    <row r="67" spans="1:2">
      <c r="B67" t="s">
        <v>157</v>
      </c>
    </row>
    <row r="68" spans="1:2">
      <c r="B68" t="s">
        <v>480</v>
      </c>
    </row>
    <row r="69" spans="1:2">
      <c r="B69" t="s">
        <v>212</v>
      </c>
    </row>
    <row r="70" spans="1:2">
      <c r="A70" t="s">
        <v>481</v>
      </c>
      <c r="B70" t="s">
        <v>482</v>
      </c>
    </row>
    <row r="71" spans="1:2">
      <c r="B71" t="s">
        <v>121</v>
      </c>
    </row>
    <row r="72" spans="1:2">
      <c r="B72" t="s">
        <v>29</v>
      </c>
    </row>
    <row r="73" spans="1:2">
      <c r="B73" t="s">
        <v>434</v>
      </c>
    </row>
    <row r="74" spans="1:2">
      <c r="B74" t="s">
        <v>483</v>
      </c>
    </row>
    <row r="75" spans="1:2">
      <c r="B75" t="s">
        <v>484</v>
      </c>
    </row>
    <row r="76" spans="1:2">
      <c r="B76" t="s">
        <v>153</v>
      </c>
    </row>
    <row r="77" spans="1:2">
      <c r="B77" t="s">
        <v>485</v>
      </c>
    </row>
    <row r="78" spans="1:2">
      <c r="B78" t="s">
        <v>486</v>
      </c>
    </row>
    <row r="79" spans="1:2">
      <c r="B79" t="s">
        <v>487</v>
      </c>
    </row>
    <row r="80" spans="1:2">
      <c r="B80" t="s">
        <v>362</v>
      </c>
    </row>
    <row r="81" spans="2:2">
      <c r="B81" t="s">
        <v>384</v>
      </c>
    </row>
    <row r="82" spans="2:2">
      <c r="B82" t="s">
        <v>489</v>
      </c>
    </row>
    <row r="83" spans="2:2">
      <c r="B83" t="s">
        <v>285</v>
      </c>
    </row>
    <row r="84" spans="2:2">
      <c r="B84" t="s">
        <v>457</v>
      </c>
    </row>
  </sheetData>
  <sheetProtection algorithmName="SHA-512" hashValue="pxoXN3sdETnIVBpDg6HwZBW+l8vR0rmsPMvv1b3TkkZXGrq6vivC09YLamFx9QeukMqMnC+XTtLX45IcQcWTDg==" saltValue="n86/2eFDEQhCpTbOVyZKaA==" spinCount="100000" sheet="1" objects="1" scenarios="1"/>
  <phoneticPr fontId="1"/>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dimension ref="A1:GA3"/>
  <sheetViews>
    <sheetView workbookViewId="0"/>
  </sheetViews>
  <sheetFormatPr defaultRowHeight="18.75"/>
  <cols>
    <col min="171" max="171" width="11.375" customWidth="1"/>
  </cols>
  <sheetData>
    <row r="1" spans="1:183">
      <c r="E1" t="s">
        <v>16</v>
      </c>
      <c r="T1" t="s">
        <v>73</v>
      </c>
      <c r="Z1" t="s">
        <v>14</v>
      </c>
      <c r="AF1" t="s">
        <v>400</v>
      </c>
      <c r="AH1" t="s">
        <v>425</v>
      </c>
      <c r="BB1" t="s">
        <v>426</v>
      </c>
      <c r="BV1" t="s">
        <v>414</v>
      </c>
      <c r="CP1" t="s">
        <v>140</v>
      </c>
      <c r="CR1" t="s">
        <v>142</v>
      </c>
      <c r="CY1" t="s">
        <v>147</v>
      </c>
      <c r="DF1" t="s">
        <v>77</v>
      </c>
      <c r="DT1" t="s">
        <v>205</v>
      </c>
      <c r="EH1" t="s">
        <v>409</v>
      </c>
      <c r="EV1" t="s">
        <v>269</v>
      </c>
      <c r="FD1" t="s">
        <v>301</v>
      </c>
      <c r="FI1" t="s">
        <v>389</v>
      </c>
      <c r="FU1" t="s">
        <v>332</v>
      </c>
      <c r="FV1" t="s">
        <v>407</v>
      </c>
      <c r="FW1" t="s">
        <v>491</v>
      </c>
      <c r="FX1" t="s">
        <v>1</v>
      </c>
      <c r="FY1" t="s">
        <v>492</v>
      </c>
    </row>
    <row r="2" spans="1:183">
      <c r="A2" t="s">
        <v>507</v>
      </c>
      <c r="B2" t="s">
        <v>411</v>
      </c>
      <c r="C2" t="s">
        <v>3</v>
      </c>
      <c r="D2" t="s">
        <v>499</v>
      </c>
      <c r="E2" t="s">
        <v>28</v>
      </c>
      <c r="G2" t="s">
        <v>30</v>
      </c>
      <c r="I2" t="s">
        <v>32</v>
      </c>
      <c r="K2" t="s">
        <v>38</v>
      </c>
      <c r="N2" t="s">
        <v>47</v>
      </c>
      <c r="O2" t="s">
        <v>54</v>
      </c>
      <c r="P2" t="s">
        <v>56</v>
      </c>
      <c r="Q2" t="s">
        <v>516</v>
      </c>
      <c r="R2" t="s">
        <v>31</v>
      </c>
      <c r="S2" t="s">
        <v>432</v>
      </c>
      <c r="T2" t="s">
        <v>46</v>
      </c>
      <c r="U2" t="s">
        <v>76</v>
      </c>
      <c r="V2" t="s">
        <v>78</v>
      </c>
      <c r="W2" t="s">
        <v>82</v>
      </c>
      <c r="X2" t="s">
        <v>86</v>
      </c>
      <c r="Y2" t="s">
        <v>89</v>
      </c>
      <c r="Z2" t="s">
        <v>2</v>
      </c>
      <c r="AA2" t="s">
        <v>52</v>
      </c>
      <c r="AB2" t="s">
        <v>25</v>
      </c>
      <c r="AC2" t="s">
        <v>103</v>
      </c>
      <c r="AD2" t="s">
        <v>50</v>
      </c>
      <c r="AE2" t="s">
        <v>95</v>
      </c>
      <c r="AF2" t="s">
        <v>87</v>
      </c>
      <c r="AG2" t="s">
        <v>113</v>
      </c>
      <c r="AH2" t="s">
        <v>28</v>
      </c>
      <c r="AJ2" t="s">
        <v>30</v>
      </c>
      <c r="AL2" t="s">
        <v>32</v>
      </c>
      <c r="AN2" t="s">
        <v>38</v>
      </c>
      <c r="AQ2" t="s">
        <v>47</v>
      </c>
      <c r="AR2" t="s">
        <v>54</v>
      </c>
      <c r="AS2" t="s">
        <v>56</v>
      </c>
      <c r="AT2" t="s">
        <v>65</v>
      </c>
      <c r="AU2" t="s">
        <v>31</v>
      </c>
      <c r="AV2" t="s">
        <v>46</v>
      </c>
      <c r="AW2" t="s">
        <v>76</v>
      </c>
      <c r="AX2" t="s">
        <v>78</v>
      </c>
      <c r="AY2" t="s">
        <v>82</v>
      </c>
      <c r="AZ2" t="s">
        <v>86</v>
      </c>
      <c r="BA2" t="s">
        <v>89</v>
      </c>
      <c r="BB2" t="s">
        <v>28</v>
      </c>
      <c r="BD2" t="s">
        <v>30</v>
      </c>
      <c r="BF2" t="s">
        <v>32</v>
      </c>
      <c r="BH2" t="s">
        <v>38</v>
      </c>
      <c r="BK2" t="s">
        <v>47</v>
      </c>
      <c r="BL2" t="s">
        <v>54</v>
      </c>
      <c r="BM2" t="s">
        <v>56</v>
      </c>
      <c r="BN2" t="s">
        <v>65</v>
      </c>
      <c r="BO2" t="s">
        <v>31</v>
      </c>
      <c r="BP2" t="s">
        <v>46</v>
      </c>
      <c r="BQ2" t="s">
        <v>76</v>
      </c>
      <c r="BR2" t="s">
        <v>78</v>
      </c>
      <c r="BS2" t="s">
        <v>82</v>
      </c>
      <c r="BT2" t="s">
        <v>86</v>
      </c>
      <c r="BU2" t="s">
        <v>89</v>
      </c>
      <c r="BV2" t="s">
        <v>28</v>
      </c>
      <c r="BX2" t="s">
        <v>30</v>
      </c>
      <c r="BZ2" t="s">
        <v>32</v>
      </c>
      <c r="CB2" t="s">
        <v>38</v>
      </c>
      <c r="CE2" t="s">
        <v>47</v>
      </c>
      <c r="CF2" t="s">
        <v>54</v>
      </c>
      <c r="CG2" t="s">
        <v>56</v>
      </c>
      <c r="CH2" t="s">
        <v>65</v>
      </c>
      <c r="CI2" t="s">
        <v>31</v>
      </c>
      <c r="CJ2" t="s">
        <v>46</v>
      </c>
      <c r="CK2" t="s">
        <v>76</v>
      </c>
      <c r="CL2" t="s">
        <v>78</v>
      </c>
      <c r="CM2" t="s">
        <v>82</v>
      </c>
      <c r="CN2" t="s">
        <v>86</v>
      </c>
      <c r="CO2" t="s">
        <v>89</v>
      </c>
      <c r="CP2" t="s">
        <v>525</v>
      </c>
      <c r="CQ2" t="s">
        <v>524</v>
      </c>
      <c r="CR2" t="s">
        <v>20</v>
      </c>
      <c r="CS2" t="s">
        <v>403</v>
      </c>
      <c r="CV2" t="s">
        <v>81</v>
      </c>
      <c r="CW2" t="s">
        <v>404</v>
      </c>
      <c r="CX2" t="s">
        <v>211</v>
      </c>
      <c r="CY2" t="s">
        <v>201</v>
      </c>
      <c r="DB2" t="s">
        <v>406</v>
      </c>
      <c r="DE2" t="s">
        <v>398</v>
      </c>
      <c r="DF2" t="s">
        <v>156</v>
      </c>
      <c r="DG2" t="s">
        <v>158</v>
      </c>
      <c r="DH2" t="s">
        <v>160</v>
      </c>
      <c r="DI2" t="s">
        <v>551</v>
      </c>
      <c r="DJ2" t="s">
        <v>534</v>
      </c>
      <c r="DK2" t="s">
        <v>544</v>
      </c>
      <c r="DM2" t="s">
        <v>543</v>
      </c>
      <c r="DP2" t="s">
        <v>542</v>
      </c>
      <c r="DS2" t="s">
        <v>505</v>
      </c>
      <c r="DT2" t="s">
        <v>156</v>
      </c>
      <c r="DU2" t="s">
        <v>158</v>
      </c>
      <c r="DV2" t="s">
        <v>160</v>
      </c>
      <c r="DW2" t="s">
        <v>551</v>
      </c>
      <c r="DX2" t="s">
        <v>534</v>
      </c>
      <c r="DY2" t="s">
        <v>544</v>
      </c>
      <c r="EA2" t="s">
        <v>543</v>
      </c>
      <c r="ED2" t="s">
        <v>542</v>
      </c>
      <c r="EG2" t="s">
        <v>505</v>
      </c>
      <c r="EH2" t="s">
        <v>156</v>
      </c>
      <c r="EI2" t="s">
        <v>158</v>
      </c>
      <c r="EJ2" t="s">
        <v>160</v>
      </c>
      <c r="EK2" t="s">
        <v>551</v>
      </c>
      <c r="EL2" t="s">
        <v>534</v>
      </c>
      <c r="EM2" t="s">
        <v>544</v>
      </c>
      <c r="EO2" t="s">
        <v>543</v>
      </c>
      <c r="ER2" t="s">
        <v>542</v>
      </c>
      <c r="EU2" t="s">
        <v>505</v>
      </c>
      <c r="EV2" t="s">
        <v>380</v>
      </c>
      <c r="EW2" t="s">
        <v>443</v>
      </c>
      <c r="EX2" t="s">
        <v>322</v>
      </c>
      <c r="EY2" t="s">
        <v>512</v>
      </c>
      <c r="EZ2" t="s">
        <v>263</v>
      </c>
      <c r="FA2" t="s">
        <v>382</v>
      </c>
      <c r="FB2" t="s">
        <v>166</v>
      </c>
      <c r="FC2" t="s">
        <v>216</v>
      </c>
      <c r="FD2" t="s">
        <v>51</v>
      </c>
      <c r="FE2" t="s">
        <v>228</v>
      </c>
      <c r="FF2" t="s">
        <v>123</v>
      </c>
      <c r="FG2" t="s">
        <v>386</v>
      </c>
      <c r="FH2" t="s">
        <v>387</v>
      </c>
      <c r="FI2" s="3" t="s">
        <v>184</v>
      </c>
      <c r="FJ2" s="3" t="s">
        <v>236</v>
      </c>
      <c r="FK2" s="3" t="s">
        <v>436</v>
      </c>
      <c r="FL2" s="3"/>
      <c r="FM2" s="3"/>
      <c r="FN2" s="3" t="s">
        <v>437</v>
      </c>
      <c r="FO2" s="3" t="s">
        <v>287</v>
      </c>
      <c r="FP2" s="3" t="s">
        <v>385</v>
      </c>
      <c r="FQ2" s="3" t="s">
        <v>473</v>
      </c>
      <c r="FR2" s="3" t="s">
        <v>493</v>
      </c>
      <c r="FS2" s="3" t="s">
        <v>377</v>
      </c>
      <c r="FT2" s="3" t="s">
        <v>185</v>
      </c>
      <c r="FU2" t="s">
        <v>494</v>
      </c>
      <c r="FV2" t="s">
        <v>176</v>
      </c>
      <c r="FW2" t="s">
        <v>405</v>
      </c>
      <c r="FX2" t="s">
        <v>391</v>
      </c>
      <c r="FY2" t="s">
        <v>530</v>
      </c>
      <c r="FZ2" t="s">
        <v>526</v>
      </c>
      <c r="GA2" t="s">
        <v>74</v>
      </c>
    </row>
    <row r="3" spans="1:183">
      <c r="A3">
        <f>様式!$H$2</f>
        <v>0</v>
      </c>
      <c r="B3">
        <f>様式!B6</f>
        <v>0</v>
      </c>
      <c r="C3">
        <f>様式!B7</f>
        <v>0</v>
      </c>
      <c r="D3" s="1">
        <f>様式!G6</f>
        <v>0</v>
      </c>
      <c r="E3">
        <f>様式!C11</f>
        <v>0</v>
      </c>
      <c r="F3">
        <f>様式!F11</f>
        <v>0</v>
      </c>
      <c r="G3">
        <f>様式!C12</f>
        <v>0</v>
      </c>
      <c r="H3">
        <f>様式!F12</f>
        <v>0</v>
      </c>
      <c r="I3">
        <f>様式!C13</f>
        <v>0</v>
      </c>
      <c r="J3">
        <f>様式!F13</f>
        <v>0</v>
      </c>
      <c r="K3">
        <f>様式!C14</f>
        <v>0</v>
      </c>
      <c r="L3">
        <f>様式!E14</f>
        <v>0</v>
      </c>
      <c r="M3">
        <f>様式!G14</f>
        <v>0</v>
      </c>
      <c r="N3">
        <f>様式!C15</f>
        <v>0</v>
      </c>
      <c r="O3">
        <f>様式!C16</f>
        <v>0</v>
      </c>
      <c r="P3">
        <f>様式!C17</f>
        <v>0</v>
      </c>
      <c r="Q3">
        <f>様式!C18</f>
        <v>0</v>
      </c>
      <c r="R3">
        <f>様式!C19</f>
        <v>0</v>
      </c>
      <c r="S3">
        <f>様式!C21</f>
        <v>0</v>
      </c>
      <c r="T3">
        <f>様式!C24</f>
        <v>0</v>
      </c>
      <c r="U3">
        <f>様式!E24</f>
        <v>0</v>
      </c>
      <c r="V3">
        <f>様式!G24</f>
        <v>0</v>
      </c>
      <c r="W3">
        <f>様式!C25</f>
        <v>0</v>
      </c>
      <c r="X3">
        <f>様式!C26</f>
        <v>0</v>
      </c>
      <c r="Y3">
        <f>様式!F26</f>
        <v>0</v>
      </c>
      <c r="Z3">
        <f>様式!C29</f>
        <v>0</v>
      </c>
      <c r="AA3">
        <f>様式!F29</f>
        <v>0</v>
      </c>
      <c r="AB3">
        <f>様式!C30</f>
        <v>0</v>
      </c>
      <c r="AC3">
        <f>様式!F30</f>
        <v>0</v>
      </c>
      <c r="AD3">
        <f>様式!B32</f>
        <v>0</v>
      </c>
      <c r="AE3">
        <f>様式!B34</f>
        <v>0</v>
      </c>
      <c r="AF3">
        <f>様式!A38</f>
        <v>0</v>
      </c>
      <c r="AG3">
        <f>様式!B38</f>
        <v>0</v>
      </c>
      <c r="AH3">
        <f>様式!C42</f>
        <v>0</v>
      </c>
      <c r="AI3">
        <f>様式!F42</f>
        <v>0</v>
      </c>
      <c r="AJ3">
        <f>様式!C43</f>
        <v>0</v>
      </c>
      <c r="AK3">
        <f>様式!F43</f>
        <v>0</v>
      </c>
      <c r="AL3">
        <f>様式!C44</f>
        <v>0</v>
      </c>
      <c r="AM3">
        <f>様式!F44</f>
        <v>0</v>
      </c>
      <c r="AN3">
        <f>様式!C45</f>
        <v>0</v>
      </c>
      <c r="AO3">
        <f>様式!E45</f>
        <v>0</v>
      </c>
      <c r="AP3">
        <f>様式!G45</f>
        <v>0</v>
      </c>
      <c r="AQ3">
        <f>様式!C46</f>
        <v>0</v>
      </c>
      <c r="AR3">
        <f>様式!C47</f>
        <v>0</v>
      </c>
      <c r="AS3">
        <f>様式!C48</f>
        <v>0</v>
      </c>
      <c r="AT3">
        <f>様式!C49</f>
        <v>0</v>
      </c>
      <c r="AU3">
        <f>様式!C50</f>
        <v>0</v>
      </c>
      <c r="AV3">
        <f>様式!C51</f>
        <v>0</v>
      </c>
      <c r="AW3">
        <f>様式!E51</f>
        <v>0</v>
      </c>
      <c r="AX3">
        <f>様式!G51</f>
        <v>0</v>
      </c>
      <c r="AY3">
        <f>様式!C52</f>
        <v>0</v>
      </c>
      <c r="AZ3">
        <f>様式!C53</f>
        <v>0</v>
      </c>
      <c r="BA3">
        <f>様式!F53</f>
        <v>0</v>
      </c>
      <c r="BB3">
        <f>様式!C55</f>
        <v>0</v>
      </c>
      <c r="BC3">
        <f>様式!F55</f>
        <v>0</v>
      </c>
      <c r="BD3">
        <f>様式!C56</f>
        <v>0</v>
      </c>
      <c r="BE3">
        <f>様式!F56</f>
        <v>0</v>
      </c>
      <c r="BF3">
        <f>様式!C57</f>
        <v>0</v>
      </c>
      <c r="BG3">
        <f>様式!F57</f>
        <v>0</v>
      </c>
      <c r="BH3">
        <f>様式!C58</f>
        <v>0</v>
      </c>
      <c r="BI3">
        <f>様式!E58</f>
        <v>0</v>
      </c>
      <c r="BJ3">
        <f>様式!G58</f>
        <v>0</v>
      </c>
      <c r="BK3">
        <f>様式!C59</f>
        <v>0</v>
      </c>
      <c r="BL3">
        <f>様式!C60</f>
        <v>0</v>
      </c>
      <c r="BM3">
        <f>様式!C61</f>
        <v>0</v>
      </c>
      <c r="BN3">
        <f>様式!C62</f>
        <v>0</v>
      </c>
      <c r="BO3">
        <f>様式!C63</f>
        <v>0</v>
      </c>
      <c r="BP3">
        <f>様式!C64</f>
        <v>0</v>
      </c>
      <c r="BQ3">
        <f>様式!E64</f>
        <v>0</v>
      </c>
      <c r="BR3">
        <f>様式!G64</f>
        <v>0</v>
      </c>
      <c r="BS3">
        <f>様式!C65</f>
        <v>0</v>
      </c>
      <c r="BT3">
        <f>様式!C66</f>
        <v>0</v>
      </c>
      <c r="BU3">
        <f>様式!F66</f>
        <v>0</v>
      </c>
      <c r="BV3">
        <f>様式!C68</f>
        <v>0</v>
      </c>
      <c r="BW3">
        <f>様式!F68</f>
        <v>0</v>
      </c>
      <c r="BX3">
        <f>様式!C69</f>
        <v>0</v>
      </c>
      <c r="BY3">
        <f>様式!F69</f>
        <v>0</v>
      </c>
      <c r="BZ3">
        <f>様式!C70</f>
        <v>0</v>
      </c>
      <c r="CA3">
        <f>様式!F70</f>
        <v>0</v>
      </c>
      <c r="CB3">
        <f>様式!C71</f>
        <v>0</v>
      </c>
      <c r="CC3">
        <f>様式!E71</f>
        <v>0</v>
      </c>
      <c r="CD3">
        <f>様式!G71</f>
        <v>0</v>
      </c>
      <c r="CE3">
        <f>様式!C72</f>
        <v>0</v>
      </c>
      <c r="CF3">
        <f>様式!C73</f>
        <v>0</v>
      </c>
      <c r="CG3">
        <f>様式!C74</f>
        <v>0</v>
      </c>
      <c r="CH3">
        <f>様式!C75</f>
        <v>0</v>
      </c>
      <c r="CI3">
        <f>様式!C76</f>
        <v>0</v>
      </c>
      <c r="CJ3">
        <f>様式!C77</f>
        <v>0</v>
      </c>
      <c r="CK3">
        <f>様式!E77</f>
        <v>0</v>
      </c>
      <c r="CL3">
        <f>様式!G77</f>
        <v>0</v>
      </c>
      <c r="CM3">
        <f>様式!C78</f>
        <v>0</v>
      </c>
      <c r="CN3">
        <f>様式!C79</f>
        <v>0</v>
      </c>
      <c r="CO3">
        <f>様式!F79</f>
        <v>0</v>
      </c>
      <c r="CP3">
        <f>様式!A117</f>
        <v>0</v>
      </c>
      <c r="CQ3">
        <f>様式!A121</f>
        <v>0</v>
      </c>
      <c r="CR3">
        <f>様式!A125</f>
        <v>0</v>
      </c>
      <c r="CS3">
        <f>様式!B128</f>
        <v>0</v>
      </c>
      <c r="CT3">
        <f>様式!B129</f>
        <v>0</v>
      </c>
      <c r="CU3">
        <f>様式!B130</f>
        <v>0</v>
      </c>
      <c r="CV3">
        <f>様式!A134</f>
        <v>0</v>
      </c>
      <c r="CW3">
        <f>様式!A137</f>
        <v>0</v>
      </c>
      <c r="CX3">
        <f>様式!A140</f>
        <v>0</v>
      </c>
      <c r="CY3">
        <f>様式!C145</f>
        <v>2026</v>
      </c>
      <c r="CZ3" t="str">
        <f>様式!E145</f>
        <v/>
      </c>
      <c r="DA3" t="str">
        <f>様式!G145</f>
        <v/>
      </c>
      <c r="DB3">
        <f>様式!C146</f>
        <v>2026</v>
      </c>
      <c r="DC3" t="str">
        <f>様式!E146</f>
        <v/>
      </c>
      <c r="DD3" t="str">
        <f>様式!G146</f>
        <v/>
      </c>
      <c r="DE3" t="str">
        <f>様式!C147</f>
        <v/>
      </c>
      <c r="DF3">
        <f>様式!C151</f>
        <v>0</v>
      </c>
      <c r="DG3" t="str">
        <f>様式!F151</f>
        <v/>
      </c>
      <c r="DH3">
        <f>様式!C152</f>
        <v>0</v>
      </c>
      <c r="DI3">
        <f>様式!C153</f>
        <v>0</v>
      </c>
      <c r="DJ3">
        <f>様式!F153</f>
        <v>0</v>
      </c>
      <c r="DK3">
        <f>様式!D154</f>
        <v>0</v>
      </c>
      <c r="DL3">
        <f>様式!D155</f>
        <v>0</v>
      </c>
      <c r="DM3">
        <f>様式!C156</f>
        <v>2026</v>
      </c>
      <c r="DN3">
        <f>様式!E156</f>
        <v>0</v>
      </c>
      <c r="DO3">
        <f>様式!G156</f>
        <v>0</v>
      </c>
      <c r="DP3">
        <f>様式!C157</f>
        <v>2026</v>
      </c>
      <c r="DQ3">
        <f>様式!E157</f>
        <v>0</v>
      </c>
      <c r="DR3">
        <f>様式!G157</f>
        <v>0</v>
      </c>
      <c r="DS3" t="str">
        <f>様式!C158</f>
        <v/>
      </c>
      <c r="DT3">
        <f>様式!C162</f>
        <v>0</v>
      </c>
      <c r="DU3" t="str">
        <f>様式!F162</f>
        <v/>
      </c>
      <c r="DV3">
        <f>様式!C163</f>
        <v>0</v>
      </c>
      <c r="DW3">
        <f>様式!C164</f>
        <v>0</v>
      </c>
      <c r="DX3">
        <f>様式!F164</f>
        <v>0</v>
      </c>
      <c r="DY3">
        <f>様式!D165</f>
        <v>0</v>
      </c>
      <c r="DZ3">
        <f>様式!D166</f>
        <v>0</v>
      </c>
      <c r="EA3">
        <f>様式!C167</f>
        <v>2026</v>
      </c>
      <c r="EB3">
        <f>様式!E167</f>
        <v>0</v>
      </c>
      <c r="EC3">
        <f>様式!G167</f>
        <v>0</v>
      </c>
      <c r="ED3">
        <f>様式!C168</f>
        <v>2026</v>
      </c>
      <c r="EE3">
        <f>様式!E168</f>
        <v>0</v>
      </c>
      <c r="EF3">
        <f>様式!G168</f>
        <v>0</v>
      </c>
      <c r="EG3" t="str">
        <f>様式!C169</f>
        <v/>
      </c>
      <c r="EH3">
        <f>様式!C172</f>
        <v>0</v>
      </c>
      <c r="EI3" t="str">
        <f>様式!F172</f>
        <v/>
      </c>
      <c r="EJ3">
        <f>様式!C173</f>
        <v>0</v>
      </c>
      <c r="EK3">
        <f>様式!C174</f>
        <v>0</v>
      </c>
      <c r="EL3">
        <f>様式!F174</f>
        <v>0</v>
      </c>
      <c r="EM3">
        <f>様式!D175</f>
        <v>0</v>
      </c>
      <c r="EN3">
        <f>様式!D176</f>
        <v>0</v>
      </c>
      <c r="EO3">
        <f>様式!C177</f>
        <v>2026</v>
      </c>
      <c r="EP3">
        <f>様式!E177</f>
        <v>0</v>
      </c>
      <c r="EQ3">
        <f>様式!G177</f>
        <v>0</v>
      </c>
      <c r="ER3">
        <f>様式!C178</f>
        <v>2026</v>
      </c>
      <c r="ES3">
        <f>様式!E178</f>
        <v>0</v>
      </c>
      <c r="ET3">
        <f>様式!G178</f>
        <v>0</v>
      </c>
      <c r="EU3" t="str">
        <f>様式!C179</f>
        <v/>
      </c>
      <c r="EV3">
        <f>様式!D182</f>
        <v>0</v>
      </c>
      <c r="EW3" s="1">
        <f>様式!D183</f>
        <v>0</v>
      </c>
      <c r="EX3" s="1">
        <f>様式!D184</f>
        <v>0</v>
      </c>
      <c r="EY3" s="1">
        <f>様式!D185</f>
        <v>0</v>
      </c>
      <c r="EZ3" s="1">
        <f>様式!D186</f>
        <v>0</v>
      </c>
      <c r="FA3">
        <f>様式!D187</f>
        <v>0</v>
      </c>
      <c r="FB3">
        <f>様式!D188</f>
        <v>0</v>
      </c>
      <c r="FC3">
        <f>様式!D189</f>
        <v>0</v>
      </c>
      <c r="FD3">
        <f>様式!A193</f>
        <v>0</v>
      </c>
      <c r="FE3">
        <f>様式!A194</f>
        <v>0</v>
      </c>
      <c r="FF3">
        <f>様式!A195</f>
        <v>0</v>
      </c>
      <c r="FG3">
        <f>様式!B198</f>
        <v>0</v>
      </c>
      <c r="FH3" s="387">
        <f>様式!F198</f>
        <v>0</v>
      </c>
      <c r="FI3">
        <f>様式!A203</f>
        <v>0</v>
      </c>
      <c r="FJ3">
        <f>様式!A207</f>
        <v>0</v>
      </c>
      <c r="FK3">
        <f>様式!B210</f>
        <v>0</v>
      </c>
      <c r="FL3">
        <f>様式!B211</f>
        <v>0</v>
      </c>
      <c r="FM3">
        <f>様式!B212</f>
        <v>0</v>
      </c>
      <c r="FN3">
        <f>様式!A217</f>
        <v>0</v>
      </c>
      <c r="FO3">
        <f>様式!A220</f>
        <v>0</v>
      </c>
      <c r="FP3">
        <f>様式!A224</f>
        <v>0</v>
      </c>
      <c r="FQ3">
        <f>様式!A230</f>
        <v>0</v>
      </c>
      <c r="FR3">
        <f>様式!A236</f>
        <v>0</v>
      </c>
      <c r="FS3" s="1">
        <f>様式!A239</f>
        <v>0</v>
      </c>
      <c r="FT3">
        <f>様式!A242</f>
        <v>0</v>
      </c>
      <c r="FU3">
        <f>様式!A245</f>
        <v>0</v>
      </c>
      <c r="FV3">
        <f>様式!A250</f>
        <v>0</v>
      </c>
      <c r="FW3">
        <f>様式!A255</f>
        <v>0</v>
      </c>
      <c r="FX3">
        <f>様式!A258</f>
        <v>0</v>
      </c>
      <c r="FY3" s="1">
        <f>様式!A262</f>
        <v>0</v>
      </c>
      <c r="FZ3" s="1">
        <f>様式!A265</f>
        <v>0</v>
      </c>
      <c r="GA3" s="1">
        <f>様式!A268</f>
        <v>0</v>
      </c>
    </row>
  </sheetData>
  <sheetProtection algorithmName="SHA-512" hashValue="th6ausGNSXLA5IqvOyDLGMDDE+6Y/KbKqbcstuj4LVPgs4X8MBPeKAxuwZIc2dnVBVJFRQ5hrFIvtmLY2NzAZQ==" saltValue="PNY3XAd35GX7fxqk22yMvw==" spinCount="100000" sheet="1" objects="1" scenarios="1"/>
  <phoneticPr fontId="1"/>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vt:lpstr>
      <vt:lpstr>記入例</vt:lpstr>
      <vt:lpstr>国・地域コード表</vt:lpstr>
      <vt:lpstr>留学計画の分野一覧</vt:lpstr>
      <vt:lpstr>（事務局使用）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河村　実嘉子</cp:lastModifiedBy>
  <dcterms:created xsi:type="dcterms:W3CDTF">2026-03-09T06:40:16Z</dcterms:created>
  <dcterms:modified xsi:type="dcterms:W3CDTF">2026-03-09T07:32:21Z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2026-03-09T07:32:21Z</vt:filetime>
  </property>
</Properties>
</file>